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https://d.docs.live.net/25AFAA3CBC45C506/Documents/"/>
    </mc:Choice>
  </mc:AlternateContent>
  <xr:revisionPtr revIDLastSave="112" documentId="8_{33451504-4D98-4393-97BA-37B1974FB0DF}" xr6:coauthVersionLast="47" xr6:coauthVersionMax="47" xr10:uidLastSave="{4D859153-BE60-46CB-9F64-2474056A374D}"/>
  <bookViews>
    <workbookView xWindow="-108" yWindow="-108" windowWidth="23256" windowHeight="12456" activeTab="6" xr2:uid="{6EB68675-174D-407C-A4C2-BC02F38B65AD}"/>
  </bookViews>
  <sheets>
    <sheet name="Sheet1" sheetId="5" r:id="rId1"/>
    <sheet name="Sheet3" sheetId="7" r:id="rId2"/>
    <sheet name="Sheet4" sheetId="8" r:id="rId3"/>
    <sheet name="Sheet5" sheetId="9" r:id="rId4"/>
    <sheet name="Data" sheetId="1" r:id="rId5"/>
    <sheet name="Budget" sheetId="4" r:id="rId6"/>
    <sheet name="Sheet2" sheetId="6" r:id="rId7"/>
  </sheets>
  <definedNames>
    <definedName name="Slicer_Month">#N/A</definedName>
    <definedName name="Slicer_Quarter">#N/A</definedName>
    <definedName name="Slicer_Segment">#N/A</definedName>
    <definedName name="Slicer_Year">#N/A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4" i="5" l="1"/>
  <c r="O16" i="5"/>
  <c r="N4" i="5"/>
  <c r="O4" i="5"/>
  <c r="S4" i="5" s="1"/>
  <c r="N5" i="5"/>
  <c r="O5" i="5"/>
  <c r="S5" i="5" s="1"/>
  <c r="N6" i="5"/>
  <c r="O6" i="5"/>
  <c r="S6" i="5" s="1"/>
  <c r="N7" i="5"/>
  <c r="O7" i="5"/>
  <c r="S7" i="5" s="1"/>
  <c r="N8" i="5"/>
  <c r="O8" i="5"/>
  <c r="S8" i="5" s="1"/>
  <c r="N9" i="5"/>
  <c r="O9" i="5"/>
  <c r="S9" i="5" s="1"/>
  <c r="N10" i="5"/>
  <c r="O10" i="5"/>
  <c r="S10" i="5" s="1"/>
  <c r="N11" i="5"/>
  <c r="O11" i="5"/>
  <c r="S11" i="5" s="1"/>
  <c r="N12" i="5"/>
  <c r="O12" i="5"/>
  <c r="S12" i="5" s="1"/>
  <c r="N13" i="5"/>
  <c r="O13" i="5"/>
  <c r="S13" i="5" s="1"/>
  <c r="N14" i="5"/>
  <c r="O14" i="5"/>
  <c r="Q14" i="5" s="1"/>
  <c r="N15" i="5"/>
  <c r="O15" i="5"/>
  <c r="O3" i="5"/>
  <c r="S3" i="5" s="1"/>
  <c r="N16" i="5"/>
  <c r="N3" i="5"/>
  <c r="B17" i="4"/>
  <c r="L20" i="5"/>
  <c r="B46" i="5"/>
  <c r="L24" i="5"/>
  <c r="L23" i="5"/>
  <c r="L22" i="5"/>
  <c r="F28" i="5"/>
  <c r="B47" i="5"/>
  <c r="L19" i="5"/>
  <c r="L26" i="5"/>
  <c r="L21" i="5"/>
  <c r="M20" i="5" l="1"/>
  <c r="M21" i="5"/>
  <c r="M22" i="5"/>
  <c r="M23" i="5"/>
  <c r="M24" i="5"/>
  <c r="M19" i="5"/>
  <c r="S14" i="5"/>
  <c r="B48" i="5"/>
</calcChain>
</file>

<file path=xl/sharedStrings.xml><?xml version="1.0" encoding="utf-8"?>
<sst xmlns="http://schemas.openxmlformats.org/spreadsheetml/2006/main" count="6541" uniqueCount="326">
  <si>
    <t>Q1</t>
  </si>
  <si>
    <t>Mar</t>
  </si>
  <si>
    <t>High</t>
  </si>
  <si>
    <t>Logan Martin</t>
  </si>
  <si>
    <t>PROD_ID_004</t>
  </si>
  <si>
    <t>CUST_ID_147</t>
  </si>
  <si>
    <t>Trail Master</t>
  </si>
  <si>
    <t>England</t>
  </si>
  <si>
    <t>Channel Partners</t>
  </si>
  <si>
    <t>Jan</t>
  </si>
  <si>
    <t>Olivia Brown</t>
  </si>
  <si>
    <t>PROD_ID_002</t>
  </si>
  <si>
    <t>CUST_ID_004</t>
  </si>
  <si>
    <t>City Cruiser</t>
  </si>
  <si>
    <t>France</t>
  </si>
  <si>
    <t>Government</t>
  </si>
  <si>
    <t>Q2</t>
  </si>
  <si>
    <t>Apr</t>
  </si>
  <si>
    <t>Elijah Perez</t>
  </si>
  <si>
    <t>PROD_ID_001</t>
  </si>
  <si>
    <t>CUST_ID_049</t>
  </si>
  <si>
    <t>X-Terrain</t>
  </si>
  <si>
    <t>USA</t>
  </si>
  <si>
    <t>Q4</t>
  </si>
  <si>
    <t>Dec</t>
  </si>
  <si>
    <t>Henry Martin</t>
  </si>
  <si>
    <t>PROD_ID_006</t>
  </si>
  <si>
    <t>CUST_ID_127</t>
  </si>
  <si>
    <t>Yellow Edition</t>
  </si>
  <si>
    <t>India</t>
  </si>
  <si>
    <t>Small Business</t>
  </si>
  <si>
    <t>Samuel Hill</t>
  </si>
  <si>
    <t>CUST_ID_149</t>
  </si>
  <si>
    <t>Germany</t>
  </si>
  <si>
    <t>Isabella Wilson</t>
  </si>
  <si>
    <t>CUST_ID_008</t>
  </si>
  <si>
    <t>Japan</t>
  </si>
  <si>
    <t>Abigail Phillips</t>
  </si>
  <si>
    <t>CUST_ID_130</t>
  </si>
  <si>
    <t>Canada</t>
  </si>
  <si>
    <t>Enterprise</t>
  </si>
  <si>
    <t>Jackson Turner</t>
  </si>
  <si>
    <t>CUST_ID_039</t>
  </si>
  <si>
    <t>Midmarket</t>
  </si>
  <si>
    <t>Oct</t>
  </si>
  <si>
    <t>Jun</t>
  </si>
  <si>
    <t>Henry Turner</t>
  </si>
  <si>
    <t>CUST_ID_055</t>
  </si>
  <si>
    <t>May</t>
  </si>
  <si>
    <t>Emily Martin</t>
  </si>
  <si>
    <t>PROD_ID_003</t>
  </si>
  <si>
    <t>CUST_ID_132</t>
  </si>
  <si>
    <t>Speedster</t>
  </si>
  <si>
    <t>CUST_ID_053</t>
  </si>
  <si>
    <t>Nov</t>
  </si>
  <si>
    <t>Harper Phillips</t>
  </si>
  <si>
    <t>CUST_ID_150</t>
  </si>
  <si>
    <t>Italy</t>
  </si>
  <si>
    <t>Feb</t>
  </si>
  <si>
    <t>Charlotte Garcia</t>
  </si>
  <si>
    <t>CUST_ID_124</t>
  </si>
  <si>
    <t>Charlotte Martin</t>
  </si>
  <si>
    <t>CUST_ID_052</t>
  </si>
  <si>
    <t>Liam Jones</t>
  </si>
  <si>
    <t>CUST_ID_005</t>
  </si>
  <si>
    <t>Q3</t>
  </si>
  <si>
    <t>Jul</t>
  </si>
  <si>
    <t>Amelia Wilson</t>
  </si>
  <si>
    <t>CUST_ID_038</t>
  </si>
  <si>
    <t>Sebastian Lee</t>
  </si>
  <si>
    <t>CUST_ID_023</t>
  </si>
  <si>
    <t>Ava Davis</t>
  </si>
  <si>
    <t>CUST_ID_006</t>
  </si>
  <si>
    <t>Abigail Lewis</t>
  </si>
  <si>
    <t>CUST_ID_040</t>
  </si>
  <si>
    <t>Emily Hill</t>
  </si>
  <si>
    <t>CUST_ID_072</t>
  </si>
  <si>
    <t>Mia Hill</t>
  </si>
  <si>
    <t>CUST_ID_050</t>
  </si>
  <si>
    <t>PROD_ID_005</t>
  </si>
  <si>
    <t>CUST_ID_058</t>
  </si>
  <si>
    <t>Road Racer</t>
  </si>
  <si>
    <t>Benjamin Garcia</t>
  </si>
  <si>
    <t>CUST_ID_085</t>
  </si>
  <si>
    <t>Samuel Wilson</t>
  </si>
  <si>
    <t>CUST_ID_065</t>
  </si>
  <si>
    <t>Amelia Garcia</t>
  </si>
  <si>
    <t>CUST_ID_018</t>
  </si>
  <si>
    <t>Aiden Anderson</t>
  </si>
  <si>
    <t>CUST_ID_083</t>
  </si>
  <si>
    <t>Sep</t>
  </si>
  <si>
    <t>CUST_ID_148</t>
  </si>
  <si>
    <t>Amelia Hill</t>
  </si>
  <si>
    <t>CUST_ID_128</t>
  </si>
  <si>
    <t>CUST_ID_075</t>
  </si>
  <si>
    <t>Aug</t>
  </si>
  <si>
    <t>Logan Clark</t>
  </si>
  <si>
    <t>CUST_ID_063</t>
  </si>
  <si>
    <t>Charlotte Davis</t>
  </si>
  <si>
    <t>CUST_ID_034</t>
  </si>
  <si>
    <t>CUST_ID_086</t>
  </si>
  <si>
    <t>Aiden Clark</t>
  </si>
  <si>
    <t>CUST_ID_041</t>
  </si>
  <si>
    <t>Sophia Turner</t>
  </si>
  <si>
    <t>CUST_ID_030</t>
  </si>
  <si>
    <t>Michael Hill</t>
  </si>
  <si>
    <t>CUST_ID_027</t>
  </si>
  <si>
    <t>Aiden Hill</t>
  </si>
  <si>
    <t>CUST_ID_131</t>
  </si>
  <si>
    <t>Sebastian Phillips</t>
  </si>
  <si>
    <t>CUST_ID_043</t>
  </si>
  <si>
    <t>Henry Martinez</t>
  </si>
  <si>
    <t>CUST_ID_037</t>
  </si>
  <si>
    <t>Harper Martin</t>
  </si>
  <si>
    <t>CUST_ID_090</t>
  </si>
  <si>
    <t>CUST_ID_107</t>
  </si>
  <si>
    <t>CUST_ID_134</t>
  </si>
  <si>
    <t>Mia Turner</t>
  </si>
  <si>
    <t>CUST_ID_146</t>
  </si>
  <si>
    <t>Benjamin Martinez</t>
  </si>
  <si>
    <t>CUST_ID_011</t>
  </si>
  <si>
    <t>Amelia Perez</t>
  </si>
  <si>
    <t>CUST_ID_056</t>
  </si>
  <si>
    <t>Alexander Perez</t>
  </si>
  <si>
    <t>CUST_ID_025</t>
  </si>
  <si>
    <t>Avery Turner</t>
  </si>
  <si>
    <t>CUST_ID_026</t>
  </si>
  <si>
    <t>Aiden Martin</t>
  </si>
  <si>
    <t>CUST_ID_059</t>
  </si>
  <si>
    <t>Sofia Turner</t>
  </si>
  <si>
    <t>CUST_ID_048</t>
  </si>
  <si>
    <t>Jackson Hill</t>
  </si>
  <si>
    <t>CUST_ID_057</t>
  </si>
  <si>
    <t>Harper Turner</t>
  </si>
  <si>
    <t>CUST_ID_066</t>
  </si>
  <si>
    <t>CUST_ID_076</t>
  </si>
  <si>
    <t>Aiden Garcia</t>
  </si>
  <si>
    <t>CUST_ID_143</t>
  </si>
  <si>
    <t>Samuel Turner</t>
  </si>
  <si>
    <t>CUST_ID_137</t>
  </si>
  <si>
    <t>CUST_ID_105</t>
  </si>
  <si>
    <t>CUST_ID_114</t>
  </si>
  <si>
    <t>Harper Wilson</t>
  </si>
  <si>
    <t>CUST_ID_054</t>
  </si>
  <si>
    <t>Harper Davis</t>
  </si>
  <si>
    <t>CUST_ID_016</t>
  </si>
  <si>
    <t>Charlotte White</t>
  </si>
  <si>
    <t>CUST_ID_014</t>
  </si>
  <si>
    <t>Aiden Perez</t>
  </si>
  <si>
    <t>CUST_ID_071</t>
  </si>
  <si>
    <t>CUST_ID_122</t>
  </si>
  <si>
    <t>CUST_ID_069</t>
  </si>
  <si>
    <t>CUST_ID_120</t>
  </si>
  <si>
    <t>CUST_ID_099</t>
  </si>
  <si>
    <t>Aiden Lewis</t>
  </si>
  <si>
    <t>CUST_ID_021</t>
  </si>
  <si>
    <t>Emily Garcia</t>
  </si>
  <si>
    <t>CUST_ID_042</t>
  </si>
  <si>
    <t>Henry Garcia</t>
  </si>
  <si>
    <t>CUST_ID_139</t>
  </si>
  <si>
    <t>Charlotte Hill</t>
  </si>
  <si>
    <t>CUST_ID_136</t>
  </si>
  <si>
    <t>Michael Wilson</t>
  </si>
  <si>
    <t>CUST_ID_047</t>
  </si>
  <si>
    <t>Charlotte Anderson</t>
  </si>
  <si>
    <t>CUST_ID_064</t>
  </si>
  <si>
    <t>CUST_ID_117</t>
  </si>
  <si>
    <t>Logan Garcia</t>
  </si>
  <si>
    <t>CUST_ID_033</t>
  </si>
  <si>
    <t>Logan Phillips</t>
  </si>
  <si>
    <t>CUST_ID_087</t>
  </si>
  <si>
    <t>Abigail Martin</t>
  </si>
  <si>
    <t>CUST_ID_142</t>
  </si>
  <si>
    <t>Benjamin Lee</t>
  </si>
  <si>
    <t>CUST_ID_031</t>
  </si>
  <si>
    <t>Noah Williams</t>
  </si>
  <si>
    <t>CUST_ID_003</t>
  </si>
  <si>
    <t>Elizabeth Green</t>
  </si>
  <si>
    <t>CUST_ID_024</t>
  </si>
  <si>
    <t>Amelia Phillips</t>
  </si>
  <si>
    <t>CUST_ID_116</t>
  </si>
  <si>
    <t>Harper Hill</t>
  </si>
  <si>
    <t>CUST_ID_078</t>
  </si>
  <si>
    <t>CUST_ID_113</t>
  </si>
  <si>
    <t>CUST_ID_100</t>
  </si>
  <si>
    <t>CUST_ID_104</t>
  </si>
  <si>
    <t>CUST_ID_138</t>
  </si>
  <si>
    <t>CUST_ID_093</t>
  </si>
  <si>
    <t>Benjamin Phillips</t>
  </si>
  <si>
    <t>CUST_ID_073</t>
  </si>
  <si>
    <t>CUST_ID_125</t>
  </si>
  <si>
    <t>Jackson Lewis</t>
  </si>
  <si>
    <t>CUST_ID_081</t>
  </si>
  <si>
    <t>Abigail Garcia</t>
  </si>
  <si>
    <t>CUST_ID_070</t>
  </si>
  <si>
    <t>CUST_ID_051</t>
  </si>
  <si>
    <t>Elizabeth Martin</t>
  </si>
  <si>
    <t>CUST_ID_044</t>
  </si>
  <si>
    <t>CUST_ID_060</t>
  </si>
  <si>
    <t>CUST_ID_112</t>
  </si>
  <si>
    <t>Abigail Robinson</t>
  </si>
  <si>
    <t>CUST_ID_020</t>
  </si>
  <si>
    <t>Harper Anderson</t>
  </si>
  <si>
    <t>CUST_ID_036</t>
  </si>
  <si>
    <t>CUST_ID_098</t>
  </si>
  <si>
    <t>Avery Anderson</t>
  </si>
  <si>
    <t>CUST_ID_046</t>
  </si>
  <si>
    <t>CUST_ID_140</t>
  </si>
  <si>
    <t>Jackson Martinez</t>
  </si>
  <si>
    <t>CUST_ID_019</t>
  </si>
  <si>
    <t>CUST_ID_095</t>
  </si>
  <si>
    <t>CUST_ID_144</t>
  </si>
  <si>
    <t>Henry Anderson</t>
  </si>
  <si>
    <t>CUST_ID_017</t>
  </si>
  <si>
    <t>Alexander Hill</t>
  </si>
  <si>
    <t>CUST_ID_045</t>
  </si>
  <si>
    <t>Benjamin Martin</t>
  </si>
  <si>
    <t>CUST_ID_061</t>
  </si>
  <si>
    <t>Sofia Phillips</t>
  </si>
  <si>
    <t>CUST_ID_028</t>
  </si>
  <si>
    <t>Samuel Taylor</t>
  </si>
  <si>
    <t>CUST_ID_015</t>
  </si>
  <si>
    <t>CUST_ID_135</t>
  </si>
  <si>
    <t>Emily Phillips</t>
  </si>
  <si>
    <t>CUST_ID_096</t>
  </si>
  <si>
    <t>CUST_ID_145</t>
  </si>
  <si>
    <t>Mason Taylor</t>
  </si>
  <si>
    <t>CUST_ID_009</t>
  </si>
  <si>
    <t>Medium</t>
  </si>
  <si>
    <t>CUST_ID_103</t>
  </si>
  <si>
    <t>CUST_ID_091</t>
  </si>
  <si>
    <t>CUST_ID_123</t>
  </si>
  <si>
    <t>Sophia Anderson</t>
  </si>
  <si>
    <t>CUST_ID_010</t>
  </si>
  <si>
    <t>Henry Phillips</t>
  </si>
  <si>
    <t>CUST_ID_067</t>
  </si>
  <si>
    <t>Mia White</t>
  </si>
  <si>
    <t>CUST_ID_032</t>
  </si>
  <si>
    <t>Ethan Miller</t>
  </si>
  <si>
    <t>CUST_ID_007</t>
  </si>
  <si>
    <t>CUST_ID_101</t>
  </si>
  <si>
    <t>CUST_ID_115</t>
  </si>
  <si>
    <t>CUST_ID_121</t>
  </si>
  <si>
    <t>Emma Johnson</t>
  </si>
  <si>
    <t>CUST_ID_002</t>
  </si>
  <si>
    <t>Logan Jackson</t>
  </si>
  <si>
    <t>CUST_ID_013</t>
  </si>
  <si>
    <t>CUST_ID_110</t>
  </si>
  <si>
    <t>CUST_ID_074</t>
  </si>
  <si>
    <t>Abigail Clark</t>
  </si>
  <si>
    <t>CUST_ID_082</t>
  </si>
  <si>
    <t>Samuel Johnson</t>
  </si>
  <si>
    <t>CUST_ID_035</t>
  </si>
  <si>
    <t>Benjamin Hill</t>
  </si>
  <si>
    <t>CUST_ID_097</t>
  </si>
  <si>
    <t>CUST_ID_133</t>
  </si>
  <si>
    <t>CUST_ID_109</t>
  </si>
  <si>
    <t>CUST_ID_106</t>
  </si>
  <si>
    <t>Mia Lewis</t>
  </si>
  <si>
    <t>CUST_ID_062</t>
  </si>
  <si>
    <t>Elijah Martin</t>
  </si>
  <si>
    <t>CUST_ID_029</t>
  </si>
  <si>
    <t>CUST_ID_141</t>
  </si>
  <si>
    <t>CUST_ID_129</t>
  </si>
  <si>
    <t>Samuel Phillips</t>
  </si>
  <si>
    <t>CUST_ID_077</t>
  </si>
  <si>
    <t>CUST_ID_119</t>
  </si>
  <si>
    <t>CUST_ID_126</t>
  </si>
  <si>
    <t>CUST_ID_102</t>
  </si>
  <si>
    <t>CUST_ID_111</t>
  </si>
  <si>
    <t>CUST_ID_108</t>
  </si>
  <si>
    <t>CUST_ID_088</t>
  </si>
  <si>
    <t>Low</t>
  </si>
  <si>
    <t>CUST_ID_092</t>
  </si>
  <si>
    <t>Emily Clark</t>
  </si>
  <si>
    <t>CUST_ID_022</t>
  </si>
  <si>
    <t>Amelia Martin</t>
  </si>
  <si>
    <t>CUST_ID_080</t>
  </si>
  <si>
    <t>CUST_ID_089</t>
  </si>
  <si>
    <t>CUST_ID_068</t>
  </si>
  <si>
    <t>CUST_ID_079</t>
  </si>
  <si>
    <t>CUST_ID_084</t>
  </si>
  <si>
    <t>CUST_ID_094</t>
  </si>
  <si>
    <t>CUST_ID_118</t>
  </si>
  <si>
    <t>Mia Thomas</t>
  </si>
  <si>
    <t>CUST_ID_012</t>
  </si>
  <si>
    <t>None</t>
  </si>
  <si>
    <t>James Smith</t>
  </si>
  <si>
    <t>CUST_ID_001</t>
  </si>
  <si>
    <t>Profit ('000)</t>
  </si>
  <si>
    <t>Profit</t>
  </si>
  <si>
    <t>COGS</t>
  </si>
  <si>
    <t>Sales ('000)</t>
  </si>
  <si>
    <t>Net Sales</t>
  </si>
  <si>
    <t>Discounts</t>
  </si>
  <si>
    <t>Gross Sales</t>
  </si>
  <si>
    <t>Sale Price</t>
  </si>
  <si>
    <t>Manufacturing Price</t>
  </si>
  <si>
    <t>Units Sold</t>
  </si>
  <si>
    <t>Year</t>
  </si>
  <si>
    <t>Quarter</t>
  </si>
  <si>
    <t>Month</t>
  </si>
  <si>
    <t>Date</t>
  </si>
  <si>
    <t>Discount Band</t>
  </si>
  <si>
    <t>Customer_Name</t>
  </si>
  <si>
    <t>Product_ID</t>
  </si>
  <si>
    <t>Customer_ID</t>
  </si>
  <si>
    <t>Product_Name</t>
  </si>
  <si>
    <t>Country</t>
  </si>
  <si>
    <t>Segment</t>
  </si>
  <si>
    <t>Revenue</t>
  </si>
  <si>
    <t>Budget</t>
  </si>
  <si>
    <t>Profit Margin</t>
  </si>
  <si>
    <t>Unit Sold</t>
  </si>
  <si>
    <t>Target</t>
  </si>
  <si>
    <t>KPIs</t>
  </si>
  <si>
    <t>Row Labels</t>
  </si>
  <si>
    <t>Grand Total</t>
  </si>
  <si>
    <t>Sum of Net Sales</t>
  </si>
  <si>
    <t>Sum of Profit</t>
  </si>
  <si>
    <t>Sum of Units Sold</t>
  </si>
  <si>
    <t>month</t>
  </si>
  <si>
    <t>actual</t>
  </si>
  <si>
    <t>var</t>
  </si>
  <si>
    <t>ACTUAL</t>
  </si>
  <si>
    <t>BUGDET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</si>
</sst>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 #,##0.00_ ;_ * \-#,##0.00_ ;_ * &quot;-&quot;??_ ;_ @_ "/>
    <numFmt numFmtId="164" formatCode="_ * #,##0_ ;_ * \-#,##0_ ;_ * &quot;-&quot;??_ ;_ @_ "/>
    <numFmt numFmtId="165" formatCode="[$£-809]#,##0;\-[$£-809]#,##0"/>
    <numFmt numFmtId="166" formatCode="_-[$£-809]* #,##0.00_-;\-[$£-809]* #,##0.00_-;_-[$£-809]* &quot;-&quot;??_-;_-@_-"/>
    <numFmt numFmtId="167" formatCode="_-[$£-809]* #,##0_-;\-[$£-809]* #,##0_-;_-[$£-809]*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1" tint="0.249977111117893"/>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0">
    <xf numFmtId="0" fontId="0" fillId="0" borderId="0" xfId="0"/>
    <xf numFmtId="164" fontId="0" fillId="0" borderId="0" xfId="1" applyNumberFormat="1" applyFont="1"/>
    <xf numFmtId="164" fontId="0" fillId="0" borderId="0" xfId="0" applyNumberFormat="1"/>
    <xf numFmtId="0" fontId="0" fillId="0" borderId="0" xfId="0" applyAlignment="1">
      <alignment horizontal="right"/>
    </xf>
    <xf numFmtId="14" fontId="0" fillId="0" borderId="0" xfId="0" applyNumberFormat="1"/>
    <xf numFmtId="43" fontId="0" fillId="0" borderId="0" xfId="1" applyFont="1"/>
    <xf numFmtId="0" fontId="0" fillId="2" borderId="0" xfId="0" applyFill="1"/>
    <xf numFmtId="0" fontId="2" fillId="2" borderId="0" xfId="0" applyFont="1" applyFill="1"/>
    <xf numFmtId="165" fontId="0" fillId="0" borderId="0" xfId="0" applyNumberFormat="1"/>
    <xf numFmtId="0" fontId="2" fillId="0" borderId="0" xfId="0" applyFont="1"/>
    <xf numFmtId="10" fontId="0" fillId="0" borderId="0" xfId="2" applyNumberFormat="1" applyFont="1"/>
    <xf numFmtId="165" fontId="2" fillId="0" borderId="0" xfId="0" applyNumberFormat="1" applyFont="1"/>
    <xf numFmtId="0" fontId="2" fillId="0" borderId="0" xfId="0" applyFont="1" applyAlignment="1">
      <alignment horizontal="right"/>
    </xf>
    <xf numFmtId="0" fontId="0" fillId="0" borderId="0" xfId="0" pivotButton="1"/>
    <xf numFmtId="0" fontId="0" fillId="0" borderId="0" xfId="0" applyAlignment="1">
      <alignment horizontal="left"/>
    </xf>
    <xf numFmtId="1" fontId="0" fillId="0" borderId="0" xfId="0" applyNumberFormat="1"/>
    <xf numFmtId="166" fontId="0" fillId="0" borderId="0" xfId="0" applyNumberFormat="1"/>
    <xf numFmtId="10" fontId="2" fillId="0" borderId="0" xfId="0" applyNumberFormat="1" applyFont="1"/>
    <xf numFmtId="167" fontId="0" fillId="0" borderId="0" xfId="0" applyNumberFormat="1"/>
    <xf numFmtId="0" fontId="0" fillId="3" borderId="0" xfId="0" applyFill="1"/>
  </cellXfs>
  <cellStyles count="3">
    <cellStyle name="Comma" xfId="1" builtinId="3"/>
    <cellStyle name="Normal" xfId="0" builtinId="0"/>
    <cellStyle name="Percent" xfId="2" builtinId="5"/>
  </cellStyles>
  <dxfs count="21">
    <dxf>
      <font>
        <b val="0"/>
        <i val="0"/>
        <strike val="0"/>
        <condense val="0"/>
        <extend val="0"/>
        <outline val="0"/>
        <shadow val="0"/>
        <u val="none"/>
        <vertAlign val="baseline"/>
        <sz val="11"/>
        <color theme="1"/>
        <name val="Calibri"/>
        <family val="2"/>
        <scheme val="minor"/>
      </font>
      <numFmt numFmtId="164" formatCode="_ * #,##0_ ;_ * \-#,##0_ ;_ * &quot;-&quot;??_ ;_ @_ "/>
    </dxf>
    <dxf>
      <font>
        <b val="0"/>
        <i val="0"/>
        <strike val="0"/>
        <condense val="0"/>
        <extend val="0"/>
        <outline val="0"/>
        <shadow val="0"/>
        <u val="none"/>
        <vertAlign val="baseline"/>
        <sz val="11"/>
        <color theme="1"/>
        <name val="Calibri"/>
        <family val="2"/>
        <scheme val="minor"/>
      </font>
      <numFmt numFmtId="164" formatCode="_ * #,##0_ ;_ * \-#,##0_ ;_ * &quot;-&quot;??_ ;_ @_ "/>
    </dxf>
    <dxf>
      <font>
        <b val="0"/>
        <i val="0"/>
        <strike val="0"/>
        <condense val="0"/>
        <extend val="0"/>
        <outline val="0"/>
        <shadow val="0"/>
        <u val="none"/>
        <vertAlign val="baseline"/>
        <sz val="11"/>
        <color theme="1"/>
        <name val="Calibri"/>
        <family val="2"/>
        <scheme val="minor"/>
      </font>
      <numFmt numFmtId="164" formatCode="_ * #,##0_ ;_ * \-#,##0_ ;_ * &quot;-&quot;??_ ;_ @_ "/>
    </dxf>
    <dxf>
      <font>
        <b val="0"/>
        <i val="0"/>
        <strike val="0"/>
        <condense val="0"/>
        <extend val="0"/>
        <outline val="0"/>
        <shadow val="0"/>
        <u val="none"/>
        <vertAlign val="baseline"/>
        <sz val="11"/>
        <color theme="1"/>
        <name val="Calibri"/>
        <family val="2"/>
        <scheme val="minor"/>
      </font>
      <numFmt numFmtId="35" formatCode="_ * #,##0.00_ ;_ * \-#,##0.00_ ;_ * &quot;-&quot;??_ ;_ @_ "/>
    </dxf>
    <dxf>
      <font>
        <b val="0"/>
        <i val="0"/>
        <strike val="0"/>
        <condense val="0"/>
        <extend val="0"/>
        <outline val="0"/>
        <shadow val="0"/>
        <u val="none"/>
        <vertAlign val="baseline"/>
        <sz val="11"/>
        <color theme="1"/>
        <name val="Calibri"/>
        <family val="2"/>
        <scheme val="minor"/>
      </font>
      <numFmt numFmtId="164" formatCode="_ * #,##0_ ;_ * \-#,##0_ ;_ * &quot;-&quot;??_ ;_ @_ "/>
    </dxf>
    <dxf>
      <font>
        <b val="0"/>
        <i val="0"/>
        <strike val="0"/>
        <condense val="0"/>
        <extend val="0"/>
        <outline val="0"/>
        <shadow val="0"/>
        <u val="none"/>
        <vertAlign val="baseline"/>
        <sz val="11"/>
        <color theme="1"/>
        <name val="Calibri"/>
        <family val="2"/>
        <scheme val="minor"/>
      </font>
      <numFmt numFmtId="164" formatCode="_ * #,##0_ ;_ * \-#,##0_ ;_ * &quot;-&quot;??_ ;_ @_ "/>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4" formatCode="_ * #,##0_ ;_ * \-#,##0_ ;_ * &quot;-&quot;??_ ;_ @_ "/>
    </dxf>
    <dxf>
      <numFmt numFmtId="0" formatCode="General"/>
      <alignment horizontal="right" vertical="bottom" textRotation="0" wrapText="0" indent="0" justifyLastLine="0" shrinkToFit="0" readingOrder="0"/>
    </dxf>
    <dxf>
      <numFmt numFmtId="0" formatCode="General"/>
    </dxf>
    <dxf>
      <numFmt numFmtId="0" formatCode="General"/>
    </dxf>
    <dxf>
      <numFmt numFmtId="19" formatCode="dd/mm/yyyy"/>
    </dxf>
    <dxf>
      <numFmt numFmtId="0" formatCode="General"/>
    </dxf>
    <dxf>
      <numFmt numFmtId="0" formatCode="General"/>
    </dxf>
    <dxf>
      <numFmt numFmtId="0" formatCode="General"/>
    </dxf>
    <dxf>
      <font>
        <b/>
        <i val="0"/>
        <strike val="0"/>
        <condense val="0"/>
        <extend val="0"/>
        <outline val="0"/>
        <shadow val="0"/>
        <u val="none"/>
        <vertAlign val="baseline"/>
        <sz val="11"/>
        <color theme="1"/>
        <name val="Calibri"/>
        <family val="2"/>
        <scheme val="minor"/>
      </font>
      <fill>
        <patternFill patternType="solid">
          <fgColor indexed="64"/>
          <bgColor theme="4" tint="0.59999389629810485"/>
        </patternFill>
      </fill>
    </dxf>
    <dxf>
      <font>
        <b/>
        <color theme="1"/>
      </font>
      <fill>
        <patternFill patternType="solid">
          <fgColor rgb="FFE9EBEB"/>
          <bgColor rgb="FFE9EBEB"/>
        </patternFill>
      </fill>
      <border diagonalUp="0" diagonalDown="0">
        <left/>
        <right/>
        <top/>
        <bottom/>
        <vertical/>
        <horizontal/>
      </border>
    </dxf>
    <dxf>
      <font>
        <color theme="0"/>
      </font>
      <fill>
        <patternFill>
          <fgColor theme="0"/>
          <bgColor theme="0"/>
        </patternFill>
      </fill>
      <border diagonalUp="0" diagonalDown="0">
        <left/>
        <right/>
        <top/>
        <bottom/>
        <vertical/>
        <horizontal/>
      </border>
    </dxf>
    <dxf>
      <font>
        <b/>
        <color theme="1"/>
      </font>
      <fill>
        <patternFill patternType="solid">
          <fgColor rgb="FFE9EBEB"/>
          <bgColor rgb="FFE9EBEB"/>
        </patternFill>
      </fill>
      <border diagonalUp="0" diagonalDown="0">
        <left/>
        <right/>
        <top/>
        <bottom/>
        <vertical/>
        <horizontal/>
      </border>
    </dxf>
    <dxf>
      <font>
        <color theme="0"/>
      </font>
      <fill>
        <patternFill>
          <fgColor rgb="FFE9EBEB"/>
          <bgColor rgb="FFE9EBEB"/>
        </patternFill>
      </fill>
      <border diagonalUp="0" diagonalDown="0">
        <left/>
        <right/>
        <top/>
        <bottom/>
        <vertical/>
        <horizontal/>
      </border>
    </dxf>
  </dxfs>
  <tableStyles count="2" defaultTableStyle="TableStyleMedium2" defaultPivotStyle="PivotStyleLight16">
    <tableStyle name="Custom" pivot="0" table="0" count="10" xr9:uid="{B0EB860F-01E7-49ED-9632-5051B1B41F9A}">
      <tableStyleElement type="wholeTable" dxfId="20"/>
      <tableStyleElement type="headerRow" dxfId="19"/>
    </tableStyle>
    <tableStyle name="Custom 2" pivot="0" table="0" count="10" xr9:uid="{87DDA9D5-7840-4C8B-99C0-B6FF3B89D802}">
      <tableStyleElement type="wholeTable" dxfId="18"/>
      <tableStyleElement type="headerRow" dxfId="17"/>
    </tableStyle>
  </tableStyles>
  <colors>
    <mruColors>
      <color rgb="FFEB862A"/>
      <color rgb="FF771F38"/>
      <color rgb="FF287F71"/>
      <color rgb="FFCC3300"/>
      <color rgb="FFFAE1CA"/>
      <color rgb="FFFFE8E1"/>
      <color rgb="FFE60000"/>
      <color rgb="FFD9F3EF"/>
      <color rgb="FFFFB097"/>
      <color rgb="FFBCEAE2"/>
    </mruColors>
  </colors>
  <extLst>
    <ext xmlns:x14="http://schemas.microsoft.com/office/spreadsheetml/2009/9/main" uri="{46F421CA-312F-682f-3DD2-61675219B42D}">
      <x14:dxfs count="16">
        <dxf>
          <font>
            <color theme="0"/>
          </font>
          <fill>
            <patternFill patternType="solid">
              <fgColor auto="1"/>
              <bgColor rgb="FFEB862A"/>
            </patternFill>
          </fill>
          <border diagonalUp="0" diagonalDown="0">
            <left/>
            <right/>
            <top/>
            <bottom/>
            <vertical/>
            <horizontal/>
          </border>
        </dxf>
        <dxf>
          <font>
            <color theme="0"/>
          </font>
          <fill>
            <patternFill patternType="solid">
              <fgColor auto="1"/>
              <bgColor rgb="FFEB862A"/>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rgb="FFEB862A"/>
              <bgColor rgb="FFEB862A"/>
            </patternFill>
          </fill>
          <border diagonalUp="0" diagonalDown="0">
            <left/>
            <right/>
            <top/>
            <bottom/>
            <vertical/>
            <horizontal/>
          </border>
        </dxf>
        <dxf>
          <font>
            <color theme="0"/>
          </font>
          <fill>
            <patternFill patternType="solid">
              <fgColor auto="1"/>
              <bgColor rgb="FFEB862A"/>
            </patternFill>
          </fill>
          <border diagonalUp="0" diagonalDown="0">
            <left/>
            <right/>
            <top/>
            <bottom/>
            <vertical/>
            <horizontal/>
          </border>
        </dxf>
        <dxf>
          <font>
            <color theme="0"/>
          </font>
          <fill>
            <patternFill patternType="solid">
              <fgColor rgb="FF287F71"/>
              <bgColor rgb="FF287F71"/>
            </patternFill>
          </fill>
          <border diagonalUp="0" diagonalDown="0">
            <left/>
            <right/>
            <top/>
            <bottom/>
            <vertical/>
            <horizontal/>
          </border>
        </dxf>
        <dxf>
          <font>
            <color theme="0"/>
          </font>
          <fill>
            <patternFill patternType="solid">
              <fgColor rgb="FF287F71"/>
              <bgColor rgb="FF287F71"/>
            </patternFill>
          </fill>
          <border diagonalUp="0" diagonalDown="0">
            <left/>
            <right/>
            <top/>
            <bottom/>
            <vertical/>
            <horizontal/>
          </border>
        </dxf>
        <dxf>
          <font>
            <color theme="0" tint="-0.499984740745262"/>
          </font>
          <fill>
            <patternFill patternType="solid">
              <fgColor rgb="FFFFFFFF"/>
              <bgColor rgb="FFE9EBEB"/>
            </patternFill>
          </fill>
          <border diagonalUp="0" diagonalDown="0">
            <left/>
            <right/>
            <top/>
            <bottom/>
            <vertical/>
            <horizontal/>
          </border>
        </dxf>
        <dxf>
          <font>
            <color theme="0" tint="-0.34998626667073579"/>
          </font>
          <fill>
            <patternFill patternType="solid">
              <fgColor rgb="FFE9EBEB"/>
              <bgColor rgb="FFE9EBEB"/>
            </patternFill>
          </fill>
          <border diagonalUp="0" diagonalDown="0">
            <left/>
            <right/>
            <top/>
            <bottom/>
            <vertical/>
            <horizontal/>
          </border>
        </dxf>
        <dxf>
          <font>
            <color theme="0"/>
          </font>
          <fill>
            <patternFill patternType="solid">
              <fgColor auto="1"/>
              <bgColor rgb="FFEB862A"/>
            </patternFill>
          </fill>
          <border diagonalUp="0" diagonalDown="0">
            <left/>
            <right/>
            <top/>
            <bottom/>
            <vertical/>
            <horizontal/>
          </border>
        </dxf>
        <dxf>
          <font>
            <color theme="0"/>
          </font>
          <fill>
            <patternFill patternType="solid">
              <fgColor auto="1"/>
              <bgColor rgb="FFEB862A"/>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rgb="FFEB862A"/>
              <bgColor rgb="FFEB862A"/>
            </patternFill>
          </fill>
          <border diagonalUp="0" diagonalDown="0">
            <left/>
            <right/>
            <top/>
            <bottom/>
            <vertical/>
            <horizontal/>
          </border>
        </dxf>
        <dxf>
          <font>
            <color theme="0"/>
          </font>
          <fill>
            <patternFill patternType="solid">
              <fgColor auto="1"/>
              <bgColor rgb="FFEB862A"/>
            </patternFill>
          </fill>
          <border diagonalUp="0" diagonalDown="0">
            <left/>
            <right/>
            <top/>
            <bottom/>
            <vertical/>
            <horizontal/>
          </border>
        </dxf>
        <dxf>
          <font>
            <color theme="0"/>
          </font>
          <fill>
            <patternFill patternType="solid">
              <fgColor rgb="FF287F71"/>
              <bgColor rgb="FF287F71"/>
            </patternFill>
          </fill>
          <border diagonalUp="0" diagonalDown="0">
            <left/>
            <right/>
            <top/>
            <bottom/>
            <vertical/>
            <horizontal/>
          </border>
        </dxf>
        <dxf>
          <font>
            <color theme="0"/>
          </font>
          <fill>
            <patternFill patternType="solid">
              <fgColor rgb="FF287F71"/>
              <bgColor rgb="FF287F71"/>
            </patternFill>
          </fill>
          <border diagonalUp="0" diagonalDown="0">
            <left/>
            <right/>
            <top/>
            <bottom/>
            <vertical/>
            <horizontal/>
          </border>
        </dxf>
        <dxf>
          <font>
            <color theme="0" tint="-0.499984740745262"/>
          </font>
          <fill>
            <patternFill patternType="solid">
              <fgColor rgb="FFFFFFFF"/>
              <bgColor rgb="FFE9EBEB"/>
            </patternFill>
          </fill>
          <border diagonalUp="0" diagonalDown="0">
            <left/>
            <right/>
            <top/>
            <bottom/>
            <vertical/>
            <horizontal/>
          </border>
        </dxf>
        <dxf>
          <font>
            <color theme="0" tint="-0.34998626667073579"/>
          </font>
          <fill>
            <patternFill patternType="solid">
              <fgColor rgb="FFE9EBEB"/>
              <bgColor rgb="FFE9EBEB"/>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Custom">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Custom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[shrushti kesariya - sales dashboard of company.xlsx]Sheet1!PivotTable12</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Sheet1!$K$18</c:f>
              <c:strCache>
                <c:ptCount val="1"/>
                <c:pt idx="0">
                  <c:v>Total</c:v>
                </c:pt>
              </c:strCache>
            </c:strRef>
          </c:tx>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51D-4554-BD37-C2000CB228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51D-4554-BD37-C2000CB228C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51D-4554-BD37-C2000CB228C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51D-4554-BD37-C2000CB228C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51D-4554-BD37-C2000CB228C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51D-4554-BD37-C2000CB228C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51D-4554-BD37-C2000CB228CE}"/>
              </c:ext>
            </c:extLst>
          </c:dPt>
          <c:cat>
            <c:strRef>
              <c:f>Sheet1!$J$19:$J$25</c:f>
              <c:strCache>
                <c:ptCount val="6"/>
                <c:pt idx="0">
                  <c:v>City Cruiser</c:v>
                </c:pt>
                <c:pt idx="1">
                  <c:v>Road Racer</c:v>
                </c:pt>
                <c:pt idx="2">
                  <c:v>Speedster</c:v>
                </c:pt>
                <c:pt idx="3">
                  <c:v>Trail Master</c:v>
                </c:pt>
                <c:pt idx="4">
                  <c:v>X-Terrain</c:v>
                </c:pt>
                <c:pt idx="5">
                  <c:v>Yellow Edition</c:v>
                </c:pt>
              </c:strCache>
            </c:strRef>
          </c:cat>
          <c:val>
            <c:numRef>
              <c:f>Sheet1!$K$19:$K$25</c:f>
              <c:numCache>
                <c:formatCode>General</c:formatCode>
                <c:ptCount val="6"/>
                <c:pt idx="0">
                  <c:v>31694508.960000001</c:v>
                </c:pt>
                <c:pt idx="1">
                  <c:v>14265584.9</c:v>
                </c:pt>
                <c:pt idx="2">
                  <c:v>-2020822.7100000002</c:v>
                </c:pt>
                <c:pt idx="3">
                  <c:v>-12891877.109999998</c:v>
                </c:pt>
                <c:pt idx="4">
                  <c:v>12207584.140000001</c:v>
                </c:pt>
                <c:pt idx="5">
                  <c:v>-15067131.239999998</c:v>
                </c:pt>
              </c:numCache>
            </c:numRef>
          </c:val>
          <c:extLst>
            <c:ext xmlns:c16="http://schemas.microsoft.com/office/drawing/2014/chart" uri="{C3380CC4-5D6E-409C-BE32-E72D297353CC}">
              <c16:uniqueId val="{00000000-9D5B-4C16-9197-FAC164587B68}"/>
            </c:ext>
          </c:extLst>
        </c:ser>
        <c:dLbls>
          <c:showLegendKey val="0"/>
          <c:showVal val="0"/>
          <c:showCatName val="0"/>
          <c:showSerName val="0"/>
          <c:showPercent val="0"/>
          <c:showBubbleSize val="0"/>
          <c:showLeaderLines val="1"/>
        </c:dLbls>
        <c:firstSliceAng val="0"/>
        <c:holeSize val="52"/>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2800" b="1">
                <a:ln>
                  <a:noFill/>
                </a:ln>
                <a:solidFill>
                  <a:schemeClr val="tx1"/>
                </a:solidFill>
              </a:rPr>
              <a:t>TOTAL REVENUE VS ACTUAL</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IN"/>
              <a:t>'</a:t>
            </a:r>
          </a:p>
        </c:rich>
      </c:tx>
      <c:layout>
        <c:manualLayout>
          <c:xMode val="edge"/>
          <c:yMode val="edge"/>
          <c:x val="8.2006876113226829E-4"/>
          <c:y val="4.5602714294859487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0.17030656018714049"/>
          <c:y val="0.2357992965365085"/>
          <c:w val="0.75254352580927386"/>
          <c:h val="0.61498432487605714"/>
        </c:manualLayout>
      </c:layout>
      <c:lineChart>
        <c:grouping val="standard"/>
        <c:varyColors val="0"/>
        <c:ser>
          <c:idx val="0"/>
          <c:order val="0"/>
          <c:tx>
            <c:strRef>
              <c:f>Sheet1!$O$2</c:f>
              <c:strCache>
                <c:ptCount val="1"/>
                <c:pt idx="0">
                  <c:v>actual</c:v>
                </c:pt>
              </c:strCache>
            </c:strRef>
          </c:tx>
          <c:spPr>
            <a:ln w="28575" cap="rnd">
              <a:solidFill>
                <a:schemeClr val="accent1"/>
              </a:solidFill>
              <a:round/>
            </a:ln>
            <a:effectLst/>
          </c:spPr>
          <c:marker>
            <c:symbol val="none"/>
          </c:marker>
          <c:cat>
            <c:strRef>
              <c:f>Sheet1!$N$3:$N$14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Sheet1!$O$3:$O$14</c:f>
              <c:numCache>
                <c:formatCode>_-[$£-809]* #,##0.00_-;\-[$£-809]* #,##0.00_-;_-[$£-809]* "-"??_-;_-@_-</c:formatCode>
                <c:ptCount val="12"/>
                <c:pt idx="0">
                  <c:v>8187746.4499999993</c:v>
                </c:pt>
                <c:pt idx="1">
                  <c:v>7088801.3999999994</c:v>
                </c:pt>
                <c:pt idx="2">
                  <c:v>9021611.5</c:v>
                </c:pt>
                <c:pt idx="3">
                  <c:v>9150553.8300000019</c:v>
                </c:pt>
                <c:pt idx="4">
                  <c:v>7541932.6899999985</c:v>
                </c:pt>
                <c:pt idx="5">
                  <c:v>6204363.0599999996</c:v>
                </c:pt>
                <c:pt idx="6">
                  <c:v>13467148.75</c:v>
                </c:pt>
                <c:pt idx="7">
                  <c:v>8964255.0500000007</c:v>
                </c:pt>
                <c:pt idx="8">
                  <c:v>7741911.7399999993</c:v>
                </c:pt>
                <c:pt idx="9">
                  <c:v>7036913.0399999972</c:v>
                </c:pt>
                <c:pt idx="10">
                  <c:v>6343311.7199999997</c:v>
                </c:pt>
                <c:pt idx="11">
                  <c:v>10465679.709999999</c:v>
                </c:pt>
              </c:numCache>
            </c:numRef>
          </c:val>
          <c:smooth val="0"/>
          <c:extLst>
            <c:ext xmlns:c16="http://schemas.microsoft.com/office/drawing/2014/chart" uri="{C3380CC4-5D6E-409C-BE32-E72D297353CC}">
              <c16:uniqueId val="{00000000-5C83-49A6-A239-DB5785056CFA}"/>
            </c:ext>
          </c:extLst>
        </c:ser>
        <c:ser>
          <c:idx val="1"/>
          <c:order val="1"/>
          <c:tx>
            <c:strRef>
              <c:f>Sheet1!$P$2</c:f>
              <c:strCache>
                <c:ptCount val="1"/>
                <c:pt idx="0">
                  <c:v>Budget</c:v>
                </c:pt>
              </c:strCache>
            </c:strRef>
          </c:tx>
          <c:spPr>
            <a:ln w="28575" cap="rnd">
              <a:solidFill>
                <a:schemeClr val="accent2"/>
              </a:solidFill>
              <a:round/>
            </a:ln>
            <a:effectLst/>
          </c:spPr>
          <c:marker>
            <c:symbol val="none"/>
          </c:marker>
          <c:cat>
            <c:strRef>
              <c:f>Sheet1!$N$3:$N$14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Sheet1!$P$3:$P$14</c:f>
              <c:numCache>
                <c:formatCode>[$£-809]#,##0;\-[$£-809]#,##0</c:formatCode>
                <c:ptCount val="12"/>
                <c:pt idx="0">
                  <c:v>18300907.829999998</c:v>
                </c:pt>
                <c:pt idx="1">
                  <c:v>23544302.829999998</c:v>
                </c:pt>
                <c:pt idx="2">
                  <c:v>21303973.829999998</c:v>
                </c:pt>
                <c:pt idx="3">
                  <c:v>10611141.83</c:v>
                </c:pt>
                <c:pt idx="4">
                  <c:v>14661450.829999998</c:v>
                </c:pt>
                <c:pt idx="5">
                  <c:v>22614103.829999998</c:v>
                </c:pt>
                <c:pt idx="6">
                  <c:v>18334866.829999998</c:v>
                </c:pt>
                <c:pt idx="7">
                  <c:v>20514112.829999998</c:v>
                </c:pt>
                <c:pt idx="8">
                  <c:v>20199829.829999998</c:v>
                </c:pt>
                <c:pt idx="9">
                  <c:v>12194029.83</c:v>
                </c:pt>
                <c:pt idx="10">
                  <c:v>12337190.83</c:v>
                </c:pt>
                <c:pt idx="11">
                  <c:v>15522498.83</c:v>
                </c:pt>
              </c:numCache>
            </c:numRef>
          </c:val>
          <c:smooth val="0"/>
          <c:extLst>
            <c:ext xmlns:c16="http://schemas.microsoft.com/office/drawing/2014/chart" uri="{C3380CC4-5D6E-409C-BE32-E72D297353CC}">
              <c16:uniqueId val="{00000001-5C83-49A6-A239-DB5785056CFA}"/>
            </c:ext>
          </c:extLst>
        </c:ser>
        <c:ser>
          <c:idx val="2"/>
          <c:order val="2"/>
          <c:tx>
            <c:strRef>
              <c:f>Sheet1!$Q$2</c:f>
              <c:strCache>
                <c:ptCount val="1"/>
                <c:pt idx="0">
                  <c:v>ACTUAL</c:v>
                </c:pt>
              </c:strCache>
            </c:strRef>
          </c:tx>
          <c:spPr>
            <a:ln w="28575" cap="rnd">
              <a:solidFill>
                <a:schemeClr val="accent3"/>
              </a:solidFill>
              <a:round/>
            </a:ln>
            <a:effectLst/>
          </c:spPr>
          <c:marker>
            <c:symbol val="none"/>
          </c:marker>
          <c:val>
            <c:numRef>
              <c:f>Sheet1!$Q$14</c:f>
              <c:numCache>
                <c:formatCode>General</c:formatCode>
                <c:ptCount val="1"/>
                <c:pt idx="0">
                  <c:v>10465679.709999999</c:v>
                </c:pt>
              </c:numCache>
            </c:numRef>
          </c:val>
          <c:smooth val="0"/>
          <c:extLst>
            <c:ext xmlns:c16="http://schemas.microsoft.com/office/drawing/2014/chart" uri="{C3380CC4-5D6E-409C-BE32-E72D297353CC}">
              <c16:uniqueId val="{00000002-5C83-49A6-A239-DB5785056CFA}"/>
            </c:ext>
          </c:extLst>
        </c:ser>
        <c:ser>
          <c:idx val="3"/>
          <c:order val="3"/>
          <c:tx>
            <c:strRef>
              <c:f>Sheet1!$R$2</c:f>
              <c:strCache>
                <c:ptCount val="1"/>
                <c:pt idx="0">
                  <c:v>BUGDET</c:v>
                </c:pt>
              </c:strCache>
            </c:strRef>
          </c:tx>
          <c:spPr>
            <a:ln w="28575" cap="rnd">
              <a:solidFill>
                <a:schemeClr val="accent4"/>
              </a:solidFill>
              <a:round/>
            </a:ln>
            <a:effectLst/>
          </c:spPr>
          <c:marker>
            <c:symbol val="none"/>
          </c:marker>
          <c:val>
            <c:numRef>
              <c:f>Sheet1!$R$14</c:f>
              <c:numCache>
                <c:formatCode>[$£-809]#,##0;\-[$£-809]#,##0</c:formatCode>
                <c:ptCount val="1"/>
                <c:pt idx="0">
                  <c:v>15522498.83</c:v>
                </c:pt>
              </c:numCache>
            </c:numRef>
          </c:val>
          <c:smooth val="0"/>
          <c:extLst>
            <c:ext xmlns:c16="http://schemas.microsoft.com/office/drawing/2014/chart" uri="{C3380CC4-5D6E-409C-BE32-E72D297353CC}">
              <c16:uniqueId val="{00000003-5C83-49A6-A239-DB5785056CFA}"/>
            </c:ext>
          </c:extLst>
        </c:ser>
        <c:dLbls>
          <c:showLegendKey val="0"/>
          <c:showVal val="0"/>
          <c:showCatName val="0"/>
          <c:showSerName val="0"/>
          <c:showPercent val="0"/>
          <c:showBubbleSize val="0"/>
        </c:dLbls>
        <c:smooth val="0"/>
        <c:axId val="954220351"/>
        <c:axId val="954220831"/>
      </c:lineChart>
      <c:catAx>
        <c:axId val="954220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220831"/>
        <c:crosses val="autoZero"/>
        <c:auto val="1"/>
        <c:lblAlgn val="ctr"/>
        <c:lblOffset val="100"/>
        <c:noMultiLvlLbl val="0"/>
      </c:catAx>
      <c:valAx>
        <c:axId val="954220831"/>
        <c:scaling>
          <c:orientation val="minMax"/>
        </c:scaling>
        <c:delete val="0"/>
        <c:axPos val="l"/>
        <c:majorGridlines>
          <c:spPr>
            <a:ln w="9525" cap="flat" cmpd="sng" algn="ctr">
              <a:noFill/>
              <a:round/>
            </a:ln>
            <a:effectLst/>
          </c:spPr>
        </c:majorGridlines>
        <c:numFmt formatCode="_-[$£-809]* #,##0.00_-;\-[$£-809]* #,##0.0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954220351"/>
        <c:crosses val="autoZero"/>
        <c:crossBetween val="between"/>
        <c:dispUnits>
          <c:builtInUnit val="tenMillion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[shrushti kesariya - sales dashboard of company.xlsx]Sheet1!PivotTable13</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rgbClr val="EB862A"/>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Sheet1!$I$29</c:f>
              <c:strCache>
                <c:ptCount val="1"/>
                <c:pt idx="0">
                  <c:v>Total</c:v>
                </c:pt>
              </c:strCache>
            </c:strRef>
          </c:tx>
          <c:spPr>
            <a:solidFill>
              <a:schemeClr val="accent1"/>
            </a:solidFill>
            <a:ln>
              <a:solidFill>
                <a:srgbClr val="EB862A"/>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Sheet1!$H$30:$H$38</c:f>
              <c:strCache>
                <c:ptCount val="8"/>
                <c:pt idx="0">
                  <c:v>Canada</c:v>
                </c:pt>
                <c:pt idx="1">
                  <c:v>England</c:v>
                </c:pt>
                <c:pt idx="2">
                  <c:v>France</c:v>
                </c:pt>
                <c:pt idx="3">
                  <c:v>Germany</c:v>
                </c:pt>
                <c:pt idx="4">
                  <c:v>India</c:v>
                </c:pt>
                <c:pt idx="5">
                  <c:v>Italy</c:v>
                </c:pt>
                <c:pt idx="6">
                  <c:v>Japan</c:v>
                </c:pt>
                <c:pt idx="7">
                  <c:v>USA</c:v>
                </c:pt>
              </c:strCache>
            </c:strRef>
          </c:cat>
          <c:val>
            <c:numRef>
              <c:f>Sheet1!$I$30:$I$38</c:f>
              <c:numCache>
                <c:formatCode>General</c:formatCode>
                <c:ptCount val="8"/>
                <c:pt idx="0">
                  <c:v>9963640.8200000022</c:v>
                </c:pt>
                <c:pt idx="1">
                  <c:v>14410517.529999999</c:v>
                </c:pt>
                <c:pt idx="2">
                  <c:v>18298830.020000003</c:v>
                </c:pt>
                <c:pt idx="3">
                  <c:v>16232768.579999998</c:v>
                </c:pt>
                <c:pt idx="4">
                  <c:v>9656022.1999999974</c:v>
                </c:pt>
                <c:pt idx="5">
                  <c:v>11552162.889999999</c:v>
                </c:pt>
                <c:pt idx="6">
                  <c:v>10634337.130000001</c:v>
                </c:pt>
                <c:pt idx="7">
                  <c:v>10465949.770000001</c:v>
                </c:pt>
              </c:numCache>
            </c:numRef>
          </c:val>
          <c:extLst>
            <c:ext xmlns:c16="http://schemas.microsoft.com/office/drawing/2014/chart" uri="{C3380CC4-5D6E-409C-BE32-E72D297353CC}">
              <c16:uniqueId val="{00000000-CF63-4D6F-BB05-A0091A00679C}"/>
            </c:ext>
          </c:extLst>
        </c:ser>
        <c:dLbls>
          <c:dLblPos val="outEnd"/>
          <c:showLegendKey val="0"/>
          <c:showVal val="1"/>
          <c:showCatName val="0"/>
          <c:showSerName val="0"/>
          <c:showPercent val="0"/>
          <c:showBubbleSize val="0"/>
        </c:dLbls>
        <c:gapWidth val="221"/>
        <c:overlap val="-30"/>
        <c:axId val="954219391"/>
        <c:axId val="954219871"/>
      </c:barChart>
      <c:catAx>
        <c:axId val="954219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219871"/>
        <c:crosses val="autoZero"/>
        <c:auto val="1"/>
        <c:lblAlgn val="ctr"/>
        <c:lblOffset val="100"/>
        <c:noMultiLvlLbl val="0"/>
      </c:catAx>
      <c:valAx>
        <c:axId val="954219871"/>
        <c:scaling>
          <c:orientation val="minMax"/>
        </c:scaling>
        <c:delete val="1"/>
        <c:axPos val="l"/>
        <c:numFmt formatCode="General" sourceLinked="1"/>
        <c:majorTickMark val="none"/>
        <c:minorTickMark val="none"/>
        <c:tickLblPos val="nextTo"/>
        <c:crossAx val="954219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[shrushti kesariya - sales dashboard of company.xlsx]Sheet1!PivotTable1</c:name>
    <c:fmtId val="4"/>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0712610224913151E-2"/>
              <c:y val="-0.160130734406110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15588372895585811"/>
              <c:y val="-0.268790875610256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944678008042417E-2"/>
              <c:y val="8.00653672030550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9226440722902557E-3"/>
              <c:y val="0.331699378412656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4767932216870647E-2"/>
              <c:y val="2.57352966009819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15588372895585811"/>
              <c:y val="-0.268790875610256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0712610224913151E-2"/>
              <c:y val="-0.160130734406110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4767932216870647E-2"/>
              <c:y val="2.57352966009819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9226440722902557E-3"/>
              <c:y val="0.331699378412656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944678008042417E-2"/>
              <c:y val="8.00653672030550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15588372895585811"/>
              <c:y val="-0.268790875610256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0712610224913151E-2"/>
              <c:y val="-0.160130734406110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4767932216870647E-2"/>
              <c:y val="2.57352966009819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9226440722902557E-3"/>
              <c:y val="0.331699378412656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944678008042417E-2"/>
              <c:y val="8.00653672030550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Sheet1!$B$1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0-098A-4EC9-A65A-2ADDA60B519D}"/>
              </c:ext>
            </c:extLst>
          </c:dPt>
          <c:dPt>
            <c:idx val="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1-098A-4EC9-A65A-2ADDA60B519D}"/>
              </c:ext>
            </c:extLst>
          </c:dPt>
          <c:dPt>
            <c:idx val="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2-098A-4EC9-A65A-2ADDA60B519D}"/>
              </c:ext>
            </c:extLst>
          </c:dPt>
          <c:dPt>
            <c:idx val="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3-098A-4EC9-A65A-2ADDA60B519D}"/>
              </c:ext>
            </c:extLst>
          </c:dPt>
          <c:dPt>
            <c:idx val="4"/>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4-098A-4EC9-A65A-2ADDA60B519D}"/>
              </c:ext>
            </c:extLst>
          </c:dPt>
          <c:dLbls>
            <c:dLbl>
              <c:idx val="0"/>
              <c:layout>
                <c:manualLayout>
                  <c:x val="-0.15588372895585811"/>
                  <c:y val="-0.2687908756102563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98A-4EC9-A65A-2ADDA60B519D}"/>
                </c:ext>
              </c:extLst>
            </c:dLbl>
            <c:dLbl>
              <c:idx val="1"/>
              <c:layout>
                <c:manualLayout>
                  <c:x val="6.0712610224913151E-2"/>
                  <c:y val="-0.160130734406110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98A-4EC9-A65A-2ADDA60B519D}"/>
                </c:ext>
              </c:extLst>
            </c:dLbl>
            <c:dLbl>
              <c:idx val="2"/>
              <c:layout>
                <c:manualLayout>
                  <c:x val="1.4767932216870647E-2"/>
                  <c:y val="2.57352966009819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98A-4EC9-A65A-2ADDA60B519D}"/>
                </c:ext>
              </c:extLst>
            </c:dLbl>
            <c:dLbl>
              <c:idx val="3"/>
              <c:layout>
                <c:manualLayout>
                  <c:x val="4.9226440722902557E-3"/>
                  <c:y val="0.331699378412656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98A-4EC9-A65A-2ADDA60B519D}"/>
                </c:ext>
              </c:extLst>
            </c:dLbl>
            <c:dLbl>
              <c:idx val="4"/>
              <c:layout>
                <c:manualLayout>
                  <c:x val="-4.5944678008042417E-2"/>
                  <c:y val="8.00653672030550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98A-4EC9-A65A-2ADDA60B519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Sheet1!$A$2:$A$7</c:f>
              <c:strCache>
                <c:ptCount val="5"/>
                <c:pt idx="0">
                  <c:v>Channel Partners</c:v>
                </c:pt>
                <c:pt idx="1">
                  <c:v>Enterprise</c:v>
                </c:pt>
                <c:pt idx="2">
                  <c:v>Government</c:v>
                </c:pt>
                <c:pt idx="3">
                  <c:v>Midmarket</c:v>
                </c:pt>
                <c:pt idx="4">
                  <c:v>Small Business</c:v>
                </c:pt>
              </c:strCache>
            </c:strRef>
          </c:cat>
          <c:val>
            <c:numRef>
              <c:f>Sheet1!$B$2:$B$7</c:f>
              <c:numCache>
                <c:formatCode>General</c:formatCode>
                <c:ptCount val="5"/>
                <c:pt idx="0">
                  <c:v>1621424.88</c:v>
                </c:pt>
                <c:pt idx="1">
                  <c:v>19463260.239999998</c:v>
                </c:pt>
                <c:pt idx="2">
                  <c:v>45753640.50999999</c:v>
                </c:pt>
                <c:pt idx="3">
                  <c:v>2397634.3099999996</c:v>
                </c:pt>
                <c:pt idx="4">
                  <c:v>31978269</c:v>
                </c:pt>
              </c:numCache>
            </c:numRef>
          </c:val>
          <c:extLst>
            <c:ext xmlns:c16="http://schemas.microsoft.com/office/drawing/2014/chart" uri="{C3380CC4-5D6E-409C-BE32-E72D297353CC}">
              <c16:uniqueId val="{00000005-098A-4EC9-A65A-2ADDA60B519D}"/>
            </c:ext>
          </c:extLst>
        </c:ser>
        <c:dLbls>
          <c:showLegendKey val="0"/>
          <c:showVal val="1"/>
          <c:showCatName val="0"/>
          <c:showSerName val="0"/>
          <c:showPercent val="0"/>
          <c:showBubbleSize val="0"/>
        </c:dLbls>
        <c:axId val="1079800239"/>
        <c:axId val="1079801199"/>
      </c:radarChart>
      <c:catAx>
        <c:axId val="1079800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079801199"/>
        <c:crosses val="autoZero"/>
        <c:auto val="1"/>
        <c:lblAlgn val="ctr"/>
        <c:lblOffset val="100"/>
        <c:noMultiLvlLbl val="0"/>
      </c:catAx>
      <c:valAx>
        <c:axId val="107980119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79800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[shrushti kesariya - sales dashboard of company.xlsx]Sheet1!PivotTable8</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44315477404701"/>
          <c:y val="0.11520067111864181"/>
          <c:w val="0.75692637267859253"/>
          <c:h val="0.74037679871728101"/>
        </c:manualLayout>
      </c:layout>
      <c:barChart>
        <c:barDir val="bar"/>
        <c:grouping val="clustered"/>
        <c:varyColors val="0"/>
        <c:ser>
          <c:idx val="0"/>
          <c:order val="0"/>
          <c:tx>
            <c:strRef>
              <c:f>Sheet1!$B$32</c:f>
              <c:strCache>
                <c:ptCount val="1"/>
                <c:pt idx="0">
                  <c:v>Total</c:v>
                </c:pt>
              </c:strCache>
            </c:strRef>
          </c:tx>
          <c:spPr>
            <a:solidFill>
              <a:schemeClr val="accent1"/>
            </a:solidFill>
            <a:ln>
              <a:noFill/>
            </a:ln>
            <a:effectLst/>
          </c:spPr>
          <c:invertIfNegative val="0"/>
          <c:cat>
            <c:strRef>
              <c:f>Sheet1!$A$33:$A$41</c:f>
              <c:strCache>
                <c:ptCount val="8"/>
                <c:pt idx="0">
                  <c:v>Canada</c:v>
                </c:pt>
                <c:pt idx="1">
                  <c:v>England</c:v>
                </c:pt>
                <c:pt idx="2">
                  <c:v>France</c:v>
                </c:pt>
                <c:pt idx="3">
                  <c:v>Germany</c:v>
                </c:pt>
                <c:pt idx="4">
                  <c:v>India</c:v>
                </c:pt>
                <c:pt idx="5">
                  <c:v>Italy</c:v>
                </c:pt>
                <c:pt idx="6">
                  <c:v>Japan</c:v>
                </c:pt>
                <c:pt idx="7">
                  <c:v>USA</c:v>
                </c:pt>
              </c:strCache>
            </c:strRef>
          </c:cat>
          <c:val>
            <c:numRef>
              <c:f>Sheet1!$B$33:$B$41</c:f>
              <c:numCache>
                <c:formatCode>General</c:formatCode>
                <c:ptCount val="8"/>
                <c:pt idx="0">
                  <c:v>84436</c:v>
                </c:pt>
                <c:pt idx="1">
                  <c:v>97814</c:v>
                </c:pt>
                <c:pt idx="2">
                  <c:v>103388</c:v>
                </c:pt>
                <c:pt idx="3">
                  <c:v>64735</c:v>
                </c:pt>
                <c:pt idx="4">
                  <c:v>70665</c:v>
                </c:pt>
                <c:pt idx="5">
                  <c:v>65905</c:v>
                </c:pt>
                <c:pt idx="6">
                  <c:v>88741</c:v>
                </c:pt>
                <c:pt idx="7">
                  <c:v>83496</c:v>
                </c:pt>
              </c:numCache>
            </c:numRef>
          </c:val>
          <c:extLst>
            <c:ext xmlns:c16="http://schemas.microsoft.com/office/drawing/2014/chart" uri="{C3380CC4-5D6E-409C-BE32-E72D297353CC}">
              <c16:uniqueId val="{00000000-E731-43F1-AD77-9AE8B87D724B}"/>
            </c:ext>
          </c:extLst>
        </c:ser>
        <c:dLbls>
          <c:showLegendKey val="0"/>
          <c:showVal val="0"/>
          <c:showCatName val="0"/>
          <c:showSerName val="0"/>
          <c:showPercent val="0"/>
          <c:showBubbleSize val="0"/>
        </c:dLbls>
        <c:gapWidth val="182"/>
        <c:axId val="1079746959"/>
        <c:axId val="1079757999"/>
      </c:barChart>
      <c:catAx>
        <c:axId val="1079746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079757999"/>
        <c:crosses val="autoZero"/>
        <c:auto val="1"/>
        <c:lblAlgn val="ctr"/>
        <c:lblOffset val="100"/>
        <c:noMultiLvlLbl val="0"/>
      </c:catAx>
      <c:valAx>
        <c:axId val="10797579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746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[shrushti kesariya - sales dashboard of company.xlsx]Sheet1!PivotTable12</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5.9278350515463984E-2"/>
              <c:y val="-0.16428552680914893"/>
            </c:manualLayout>
          </c:layout>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1168384879725086"/>
              <c:y val="9.7619047619047619E-2"/>
            </c:manualLayout>
          </c:layout>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2.4914089347079043E-2"/>
              <c:y val="0.15797506561679772"/>
            </c:manualLayout>
          </c:layout>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0910652920962199"/>
              <c:y val="5.2380952380952292E-2"/>
            </c:manualLayout>
          </c:layout>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6.3573883161511996E-2"/>
              <c:y val="4.523809523809523E-2"/>
            </c:manualLayout>
          </c:layout>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5.498281786941582E-2"/>
              <c:y val="-0.11190476190476192"/>
            </c:manualLayout>
          </c:layout>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pivotFmt>
    </c:pivotFmts>
    <c:plotArea>
      <c:layout/>
      <c:doughnutChart>
        <c:varyColors val="1"/>
        <c:ser>
          <c:idx val="0"/>
          <c:order val="0"/>
          <c:tx>
            <c:strRef>
              <c:f>Sheet1!$K$18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3A1-4122-B088-0CF6717317E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3A1-4122-B088-0CF6717317E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3A1-4122-B088-0CF6717317E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3A1-4122-B088-0CF6717317E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3A1-4122-B088-0CF6717317E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3A1-4122-B088-0CF6717317E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3A1-4122-B088-0CF6717317E6}"/>
              </c:ext>
            </c:extLst>
          </c:dPt>
          <c:dLbls>
            <c:dLbl>
              <c:idx val="0"/>
              <c:layout>
                <c:manualLayout>
                  <c:x val="5.9278350515463984E-2"/>
                  <c:y val="-0.1642855268091489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3A1-4122-B088-0CF6717317E6}"/>
                </c:ext>
              </c:extLst>
            </c:dLbl>
            <c:dLbl>
              <c:idx val="1"/>
              <c:layout>
                <c:manualLayout>
                  <c:x val="0.11168384879725086"/>
                  <c:y val="9.761904761904761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3A1-4122-B088-0CF6717317E6}"/>
                </c:ext>
              </c:extLst>
            </c:dLbl>
            <c:dLbl>
              <c:idx val="2"/>
              <c:layout>
                <c:manualLayout>
                  <c:x val="-2.4914089347079043E-2"/>
                  <c:y val="0.1579750656167977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3A1-4122-B088-0CF6717317E6}"/>
                </c:ext>
              </c:extLst>
            </c:dLbl>
            <c:dLbl>
              <c:idx val="3"/>
              <c:layout>
                <c:manualLayout>
                  <c:x val="-0.10910652920962199"/>
                  <c:y val="5.2380952380952292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23A1-4122-B088-0CF6717317E6}"/>
                </c:ext>
              </c:extLst>
            </c:dLbl>
            <c:dLbl>
              <c:idx val="4"/>
              <c:layout>
                <c:manualLayout>
                  <c:x val="-6.3573883161511996E-2"/>
                  <c:y val="4.52380952380952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23A1-4122-B088-0CF6717317E6}"/>
                </c:ext>
              </c:extLst>
            </c:dLbl>
            <c:dLbl>
              <c:idx val="5"/>
              <c:layout>
                <c:manualLayout>
                  <c:x val="-5.498281786941582E-2"/>
                  <c:y val="-0.1119047619047619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23A1-4122-B088-0CF6717317E6}"/>
                </c:ext>
              </c:extLst>
            </c:dLbl>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Sheet1!$J$19:$J$25</c:f>
              <c:strCache>
                <c:ptCount val="6"/>
                <c:pt idx="0">
                  <c:v>City Cruiser</c:v>
                </c:pt>
                <c:pt idx="1">
                  <c:v>Road Racer</c:v>
                </c:pt>
                <c:pt idx="2">
                  <c:v>Speedster</c:v>
                </c:pt>
                <c:pt idx="3">
                  <c:v>Trail Master</c:v>
                </c:pt>
                <c:pt idx="4">
                  <c:v>X-Terrain</c:v>
                </c:pt>
                <c:pt idx="5">
                  <c:v>Yellow Edition</c:v>
                </c:pt>
              </c:strCache>
            </c:strRef>
          </c:cat>
          <c:val>
            <c:numRef>
              <c:f>Sheet1!$K$19:$K$25</c:f>
              <c:numCache>
                <c:formatCode>General</c:formatCode>
                <c:ptCount val="6"/>
                <c:pt idx="0">
                  <c:v>31694508.960000001</c:v>
                </c:pt>
                <c:pt idx="1">
                  <c:v>14265584.9</c:v>
                </c:pt>
                <c:pt idx="2">
                  <c:v>-2020822.7100000002</c:v>
                </c:pt>
                <c:pt idx="3">
                  <c:v>-12891877.109999998</c:v>
                </c:pt>
                <c:pt idx="4">
                  <c:v>12207584.140000001</c:v>
                </c:pt>
                <c:pt idx="5">
                  <c:v>-15067131.239999998</c:v>
                </c:pt>
              </c:numCache>
            </c:numRef>
          </c:val>
          <c:extLst>
            <c:ext xmlns:c16="http://schemas.microsoft.com/office/drawing/2014/chart" uri="{C3380CC4-5D6E-409C-BE32-E72D297353CC}">
              <c16:uniqueId val="{0000000E-23A1-4122-B088-0CF6717317E6}"/>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layout>
        <c:manualLayout>
          <c:xMode val="edge"/>
          <c:yMode val="edge"/>
          <c:x val="0.7247978732039938"/>
          <c:y val="0.16779527559055116"/>
          <c:w val="0.2253739481018481"/>
          <c:h val="0.73002624671916005"/>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3.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2.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957943</xdr:colOff>
      <xdr:row>40</xdr:row>
      <xdr:rowOff>21771</xdr:rowOff>
    </xdr:from>
    <xdr:to>
      <xdr:col>13</xdr:col>
      <xdr:colOff>337457</xdr:colOff>
      <xdr:row>54</xdr:row>
      <xdr:rowOff>174171</xdr:rowOff>
    </xdr:to>
    <xdr:graphicFrame macro="">
      <xdr:nvGraphicFramePr>
        <xdr:cNvPr id="7" name="Chart 6">
          <a:extLst>
            <a:ext uri="{FF2B5EF4-FFF2-40B4-BE49-F238E27FC236}">
              <a16:creationId xmlns:a16="http://schemas.microsoft.com/office/drawing/2014/main" id="{E1AC57DB-83BB-41B6-9DDB-719DC1C19F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802277</xdr:colOff>
      <xdr:row>30</xdr:row>
      <xdr:rowOff>164375</xdr:rowOff>
    </xdr:from>
    <xdr:to>
      <xdr:col>15</xdr:col>
      <xdr:colOff>410391</xdr:colOff>
      <xdr:row>44</xdr:row>
      <xdr:rowOff>40550</xdr:rowOff>
    </xdr:to>
    <mc:AlternateContent xmlns:mc="http://schemas.openxmlformats.org/markup-compatibility/2006" xmlns:a14="http://schemas.microsoft.com/office/drawing/2010/main">
      <mc:Choice Requires="a14">
        <xdr:graphicFrame macro="">
          <xdr:nvGraphicFramePr>
            <xdr:cNvPr id="9" name="Month">
              <a:extLst>
                <a:ext uri="{FF2B5EF4-FFF2-40B4-BE49-F238E27FC236}">
                  <a16:creationId xmlns:a16="http://schemas.microsoft.com/office/drawing/2014/main" id="{03490AA1-C432-437F-A334-E1F32B5B03F6}"/>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4550934" y="5716089"/>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759822</xdr:colOff>
      <xdr:row>15</xdr:row>
      <xdr:rowOff>89263</xdr:rowOff>
    </xdr:from>
    <xdr:to>
      <xdr:col>17</xdr:col>
      <xdr:colOff>433251</xdr:colOff>
      <xdr:row>28</xdr:row>
      <xdr:rowOff>150495</xdr:rowOff>
    </xdr:to>
    <mc:AlternateContent xmlns:mc="http://schemas.openxmlformats.org/markup-compatibility/2006" xmlns:a14="http://schemas.microsoft.com/office/drawing/2010/main">
      <mc:Choice Requires="a14">
        <xdr:graphicFrame macro="">
          <xdr:nvGraphicFramePr>
            <xdr:cNvPr id="10" name="Quarter">
              <a:extLst>
                <a:ext uri="{FF2B5EF4-FFF2-40B4-BE49-F238E27FC236}">
                  <a16:creationId xmlns:a16="http://schemas.microsoft.com/office/drawing/2014/main" id="{3092CF6D-E975-7713-4F37-3CF09365FF7F}"/>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16729165" y="28651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499654</xdr:colOff>
      <xdr:row>34</xdr:row>
      <xdr:rowOff>133893</xdr:rowOff>
    </xdr:from>
    <xdr:to>
      <xdr:col>18</xdr:col>
      <xdr:colOff>173083</xdr:colOff>
      <xdr:row>48</xdr:row>
      <xdr:rowOff>10068</xdr:rowOff>
    </xdr:to>
    <mc:AlternateContent xmlns:mc="http://schemas.openxmlformats.org/markup-compatibility/2006" xmlns:a14="http://schemas.microsoft.com/office/drawing/2010/main">
      <mc:Choice Requires="a14">
        <xdr:graphicFrame macro="">
          <xdr:nvGraphicFramePr>
            <xdr:cNvPr id="11" name="Year">
              <a:extLst>
                <a:ext uri="{FF2B5EF4-FFF2-40B4-BE49-F238E27FC236}">
                  <a16:creationId xmlns:a16="http://schemas.microsoft.com/office/drawing/2014/main" id="{299629A7-361E-63C0-0A7E-6830ED4A3C4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7546683" y="6425836"/>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212911</xdr:colOff>
      <xdr:row>6</xdr:row>
      <xdr:rowOff>164952</xdr:rowOff>
    </xdr:from>
    <xdr:to>
      <xdr:col>9</xdr:col>
      <xdr:colOff>921123</xdr:colOff>
      <xdr:row>16</xdr:row>
      <xdr:rowOff>112059</xdr:rowOff>
    </xdr:to>
    <mc:AlternateContent xmlns:mc="http://schemas.openxmlformats.org/markup-compatibility/2006" xmlns:a14="http://schemas.microsoft.com/office/drawing/2010/main">
      <mc:Choice Requires="a14">
        <xdr:graphicFrame macro="">
          <xdr:nvGraphicFramePr>
            <xdr:cNvPr id="2" name="Segment">
              <a:extLst>
                <a:ext uri="{FF2B5EF4-FFF2-40B4-BE49-F238E27FC236}">
                  <a16:creationId xmlns:a16="http://schemas.microsoft.com/office/drawing/2014/main" id="{7CDD1FC6-E08E-0DC8-BCF5-4B1FB2F22BD8}"/>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9009529" y="1240717"/>
              <a:ext cx="1828800" cy="17400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182880</xdr:colOff>
      <xdr:row>0</xdr:row>
      <xdr:rowOff>0</xdr:rowOff>
    </xdr:from>
    <xdr:to>
      <xdr:col>46</xdr:col>
      <xdr:colOff>472440</xdr:colOff>
      <xdr:row>76</xdr:row>
      <xdr:rowOff>91440</xdr:rowOff>
    </xdr:to>
    <xdr:sp macro="" textlink="">
      <xdr:nvSpPr>
        <xdr:cNvPr id="5" name="Rectangle: Rounded Corners 4">
          <a:extLst>
            <a:ext uri="{FF2B5EF4-FFF2-40B4-BE49-F238E27FC236}">
              <a16:creationId xmlns:a16="http://schemas.microsoft.com/office/drawing/2014/main" id="{DBB38A02-D556-B34C-4AA6-3F19A5E4DF48}"/>
            </a:ext>
          </a:extLst>
        </xdr:cNvPr>
        <xdr:cNvSpPr/>
      </xdr:nvSpPr>
      <xdr:spPr>
        <a:xfrm>
          <a:off x="792480" y="0"/>
          <a:ext cx="27721560" cy="13990320"/>
        </a:xfrm>
        <a:prstGeom prst="round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492761</xdr:colOff>
      <xdr:row>3</xdr:row>
      <xdr:rowOff>88898</xdr:rowOff>
    </xdr:from>
    <xdr:to>
      <xdr:col>9</xdr:col>
      <xdr:colOff>416561</xdr:colOff>
      <xdr:row>63</xdr:row>
      <xdr:rowOff>119380</xdr:rowOff>
    </xdr:to>
    <xdr:sp macro="" textlink="">
      <xdr:nvSpPr>
        <xdr:cNvPr id="8" name="Rectangle: Top Corners Rounded 7">
          <a:extLst>
            <a:ext uri="{FF2B5EF4-FFF2-40B4-BE49-F238E27FC236}">
              <a16:creationId xmlns:a16="http://schemas.microsoft.com/office/drawing/2014/main" id="{3CF7A3B2-E769-4C06-A10D-199C98161690}"/>
            </a:ext>
          </a:extLst>
        </xdr:cNvPr>
        <xdr:cNvSpPr/>
      </xdr:nvSpPr>
      <xdr:spPr>
        <a:xfrm rot="16200000">
          <a:off x="-1846580" y="3571239"/>
          <a:ext cx="10698482" cy="4800600"/>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518160</xdr:colOff>
      <xdr:row>1</xdr:row>
      <xdr:rowOff>88901</xdr:rowOff>
    </xdr:from>
    <xdr:to>
      <xdr:col>45</xdr:col>
      <xdr:colOff>60960</xdr:colOff>
      <xdr:row>6</xdr:row>
      <xdr:rowOff>45721</xdr:rowOff>
    </xdr:to>
    <xdr:sp macro="" textlink="">
      <xdr:nvSpPr>
        <xdr:cNvPr id="9" name="Rectangle: Top Corners Rounded 8">
          <a:extLst>
            <a:ext uri="{FF2B5EF4-FFF2-40B4-BE49-F238E27FC236}">
              <a16:creationId xmlns:a16="http://schemas.microsoft.com/office/drawing/2014/main" id="{3981AF6A-B1F8-4D39-814C-1848EF2E48F5}"/>
            </a:ext>
          </a:extLst>
        </xdr:cNvPr>
        <xdr:cNvSpPr/>
      </xdr:nvSpPr>
      <xdr:spPr>
        <a:xfrm>
          <a:off x="6004560" y="271781"/>
          <a:ext cx="21488400" cy="871220"/>
        </a:xfrm>
        <a:prstGeom prst="round2Same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5400">
              <a:solidFill>
                <a:schemeClr val="tx1"/>
              </a:solidFill>
            </a:rPr>
            <a:t>Sales Dashboard </a:t>
          </a:r>
        </a:p>
      </xdr:txBody>
    </xdr:sp>
    <xdr:clientData/>
  </xdr:twoCellAnchor>
  <xdr:twoCellAnchor>
    <xdr:from>
      <xdr:col>35</xdr:col>
      <xdr:colOff>152400</xdr:colOff>
      <xdr:row>7</xdr:row>
      <xdr:rowOff>137160</xdr:rowOff>
    </xdr:from>
    <xdr:to>
      <xdr:col>43</xdr:col>
      <xdr:colOff>579120</xdr:colOff>
      <xdr:row>19</xdr:row>
      <xdr:rowOff>106680</xdr:rowOff>
    </xdr:to>
    <xdr:sp macro="" textlink="">
      <xdr:nvSpPr>
        <xdr:cNvPr id="10" name="Flowchart: Alternate Process 9">
          <a:extLst>
            <a:ext uri="{FF2B5EF4-FFF2-40B4-BE49-F238E27FC236}">
              <a16:creationId xmlns:a16="http://schemas.microsoft.com/office/drawing/2014/main" id="{C7121936-E2AD-C428-7335-B5186DE5E378}"/>
            </a:ext>
          </a:extLst>
        </xdr:cNvPr>
        <xdr:cNvSpPr/>
      </xdr:nvSpPr>
      <xdr:spPr>
        <a:xfrm>
          <a:off x="21488400" y="1417320"/>
          <a:ext cx="5303520" cy="2164080"/>
        </a:xfrm>
        <a:prstGeom prst="flowChartAlternateProcess">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456932</xdr:colOff>
      <xdr:row>7</xdr:row>
      <xdr:rowOff>152400</xdr:rowOff>
    </xdr:from>
    <xdr:to>
      <xdr:col>25</xdr:col>
      <xdr:colOff>182880</xdr:colOff>
      <xdr:row>19</xdr:row>
      <xdr:rowOff>137160</xdr:rowOff>
    </xdr:to>
    <xdr:sp macro="" textlink="">
      <xdr:nvSpPr>
        <xdr:cNvPr id="11" name="Flowchart: Alternate Process 10">
          <a:extLst>
            <a:ext uri="{FF2B5EF4-FFF2-40B4-BE49-F238E27FC236}">
              <a16:creationId xmlns:a16="http://schemas.microsoft.com/office/drawing/2014/main" id="{3A60DAFC-3D2C-46E5-A14D-F6CB41C99B22}"/>
            </a:ext>
          </a:extLst>
        </xdr:cNvPr>
        <xdr:cNvSpPr/>
      </xdr:nvSpPr>
      <xdr:spPr>
        <a:xfrm>
          <a:off x="10820132" y="1432560"/>
          <a:ext cx="4602748" cy="2179320"/>
        </a:xfrm>
        <a:prstGeom prst="flowChartAlternateProcess">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548640</xdr:colOff>
      <xdr:row>7</xdr:row>
      <xdr:rowOff>137160</xdr:rowOff>
    </xdr:from>
    <xdr:to>
      <xdr:col>17</xdr:col>
      <xdr:colOff>198120</xdr:colOff>
      <xdr:row>19</xdr:row>
      <xdr:rowOff>30479</xdr:rowOff>
    </xdr:to>
    <xdr:sp macro="" textlink="">
      <xdr:nvSpPr>
        <xdr:cNvPr id="12" name="Flowchart: Alternate Process 11">
          <a:extLst>
            <a:ext uri="{FF2B5EF4-FFF2-40B4-BE49-F238E27FC236}">
              <a16:creationId xmlns:a16="http://schemas.microsoft.com/office/drawing/2014/main" id="{66E9395B-D1AE-4339-A826-FA70ABE1D4C0}"/>
            </a:ext>
          </a:extLst>
        </xdr:cNvPr>
        <xdr:cNvSpPr/>
      </xdr:nvSpPr>
      <xdr:spPr>
        <a:xfrm>
          <a:off x="6035040" y="1417320"/>
          <a:ext cx="4526280" cy="2087879"/>
        </a:xfrm>
        <a:prstGeom prst="flowChartAlternateProcess">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25</xdr:col>
      <xdr:colOff>548640</xdr:colOff>
      <xdr:row>7</xdr:row>
      <xdr:rowOff>106680</xdr:rowOff>
    </xdr:from>
    <xdr:to>
      <xdr:col>34</xdr:col>
      <xdr:colOff>320040</xdr:colOff>
      <xdr:row>19</xdr:row>
      <xdr:rowOff>106680</xdr:rowOff>
    </xdr:to>
    <xdr:sp macro="" textlink="">
      <xdr:nvSpPr>
        <xdr:cNvPr id="13" name="Flowchart: Alternate Process 12">
          <a:extLst>
            <a:ext uri="{FF2B5EF4-FFF2-40B4-BE49-F238E27FC236}">
              <a16:creationId xmlns:a16="http://schemas.microsoft.com/office/drawing/2014/main" id="{DE890D2B-275B-4BE2-BA4B-1C447499219B}"/>
            </a:ext>
          </a:extLst>
        </xdr:cNvPr>
        <xdr:cNvSpPr/>
      </xdr:nvSpPr>
      <xdr:spPr>
        <a:xfrm>
          <a:off x="15788640" y="1386840"/>
          <a:ext cx="5257800" cy="2194560"/>
        </a:xfrm>
        <a:prstGeom prst="flowChartAlternateProcess">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535940</xdr:colOff>
      <xdr:row>20</xdr:row>
      <xdr:rowOff>60961</xdr:rowOff>
    </xdr:from>
    <xdr:to>
      <xdr:col>28</xdr:col>
      <xdr:colOff>482600</xdr:colOff>
      <xdr:row>38</xdr:row>
      <xdr:rowOff>30480</xdr:rowOff>
    </xdr:to>
    <xdr:sp macro="" textlink="">
      <xdr:nvSpPr>
        <xdr:cNvPr id="14" name="Flowchart: Alternate Process 13">
          <a:extLst>
            <a:ext uri="{FF2B5EF4-FFF2-40B4-BE49-F238E27FC236}">
              <a16:creationId xmlns:a16="http://schemas.microsoft.com/office/drawing/2014/main" id="{DACEAAF5-6E69-429A-B221-66BEBD54262E}"/>
            </a:ext>
          </a:extLst>
        </xdr:cNvPr>
        <xdr:cNvSpPr/>
      </xdr:nvSpPr>
      <xdr:spPr>
        <a:xfrm>
          <a:off x="6022340" y="3616961"/>
          <a:ext cx="11529060" cy="3169919"/>
        </a:xfrm>
        <a:prstGeom prst="flowChartAlternateProcess">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29</xdr:col>
      <xdr:colOff>381000</xdr:colOff>
      <xdr:row>20</xdr:row>
      <xdr:rowOff>91440</xdr:rowOff>
    </xdr:from>
    <xdr:to>
      <xdr:col>44</xdr:col>
      <xdr:colOff>304800</xdr:colOff>
      <xdr:row>38</xdr:row>
      <xdr:rowOff>45720</xdr:rowOff>
    </xdr:to>
    <xdr:sp macro="" textlink="">
      <xdr:nvSpPr>
        <xdr:cNvPr id="15" name="Flowchart: Alternate Process 14">
          <a:extLst>
            <a:ext uri="{FF2B5EF4-FFF2-40B4-BE49-F238E27FC236}">
              <a16:creationId xmlns:a16="http://schemas.microsoft.com/office/drawing/2014/main" id="{2242B2BF-E60F-41CF-963C-988C6E60F9C0}"/>
            </a:ext>
          </a:extLst>
        </xdr:cNvPr>
        <xdr:cNvSpPr/>
      </xdr:nvSpPr>
      <xdr:spPr>
        <a:xfrm>
          <a:off x="18059400" y="3749040"/>
          <a:ext cx="9067800" cy="3246120"/>
        </a:xfrm>
        <a:prstGeom prst="flowChartAlternateProcess">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502920</xdr:colOff>
      <xdr:row>38</xdr:row>
      <xdr:rowOff>137160</xdr:rowOff>
    </xdr:from>
    <xdr:to>
      <xdr:col>20</xdr:col>
      <xdr:colOff>548640</xdr:colOff>
      <xdr:row>68</xdr:row>
      <xdr:rowOff>0</xdr:rowOff>
    </xdr:to>
    <xdr:sp macro="" textlink="">
      <xdr:nvSpPr>
        <xdr:cNvPr id="16" name="Flowchart: Alternate Process 15">
          <a:extLst>
            <a:ext uri="{FF2B5EF4-FFF2-40B4-BE49-F238E27FC236}">
              <a16:creationId xmlns:a16="http://schemas.microsoft.com/office/drawing/2014/main" id="{759655FC-3183-4307-9F95-9BE00BBE9554}"/>
            </a:ext>
          </a:extLst>
        </xdr:cNvPr>
        <xdr:cNvSpPr/>
      </xdr:nvSpPr>
      <xdr:spPr>
        <a:xfrm>
          <a:off x="5989320" y="7086600"/>
          <a:ext cx="6751320" cy="5349240"/>
        </a:xfrm>
        <a:prstGeom prst="flowChartAlternateProcess">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104140</xdr:colOff>
      <xdr:row>39</xdr:row>
      <xdr:rowOff>0</xdr:rowOff>
    </xdr:from>
    <xdr:to>
      <xdr:col>32</xdr:col>
      <xdr:colOff>213360</xdr:colOff>
      <xdr:row>69</xdr:row>
      <xdr:rowOff>15240</xdr:rowOff>
    </xdr:to>
    <xdr:sp macro="" textlink="">
      <xdr:nvSpPr>
        <xdr:cNvPr id="17" name="Flowchart: Alternate Process 16">
          <a:extLst>
            <a:ext uri="{FF2B5EF4-FFF2-40B4-BE49-F238E27FC236}">
              <a16:creationId xmlns:a16="http://schemas.microsoft.com/office/drawing/2014/main" id="{E30DFC47-2B9D-4FEA-A172-64F0830E7848}"/>
            </a:ext>
          </a:extLst>
        </xdr:cNvPr>
        <xdr:cNvSpPr/>
      </xdr:nvSpPr>
      <xdr:spPr>
        <a:xfrm>
          <a:off x="12905740" y="7132320"/>
          <a:ext cx="6814820" cy="5501640"/>
        </a:xfrm>
        <a:prstGeom prst="flowChartAlternateProcess">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32</xdr:col>
      <xdr:colOff>579120</xdr:colOff>
      <xdr:row>39</xdr:row>
      <xdr:rowOff>0</xdr:rowOff>
    </xdr:from>
    <xdr:to>
      <xdr:col>43</xdr:col>
      <xdr:colOff>472440</xdr:colOff>
      <xdr:row>68</xdr:row>
      <xdr:rowOff>76200</xdr:rowOff>
    </xdr:to>
    <xdr:sp macro="" textlink="">
      <xdr:nvSpPr>
        <xdr:cNvPr id="18" name="Flowchart: Alternate Process 17">
          <a:extLst>
            <a:ext uri="{FF2B5EF4-FFF2-40B4-BE49-F238E27FC236}">
              <a16:creationId xmlns:a16="http://schemas.microsoft.com/office/drawing/2014/main" id="{A12BBEEF-50DC-4349-8B5E-B5EEB3A5AF3D}"/>
            </a:ext>
          </a:extLst>
        </xdr:cNvPr>
        <xdr:cNvSpPr/>
      </xdr:nvSpPr>
      <xdr:spPr>
        <a:xfrm>
          <a:off x="20086320" y="7132320"/>
          <a:ext cx="6598920" cy="5379720"/>
        </a:xfrm>
        <a:prstGeom prst="flowChartAlternateProcess">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406400</xdr:colOff>
      <xdr:row>3</xdr:row>
      <xdr:rowOff>135890</xdr:rowOff>
    </xdr:from>
    <xdr:to>
      <xdr:col>7</xdr:col>
      <xdr:colOff>472440</xdr:colOff>
      <xdr:row>10</xdr:row>
      <xdr:rowOff>116840</xdr:rowOff>
    </xdr:to>
    <xdr:pic>
      <xdr:nvPicPr>
        <xdr:cNvPr id="20" name="Picture 19">
          <a:extLst>
            <a:ext uri="{FF2B5EF4-FFF2-40B4-BE49-F238E27FC236}">
              <a16:creationId xmlns:a16="http://schemas.microsoft.com/office/drawing/2014/main" id="{BD1684E9-997E-5E76-E24E-956F210C5EAD}"/>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7644" t="19998" r="28126" b="28001"/>
        <a:stretch>
          <a:fillRect/>
        </a:stretch>
      </xdr:blipFill>
      <xdr:spPr>
        <a:xfrm>
          <a:off x="2235200" y="669290"/>
          <a:ext cx="2504440" cy="1225550"/>
        </a:xfrm>
        <a:prstGeom prst="rect">
          <a:avLst/>
        </a:prstGeom>
      </xdr:spPr>
    </xdr:pic>
    <xdr:clientData/>
  </xdr:twoCellAnchor>
  <xdr:twoCellAnchor editAs="oneCell">
    <xdr:from>
      <xdr:col>41</xdr:col>
      <xdr:colOff>469901</xdr:colOff>
      <xdr:row>7</xdr:row>
      <xdr:rowOff>97045</xdr:rowOff>
    </xdr:from>
    <xdr:to>
      <xdr:col>43</xdr:col>
      <xdr:colOff>548641</xdr:colOff>
      <xdr:row>13</xdr:row>
      <xdr:rowOff>164500</xdr:rowOff>
    </xdr:to>
    <xdr:pic>
      <xdr:nvPicPr>
        <xdr:cNvPr id="22" name="Graphic 21" descr="Shopping cart with solid fill">
          <a:extLst>
            <a:ext uri="{FF2B5EF4-FFF2-40B4-BE49-F238E27FC236}">
              <a16:creationId xmlns:a16="http://schemas.microsoft.com/office/drawing/2014/main" id="{F6D48D11-56AE-E6E6-7CEF-45F8EEAEC735}"/>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5463501" y="1341645"/>
          <a:ext cx="1297940" cy="1134255"/>
        </a:xfrm>
        <a:prstGeom prst="rect">
          <a:avLst/>
        </a:prstGeom>
      </xdr:spPr>
    </xdr:pic>
    <xdr:clientData/>
  </xdr:twoCellAnchor>
  <xdr:twoCellAnchor editAs="oneCell">
    <xdr:from>
      <xdr:col>21</xdr:col>
      <xdr:colOff>502794</xdr:colOff>
      <xdr:row>0</xdr:row>
      <xdr:rowOff>152400</xdr:rowOff>
    </xdr:from>
    <xdr:to>
      <xdr:col>23</xdr:col>
      <xdr:colOff>323072</xdr:colOff>
      <xdr:row>6</xdr:row>
      <xdr:rowOff>103665</xdr:rowOff>
    </xdr:to>
    <xdr:pic>
      <xdr:nvPicPr>
        <xdr:cNvPr id="26" name="Graphic 25" descr="House with solid fill">
          <a:extLst>
            <a:ext uri="{FF2B5EF4-FFF2-40B4-BE49-F238E27FC236}">
              <a16:creationId xmlns:a16="http://schemas.microsoft.com/office/drawing/2014/main" id="{0AABB145-8884-7193-DCCA-4C009617A54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3304394" y="152400"/>
          <a:ext cx="1039478" cy="1048545"/>
        </a:xfrm>
        <a:prstGeom prst="rect">
          <a:avLst/>
        </a:prstGeom>
      </xdr:spPr>
    </xdr:pic>
    <xdr:clientData/>
  </xdr:twoCellAnchor>
  <xdr:twoCellAnchor>
    <xdr:from>
      <xdr:col>10</xdr:col>
      <xdr:colOff>182880</xdr:colOff>
      <xdr:row>9</xdr:row>
      <xdr:rowOff>0</xdr:rowOff>
    </xdr:from>
    <xdr:to>
      <xdr:col>16</xdr:col>
      <xdr:colOff>289560</xdr:colOff>
      <xdr:row>11</xdr:row>
      <xdr:rowOff>106680</xdr:rowOff>
    </xdr:to>
    <xdr:sp macro="" textlink="">
      <xdr:nvSpPr>
        <xdr:cNvPr id="27" name="TextBox 26">
          <a:extLst>
            <a:ext uri="{FF2B5EF4-FFF2-40B4-BE49-F238E27FC236}">
              <a16:creationId xmlns:a16="http://schemas.microsoft.com/office/drawing/2014/main" id="{E530B409-841F-67A3-60A0-6E366F20ADAA}"/>
            </a:ext>
          </a:extLst>
        </xdr:cNvPr>
        <xdr:cNvSpPr txBox="1"/>
      </xdr:nvSpPr>
      <xdr:spPr>
        <a:xfrm>
          <a:off x="6278880" y="1645920"/>
          <a:ext cx="3764280" cy="47244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t>TOTAL REVENUE</a:t>
          </a:r>
        </a:p>
      </xdr:txBody>
    </xdr:sp>
    <xdr:clientData/>
  </xdr:twoCellAnchor>
  <xdr:twoCellAnchor editAs="oneCell">
    <xdr:from>
      <xdr:col>23</xdr:col>
      <xdr:colOff>199295</xdr:colOff>
      <xdr:row>8</xdr:row>
      <xdr:rowOff>76200</xdr:rowOff>
    </xdr:from>
    <xdr:to>
      <xdr:col>25</xdr:col>
      <xdr:colOff>18126</xdr:colOff>
      <xdr:row>14</xdr:row>
      <xdr:rowOff>26005</xdr:rowOff>
    </xdr:to>
    <xdr:pic>
      <xdr:nvPicPr>
        <xdr:cNvPr id="24" name="Graphic 23" descr="Bar graph with upward trend with solid fill">
          <a:extLst>
            <a:ext uri="{FF2B5EF4-FFF2-40B4-BE49-F238E27FC236}">
              <a16:creationId xmlns:a16="http://schemas.microsoft.com/office/drawing/2014/main" id="{668B233C-7A64-5CB5-E4A6-C46ECCBAF78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4220095" y="1539240"/>
          <a:ext cx="1038031" cy="1047085"/>
        </a:xfrm>
        <a:prstGeom prst="rect">
          <a:avLst/>
        </a:prstGeom>
      </xdr:spPr>
    </xdr:pic>
    <xdr:clientData/>
  </xdr:twoCellAnchor>
  <xdr:twoCellAnchor>
    <xdr:from>
      <xdr:col>10</xdr:col>
      <xdr:colOff>152400</xdr:colOff>
      <xdr:row>11</xdr:row>
      <xdr:rowOff>121920</xdr:rowOff>
    </xdr:from>
    <xdr:to>
      <xdr:col>16</xdr:col>
      <xdr:colOff>30480</xdr:colOff>
      <xdr:row>15</xdr:row>
      <xdr:rowOff>0</xdr:rowOff>
    </xdr:to>
    <xdr:sp macro="" textlink="">
      <xdr:nvSpPr>
        <xdr:cNvPr id="30" name="TextBox 29">
          <a:extLst>
            <a:ext uri="{FF2B5EF4-FFF2-40B4-BE49-F238E27FC236}">
              <a16:creationId xmlns:a16="http://schemas.microsoft.com/office/drawing/2014/main" id="{F1D4AC3F-E963-DF65-6B70-A8A8C14A51B8}"/>
            </a:ext>
          </a:extLst>
        </xdr:cNvPr>
        <xdr:cNvSpPr txBox="1"/>
      </xdr:nvSpPr>
      <xdr:spPr>
        <a:xfrm>
          <a:off x="6248400" y="2133600"/>
          <a:ext cx="3535680" cy="6096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400"/>
            <a:t>£213,983,614</a:t>
          </a:r>
        </a:p>
      </xdr:txBody>
    </xdr:sp>
    <xdr:clientData/>
  </xdr:twoCellAnchor>
  <xdr:twoCellAnchor>
    <xdr:from>
      <xdr:col>10</xdr:col>
      <xdr:colOff>289560</xdr:colOff>
      <xdr:row>16</xdr:row>
      <xdr:rowOff>0</xdr:rowOff>
    </xdr:from>
    <xdr:to>
      <xdr:col>12</xdr:col>
      <xdr:colOff>411480</xdr:colOff>
      <xdr:row>18</xdr:row>
      <xdr:rowOff>45720</xdr:rowOff>
    </xdr:to>
    <xdr:sp macro="" textlink="">
      <xdr:nvSpPr>
        <xdr:cNvPr id="2" name="TextBox 1">
          <a:extLst>
            <a:ext uri="{FF2B5EF4-FFF2-40B4-BE49-F238E27FC236}">
              <a16:creationId xmlns:a16="http://schemas.microsoft.com/office/drawing/2014/main" id="{729D4F8F-AEA5-3754-2FB0-E0D43514D6CD}"/>
            </a:ext>
          </a:extLst>
        </xdr:cNvPr>
        <xdr:cNvSpPr txBox="1"/>
      </xdr:nvSpPr>
      <xdr:spPr>
        <a:xfrm>
          <a:off x="6385560" y="2926080"/>
          <a:ext cx="1341120" cy="41148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a:solidFill>
                <a:schemeClr val="accent1"/>
              </a:solidFill>
            </a:rPr>
            <a:t>1.8%</a:t>
          </a:r>
        </a:p>
      </xdr:txBody>
    </xdr:sp>
    <xdr:clientData/>
  </xdr:twoCellAnchor>
  <xdr:twoCellAnchor>
    <xdr:from>
      <xdr:col>12</xdr:col>
      <xdr:colOff>563880</xdr:colOff>
      <xdr:row>15</xdr:row>
      <xdr:rowOff>106680</xdr:rowOff>
    </xdr:from>
    <xdr:to>
      <xdr:col>17</xdr:col>
      <xdr:colOff>137160</xdr:colOff>
      <xdr:row>18</xdr:row>
      <xdr:rowOff>91440</xdr:rowOff>
    </xdr:to>
    <xdr:sp macro="" textlink="">
      <xdr:nvSpPr>
        <xdr:cNvPr id="3" name="TextBox 2">
          <a:extLst>
            <a:ext uri="{FF2B5EF4-FFF2-40B4-BE49-F238E27FC236}">
              <a16:creationId xmlns:a16="http://schemas.microsoft.com/office/drawing/2014/main" id="{B5ED2C4D-0FFE-E28A-B8F8-8B5C0C1805C0}"/>
            </a:ext>
          </a:extLst>
        </xdr:cNvPr>
        <xdr:cNvSpPr txBox="1"/>
      </xdr:nvSpPr>
      <xdr:spPr>
        <a:xfrm>
          <a:off x="7879080" y="2849880"/>
          <a:ext cx="2621280" cy="5334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t>compare to bugdet</a:t>
          </a:r>
        </a:p>
      </xdr:txBody>
    </xdr:sp>
    <xdr:clientData/>
  </xdr:twoCellAnchor>
  <xdr:twoCellAnchor editAs="oneCell">
    <xdr:from>
      <xdr:col>15</xdr:col>
      <xdr:colOff>228600</xdr:colOff>
      <xdr:row>7</xdr:row>
      <xdr:rowOff>91440</xdr:rowOff>
    </xdr:from>
    <xdr:to>
      <xdr:col>17</xdr:col>
      <xdr:colOff>15240</xdr:colOff>
      <xdr:row>13</xdr:row>
      <xdr:rowOff>0</xdr:rowOff>
    </xdr:to>
    <xdr:pic>
      <xdr:nvPicPr>
        <xdr:cNvPr id="19" name="Graphic 18" descr="Money with solid fill">
          <a:extLst>
            <a:ext uri="{FF2B5EF4-FFF2-40B4-BE49-F238E27FC236}">
              <a16:creationId xmlns:a16="http://schemas.microsoft.com/office/drawing/2014/main" id="{CFF124DF-9551-BC00-852E-92125374AE4E}"/>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9372600" y="1371600"/>
          <a:ext cx="1005840" cy="1005840"/>
        </a:xfrm>
        <a:prstGeom prst="rect">
          <a:avLst/>
        </a:prstGeom>
      </xdr:spPr>
    </xdr:pic>
    <xdr:clientData/>
  </xdr:twoCellAnchor>
  <xdr:twoCellAnchor editAs="oneCell">
    <xdr:from>
      <xdr:col>32</xdr:col>
      <xdr:colOff>292100</xdr:colOff>
      <xdr:row>7</xdr:row>
      <xdr:rowOff>119519</xdr:rowOff>
    </xdr:from>
    <xdr:to>
      <xdr:col>34</xdr:col>
      <xdr:colOff>210960</xdr:colOff>
      <xdr:row>13</xdr:row>
      <xdr:rowOff>159166</xdr:rowOff>
    </xdr:to>
    <xdr:pic>
      <xdr:nvPicPr>
        <xdr:cNvPr id="23" name="Graphic 22" descr="Coins with solid fill">
          <a:extLst>
            <a:ext uri="{FF2B5EF4-FFF2-40B4-BE49-F238E27FC236}">
              <a16:creationId xmlns:a16="http://schemas.microsoft.com/office/drawing/2014/main" id="{EA5F0A2E-88C4-8E76-D7FB-DBC2EB15633D}"/>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9799300" y="1364119"/>
          <a:ext cx="1138060" cy="1106447"/>
        </a:xfrm>
        <a:prstGeom prst="rect">
          <a:avLst/>
        </a:prstGeom>
      </xdr:spPr>
    </xdr:pic>
    <xdr:clientData/>
  </xdr:twoCellAnchor>
  <xdr:twoCellAnchor>
    <xdr:from>
      <xdr:col>18</xdr:col>
      <xdr:colOff>60960</xdr:colOff>
      <xdr:row>11</xdr:row>
      <xdr:rowOff>106680</xdr:rowOff>
    </xdr:from>
    <xdr:to>
      <xdr:col>22</xdr:col>
      <xdr:colOff>487680</xdr:colOff>
      <xdr:row>15</xdr:row>
      <xdr:rowOff>76200</xdr:rowOff>
    </xdr:to>
    <xdr:sp macro="" textlink="">
      <xdr:nvSpPr>
        <xdr:cNvPr id="25" name="TextBox 24">
          <a:extLst>
            <a:ext uri="{FF2B5EF4-FFF2-40B4-BE49-F238E27FC236}">
              <a16:creationId xmlns:a16="http://schemas.microsoft.com/office/drawing/2014/main" id="{838D90E3-1C2C-886B-B214-5018F9CA1CD6}"/>
            </a:ext>
          </a:extLst>
        </xdr:cNvPr>
        <xdr:cNvSpPr txBox="1"/>
      </xdr:nvSpPr>
      <xdr:spPr>
        <a:xfrm>
          <a:off x="11033760" y="2118360"/>
          <a:ext cx="2865120" cy="70104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400" b="0" i="0" u="none" strike="noStrike">
              <a:solidFill>
                <a:schemeClr val="dk1"/>
              </a:solidFill>
              <a:effectLst/>
              <a:latin typeface="+mn-lt"/>
              <a:ea typeface="+mn-ea"/>
              <a:cs typeface="+mn-cs"/>
            </a:rPr>
            <a:t>£56429310</a:t>
          </a:r>
          <a:r>
            <a:rPr lang="en-IN" sz="4400"/>
            <a:t> </a:t>
          </a:r>
        </a:p>
      </xdr:txBody>
    </xdr:sp>
    <xdr:clientData/>
  </xdr:twoCellAnchor>
  <xdr:twoCellAnchor>
    <xdr:from>
      <xdr:col>18</xdr:col>
      <xdr:colOff>15240</xdr:colOff>
      <xdr:row>9</xdr:row>
      <xdr:rowOff>15240</xdr:rowOff>
    </xdr:from>
    <xdr:to>
      <xdr:col>23</xdr:col>
      <xdr:colOff>106680</xdr:colOff>
      <xdr:row>11</xdr:row>
      <xdr:rowOff>106680</xdr:rowOff>
    </xdr:to>
    <xdr:sp macro="" textlink="">
      <xdr:nvSpPr>
        <xdr:cNvPr id="28" name="TextBox 27">
          <a:extLst>
            <a:ext uri="{FF2B5EF4-FFF2-40B4-BE49-F238E27FC236}">
              <a16:creationId xmlns:a16="http://schemas.microsoft.com/office/drawing/2014/main" id="{237F0A64-EB92-8D95-A26D-51907AA17AB2}"/>
            </a:ext>
          </a:extLst>
        </xdr:cNvPr>
        <xdr:cNvSpPr txBox="1"/>
      </xdr:nvSpPr>
      <xdr:spPr>
        <a:xfrm>
          <a:off x="10988040" y="1661160"/>
          <a:ext cx="3139440" cy="4572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t>TOTAL</a:t>
          </a:r>
          <a:r>
            <a:rPr lang="en-IN" sz="2400" b="1" baseline="0"/>
            <a:t> PROFIT</a:t>
          </a:r>
          <a:endParaRPr lang="en-IN" sz="2400" b="1"/>
        </a:p>
      </xdr:txBody>
    </xdr:sp>
    <xdr:clientData/>
  </xdr:twoCellAnchor>
  <xdr:twoCellAnchor>
    <xdr:from>
      <xdr:col>18</xdr:col>
      <xdr:colOff>182880</xdr:colOff>
      <xdr:row>16</xdr:row>
      <xdr:rowOff>30480</xdr:rowOff>
    </xdr:from>
    <xdr:to>
      <xdr:col>21</xdr:col>
      <xdr:colOff>45720</xdr:colOff>
      <xdr:row>18</xdr:row>
      <xdr:rowOff>106680</xdr:rowOff>
    </xdr:to>
    <xdr:sp macro="" textlink="">
      <xdr:nvSpPr>
        <xdr:cNvPr id="29" name="TextBox 28">
          <a:extLst>
            <a:ext uri="{FF2B5EF4-FFF2-40B4-BE49-F238E27FC236}">
              <a16:creationId xmlns:a16="http://schemas.microsoft.com/office/drawing/2014/main" id="{688BD74D-A874-3E5F-6AE7-4F0EF493AB10}"/>
            </a:ext>
          </a:extLst>
        </xdr:cNvPr>
        <xdr:cNvSpPr txBox="1"/>
      </xdr:nvSpPr>
      <xdr:spPr>
        <a:xfrm>
          <a:off x="11155680" y="2956560"/>
          <a:ext cx="1691640" cy="441960"/>
        </a:xfrm>
        <a:prstGeom prst="rect">
          <a:avLst/>
        </a:prstGeom>
        <a:solidFill>
          <a:schemeClr val="accent2">
            <a:lumMod val="60000"/>
            <a:lumOff val="40000"/>
          </a:schemeClr>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solidFill>
                <a:schemeClr val="accent2">
                  <a:lumMod val="50000"/>
                </a:schemeClr>
              </a:solidFill>
            </a:rPr>
            <a:t>-6.6%</a:t>
          </a:r>
        </a:p>
      </xdr:txBody>
    </xdr:sp>
    <xdr:clientData/>
  </xdr:twoCellAnchor>
  <xdr:twoCellAnchor>
    <xdr:from>
      <xdr:col>21</xdr:col>
      <xdr:colOff>106680</xdr:colOff>
      <xdr:row>16</xdr:row>
      <xdr:rowOff>91440</xdr:rowOff>
    </xdr:from>
    <xdr:to>
      <xdr:col>25</xdr:col>
      <xdr:colOff>84667</xdr:colOff>
      <xdr:row>18</xdr:row>
      <xdr:rowOff>155222</xdr:rowOff>
    </xdr:to>
    <xdr:sp macro="" textlink="">
      <xdr:nvSpPr>
        <xdr:cNvPr id="31" name="TextBox 30">
          <a:extLst>
            <a:ext uri="{FF2B5EF4-FFF2-40B4-BE49-F238E27FC236}">
              <a16:creationId xmlns:a16="http://schemas.microsoft.com/office/drawing/2014/main" id="{74EAF942-CD2B-372B-D95B-0D7342FF3DF6}"/>
            </a:ext>
          </a:extLst>
        </xdr:cNvPr>
        <xdr:cNvSpPr txBox="1"/>
      </xdr:nvSpPr>
      <xdr:spPr>
        <a:xfrm>
          <a:off x="12849013" y="3026551"/>
          <a:ext cx="2405098" cy="430671"/>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t>COMPARE TO BUDGET</a:t>
          </a:r>
        </a:p>
      </xdr:txBody>
    </xdr:sp>
    <xdr:clientData/>
  </xdr:twoCellAnchor>
  <xdr:twoCellAnchor>
    <xdr:from>
      <xdr:col>26</xdr:col>
      <xdr:colOff>228600</xdr:colOff>
      <xdr:row>8</xdr:row>
      <xdr:rowOff>91440</xdr:rowOff>
    </xdr:from>
    <xdr:to>
      <xdr:col>30</xdr:col>
      <xdr:colOff>30480</xdr:colOff>
      <xdr:row>11</xdr:row>
      <xdr:rowOff>152400</xdr:rowOff>
    </xdr:to>
    <xdr:sp macro="" textlink="">
      <xdr:nvSpPr>
        <xdr:cNvPr id="32" name="TextBox 31">
          <a:extLst>
            <a:ext uri="{FF2B5EF4-FFF2-40B4-BE49-F238E27FC236}">
              <a16:creationId xmlns:a16="http://schemas.microsoft.com/office/drawing/2014/main" id="{9E145512-8089-4F87-E830-8711CE743E67}"/>
            </a:ext>
          </a:extLst>
        </xdr:cNvPr>
        <xdr:cNvSpPr txBox="1"/>
      </xdr:nvSpPr>
      <xdr:spPr>
        <a:xfrm>
          <a:off x="16078200" y="1554480"/>
          <a:ext cx="2240280" cy="6096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a:t>PROFIT %</a:t>
          </a:r>
        </a:p>
      </xdr:txBody>
    </xdr:sp>
    <xdr:clientData/>
  </xdr:twoCellAnchor>
  <xdr:twoCellAnchor>
    <xdr:from>
      <xdr:col>26</xdr:col>
      <xdr:colOff>198120</xdr:colOff>
      <xdr:row>12</xdr:row>
      <xdr:rowOff>0</xdr:rowOff>
    </xdr:from>
    <xdr:to>
      <xdr:col>30</xdr:col>
      <xdr:colOff>396240</xdr:colOff>
      <xdr:row>15</xdr:row>
      <xdr:rowOff>76200</xdr:rowOff>
    </xdr:to>
    <xdr:sp macro="" textlink="">
      <xdr:nvSpPr>
        <xdr:cNvPr id="33" name="TextBox 32">
          <a:extLst>
            <a:ext uri="{FF2B5EF4-FFF2-40B4-BE49-F238E27FC236}">
              <a16:creationId xmlns:a16="http://schemas.microsoft.com/office/drawing/2014/main" id="{CCE69CF6-9055-56E7-2747-13B32291471C}"/>
            </a:ext>
          </a:extLst>
        </xdr:cNvPr>
        <xdr:cNvSpPr txBox="1"/>
      </xdr:nvSpPr>
      <xdr:spPr>
        <a:xfrm>
          <a:off x="16047720" y="2194560"/>
          <a:ext cx="2636520" cy="62484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400"/>
            <a:t>26.37%</a:t>
          </a:r>
        </a:p>
      </xdr:txBody>
    </xdr:sp>
    <xdr:clientData/>
  </xdr:twoCellAnchor>
  <xdr:twoCellAnchor>
    <xdr:from>
      <xdr:col>26</xdr:col>
      <xdr:colOff>396240</xdr:colOff>
      <xdr:row>16</xdr:row>
      <xdr:rowOff>60960</xdr:rowOff>
    </xdr:from>
    <xdr:to>
      <xdr:col>29</xdr:col>
      <xdr:colOff>106680</xdr:colOff>
      <xdr:row>18</xdr:row>
      <xdr:rowOff>121920</xdr:rowOff>
    </xdr:to>
    <xdr:sp macro="" textlink="">
      <xdr:nvSpPr>
        <xdr:cNvPr id="34" name="TextBox 33">
          <a:extLst>
            <a:ext uri="{FF2B5EF4-FFF2-40B4-BE49-F238E27FC236}">
              <a16:creationId xmlns:a16="http://schemas.microsoft.com/office/drawing/2014/main" id="{7F9D02FD-F67B-88AD-BA0D-B55C062B7E32}"/>
            </a:ext>
          </a:extLst>
        </xdr:cNvPr>
        <xdr:cNvSpPr txBox="1"/>
      </xdr:nvSpPr>
      <xdr:spPr>
        <a:xfrm>
          <a:off x="16245840" y="2987040"/>
          <a:ext cx="1539240" cy="426720"/>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solidFill>
                <a:schemeClr val="accent2">
                  <a:lumMod val="50000"/>
                </a:schemeClr>
              </a:solidFill>
            </a:rPr>
            <a:t>-8.3%</a:t>
          </a:r>
        </a:p>
      </xdr:txBody>
    </xdr:sp>
    <xdr:clientData/>
  </xdr:twoCellAnchor>
  <xdr:twoCellAnchor>
    <xdr:from>
      <xdr:col>29</xdr:col>
      <xdr:colOff>457200</xdr:colOff>
      <xdr:row>16</xdr:row>
      <xdr:rowOff>91440</xdr:rowOff>
    </xdr:from>
    <xdr:to>
      <xdr:col>34</xdr:col>
      <xdr:colOff>137160</xdr:colOff>
      <xdr:row>19</xdr:row>
      <xdr:rowOff>15240</xdr:rowOff>
    </xdr:to>
    <xdr:sp macro="" textlink="">
      <xdr:nvSpPr>
        <xdr:cNvPr id="35" name="TextBox 34">
          <a:extLst>
            <a:ext uri="{FF2B5EF4-FFF2-40B4-BE49-F238E27FC236}">
              <a16:creationId xmlns:a16="http://schemas.microsoft.com/office/drawing/2014/main" id="{086C64CD-3E1D-394D-40C0-47CB92C1A423}"/>
            </a:ext>
          </a:extLst>
        </xdr:cNvPr>
        <xdr:cNvSpPr txBox="1"/>
      </xdr:nvSpPr>
      <xdr:spPr>
        <a:xfrm>
          <a:off x="18135600" y="3017520"/>
          <a:ext cx="2727960" cy="47244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t>COMPARE TO BUDGET</a:t>
          </a:r>
        </a:p>
      </xdr:txBody>
    </xdr:sp>
    <xdr:clientData/>
  </xdr:twoCellAnchor>
  <xdr:twoCellAnchor>
    <xdr:from>
      <xdr:col>35</xdr:col>
      <xdr:colOff>350520</xdr:colOff>
      <xdr:row>8</xdr:row>
      <xdr:rowOff>137160</xdr:rowOff>
    </xdr:from>
    <xdr:to>
      <xdr:col>41</xdr:col>
      <xdr:colOff>106680</xdr:colOff>
      <xdr:row>11</xdr:row>
      <xdr:rowOff>106680</xdr:rowOff>
    </xdr:to>
    <xdr:sp macro="" textlink="">
      <xdr:nvSpPr>
        <xdr:cNvPr id="36" name="TextBox 35">
          <a:extLst>
            <a:ext uri="{FF2B5EF4-FFF2-40B4-BE49-F238E27FC236}">
              <a16:creationId xmlns:a16="http://schemas.microsoft.com/office/drawing/2014/main" id="{520752EC-749F-1A77-AB3D-8E53D9E8598A}"/>
            </a:ext>
          </a:extLst>
        </xdr:cNvPr>
        <xdr:cNvSpPr txBox="1"/>
      </xdr:nvSpPr>
      <xdr:spPr>
        <a:xfrm>
          <a:off x="21686520" y="1600200"/>
          <a:ext cx="3413760" cy="51816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a:t>TOTAL UNITS SOLD</a:t>
          </a:r>
        </a:p>
      </xdr:txBody>
    </xdr:sp>
    <xdr:clientData/>
  </xdr:twoCellAnchor>
  <xdr:twoCellAnchor>
    <xdr:from>
      <xdr:col>35</xdr:col>
      <xdr:colOff>381000</xdr:colOff>
      <xdr:row>12</xdr:row>
      <xdr:rowOff>76200</xdr:rowOff>
    </xdr:from>
    <xdr:to>
      <xdr:col>40</xdr:col>
      <xdr:colOff>15240</xdr:colOff>
      <xdr:row>15</xdr:row>
      <xdr:rowOff>76200</xdr:rowOff>
    </xdr:to>
    <xdr:sp macro="" textlink="">
      <xdr:nvSpPr>
        <xdr:cNvPr id="37" name="TextBox 36">
          <a:extLst>
            <a:ext uri="{FF2B5EF4-FFF2-40B4-BE49-F238E27FC236}">
              <a16:creationId xmlns:a16="http://schemas.microsoft.com/office/drawing/2014/main" id="{B5704684-2DB0-9F26-1ED0-94F4FB2C6B04}"/>
            </a:ext>
          </a:extLst>
        </xdr:cNvPr>
        <xdr:cNvSpPr txBox="1"/>
      </xdr:nvSpPr>
      <xdr:spPr>
        <a:xfrm>
          <a:off x="21717000" y="2270760"/>
          <a:ext cx="2682240" cy="54864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a:t>1,350,956</a:t>
          </a:r>
        </a:p>
      </xdr:txBody>
    </xdr:sp>
    <xdr:clientData/>
  </xdr:twoCellAnchor>
  <xdr:twoCellAnchor>
    <xdr:from>
      <xdr:col>35</xdr:col>
      <xdr:colOff>365760</xdr:colOff>
      <xdr:row>16</xdr:row>
      <xdr:rowOff>45720</xdr:rowOff>
    </xdr:from>
    <xdr:to>
      <xdr:col>38</xdr:col>
      <xdr:colOff>289560</xdr:colOff>
      <xdr:row>18</xdr:row>
      <xdr:rowOff>152400</xdr:rowOff>
    </xdr:to>
    <xdr:sp macro="" textlink="">
      <xdr:nvSpPr>
        <xdr:cNvPr id="38" name="TextBox 37">
          <a:extLst>
            <a:ext uri="{FF2B5EF4-FFF2-40B4-BE49-F238E27FC236}">
              <a16:creationId xmlns:a16="http://schemas.microsoft.com/office/drawing/2014/main" id="{73BE6C4F-4E4E-8A01-AB26-7FBB6DD7C114}"/>
            </a:ext>
          </a:extLst>
        </xdr:cNvPr>
        <xdr:cNvSpPr txBox="1"/>
      </xdr:nvSpPr>
      <xdr:spPr>
        <a:xfrm>
          <a:off x="21701760" y="2971800"/>
          <a:ext cx="1752600" cy="472440"/>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a:solidFill>
                <a:schemeClr val="accent2">
                  <a:lumMod val="50000"/>
                </a:schemeClr>
              </a:solidFill>
            </a:rPr>
            <a:t>-4.9%</a:t>
          </a:r>
        </a:p>
      </xdr:txBody>
    </xdr:sp>
    <xdr:clientData/>
  </xdr:twoCellAnchor>
  <xdr:twoCellAnchor>
    <xdr:from>
      <xdr:col>39</xdr:col>
      <xdr:colOff>106680</xdr:colOff>
      <xdr:row>16</xdr:row>
      <xdr:rowOff>76200</xdr:rowOff>
    </xdr:from>
    <xdr:to>
      <xdr:col>43</xdr:col>
      <xdr:colOff>411480</xdr:colOff>
      <xdr:row>19</xdr:row>
      <xdr:rowOff>0</xdr:rowOff>
    </xdr:to>
    <xdr:sp macro="" textlink="">
      <xdr:nvSpPr>
        <xdr:cNvPr id="39" name="TextBox 38">
          <a:extLst>
            <a:ext uri="{FF2B5EF4-FFF2-40B4-BE49-F238E27FC236}">
              <a16:creationId xmlns:a16="http://schemas.microsoft.com/office/drawing/2014/main" id="{7CC32163-5C87-BED8-851A-3F78ED7665F7}"/>
            </a:ext>
          </a:extLst>
        </xdr:cNvPr>
        <xdr:cNvSpPr txBox="1"/>
      </xdr:nvSpPr>
      <xdr:spPr>
        <a:xfrm>
          <a:off x="23881080" y="3002280"/>
          <a:ext cx="2743200" cy="47244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t>COMPARE</a:t>
          </a:r>
          <a:r>
            <a:rPr lang="en-IN" sz="1800" b="1" baseline="0"/>
            <a:t> TO BUDGET</a:t>
          </a:r>
          <a:endParaRPr lang="en-IN" sz="1800" b="1"/>
        </a:p>
      </xdr:txBody>
    </xdr:sp>
    <xdr:clientData/>
  </xdr:twoCellAnchor>
  <xdr:twoCellAnchor>
    <xdr:from>
      <xdr:col>30</xdr:col>
      <xdr:colOff>213360</xdr:colOff>
      <xdr:row>21</xdr:row>
      <xdr:rowOff>76200</xdr:rowOff>
    </xdr:from>
    <xdr:to>
      <xdr:col>41</xdr:col>
      <xdr:colOff>45720</xdr:colOff>
      <xdr:row>23</xdr:row>
      <xdr:rowOff>76200</xdr:rowOff>
    </xdr:to>
    <xdr:sp macro="" textlink="">
      <xdr:nvSpPr>
        <xdr:cNvPr id="41" name="TextBox 40">
          <a:extLst>
            <a:ext uri="{FF2B5EF4-FFF2-40B4-BE49-F238E27FC236}">
              <a16:creationId xmlns:a16="http://schemas.microsoft.com/office/drawing/2014/main" id="{7F8F3385-67AD-89A7-F26E-B36208B215D8}"/>
            </a:ext>
          </a:extLst>
        </xdr:cNvPr>
        <xdr:cNvSpPr txBox="1"/>
      </xdr:nvSpPr>
      <xdr:spPr>
        <a:xfrm>
          <a:off x="18501360" y="3916680"/>
          <a:ext cx="6537960" cy="36576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t>PROFIT BY PRODUCTS</a:t>
          </a:r>
        </a:p>
      </xdr:txBody>
    </xdr:sp>
    <xdr:clientData/>
  </xdr:twoCellAnchor>
  <xdr:twoCellAnchor>
    <xdr:from>
      <xdr:col>10</xdr:col>
      <xdr:colOff>350520</xdr:colOff>
      <xdr:row>38</xdr:row>
      <xdr:rowOff>167640</xdr:rowOff>
    </xdr:from>
    <xdr:to>
      <xdr:col>17</xdr:col>
      <xdr:colOff>350520</xdr:colOff>
      <xdr:row>41</xdr:row>
      <xdr:rowOff>76200</xdr:rowOff>
    </xdr:to>
    <xdr:sp macro="" textlink="">
      <xdr:nvSpPr>
        <xdr:cNvPr id="42" name="TextBox 41">
          <a:extLst>
            <a:ext uri="{FF2B5EF4-FFF2-40B4-BE49-F238E27FC236}">
              <a16:creationId xmlns:a16="http://schemas.microsoft.com/office/drawing/2014/main" id="{E29A4BD3-410D-4100-BAF8-39E1BF79E1EC}"/>
            </a:ext>
          </a:extLst>
        </xdr:cNvPr>
        <xdr:cNvSpPr txBox="1"/>
      </xdr:nvSpPr>
      <xdr:spPr>
        <a:xfrm>
          <a:off x="6446520" y="7117080"/>
          <a:ext cx="4267200" cy="4572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t>REVENUE BY COUNTRY</a:t>
          </a:r>
        </a:p>
      </xdr:txBody>
    </xdr:sp>
    <xdr:clientData/>
  </xdr:twoCellAnchor>
  <xdr:twoCellAnchor>
    <xdr:from>
      <xdr:col>21</xdr:col>
      <xdr:colOff>533400</xdr:colOff>
      <xdr:row>40</xdr:row>
      <xdr:rowOff>137160</xdr:rowOff>
    </xdr:from>
    <xdr:to>
      <xdr:col>31</xdr:col>
      <xdr:colOff>0</xdr:colOff>
      <xdr:row>42</xdr:row>
      <xdr:rowOff>137160</xdr:rowOff>
    </xdr:to>
    <xdr:sp macro="" textlink="">
      <xdr:nvSpPr>
        <xdr:cNvPr id="43" name="TextBox 42">
          <a:extLst>
            <a:ext uri="{FF2B5EF4-FFF2-40B4-BE49-F238E27FC236}">
              <a16:creationId xmlns:a16="http://schemas.microsoft.com/office/drawing/2014/main" id="{67E955F7-D0C3-8F55-F509-4C86CF5E512D}"/>
            </a:ext>
          </a:extLst>
        </xdr:cNvPr>
        <xdr:cNvSpPr txBox="1"/>
      </xdr:nvSpPr>
      <xdr:spPr>
        <a:xfrm>
          <a:off x="13335000" y="7452360"/>
          <a:ext cx="5562600" cy="36576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t>REVENUE</a:t>
          </a:r>
          <a:r>
            <a:rPr lang="en-IN" sz="2000" b="1" baseline="0"/>
            <a:t> BY SEGMENT</a:t>
          </a:r>
          <a:endParaRPr lang="en-IN" sz="2000" b="1"/>
        </a:p>
      </xdr:txBody>
    </xdr:sp>
    <xdr:clientData/>
  </xdr:twoCellAnchor>
  <xdr:twoCellAnchor>
    <xdr:from>
      <xdr:col>34</xdr:col>
      <xdr:colOff>243840</xdr:colOff>
      <xdr:row>65</xdr:row>
      <xdr:rowOff>137160</xdr:rowOff>
    </xdr:from>
    <xdr:to>
      <xdr:col>41</xdr:col>
      <xdr:colOff>457200</xdr:colOff>
      <xdr:row>67</xdr:row>
      <xdr:rowOff>137160</xdr:rowOff>
    </xdr:to>
    <xdr:sp macro="" textlink="">
      <xdr:nvSpPr>
        <xdr:cNvPr id="44" name="TextBox 43">
          <a:extLst>
            <a:ext uri="{FF2B5EF4-FFF2-40B4-BE49-F238E27FC236}">
              <a16:creationId xmlns:a16="http://schemas.microsoft.com/office/drawing/2014/main" id="{3AC8F7A1-37CD-337E-1747-1F8DAA7FCBE8}"/>
            </a:ext>
          </a:extLst>
        </xdr:cNvPr>
        <xdr:cNvSpPr txBox="1"/>
      </xdr:nvSpPr>
      <xdr:spPr>
        <a:xfrm>
          <a:off x="20970240" y="12024360"/>
          <a:ext cx="4480560" cy="36576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t>UNITS SOLD</a:t>
          </a:r>
          <a:r>
            <a:rPr lang="en-IN" sz="2000" b="1" baseline="0"/>
            <a:t> BY PRODUCTS </a:t>
          </a:r>
          <a:endParaRPr lang="en-IN" sz="2000" b="1"/>
        </a:p>
      </xdr:txBody>
    </xdr:sp>
    <xdr:clientData/>
  </xdr:twoCellAnchor>
  <xdr:twoCellAnchor>
    <xdr:from>
      <xdr:col>10</xdr:col>
      <xdr:colOff>315524</xdr:colOff>
      <xdr:row>20</xdr:row>
      <xdr:rowOff>84666</xdr:rowOff>
    </xdr:from>
    <xdr:to>
      <xdr:col>27</xdr:col>
      <xdr:colOff>574604</xdr:colOff>
      <xdr:row>37</xdr:row>
      <xdr:rowOff>159738</xdr:rowOff>
    </xdr:to>
    <xdr:graphicFrame macro="">
      <xdr:nvGraphicFramePr>
        <xdr:cNvPr id="46" name="Chart 45">
          <a:extLst>
            <a:ext uri="{FF2B5EF4-FFF2-40B4-BE49-F238E27FC236}">
              <a16:creationId xmlns:a16="http://schemas.microsoft.com/office/drawing/2014/main" id="{DAE7B8A6-06C9-45A3-9C43-D59554D83C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167640</xdr:colOff>
      <xdr:row>42</xdr:row>
      <xdr:rowOff>45720</xdr:rowOff>
    </xdr:from>
    <xdr:to>
      <xdr:col>20</xdr:col>
      <xdr:colOff>30480</xdr:colOff>
      <xdr:row>65</xdr:row>
      <xdr:rowOff>137160</xdr:rowOff>
    </xdr:to>
    <xdr:graphicFrame macro="">
      <xdr:nvGraphicFramePr>
        <xdr:cNvPr id="47" name="Chart 46">
          <a:extLst>
            <a:ext uri="{FF2B5EF4-FFF2-40B4-BE49-F238E27FC236}">
              <a16:creationId xmlns:a16="http://schemas.microsoft.com/office/drawing/2014/main" id="{BC3B793D-6DB0-4439-938A-E918E0259C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21</xdr:col>
      <xdr:colOff>515621</xdr:colOff>
      <xdr:row>40</xdr:row>
      <xdr:rowOff>91439</xdr:rowOff>
    </xdr:from>
    <xdr:to>
      <xdr:col>31</xdr:col>
      <xdr:colOff>563880</xdr:colOff>
      <xdr:row>67</xdr:row>
      <xdr:rowOff>45720</xdr:rowOff>
    </xdr:to>
    <xdr:graphicFrame macro="">
      <xdr:nvGraphicFramePr>
        <xdr:cNvPr id="48" name="Chart 47">
          <a:extLst>
            <a:ext uri="{FF2B5EF4-FFF2-40B4-BE49-F238E27FC236}">
              <a16:creationId xmlns:a16="http://schemas.microsoft.com/office/drawing/2014/main" id="{F50D23AD-954F-4B27-BFF2-D9FD5F03EE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33</xdr:col>
      <xdr:colOff>411480</xdr:colOff>
      <xdr:row>39</xdr:row>
      <xdr:rowOff>121920</xdr:rowOff>
    </xdr:from>
    <xdr:to>
      <xdr:col>43</xdr:col>
      <xdr:colOff>198120</xdr:colOff>
      <xdr:row>66</xdr:row>
      <xdr:rowOff>0</xdr:rowOff>
    </xdr:to>
    <xdr:graphicFrame macro="">
      <xdr:nvGraphicFramePr>
        <xdr:cNvPr id="49" name="Chart 48">
          <a:extLst>
            <a:ext uri="{FF2B5EF4-FFF2-40B4-BE49-F238E27FC236}">
              <a16:creationId xmlns:a16="http://schemas.microsoft.com/office/drawing/2014/main" id="{61B32654-2102-47AE-A0F1-961CBD3968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30</xdr:col>
      <xdr:colOff>292100</xdr:colOff>
      <xdr:row>21</xdr:row>
      <xdr:rowOff>116840</xdr:rowOff>
    </xdr:from>
    <xdr:to>
      <xdr:col>42</xdr:col>
      <xdr:colOff>368300</xdr:colOff>
      <xdr:row>36</xdr:row>
      <xdr:rowOff>116840</xdr:rowOff>
    </xdr:to>
    <xdr:graphicFrame macro="">
      <xdr:nvGraphicFramePr>
        <xdr:cNvPr id="50" name="Chart 49">
          <a:extLst>
            <a:ext uri="{FF2B5EF4-FFF2-40B4-BE49-F238E27FC236}">
              <a16:creationId xmlns:a16="http://schemas.microsoft.com/office/drawing/2014/main" id="{8C280CC3-3D5C-468C-9968-DEEC132739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1</xdr:col>
      <xdr:colOff>579120</xdr:colOff>
      <xdr:row>9</xdr:row>
      <xdr:rowOff>144781</xdr:rowOff>
    </xdr:from>
    <xdr:to>
      <xdr:col>9</xdr:col>
      <xdr:colOff>198120</xdr:colOff>
      <xdr:row>15</xdr:row>
      <xdr:rowOff>42333</xdr:rowOff>
    </xdr:to>
    <mc:AlternateContent xmlns:mc="http://schemas.openxmlformats.org/markup-compatibility/2006" xmlns:a14="http://schemas.microsoft.com/office/drawing/2010/main">
      <mc:Choice Requires="a14">
        <xdr:graphicFrame macro="">
          <xdr:nvGraphicFramePr>
            <xdr:cNvPr id="51" name="Year 1">
              <a:extLst>
                <a:ext uri="{FF2B5EF4-FFF2-40B4-BE49-F238E27FC236}">
                  <a16:creationId xmlns:a16="http://schemas.microsoft.com/office/drawing/2014/main" id="{40F036AB-3E4E-4AD0-91C4-15FE1286258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188720" y="1744981"/>
              <a:ext cx="4495800" cy="1452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345721</xdr:colOff>
      <xdr:row>1</xdr:row>
      <xdr:rowOff>167640</xdr:rowOff>
    </xdr:from>
    <xdr:to>
      <xdr:col>42</xdr:col>
      <xdr:colOff>444498</xdr:colOff>
      <xdr:row>5</xdr:row>
      <xdr:rowOff>141111</xdr:rowOff>
    </xdr:to>
    <mc:AlternateContent xmlns:mc="http://schemas.openxmlformats.org/markup-compatibility/2006" xmlns:a14="http://schemas.microsoft.com/office/drawing/2010/main">
      <mc:Choice Requires="a14">
        <xdr:graphicFrame macro="">
          <xdr:nvGraphicFramePr>
            <xdr:cNvPr id="52" name="Quarter 1">
              <a:extLst>
                <a:ext uri="{FF2B5EF4-FFF2-40B4-BE49-F238E27FC236}">
                  <a16:creationId xmlns:a16="http://schemas.microsoft.com/office/drawing/2014/main" id="{02F30452-FAA4-49B8-A560-B83DAF807DB4}"/>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19762610" y="351084"/>
              <a:ext cx="6166555" cy="707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202635</xdr:colOff>
      <xdr:row>18</xdr:row>
      <xdr:rowOff>39509</xdr:rowOff>
    </xdr:from>
    <xdr:to>
      <xdr:col>8</xdr:col>
      <xdr:colOff>596053</xdr:colOff>
      <xdr:row>37</xdr:row>
      <xdr:rowOff>39512</xdr:rowOff>
    </xdr:to>
    <mc:AlternateContent xmlns:mc="http://schemas.openxmlformats.org/markup-compatibility/2006" xmlns:a14="http://schemas.microsoft.com/office/drawing/2010/main">
      <mc:Choice Requires="a14">
        <xdr:graphicFrame macro="">
          <xdr:nvGraphicFramePr>
            <xdr:cNvPr id="53" name="Month 1">
              <a:extLst>
                <a:ext uri="{FF2B5EF4-FFF2-40B4-BE49-F238E27FC236}">
                  <a16:creationId xmlns:a16="http://schemas.microsoft.com/office/drawing/2014/main" id="{3BC33113-6DC1-40C4-9910-5403C4178A3C}"/>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416191" y="3341509"/>
              <a:ext cx="4034084" cy="34854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171026</xdr:colOff>
      <xdr:row>38</xdr:row>
      <xdr:rowOff>151270</xdr:rowOff>
    </xdr:from>
    <xdr:to>
      <xdr:col>9</xdr:col>
      <xdr:colOff>94826</xdr:colOff>
      <xdr:row>49</xdr:row>
      <xdr:rowOff>151272</xdr:rowOff>
    </xdr:to>
    <mc:AlternateContent xmlns:mc="http://schemas.openxmlformats.org/markup-compatibility/2006" xmlns:a14="http://schemas.microsoft.com/office/drawing/2010/main">
      <mc:Choice Requires="a14">
        <xdr:graphicFrame macro="">
          <xdr:nvGraphicFramePr>
            <xdr:cNvPr id="55" name="Segment 1">
              <a:extLst>
                <a:ext uri="{FF2B5EF4-FFF2-40B4-BE49-F238E27FC236}">
                  <a16:creationId xmlns:a16="http://schemas.microsoft.com/office/drawing/2014/main" id="{8D6F4D9E-22A4-452E-B85B-B2D1EA5EC4B3}"/>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1384582" y="7122159"/>
              <a:ext cx="4171244" cy="20178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ushti Kesariya" refreshedDate="45827.827546875" createdVersion="8" refreshedVersion="8" minRefreshableVersion="3" recordCount="701" xr:uid="{4BD213B7-B3B1-4D96-BCF2-9539301AA674}">
  <cacheSource type="worksheet">
    <worksheetSource ref="A1:U1048576" sheet="Data"/>
  </cacheSource>
  <cacheFields count="21">
    <cacheField name="Segment" numFmtId="0">
      <sharedItems containsBlank="1" count="6">
        <s v="Enterprise"/>
        <s v="Midmarket"/>
        <s v="Small Business"/>
        <s v="Government"/>
        <s v="Channel Partners"/>
        <m/>
      </sharedItems>
    </cacheField>
    <cacheField name="Country" numFmtId="0">
      <sharedItems containsBlank="1" count="9">
        <s v="USA"/>
        <s v="Canada"/>
        <s v="England"/>
        <s v="France"/>
        <s v="Germany"/>
        <s v="Italy"/>
        <s v="India"/>
        <s v="Japan"/>
        <m/>
      </sharedItems>
    </cacheField>
    <cacheField name="Product_Name" numFmtId="0">
      <sharedItems containsBlank="1" count="7">
        <s v="X-Terrain"/>
        <s v="City Cruiser"/>
        <s v="Speedster"/>
        <s v="Trail Master"/>
        <s v="Road Racer"/>
        <s v="Yellow Edition"/>
        <m/>
      </sharedItems>
    </cacheField>
    <cacheField name="Customer_ID" numFmtId="0">
      <sharedItems containsBlank="1"/>
    </cacheField>
    <cacheField name="Product_ID" numFmtId="0">
      <sharedItems containsBlank="1"/>
    </cacheField>
    <cacheField name="Customer_Name" numFmtId="0">
      <sharedItems containsBlank="1" count="95">
        <s v="James Smith"/>
        <s v="Emma Johnson"/>
        <s v="Noah Williams"/>
        <s v="Olivia Brown"/>
        <s v="Liam Jones"/>
        <s v="Ava Davis"/>
        <s v="Ethan Miller"/>
        <s v="Isabella Wilson"/>
        <s v="Mason Taylor"/>
        <s v="Sophia Anderson"/>
        <s v="Benjamin Martinez"/>
        <s v="Mia Thomas"/>
        <s v="Logan Jackson"/>
        <s v="Charlotte White"/>
        <s v="Samuel Taylor"/>
        <s v="Harper Davis"/>
        <s v="Henry Anderson"/>
        <s v="Amelia Garcia"/>
        <s v="Jackson Martinez"/>
        <s v="Abigail Robinson"/>
        <s v="Aiden Lewis"/>
        <s v="Emily Clark"/>
        <s v="Sebastian Lee"/>
        <s v="Elizabeth Green"/>
        <s v="Alexander Perez"/>
        <s v="Avery Turner"/>
        <s v="Michael Hill"/>
        <s v="Sofia Phillips"/>
        <s v="Elijah Martin"/>
        <s v="Sophia Turner"/>
        <s v="Benjamin Lee"/>
        <s v="Mia White"/>
        <s v="Logan Garcia"/>
        <s v="Charlotte Davis"/>
        <s v="Samuel Johnson"/>
        <s v="Harper Anderson"/>
        <s v="Henry Martinez"/>
        <s v="Amelia Wilson"/>
        <s v="Jackson Turner"/>
        <s v="Abigail Lewis"/>
        <s v="Aiden Clark"/>
        <s v="Emily Garcia"/>
        <s v="Sebastian Phillips"/>
        <s v="Elizabeth Martin"/>
        <s v="Alexander Hill"/>
        <s v="Avery Anderson"/>
        <s v="Michael Wilson"/>
        <s v="Sofia Turner"/>
        <s v="Elijah Perez"/>
        <s v="Mia Hill"/>
        <s v="Logan Phillips"/>
        <s v="Charlotte Martin"/>
        <s v="Samuel Hill"/>
        <s v="Harper Wilson"/>
        <s v="Henry Turner"/>
        <s v="Amelia Perez"/>
        <s v="Jackson Hill"/>
        <s v="Abigail Phillips"/>
        <s v="Aiden Martin"/>
        <s v="Benjamin Martin"/>
        <s v="Mia Lewis"/>
        <s v="Logan Clark"/>
        <s v="Charlotte Anderson"/>
        <s v="Samuel Wilson"/>
        <s v="Harper Turner"/>
        <s v="Henry Phillips"/>
        <s v="Amelia Martin"/>
        <s v="Abigail Garcia"/>
        <s v="Aiden Perez"/>
        <s v="Emily Hill"/>
        <s v="Benjamin Phillips"/>
        <s v="Mia Turner"/>
        <s v="Logan Martin"/>
        <s v="Charlotte Garcia"/>
        <s v="Samuel Phillips"/>
        <s v="Harper Hill"/>
        <s v="Jackson Lewis"/>
        <s v="Abigail Clark"/>
        <s v="Aiden Anderson"/>
        <s v="Emily Martin"/>
        <s v="Benjamin Garcia"/>
        <s v="Charlotte Hill"/>
        <s v="Samuel Turner"/>
        <s v="Harper Martin"/>
        <s v="Henry Garcia"/>
        <s v="Amelia Phillips"/>
        <s v="Abigail Martin"/>
        <s v="Aiden Garcia"/>
        <s v="Emily Phillips"/>
        <s v="Benjamin Hill"/>
        <s v="Harper Phillips"/>
        <s v="Henry Martin"/>
        <s v="Amelia Hill"/>
        <s v="Aiden Hill"/>
        <m/>
      </sharedItems>
    </cacheField>
    <cacheField name="Discount Band" numFmtId="0">
      <sharedItems containsBlank="1"/>
    </cacheField>
    <cacheField name="Date" numFmtId="0">
      <sharedItems containsNonDate="0" containsDate="1" containsString="0" containsBlank="1" minDate="2020-01-02T00:00:00" maxDate="2022-01-01T00:00:00"/>
    </cacheField>
    <cacheField name="Month" numFmtId="0">
      <sharedItems containsBlank="1" count="13">
        <s v="Sep"/>
        <s v="Jan"/>
        <s v="Aug"/>
        <s v="Jul"/>
        <s v="Feb"/>
        <s v="Apr"/>
        <s v="Nov"/>
        <s v="Dec"/>
        <s v="Mar"/>
        <s v="Oct"/>
        <s v="May"/>
        <s v="Jun"/>
        <m/>
      </sharedItems>
    </cacheField>
    <cacheField name="Quarter" numFmtId="0">
      <sharedItems containsBlank="1" count="5">
        <s v="Q3"/>
        <s v="Q1"/>
        <s v="Q2"/>
        <s v="Q4"/>
        <m/>
      </sharedItems>
    </cacheField>
    <cacheField name="Year" numFmtId="0">
      <sharedItems containsString="0" containsBlank="1" containsNumber="1" containsInteger="1" minValue="2020" maxValue="2021" count="3">
        <n v="2020"/>
        <n v="2021"/>
        <m/>
      </sharedItems>
    </cacheField>
    <cacheField name="Units Sold" numFmtId="0">
      <sharedItems containsString="0" containsBlank="1" containsNumber="1" containsInteger="1" minValue="240" maxValue="5391"/>
    </cacheField>
    <cacheField name="Manufacturing Price" numFmtId="0">
      <sharedItems containsString="0" containsBlank="1" containsNumber="1" containsInteger="1" minValue="4" maxValue="320"/>
    </cacheField>
    <cacheField name="Sale Price" numFmtId="0">
      <sharedItems containsString="0" containsBlank="1" containsNumber="1" containsInteger="1" minValue="11" maxValue="525"/>
    </cacheField>
    <cacheField name="Gross Sales" numFmtId="0">
      <sharedItems containsString="0" containsBlank="1" containsNumber="1" containsInteger="1" minValue="3388" maxValue="2173500"/>
    </cacheField>
    <cacheField name="Discounts" numFmtId="0">
      <sharedItems containsString="0" containsBlank="1" containsNumber="1" minValue="0" maxValue="269403.75"/>
    </cacheField>
    <cacheField name="Net Sales" numFmtId="0">
      <sharedItems containsString="0" containsBlank="1" containsNumber="1" minValue="3116.96" maxValue="2086560"/>
    </cacheField>
    <cacheField name="Sales ('000)" numFmtId="0">
      <sharedItems containsString="0" containsBlank="1" containsNumber="1" minValue="1.6550799999999999" maxValue="1159.2"/>
    </cacheField>
    <cacheField name="COGS" numFmtId="0">
      <sharedItems containsString="0" containsBlank="1" containsNumber="1" containsInteger="1" minValue="1028" maxValue="1620160"/>
    </cacheField>
    <cacheField name="Profit" numFmtId="0">
      <sharedItems containsString="0" containsBlank="1" containsNumber="1" minValue="-1337796.24" maxValue="2036880"/>
    </cacheField>
    <cacheField name="Profit ('000)" numFmtId="0">
      <sharedItems containsString="0" containsBlank="1" containsNumber="1" minValue="-2408.0332319999998" maxValue="3666.384"/>
    </cacheField>
  </cacheFields>
  <extLst>
    <ext xmlns:x14="http://schemas.microsoft.com/office/spreadsheetml/2009/9/main" uri="{725AE2AE-9491-48be-B2B4-4EB974FC3084}">
      <x14:pivotCacheDefinition pivotCacheId="11909748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1">
  <r>
    <x v="0"/>
    <x v="0"/>
    <x v="0"/>
    <s v="CUST_ID_001"/>
    <s v="PROD_ID_001"/>
    <x v="0"/>
    <s v="None"/>
    <d v="2020-09-22T00:00:00"/>
    <x v="0"/>
    <x v="0"/>
    <x v="0"/>
    <n v="414"/>
    <n v="6"/>
    <n v="188"/>
    <n v="77832"/>
    <n v="0"/>
    <n v="77832"/>
    <n v="43.125"/>
    <n v="2484"/>
    <n v="75348"/>
    <n v="135.62639999999999"/>
  </r>
  <r>
    <x v="1"/>
    <x v="1"/>
    <x v="1"/>
    <s v="CUST_ID_002"/>
    <s v="PROD_ID_002"/>
    <x v="1"/>
    <s v="None"/>
    <d v="2020-01-11T00:00:00"/>
    <x v="1"/>
    <x v="1"/>
    <x v="0"/>
    <n v="659"/>
    <n v="12"/>
    <n v="23"/>
    <n v="15157"/>
    <n v="0"/>
    <n v="15157"/>
    <n v="8.2349999999999994"/>
    <n v="7908"/>
    <n v="7249"/>
    <n v="13.0482"/>
  </r>
  <r>
    <x v="2"/>
    <x v="2"/>
    <x v="1"/>
    <s v="CUST_ID_003"/>
    <s v="PROD_ID_002"/>
    <x v="2"/>
    <s v="None"/>
    <d v="2021-01-27T00:00:00"/>
    <x v="1"/>
    <x v="1"/>
    <x v="1"/>
    <n v="946"/>
    <n v="12"/>
    <n v="450"/>
    <n v="425700"/>
    <n v="0"/>
    <n v="425700"/>
    <n v="236.4"/>
    <n v="11352"/>
    <n v="414348"/>
    <n v="745.82640000000004"/>
  </r>
  <r>
    <x v="3"/>
    <x v="3"/>
    <x v="1"/>
    <s v="CUST_ID_004"/>
    <s v="PROD_ID_002"/>
    <x v="3"/>
    <s v="None"/>
    <d v="2020-08-01T00:00:00"/>
    <x v="2"/>
    <x v="0"/>
    <x v="0"/>
    <n v="2070"/>
    <n v="12"/>
    <n v="525"/>
    <n v="1086750"/>
    <n v="0"/>
    <n v="1086750"/>
    <n v="603.75"/>
    <n v="24840"/>
    <n v="1061910"/>
    <n v="1911.4379999999999"/>
  </r>
  <r>
    <x v="4"/>
    <x v="4"/>
    <x v="1"/>
    <s v="CUST_ID_005"/>
    <s v="PROD_ID_002"/>
    <x v="4"/>
    <s v="None"/>
    <d v="2021-07-08T00:00:00"/>
    <x v="3"/>
    <x v="0"/>
    <x v="1"/>
    <n v="1094"/>
    <n v="12"/>
    <n v="18"/>
    <n v="19692"/>
    <n v="0"/>
    <n v="19692"/>
    <n v="10.944000000000001"/>
    <n v="13128"/>
    <n v="6564"/>
    <n v="11.815199999999999"/>
  </r>
  <r>
    <x v="1"/>
    <x v="5"/>
    <x v="1"/>
    <s v="CUST_ID_006"/>
    <s v="PROD_ID_002"/>
    <x v="5"/>
    <s v="None"/>
    <d v="2021-09-28T00:00:00"/>
    <x v="0"/>
    <x v="0"/>
    <x v="1"/>
    <n v="2582"/>
    <n v="12"/>
    <n v="23"/>
    <n v="59386"/>
    <n v="0"/>
    <n v="59386"/>
    <n v="32.28"/>
    <n v="30984"/>
    <n v="28402"/>
    <n v="51.123599999999996"/>
  </r>
  <r>
    <x v="0"/>
    <x v="6"/>
    <x v="2"/>
    <s v="CUST_ID_007"/>
    <s v="PROD_ID_003"/>
    <x v="6"/>
    <s v="None"/>
    <d v="2020-09-26T00:00:00"/>
    <x v="0"/>
    <x v="0"/>
    <x v="0"/>
    <n v="414"/>
    <n v="148"/>
    <n v="188"/>
    <n v="77832"/>
    <n v="0"/>
    <n v="77832"/>
    <n v="43.125"/>
    <n v="61272"/>
    <n v="16560"/>
    <n v="29.808"/>
  </r>
  <r>
    <x v="3"/>
    <x v="7"/>
    <x v="3"/>
    <s v="CUST_ID_008"/>
    <s v="PROD_ID_004"/>
    <x v="7"/>
    <s v="None"/>
    <d v="2020-02-11T00:00:00"/>
    <x v="4"/>
    <x v="1"/>
    <x v="0"/>
    <n v="1832"/>
    <n v="308"/>
    <n v="525"/>
    <n v="961800"/>
    <n v="0"/>
    <n v="961800"/>
    <n v="534.45000000000005"/>
    <n v="564256"/>
    <n v="397544"/>
    <n v="715.57920000000001"/>
  </r>
  <r>
    <x v="0"/>
    <x v="0"/>
    <x v="4"/>
    <s v="CUST_ID_009"/>
    <s v="PROD_ID_005"/>
    <x v="8"/>
    <s v="Low"/>
    <d v="2021-01-12T00:00:00"/>
    <x v="1"/>
    <x v="1"/>
    <x v="1"/>
    <n v="396"/>
    <n v="4"/>
    <n v="188"/>
    <n v="74448"/>
    <n v="744.48"/>
    <n v="73703.520000000004"/>
    <n v="40.837499999999999"/>
    <n v="1584"/>
    <n v="72119.520000000004"/>
    <n v="129.815136"/>
  </r>
  <r>
    <x v="4"/>
    <x v="1"/>
    <x v="4"/>
    <s v="CUST_ID_010"/>
    <s v="PROD_ID_005"/>
    <x v="9"/>
    <s v="Low"/>
    <d v="2021-04-06T00:00:00"/>
    <x v="5"/>
    <x v="2"/>
    <x v="1"/>
    <n v="919"/>
    <n v="4"/>
    <n v="18"/>
    <n v="16542"/>
    <n v="165.42000000000002"/>
    <n v="16376.58"/>
    <n v="9.1000800000000002"/>
    <n v="3676"/>
    <n v="12700.58"/>
    <n v="22.861044"/>
  </r>
  <r>
    <x v="2"/>
    <x v="2"/>
    <x v="4"/>
    <s v="CUST_ID_011"/>
    <s v="PROD_ID_005"/>
    <x v="10"/>
    <s v="Low"/>
    <d v="2020-11-19T00:00:00"/>
    <x v="6"/>
    <x v="3"/>
    <x v="0"/>
    <n v="593"/>
    <n v="4"/>
    <n v="450"/>
    <n v="266850"/>
    <n v="2668.5"/>
    <n v="264181.5"/>
    <n v="146.71799999999999"/>
    <n v="2372"/>
    <n v="261809.5"/>
    <n v="471.25709999999998"/>
  </r>
  <r>
    <x v="2"/>
    <x v="3"/>
    <x v="0"/>
    <s v="CUST_ID_012"/>
    <s v="PROD_ID_001"/>
    <x v="11"/>
    <s v="Low"/>
    <d v="2020-12-20T00:00:00"/>
    <x v="7"/>
    <x v="3"/>
    <x v="0"/>
    <n v="2998"/>
    <n v="6"/>
    <n v="450"/>
    <n v="1349100"/>
    <n v="13491"/>
    <n v="1335609"/>
    <n v="741.90599999999995"/>
    <n v="17988"/>
    <n v="1317621"/>
    <n v="2371.7177999999999"/>
  </r>
  <r>
    <x v="0"/>
    <x v="4"/>
    <x v="0"/>
    <s v="CUST_ID_013"/>
    <s v="PROD_ID_001"/>
    <x v="12"/>
    <s v="Low"/>
    <d v="2020-02-27T00:00:00"/>
    <x v="4"/>
    <x v="1"/>
    <x v="0"/>
    <n v="796"/>
    <n v="6"/>
    <n v="188"/>
    <n v="149648"/>
    <n v="1496.48"/>
    <n v="148151.51999999999"/>
    <n v="82.046250000000001"/>
    <n v="4776"/>
    <n v="143375.51999999999"/>
    <n v="258.07593599999996"/>
  </r>
  <r>
    <x v="4"/>
    <x v="5"/>
    <x v="1"/>
    <s v="CUST_ID_014"/>
    <s v="PROD_ID_002"/>
    <x v="13"/>
    <s v="Low"/>
    <d v="2021-07-10T00:00:00"/>
    <x v="3"/>
    <x v="0"/>
    <x v="1"/>
    <n v="919"/>
    <n v="12"/>
    <n v="18"/>
    <n v="16542"/>
    <n v="165.42000000000002"/>
    <n v="16376.58"/>
    <n v="9.1000800000000002"/>
    <n v="11028"/>
    <n v="5348.58"/>
    <n v="9.6274439999999988"/>
  </r>
  <r>
    <x v="0"/>
    <x v="6"/>
    <x v="2"/>
    <s v="CUST_ID_015"/>
    <s v="PROD_ID_003"/>
    <x v="14"/>
    <s v="Low"/>
    <d v="2021-03-29T00:00:00"/>
    <x v="8"/>
    <x v="1"/>
    <x v="1"/>
    <n v="796"/>
    <n v="148"/>
    <n v="188"/>
    <n v="149648"/>
    <n v="1496.48"/>
    <n v="148151.51999999999"/>
    <n v="82.046250000000001"/>
    <n v="117808"/>
    <n v="30343.51999999999"/>
    <n v="54.618335999999978"/>
  </r>
  <r>
    <x v="3"/>
    <x v="7"/>
    <x v="2"/>
    <s v="CUST_ID_016"/>
    <s v="PROD_ID_003"/>
    <x v="15"/>
    <s v="Low"/>
    <d v="2021-10-19T00:00:00"/>
    <x v="9"/>
    <x v="3"/>
    <x v="1"/>
    <n v="2510"/>
    <n v="148"/>
    <n v="11"/>
    <n v="27610"/>
    <n v="276.10000000000002"/>
    <n v="27333.9"/>
    <n v="14.49756"/>
    <n v="371480"/>
    <n v="-344146.1"/>
    <n v="-619.4629799999999"/>
  </r>
  <r>
    <x v="2"/>
    <x v="0"/>
    <x v="3"/>
    <s v="CUST_ID_017"/>
    <s v="PROD_ID_004"/>
    <x v="16"/>
    <s v="Low"/>
    <d v="2021-07-31T00:00:00"/>
    <x v="3"/>
    <x v="0"/>
    <x v="1"/>
    <n v="593"/>
    <n v="308"/>
    <n v="450"/>
    <n v="266850"/>
    <n v="2668.5"/>
    <n v="264181.5"/>
    <n v="146.71799999999999"/>
    <n v="182644"/>
    <n v="81537.5"/>
    <n v="146.76749999999998"/>
  </r>
  <r>
    <x v="4"/>
    <x v="1"/>
    <x v="5"/>
    <s v="CUST_ID_018"/>
    <s v="PROD_ID_006"/>
    <x v="17"/>
    <s v="Low"/>
    <d v="2021-03-29T00:00:00"/>
    <x v="8"/>
    <x v="1"/>
    <x v="1"/>
    <n v="2387"/>
    <n v="320"/>
    <n v="18"/>
    <n v="42966"/>
    <n v="429.66"/>
    <n v="42536.34"/>
    <n v="23.62932"/>
    <n v="763840"/>
    <n v="-721303.66"/>
    <n v="-1298.3465880000001"/>
  </r>
  <r>
    <x v="1"/>
    <x v="2"/>
    <x v="5"/>
    <s v="CUST_ID_019"/>
    <s v="PROD_ID_006"/>
    <x v="18"/>
    <s v="Low"/>
    <d v="2021-07-27T00:00:00"/>
    <x v="3"/>
    <x v="0"/>
    <x v="1"/>
    <n v="385"/>
    <n v="320"/>
    <n v="23"/>
    <n v="8855"/>
    <n v="88.55"/>
    <n v="8766.4500000000007"/>
    <n v="4.7668500000000007"/>
    <n v="123200"/>
    <n v="-114433.55"/>
    <n v="-205.98039"/>
  </r>
  <r>
    <x v="2"/>
    <x v="3"/>
    <x v="4"/>
    <s v="CUST_ID_020"/>
    <s v="PROD_ID_005"/>
    <x v="19"/>
    <s v="Low"/>
    <d v="2020-08-30T00:00:00"/>
    <x v="2"/>
    <x v="0"/>
    <x v="0"/>
    <n v="257"/>
    <n v="4"/>
    <n v="450"/>
    <n v="115650"/>
    <n v="2313"/>
    <n v="113337"/>
    <n v="62.915999999999997"/>
    <n v="1028"/>
    <n v="112309"/>
    <n v="202.15619999999998"/>
  </r>
  <r>
    <x v="3"/>
    <x v="4"/>
    <x v="4"/>
    <s v="CUST_ID_021"/>
    <s v="PROD_ID_005"/>
    <x v="20"/>
    <s v="Low"/>
    <d v="2020-10-15T00:00:00"/>
    <x v="9"/>
    <x v="3"/>
    <x v="0"/>
    <n v="2574"/>
    <n v="4"/>
    <n v="11"/>
    <n v="28314"/>
    <n v="566.28"/>
    <n v="27747.72"/>
    <n v="14.714700000000001"/>
    <n v="10296"/>
    <n v="17451.72"/>
    <n v="31.413095999999999"/>
  </r>
  <r>
    <x v="0"/>
    <x v="5"/>
    <x v="0"/>
    <s v="CUST_ID_022"/>
    <s v="PROD_ID_001"/>
    <x v="21"/>
    <s v="Low"/>
    <d v="2021-10-30T00:00:00"/>
    <x v="9"/>
    <x v="3"/>
    <x v="1"/>
    <n v="1992"/>
    <n v="6"/>
    <n v="188"/>
    <n v="374496"/>
    <n v="7489.92"/>
    <n v="367006.08"/>
    <n v="203.35"/>
    <n v="11952"/>
    <n v="355054.08000000002"/>
    <n v="639.09734400000002"/>
  </r>
  <r>
    <x v="0"/>
    <x v="6"/>
    <x v="1"/>
    <s v="CUST_ID_023"/>
    <s v="PROD_ID_002"/>
    <x v="22"/>
    <s v="Low"/>
    <d v="2020-12-10T00:00:00"/>
    <x v="7"/>
    <x v="3"/>
    <x v="0"/>
    <n v="971"/>
    <n v="12"/>
    <n v="188"/>
    <n v="182548"/>
    <n v="3650.96"/>
    <n v="178897.04"/>
    <n v="99.102500000000006"/>
    <n v="11652"/>
    <n v="167245.04"/>
    <n v="301.04107199999999"/>
  </r>
  <r>
    <x v="0"/>
    <x v="7"/>
    <x v="1"/>
    <s v="CUST_ID_024"/>
    <s v="PROD_ID_002"/>
    <x v="23"/>
    <s v="Low"/>
    <d v="2020-05-23T00:00:00"/>
    <x v="10"/>
    <x v="2"/>
    <x v="0"/>
    <n v="2574"/>
    <n v="12"/>
    <n v="188"/>
    <n v="483912"/>
    <n v="9678.24"/>
    <n v="474233.76"/>
    <n v="262.76249999999999"/>
    <n v="30888"/>
    <n v="443345.76"/>
    <n v="798.02236800000003"/>
  </r>
  <r>
    <x v="4"/>
    <x v="0"/>
    <x v="1"/>
    <s v="CUST_ID_025"/>
    <s v="PROD_ID_002"/>
    <x v="24"/>
    <s v="Low"/>
    <d v="2020-02-18T00:00:00"/>
    <x v="4"/>
    <x v="1"/>
    <x v="0"/>
    <n v="2142"/>
    <n v="12"/>
    <n v="18"/>
    <n v="38556"/>
    <n v="771.12"/>
    <n v="37784.879999999997"/>
    <n v="20.991599999999998"/>
    <n v="25704"/>
    <n v="12080.879999999997"/>
    <n v="21.745583999999994"/>
  </r>
  <r>
    <x v="1"/>
    <x v="1"/>
    <x v="1"/>
    <s v="CUST_ID_026"/>
    <s v="PROD_ID_002"/>
    <x v="25"/>
    <s v="Low"/>
    <d v="2020-01-28T00:00:00"/>
    <x v="1"/>
    <x v="1"/>
    <x v="0"/>
    <n v="2310"/>
    <n v="12"/>
    <n v="23"/>
    <n v="53130"/>
    <n v="1062.5999999999999"/>
    <n v="52067.4"/>
    <n v="28.297499999999999"/>
    <n v="27720"/>
    <n v="24347.4"/>
    <n v="43.825320000000005"/>
  </r>
  <r>
    <x v="3"/>
    <x v="2"/>
    <x v="1"/>
    <s v="CUST_ID_027"/>
    <s v="PROD_ID_002"/>
    <x v="26"/>
    <s v="Low"/>
    <d v="2021-12-21T00:00:00"/>
    <x v="7"/>
    <x v="3"/>
    <x v="1"/>
    <n v="2416"/>
    <n v="12"/>
    <n v="11"/>
    <n v="26576"/>
    <n v="531.52"/>
    <n v="26044.48"/>
    <n v="13.80918"/>
    <n v="28992"/>
    <n v="-2947.5200000000004"/>
    <n v="-5.3055360000000009"/>
  </r>
  <r>
    <x v="3"/>
    <x v="3"/>
    <x v="2"/>
    <s v="CUST_ID_028"/>
    <s v="PROD_ID_003"/>
    <x v="27"/>
    <s v="Low"/>
    <d v="2021-01-13T00:00:00"/>
    <x v="1"/>
    <x v="1"/>
    <x v="1"/>
    <n v="3559"/>
    <n v="148"/>
    <n v="525"/>
    <n v="1868475"/>
    <n v="37369.5"/>
    <n v="1831105.5"/>
    <n v="1017.338"/>
    <n v="526732"/>
    <n v="1304373.5"/>
    <n v="2347.8723"/>
  </r>
  <r>
    <x v="0"/>
    <x v="4"/>
    <x v="2"/>
    <s v="CUST_ID_029"/>
    <s v="PROD_ID_003"/>
    <x v="28"/>
    <s v="Low"/>
    <d v="2021-11-08T00:00:00"/>
    <x v="6"/>
    <x v="3"/>
    <x v="1"/>
    <n v="971"/>
    <n v="148"/>
    <n v="188"/>
    <n v="182548"/>
    <n v="3650.96"/>
    <n v="178897.04"/>
    <n v="99.102500000000006"/>
    <n v="143708"/>
    <n v="35189.040000000008"/>
    <n v="63.340272000000013"/>
  </r>
  <r>
    <x v="0"/>
    <x v="5"/>
    <x v="2"/>
    <s v="CUST_ID_030"/>
    <s v="PROD_ID_003"/>
    <x v="29"/>
    <s v="Low"/>
    <d v="2020-01-19T00:00:00"/>
    <x v="1"/>
    <x v="1"/>
    <x v="0"/>
    <n v="2574"/>
    <n v="148"/>
    <n v="188"/>
    <n v="483912"/>
    <n v="9678.24"/>
    <n v="474233.76"/>
    <n v="262.76249999999999"/>
    <n v="380952"/>
    <n v="93281.760000000009"/>
    <n v="167.90716800000001"/>
  </r>
  <r>
    <x v="3"/>
    <x v="6"/>
    <x v="2"/>
    <s v="CUST_ID_031"/>
    <s v="PROD_ID_003"/>
    <x v="30"/>
    <s v="Low"/>
    <d v="2020-07-30T00:00:00"/>
    <x v="3"/>
    <x v="0"/>
    <x v="0"/>
    <n v="653"/>
    <n v="148"/>
    <n v="30"/>
    <n v="19590"/>
    <n v="391.8"/>
    <n v="19198.2"/>
    <n v="10.6624"/>
    <n v="96644"/>
    <n v="-77445.8"/>
    <n v="-139.40244000000001"/>
  </r>
  <r>
    <x v="2"/>
    <x v="7"/>
    <x v="3"/>
    <s v="CUST_ID_032"/>
    <s v="PROD_ID_004"/>
    <x v="31"/>
    <s v="Low"/>
    <d v="2020-02-21T00:00:00"/>
    <x v="4"/>
    <x v="1"/>
    <x v="0"/>
    <n v="257"/>
    <n v="308"/>
    <n v="450"/>
    <n v="115650"/>
    <n v="2313"/>
    <n v="113337"/>
    <n v="62.915999999999997"/>
    <n v="79156"/>
    <n v="34181"/>
    <n v="61.525799999999997"/>
  </r>
  <r>
    <x v="3"/>
    <x v="0"/>
    <x v="3"/>
    <s v="CUST_ID_033"/>
    <s v="PROD_ID_004"/>
    <x v="32"/>
    <s v="Low"/>
    <d v="2021-01-28T00:00:00"/>
    <x v="1"/>
    <x v="1"/>
    <x v="1"/>
    <n v="319"/>
    <n v="308"/>
    <n v="525"/>
    <n v="167475"/>
    <n v="3349.5"/>
    <n v="164125.5"/>
    <n v="91.238"/>
    <n v="98252"/>
    <n v="65873.5"/>
    <n v="118.5723"/>
  </r>
  <r>
    <x v="3"/>
    <x v="1"/>
    <x v="3"/>
    <s v="CUST_ID_034"/>
    <s v="PROD_ID_004"/>
    <x v="33"/>
    <s v="Low"/>
    <d v="2021-01-12T00:00:00"/>
    <x v="1"/>
    <x v="1"/>
    <x v="1"/>
    <n v="2328"/>
    <n v="308"/>
    <n v="525"/>
    <n v="1222200"/>
    <n v="24444"/>
    <n v="1197756"/>
    <n v="665.42"/>
    <n v="717024"/>
    <n v="480732"/>
    <n v="865.31759999999997"/>
  </r>
  <r>
    <x v="3"/>
    <x v="2"/>
    <x v="5"/>
    <s v="CUST_ID_035"/>
    <s v="PROD_ID_006"/>
    <x v="34"/>
    <s v="Low"/>
    <d v="2021-07-01T00:00:00"/>
    <x v="3"/>
    <x v="0"/>
    <x v="1"/>
    <n v="3559"/>
    <n v="320"/>
    <n v="525"/>
    <n v="1868475"/>
    <n v="37369.5"/>
    <n v="1831105.5"/>
    <n v="1017.338"/>
    <n v="1138880"/>
    <n v="692225.5"/>
    <n v="1246.0058999999999"/>
  </r>
  <r>
    <x v="4"/>
    <x v="3"/>
    <x v="4"/>
    <s v="CUST_ID_036"/>
    <s v="PROD_ID_005"/>
    <x v="35"/>
    <s v="Low"/>
    <d v="2021-12-11T00:00:00"/>
    <x v="7"/>
    <x v="3"/>
    <x v="1"/>
    <n v="1090"/>
    <n v="4"/>
    <n v="18"/>
    <n v="19620"/>
    <n v="588.6"/>
    <n v="19031.400000000001"/>
    <n v="10.569120000000002"/>
    <n v="4360"/>
    <n v="14671.400000000001"/>
    <n v="26.408520000000003"/>
  </r>
  <r>
    <x v="3"/>
    <x v="4"/>
    <x v="0"/>
    <s v="CUST_ID_037"/>
    <s v="PROD_ID_001"/>
    <x v="36"/>
    <s v="Low"/>
    <d v="2020-05-16T00:00:00"/>
    <x v="10"/>
    <x v="2"/>
    <x v="0"/>
    <n v="2156"/>
    <n v="6"/>
    <n v="525"/>
    <n v="1131900"/>
    <n v="33957"/>
    <n v="1097943"/>
    <n v="610.08150000000001"/>
    <n v="12936"/>
    <n v="1085007"/>
    <n v="1953.0126"/>
  </r>
  <r>
    <x v="1"/>
    <x v="5"/>
    <x v="1"/>
    <s v="CUST_ID_038"/>
    <s v="PROD_ID_002"/>
    <x v="37"/>
    <s v="Low"/>
    <d v="2021-05-02T00:00:00"/>
    <x v="10"/>
    <x v="2"/>
    <x v="1"/>
    <n v="2334"/>
    <n v="12"/>
    <n v="23"/>
    <n v="53682"/>
    <n v="1610.46"/>
    <n v="52071.54"/>
    <n v="28.29975"/>
    <n v="28008"/>
    <n v="24063.54"/>
    <n v="43.314371999999999"/>
  </r>
  <r>
    <x v="1"/>
    <x v="6"/>
    <x v="3"/>
    <s v="CUST_ID_039"/>
    <s v="PROD_ID_004"/>
    <x v="38"/>
    <s v="Low"/>
    <d v="2021-04-02T00:00:00"/>
    <x v="5"/>
    <x v="2"/>
    <x v="1"/>
    <n v="2334"/>
    <n v="308"/>
    <n v="23"/>
    <n v="53682"/>
    <n v="1610.46"/>
    <n v="52071.54"/>
    <n v="28.29975"/>
    <n v="718872"/>
    <n v="-666800.46"/>
    <n v="-1200.240828"/>
  </r>
  <r>
    <x v="3"/>
    <x v="7"/>
    <x v="1"/>
    <s v="CUST_ID_040"/>
    <s v="PROD_ID_002"/>
    <x v="39"/>
    <s v="Low"/>
    <d v="2020-11-03T00:00:00"/>
    <x v="6"/>
    <x v="3"/>
    <x v="0"/>
    <n v="2112"/>
    <n v="12"/>
    <n v="11"/>
    <n v="23232"/>
    <n v="696.96"/>
    <n v="22535.040000000001"/>
    <n v="11.9504"/>
    <n v="25344"/>
    <n v="-2808.9599999999991"/>
    <n v="-5.0561279999999984"/>
  </r>
  <r>
    <x v="1"/>
    <x v="1"/>
    <x v="1"/>
    <s v="CUST_ID_002"/>
    <s v="PROD_ID_002"/>
    <x v="1"/>
    <s v="Low"/>
    <d v="2021-04-10T00:00:00"/>
    <x v="5"/>
    <x v="2"/>
    <x v="1"/>
    <n v="2713"/>
    <n v="12"/>
    <n v="23"/>
    <n v="62399"/>
    <n v="2495.9599999999996"/>
    <n v="59903.040000000001"/>
    <n v="32.558399999999999"/>
    <n v="32556"/>
    <n v="27347.040000000001"/>
    <n v="49.224671999999998"/>
  </r>
  <r>
    <x v="3"/>
    <x v="0"/>
    <x v="2"/>
    <s v="CUST_ID_041"/>
    <s v="PROD_ID_003"/>
    <x v="40"/>
    <s v="Low"/>
    <d v="2021-07-12T00:00:00"/>
    <x v="3"/>
    <x v="0"/>
    <x v="1"/>
    <n v="883"/>
    <n v="148"/>
    <n v="30"/>
    <n v="26490"/>
    <n v="1059.5999999999999"/>
    <n v="25430.400000000001"/>
    <n v="14.131200000000002"/>
    <n v="130684"/>
    <n v="-105253.6"/>
    <n v="-189.45648"/>
  </r>
  <r>
    <x v="3"/>
    <x v="1"/>
    <x v="4"/>
    <s v="CUST_ID_042"/>
    <s v="PROD_ID_005"/>
    <x v="41"/>
    <s v="Low"/>
    <d v="2021-12-20T00:00:00"/>
    <x v="7"/>
    <x v="3"/>
    <x v="1"/>
    <n v="3421"/>
    <n v="4"/>
    <n v="11"/>
    <n v="37631"/>
    <n v="1505.24"/>
    <n v="36125.760000000002"/>
    <n v="19.158720000000002"/>
    <n v="13684"/>
    <n v="22441.760000000002"/>
    <n v="40.395168000000005"/>
  </r>
  <r>
    <x v="3"/>
    <x v="2"/>
    <x v="0"/>
    <s v="CUST_ID_043"/>
    <s v="PROD_ID_001"/>
    <x v="42"/>
    <s v="Low"/>
    <d v="2020-07-14T00:00:00"/>
    <x v="3"/>
    <x v="0"/>
    <x v="0"/>
    <n v="3421"/>
    <n v="6"/>
    <n v="11"/>
    <n v="37631"/>
    <n v="1505.24"/>
    <n v="36125.760000000002"/>
    <n v="19.158720000000002"/>
    <n v="20526"/>
    <n v="15599.760000000002"/>
    <n v="28.079568000000002"/>
  </r>
  <r>
    <x v="1"/>
    <x v="1"/>
    <x v="1"/>
    <s v="CUST_ID_026"/>
    <s v="PROD_ID_002"/>
    <x v="25"/>
    <s v="Low"/>
    <d v="2020-01-15T00:00:00"/>
    <x v="1"/>
    <x v="1"/>
    <x v="0"/>
    <n v="805"/>
    <n v="12"/>
    <n v="23"/>
    <n v="18515"/>
    <n v="740.6"/>
    <n v="17774.400000000001"/>
    <n v="9.6623999999999999"/>
    <n v="9660"/>
    <n v="8114.4000000000015"/>
    <n v="14.605920000000003"/>
  </r>
  <r>
    <x v="1"/>
    <x v="3"/>
    <x v="1"/>
    <s v="CUST_ID_044"/>
    <s v="PROD_ID_002"/>
    <x v="43"/>
    <s v="Low"/>
    <d v="2021-03-22T00:00:00"/>
    <x v="8"/>
    <x v="1"/>
    <x v="1"/>
    <n v="1817"/>
    <n v="12"/>
    <n v="23"/>
    <n v="41791"/>
    <n v="1671.64"/>
    <n v="40119.360000000001"/>
    <n v="21.801599999999997"/>
    <n v="21804"/>
    <n v="18315.36"/>
    <n v="32.967647999999997"/>
  </r>
  <r>
    <x v="3"/>
    <x v="7"/>
    <x v="2"/>
    <s v="CUST_ID_016"/>
    <s v="PROD_ID_003"/>
    <x v="15"/>
    <s v="Low"/>
    <d v="2021-06-05T00:00:00"/>
    <x v="11"/>
    <x v="2"/>
    <x v="1"/>
    <n v="3175"/>
    <n v="148"/>
    <n v="30"/>
    <n v="95250"/>
    <n v="3810"/>
    <n v="91440"/>
    <n v="50.803199999999997"/>
    <n v="469900"/>
    <n v="-378460"/>
    <n v="-681.22799999999995"/>
  </r>
  <r>
    <x v="3"/>
    <x v="0"/>
    <x v="3"/>
    <s v="CUST_ID_033"/>
    <s v="PROD_ID_004"/>
    <x v="32"/>
    <s v="Low"/>
    <d v="2020-02-16T00:00:00"/>
    <x v="4"/>
    <x v="1"/>
    <x v="0"/>
    <n v="419"/>
    <n v="308"/>
    <n v="525"/>
    <n v="219975"/>
    <n v="8799"/>
    <n v="211176"/>
    <n v="117.264"/>
    <n v="129052"/>
    <n v="82124"/>
    <n v="147.82319999999999"/>
  </r>
  <r>
    <x v="1"/>
    <x v="4"/>
    <x v="3"/>
    <s v="CUST_ID_045"/>
    <s v="PROD_ID_004"/>
    <x v="44"/>
    <s v="Low"/>
    <d v="2020-09-15T00:00:00"/>
    <x v="0"/>
    <x v="0"/>
    <x v="0"/>
    <n v="1817"/>
    <n v="308"/>
    <n v="23"/>
    <n v="41791"/>
    <n v="1671.64"/>
    <n v="40119.360000000001"/>
    <n v="21.801599999999997"/>
    <n v="559636"/>
    <n v="-519516.64"/>
    <n v="-935.129952"/>
  </r>
  <r>
    <x v="1"/>
    <x v="5"/>
    <x v="5"/>
    <s v="CUST_ID_046"/>
    <s v="PROD_ID_006"/>
    <x v="45"/>
    <s v="Low"/>
    <d v="2021-10-19T00:00:00"/>
    <x v="9"/>
    <x v="3"/>
    <x v="1"/>
    <n v="805"/>
    <n v="320"/>
    <n v="23"/>
    <n v="18515"/>
    <n v="740.6"/>
    <n v="17774.400000000001"/>
    <n v="9.6623999999999999"/>
    <n v="257600"/>
    <n v="-239825.6"/>
    <n v="-431.68608"/>
  </r>
  <r>
    <x v="3"/>
    <x v="6"/>
    <x v="5"/>
    <s v="CUST_ID_047"/>
    <s v="PROD_ID_006"/>
    <x v="46"/>
    <s v="Low"/>
    <d v="2020-12-31T00:00:00"/>
    <x v="7"/>
    <x v="3"/>
    <x v="0"/>
    <n v="2134"/>
    <n v="320"/>
    <n v="525"/>
    <n v="1120350"/>
    <n v="44814"/>
    <n v="1075536"/>
    <n v="597.40800000000002"/>
    <n v="682880"/>
    <n v="392656"/>
    <n v="706.7808"/>
  </r>
  <r>
    <x v="3"/>
    <x v="4"/>
    <x v="0"/>
    <s v="CUST_ID_037"/>
    <s v="PROD_ID_001"/>
    <x v="36"/>
    <s v="Medium"/>
    <d v="2021-08-17T00:00:00"/>
    <x v="2"/>
    <x v="0"/>
    <x v="1"/>
    <n v="1391"/>
    <n v="6"/>
    <n v="11"/>
    <n v="15301"/>
    <n v="765.05"/>
    <n v="14535.95"/>
    <n v="7.7073499999999999"/>
    <n v="8346"/>
    <n v="6189.9500000000007"/>
    <n v="11.141910000000001"/>
  </r>
  <r>
    <x v="3"/>
    <x v="3"/>
    <x v="1"/>
    <s v="CUST_ID_004"/>
    <s v="PROD_ID_002"/>
    <x v="3"/>
    <s v="Medium"/>
    <d v="2021-09-28T00:00:00"/>
    <x v="0"/>
    <x v="0"/>
    <x v="1"/>
    <n v="2819"/>
    <n v="12"/>
    <n v="11"/>
    <n v="31009"/>
    <n v="1550.4499999999998"/>
    <n v="29458.55"/>
    <n v="15.620850000000001"/>
    <n v="33828"/>
    <n v="-4369.4500000000007"/>
    <n v="-7.8650100000000007"/>
  </r>
  <r>
    <x v="3"/>
    <x v="2"/>
    <x v="5"/>
    <s v="CUST_ID_035"/>
    <s v="PROD_ID_006"/>
    <x v="34"/>
    <s v="Medium"/>
    <d v="2020-03-28T00:00:00"/>
    <x v="8"/>
    <x v="1"/>
    <x v="0"/>
    <n v="1391"/>
    <n v="320"/>
    <n v="11"/>
    <n v="15301"/>
    <n v="765.05"/>
    <n v="14535.95"/>
    <n v="7.7073499999999999"/>
    <n v="445120"/>
    <n v="-430584.05"/>
    <n v="-775.05128999999999"/>
  </r>
  <r>
    <x v="3"/>
    <x v="7"/>
    <x v="4"/>
    <s v="CUST_ID_048"/>
    <s v="PROD_ID_005"/>
    <x v="47"/>
    <s v="Medium"/>
    <d v="2021-05-24T00:00:00"/>
    <x v="10"/>
    <x v="2"/>
    <x v="1"/>
    <n v="1219"/>
    <n v="4"/>
    <n v="11"/>
    <n v="13409"/>
    <n v="670.45"/>
    <n v="12738.55"/>
    <n v="6.7563999999999993"/>
    <n v="4876"/>
    <n v="7862.5499999999993"/>
    <n v="14.152589999999998"/>
  </r>
  <r>
    <x v="3"/>
    <x v="0"/>
    <x v="0"/>
    <s v="CUST_ID_049"/>
    <s v="PROD_ID_001"/>
    <x v="48"/>
    <s v="Medium"/>
    <d v="2020-04-08T00:00:00"/>
    <x v="5"/>
    <x v="2"/>
    <x v="0"/>
    <n v="864"/>
    <n v="6"/>
    <n v="525"/>
    <n v="453600"/>
    <n v="22680"/>
    <n v="430920"/>
    <n v="239.4"/>
    <n v="5184"/>
    <n v="425736"/>
    <n v="766.32479999999998"/>
  </r>
  <r>
    <x v="2"/>
    <x v="1"/>
    <x v="0"/>
    <s v="CUST_ID_050"/>
    <s v="PROD_ID_001"/>
    <x v="49"/>
    <s v="Medium"/>
    <d v="2020-01-20T00:00:00"/>
    <x v="1"/>
    <x v="1"/>
    <x v="0"/>
    <n v="1320"/>
    <n v="6"/>
    <n v="450"/>
    <n v="594000"/>
    <n v="29700"/>
    <n v="564300"/>
    <n v="313.5"/>
    <n v="7920"/>
    <n v="556380"/>
    <n v="1001.4839999999999"/>
  </r>
  <r>
    <x v="3"/>
    <x v="3"/>
    <x v="1"/>
    <s v="CUST_ID_004"/>
    <s v="PROD_ID_002"/>
    <x v="3"/>
    <s v="Medium"/>
    <d v="2020-01-09T00:00:00"/>
    <x v="1"/>
    <x v="1"/>
    <x v="0"/>
    <n v="1474"/>
    <n v="12"/>
    <n v="525"/>
    <n v="773850"/>
    <n v="38692.5"/>
    <n v="735157.5"/>
    <n v="408.31"/>
    <n v="17688"/>
    <n v="717469.5"/>
    <n v="1291.4450999999999"/>
  </r>
  <r>
    <x v="3"/>
    <x v="3"/>
    <x v="1"/>
    <s v="CUST_ID_004"/>
    <s v="PROD_ID_002"/>
    <x v="3"/>
    <s v="Medium"/>
    <d v="2020-12-16T00:00:00"/>
    <x v="7"/>
    <x v="3"/>
    <x v="0"/>
    <n v="1667"/>
    <n v="12"/>
    <n v="30"/>
    <n v="50010"/>
    <n v="2500.5"/>
    <n v="47509.5"/>
    <n v="26.390999999999998"/>
    <n v="20004"/>
    <n v="27505.5"/>
    <n v="49.509900000000002"/>
  </r>
  <r>
    <x v="0"/>
    <x v="2"/>
    <x v="1"/>
    <s v="CUST_ID_051"/>
    <s v="PROD_ID_002"/>
    <x v="50"/>
    <s v="Medium"/>
    <d v="2020-07-25T00:00:00"/>
    <x v="3"/>
    <x v="0"/>
    <x v="0"/>
    <n v="845"/>
    <n v="12"/>
    <n v="188"/>
    <n v="158860"/>
    <n v="7943"/>
    <n v="150917"/>
    <n v="83.6"/>
    <n v="10140"/>
    <n v="140777"/>
    <n v="253.39859999999999"/>
  </r>
  <r>
    <x v="3"/>
    <x v="3"/>
    <x v="1"/>
    <s v="CUST_ID_004"/>
    <s v="PROD_ID_002"/>
    <x v="3"/>
    <s v="Medium"/>
    <d v="2020-09-30T00:00:00"/>
    <x v="0"/>
    <x v="0"/>
    <x v="0"/>
    <n v="2162"/>
    <n v="12"/>
    <n v="30"/>
    <n v="64860"/>
    <n v="3243"/>
    <n v="61617"/>
    <n v="34.238"/>
    <n v="25944"/>
    <n v="35673"/>
    <n v="64.211399999999998"/>
  </r>
  <r>
    <x v="3"/>
    <x v="3"/>
    <x v="1"/>
    <s v="CUST_ID_052"/>
    <s v="PROD_ID_002"/>
    <x v="51"/>
    <s v="Medium"/>
    <d v="2020-07-22T00:00:00"/>
    <x v="3"/>
    <x v="0"/>
    <x v="0"/>
    <n v="2563"/>
    <n v="12"/>
    <n v="11"/>
    <n v="28193"/>
    <n v="1409.65"/>
    <n v="26783.35"/>
    <n v="14.2044"/>
    <n v="30756"/>
    <n v="-3972.6500000000015"/>
    <n v="-7.1507700000000023"/>
  </r>
  <r>
    <x v="1"/>
    <x v="5"/>
    <x v="1"/>
    <s v="CUST_ID_038"/>
    <s v="PROD_ID_002"/>
    <x v="37"/>
    <s v="Medium"/>
    <d v="2021-03-16T00:00:00"/>
    <x v="8"/>
    <x v="1"/>
    <x v="1"/>
    <n v="2539"/>
    <n v="12"/>
    <n v="23"/>
    <n v="58397"/>
    <n v="2919.8500000000004"/>
    <n v="55477.15"/>
    <n v="30.152999999999999"/>
    <n v="30468"/>
    <n v="25009.15"/>
    <n v="45.016469999999998"/>
  </r>
  <r>
    <x v="0"/>
    <x v="4"/>
    <x v="2"/>
    <s v="CUST_ID_053"/>
    <s v="PROD_ID_003"/>
    <x v="52"/>
    <s v="Medium"/>
    <d v="2020-04-25T00:00:00"/>
    <x v="5"/>
    <x v="2"/>
    <x v="0"/>
    <n v="845"/>
    <n v="148"/>
    <n v="188"/>
    <n v="158860"/>
    <n v="7943"/>
    <n v="150917"/>
    <n v="83.6"/>
    <n v="125060"/>
    <n v="25857"/>
    <n v="46.5426"/>
  </r>
  <r>
    <x v="3"/>
    <x v="5"/>
    <x v="2"/>
    <s v="CUST_ID_054"/>
    <s v="PROD_ID_003"/>
    <x v="53"/>
    <s v="Medium"/>
    <d v="2021-10-28T00:00:00"/>
    <x v="9"/>
    <x v="3"/>
    <x v="1"/>
    <n v="1240"/>
    <n v="148"/>
    <n v="30"/>
    <n v="37200"/>
    <n v="1860"/>
    <n v="35340"/>
    <n v="19.626999999999999"/>
    <n v="183520"/>
    <n v="-148180"/>
    <n v="-266.72399999999999"/>
  </r>
  <r>
    <x v="3"/>
    <x v="6"/>
    <x v="3"/>
    <s v="CUST_ID_055"/>
    <s v="PROD_ID_004"/>
    <x v="54"/>
    <s v="Medium"/>
    <d v="2020-09-07T00:00:00"/>
    <x v="0"/>
    <x v="0"/>
    <x v="0"/>
    <n v="1667"/>
    <n v="308"/>
    <n v="30"/>
    <n v="50010"/>
    <n v="2500.5"/>
    <n v="47509.5"/>
    <n v="26.390999999999998"/>
    <n v="513436"/>
    <n v="-465926.5"/>
    <n v="-838.66769999999997"/>
  </r>
  <r>
    <x v="3"/>
    <x v="0"/>
    <x v="3"/>
    <s v="CUST_ID_033"/>
    <s v="PROD_ID_004"/>
    <x v="32"/>
    <s v="Medium"/>
    <d v="2020-07-03T00:00:00"/>
    <x v="3"/>
    <x v="0"/>
    <x v="0"/>
    <n v="1518"/>
    <n v="308"/>
    <n v="30"/>
    <n v="45540"/>
    <n v="2277"/>
    <n v="43263"/>
    <n v="24.035"/>
    <n v="467544"/>
    <n v="-424281"/>
    <n v="-763.70579999999995"/>
  </r>
  <r>
    <x v="3"/>
    <x v="7"/>
    <x v="3"/>
    <s v="CUST_ID_056"/>
    <s v="PROD_ID_004"/>
    <x v="55"/>
    <s v="Medium"/>
    <d v="2020-07-31T00:00:00"/>
    <x v="3"/>
    <x v="0"/>
    <x v="0"/>
    <n v="2756"/>
    <n v="308"/>
    <n v="30"/>
    <n v="82680"/>
    <n v="4134"/>
    <n v="78546"/>
    <n v="43.643000000000001"/>
    <n v="848848"/>
    <n v="-770302"/>
    <n v="-1386.5436"/>
  </r>
  <r>
    <x v="3"/>
    <x v="6"/>
    <x v="5"/>
    <s v="CUST_ID_047"/>
    <s v="PROD_ID_006"/>
    <x v="46"/>
    <s v="Medium"/>
    <d v="2021-01-11T00:00:00"/>
    <x v="1"/>
    <x v="1"/>
    <x v="1"/>
    <n v="1474"/>
    <n v="320"/>
    <n v="525"/>
    <n v="773850"/>
    <n v="38692.5"/>
    <n v="735157.5"/>
    <n v="408.31"/>
    <n v="471680"/>
    <n v="263477.5"/>
    <n v="474.2595"/>
  </r>
  <r>
    <x v="4"/>
    <x v="3"/>
    <x v="4"/>
    <s v="CUST_ID_036"/>
    <s v="PROD_ID_005"/>
    <x v="35"/>
    <s v="Medium"/>
    <d v="2021-01-01T00:00:00"/>
    <x v="1"/>
    <x v="1"/>
    <x v="1"/>
    <n v="2759"/>
    <n v="4"/>
    <n v="18"/>
    <n v="49662"/>
    <n v="2979.72"/>
    <n v="46682.28"/>
    <n v="25.93272"/>
    <n v="11036"/>
    <n v="35646.28"/>
    <n v="64.163303999999997"/>
  </r>
  <r>
    <x v="3"/>
    <x v="0"/>
    <x v="4"/>
    <s v="CUST_ID_057"/>
    <s v="PROD_ID_005"/>
    <x v="56"/>
    <s v="Medium"/>
    <d v="2020-04-15T00:00:00"/>
    <x v="5"/>
    <x v="2"/>
    <x v="0"/>
    <n v="316"/>
    <n v="4"/>
    <n v="11"/>
    <n v="3476"/>
    <n v="208.56"/>
    <n v="3267.44"/>
    <n v="1.73054"/>
    <n v="1264"/>
    <n v="2003.44"/>
    <n v="3.6061920000000001"/>
  </r>
  <r>
    <x v="0"/>
    <x v="1"/>
    <x v="4"/>
    <s v="CUST_ID_058"/>
    <s v="PROD_ID_005"/>
    <x v="57"/>
    <s v="Medium"/>
    <d v="2021-08-16T00:00:00"/>
    <x v="2"/>
    <x v="0"/>
    <x v="1"/>
    <n v="1064"/>
    <n v="4"/>
    <n v="188"/>
    <n v="200032"/>
    <n v="12001.92"/>
    <n v="188030.07999999999"/>
    <n v="104.2225"/>
    <n v="4256"/>
    <n v="183774.07999999999"/>
    <n v="330.79334399999999"/>
  </r>
  <r>
    <x v="3"/>
    <x v="2"/>
    <x v="0"/>
    <s v="CUST_ID_059"/>
    <s v="PROD_ID_001"/>
    <x v="58"/>
    <s v="Medium"/>
    <d v="2021-09-25T00:00:00"/>
    <x v="0"/>
    <x v="0"/>
    <x v="1"/>
    <n v="1684"/>
    <n v="6"/>
    <n v="11"/>
    <n v="18524"/>
    <n v="1111.44"/>
    <n v="17412.560000000001"/>
    <n v="9.2317400000000003"/>
    <n v="10104"/>
    <n v="7308.5600000000013"/>
    <n v="13.155408000000001"/>
  </r>
  <r>
    <x v="4"/>
    <x v="3"/>
    <x v="1"/>
    <s v="CUST_ID_060"/>
    <s v="PROD_ID_002"/>
    <x v="41"/>
    <s v="Medium"/>
    <d v="2020-04-25T00:00:00"/>
    <x v="5"/>
    <x v="2"/>
    <x v="0"/>
    <n v="2759"/>
    <n v="12"/>
    <n v="18"/>
    <n v="49662"/>
    <n v="2979.72"/>
    <n v="46682.28"/>
    <n v="25.93272"/>
    <n v="33108"/>
    <n v="13574.279999999999"/>
    <n v="24.433703999999999"/>
  </r>
  <r>
    <x v="3"/>
    <x v="2"/>
    <x v="1"/>
    <s v="CUST_ID_027"/>
    <s v="PROD_ID_002"/>
    <x v="26"/>
    <s v="Medium"/>
    <d v="2021-04-19T00:00:00"/>
    <x v="5"/>
    <x v="2"/>
    <x v="1"/>
    <n v="872"/>
    <n v="12"/>
    <n v="525"/>
    <n v="457800"/>
    <n v="27468"/>
    <n v="430332"/>
    <n v="239.18299999999999"/>
    <n v="10464"/>
    <n v="419868"/>
    <n v="755.76239999999996"/>
  </r>
  <r>
    <x v="2"/>
    <x v="4"/>
    <x v="2"/>
    <s v="CUST_ID_061"/>
    <s v="PROD_ID_003"/>
    <x v="59"/>
    <s v="Medium"/>
    <d v="2020-05-25T00:00:00"/>
    <x v="10"/>
    <x v="2"/>
    <x v="0"/>
    <n v="1465"/>
    <n v="148"/>
    <n v="450"/>
    <n v="659250"/>
    <n v="39555"/>
    <n v="619695"/>
    <n v="344.322"/>
    <n v="216820"/>
    <n v="402875"/>
    <n v="725.17499999999995"/>
  </r>
  <r>
    <x v="3"/>
    <x v="5"/>
    <x v="2"/>
    <s v="CUST_ID_054"/>
    <s v="PROD_ID_003"/>
    <x v="53"/>
    <s v="Medium"/>
    <d v="2020-09-24T00:00:00"/>
    <x v="0"/>
    <x v="0"/>
    <x v="0"/>
    <n v="2491"/>
    <n v="148"/>
    <n v="525"/>
    <n v="1307775"/>
    <n v="78466.5"/>
    <n v="1229308.5"/>
    <n v="683.00400000000002"/>
    <n v="368668"/>
    <n v="860640.5"/>
    <n v="1549.1529"/>
  </r>
  <r>
    <x v="2"/>
    <x v="5"/>
    <x v="3"/>
    <s v="CUST_ID_062"/>
    <s v="PROD_ID_004"/>
    <x v="60"/>
    <s v="Medium"/>
    <d v="2020-08-20T00:00:00"/>
    <x v="2"/>
    <x v="0"/>
    <x v="0"/>
    <n v="1465"/>
    <n v="308"/>
    <n v="450"/>
    <n v="659250"/>
    <n v="39555"/>
    <n v="619695"/>
    <n v="344.322"/>
    <n v="451220"/>
    <n v="168475"/>
    <n v="303.255"/>
  </r>
  <r>
    <x v="3"/>
    <x v="1"/>
    <x v="3"/>
    <s v="CUST_ID_034"/>
    <s v="PROD_ID_004"/>
    <x v="33"/>
    <s v="Medium"/>
    <d v="2021-07-25T00:00:00"/>
    <x v="3"/>
    <x v="0"/>
    <x v="1"/>
    <n v="1348"/>
    <n v="308"/>
    <n v="30"/>
    <n v="40440"/>
    <n v="2426.4"/>
    <n v="38013.599999999999"/>
    <n v="21.112400000000001"/>
    <n v="415184"/>
    <n v="-377170.4"/>
    <n v="-678.90672000000006"/>
  </r>
  <r>
    <x v="2"/>
    <x v="6"/>
    <x v="3"/>
    <s v="CUST_ID_063"/>
    <s v="PROD_ID_004"/>
    <x v="61"/>
    <s v="Medium"/>
    <d v="2020-03-05T00:00:00"/>
    <x v="8"/>
    <x v="1"/>
    <x v="0"/>
    <n v="2923"/>
    <n v="308"/>
    <n v="450"/>
    <n v="1315350"/>
    <n v="78921"/>
    <n v="1236429"/>
    <n v="686.952"/>
    <n v="900284"/>
    <n v="336145"/>
    <n v="605.06100000000004"/>
  </r>
  <r>
    <x v="3"/>
    <x v="7"/>
    <x v="5"/>
    <s v="CUST_ID_064"/>
    <s v="PROD_ID_006"/>
    <x v="62"/>
    <s v="Medium"/>
    <d v="2021-02-21T00:00:00"/>
    <x v="4"/>
    <x v="1"/>
    <x v="1"/>
    <n v="872"/>
    <n v="320"/>
    <n v="525"/>
    <n v="457800"/>
    <n v="27468"/>
    <n v="430332"/>
    <n v="239.18299999999999"/>
    <n v="279040"/>
    <n v="151292"/>
    <n v="272.32560000000001"/>
  </r>
  <r>
    <x v="3"/>
    <x v="0"/>
    <x v="5"/>
    <s v="CUST_ID_065"/>
    <s v="PROD_ID_006"/>
    <x v="63"/>
    <s v="Medium"/>
    <d v="2020-09-08T00:00:00"/>
    <x v="0"/>
    <x v="0"/>
    <x v="0"/>
    <n v="1684"/>
    <n v="320"/>
    <n v="11"/>
    <n v="18524"/>
    <n v="1111.44"/>
    <n v="17412.560000000001"/>
    <n v="9.2317400000000003"/>
    <n v="538880"/>
    <n v="-521467.44"/>
    <n v="-938.641392"/>
  </r>
  <r>
    <x v="3"/>
    <x v="0"/>
    <x v="5"/>
    <s v="CUST_ID_065"/>
    <s v="PROD_ID_006"/>
    <x v="63"/>
    <s v="Medium"/>
    <d v="2021-08-21T00:00:00"/>
    <x v="2"/>
    <x v="0"/>
    <x v="1"/>
    <n v="2491"/>
    <n v="320"/>
    <n v="525"/>
    <n v="1307775"/>
    <n v="78466.5"/>
    <n v="1229308.5"/>
    <n v="683.00400000000002"/>
    <n v="797120"/>
    <n v="432188.5"/>
    <n v="777.9393"/>
  </r>
  <r>
    <x v="3"/>
    <x v="2"/>
    <x v="0"/>
    <s v="CUST_ID_059"/>
    <s v="PROD_ID_001"/>
    <x v="58"/>
    <s v="Medium"/>
    <d v="2021-05-18T00:00:00"/>
    <x v="10"/>
    <x v="2"/>
    <x v="1"/>
    <n v="2108"/>
    <n v="6"/>
    <n v="30"/>
    <n v="63240"/>
    <n v="3794.4"/>
    <n v="59445.599999999999"/>
    <n v="33.031599999999997"/>
    <n v="12648"/>
    <n v="46797.599999999999"/>
    <n v="84.235680000000002"/>
  </r>
  <r>
    <x v="3"/>
    <x v="3"/>
    <x v="1"/>
    <s v="CUST_ID_052"/>
    <s v="PROD_ID_002"/>
    <x v="51"/>
    <s v="Medium"/>
    <d v="2021-08-29T00:00:00"/>
    <x v="2"/>
    <x v="0"/>
    <x v="1"/>
    <n v="2108"/>
    <n v="12"/>
    <n v="30"/>
    <n v="63240"/>
    <n v="3794.4"/>
    <n v="59445.599999999999"/>
    <n v="33.031599999999997"/>
    <n v="25296"/>
    <n v="34149.599999999999"/>
    <n v="61.469279999999998"/>
  </r>
  <r>
    <x v="3"/>
    <x v="1"/>
    <x v="4"/>
    <s v="CUST_ID_066"/>
    <s v="PROD_ID_005"/>
    <x v="64"/>
    <s v="Medium"/>
    <d v="2021-04-23T00:00:00"/>
    <x v="5"/>
    <x v="2"/>
    <x v="1"/>
    <n v="2201"/>
    <n v="4"/>
    <n v="30"/>
    <n v="66030"/>
    <n v="4622.0999999999995"/>
    <n v="61407.9"/>
    <n v="34.112400000000001"/>
    <n v="8804"/>
    <n v="52603.9"/>
    <n v="94.687020000000004"/>
  </r>
  <r>
    <x v="3"/>
    <x v="3"/>
    <x v="1"/>
    <s v="CUST_ID_052"/>
    <s v="PROD_ID_002"/>
    <x v="51"/>
    <s v="Medium"/>
    <d v="2021-02-06T00:00:00"/>
    <x v="4"/>
    <x v="1"/>
    <x v="1"/>
    <n v="1237"/>
    <n v="12"/>
    <n v="11"/>
    <n v="13607"/>
    <n v="952.4899999999999"/>
    <n v="12654.51"/>
    <n v="6.7118100000000007"/>
    <n v="14844"/>
    <n v="-2189.4899999999998"/>
    <n v="-3.9410819999999993"/>
  </r>
  <r>
    <x v="4"/>
    <x v="2"/>
    <x v="3"/>
    <s v="CUST_ID_067"/>
    <s v="PROD_ID_004"/>
    <x v="65"/>
    <s v="Medium"/>
    <d v="2020-01-02T00:00:00"/>
    <x v="1"/>
    <x v="1"/>
    <x v="0"/>
    <n v="2658"/>
    <n v="308"/>
    <n v="18"/>
    <n v="47844"/>
    <n v="3349.0799999999995"/>
    <n v="44494.92"/>
    <n v="24.7194"/>
    <n v="818664"/>
    <n v="-774169.08"/>
    <n v="-1393.5043439999999"/>
  </r>
  <r>
    <x v="0"/>
    <x v="3"/>
    <x v="0"/>
    <s v="CUST_ID_068"/>
    <s v="PROD_ID_001"/>
    <x v="66"/>
    <s v="Medium"/>
    <d v="2020-03-13T00:00:00"/>
    <x v="8"/>
    <x v="1"/>
    <x v="0"/>
    <n v="3000"/>
    <n v="6"/>
    <n v="188"/>
    <n v="564000"/>
    <n v="39480.000000000007"/>
    <n v="524520"/>
    <n v="290.625"/>
    <n v="18000"/>
    <n v="506520"/>
    <n v="911.73599999999999"/>
  </r>
  <r>
    <x v="1"/>
    <x v="1"/>
    <x v="1"/>
    <s v="CUST_ID_026"/>
    <s v="PROD_ID_002"/>
    <x v="25"/>
    <s v="Medium"/>
    <d v="2020-09-12T00:00:00"/>
    <x v="0"/>
    <x v="0"/>
    <x v="0"/>
    <n v="3517"/>
    <n v="12"/>
    <n v="23"/>
    <n v="80891"/>
    <n v="5662.3700000000008"/>
    <n v="75228.63"/>
    <n v="40.887449999999994"/>
    <n v="42204"/>
    <n v="33024.630000000005"/>
    <n v="59.444334000000005"/>
  </r>
  <r>
    <x v="2"/>
    <x v="4"/>
    <x v="1"/>
    <s v="CUST_ID_069"/>
    <s v="PROD_ID_002"/>
    <x v="56"/>
    <s v="Medium"/>
    <d v="2020-06-16T00:00:00"/>
    <x v="11"/>
    <x v="2"/>
    <x v="0"/>
    <n v="1348"/>
    <n v="12"/>
    <n v="450"/>
    <n v="606600"/>
    <n v="42462.000000000007"/>
    <n v="564138"/>
    <n v="313.31700000000001"/>
    <n v="16176"/>
    <n v="547962"/>
    <n v="986.33159999999998"/>
  </r>
  <r>
    <x v="2"/>
    <x v="5"/>
    <x v="1"/>
    <s v="CUST_ID_070"/>
    <s v="PROD_ID_002"/>
    <x v="67"/>
    <s v="Medium"/>
    <d v="2021-05-19T00:00:00"/>
    <x v="10"/>
    <x v="2"/>
    <x v="1"/>
    <n v="1685"/>
    <n v="12"/>
    <n v="450"/>
    <n v="758250"/>
    <n v="53077.500000000007"/>
    <n v="705172.5"/>
    <n v="391.71600000000001"/>
    <n v="20220"/>
    <n v="684952.5"/>
    <n v="1232.9144999999999"/>
  </r>
  <r>
    <x v="4"/>
    <x v="6"/>
    <x v="1"/>
    <s v="CUST_ID_071"/>
    <s v="PROD_ID_002"/>
    <x v="68"/>
    <s v="Medium"/>
    <d v="2020-04-07T00:00:00"/>
    <x v="5"/>
    <x v="2"/>
    <x v="0"/>
    <n v="3316"/>
    <n v="12"/>
    <n v="18"/>
    <n v="59688"/>
    <n v="4178.1600000000008"/>
    <n v="55509.84"/>
    <n v="30.835080000000001"/>
    <n v="39792"/>
    <n v="15717.839999999997"/>
    <n v="28.292111999999992"/>
  </r>
  <r>
    <x v="3"/>
    <x v="7"/>
    <x v="1"/>
    <s v="CUST_ID_072"/>
    <s v="PROD_ID_002"/>
    <x v="69"/>
    <s v="Medium"/>
    <d v="2021-06-14T00:00:00"/>
    <x v="11"/>
    <x v="2"/>
    <x v="1"/>
    <n v="2550"/>
    <n v="12"/>
    <n v="11"/>
    <n v="28050"/>
    <n v="1963.5000000000002"/>
    <n v="26086.5"/>
    <n v="13.83375"/>
    <n v="30600"/>
    <n v="-4513.5"/>
    <n v="-8.1242999999999999"/>
  </r>
  <r>
    <x v="3"/>
    <x v="0"/>
    <x v="2"/>
    <s v="CUST_ID_041"/>
    <s v="PROD_ID_003"/>
    <x v="40"/>
    <s v="Medium"/>
    <d v="2021-02-11T00:00:00"/>
    <x v="4"/>
    <x v="1"/>
    <x v="1"/>
    <n v="1705"/>
    <n v="148"/>
    <n v="30"/>
    <n v="51150"/>
    <n v="3580.5000000000005"/>
    <n v="47569.5"/>
    <n v="26.430599999999998"/>
    <n v="252340"/>
    <n v="-204770.5"/>
    <n v="-368.58690000000001"/>
  </r>
  <r>
    <x v="3"/>
    <x v="3"/>
    <x v="2"/>
    <s v="CUST_ID_028"/>
    <s v="PROD_ID_003"/>
    <x v="27"/>
    <s v="Medium"/>
    <d v="2021-05-05T00:00:00"/>
    <x v="10"/>
    <x v="2"/>
    <x v="1"/>
    <n v="706"/>
    <n v="148"/>
    <n v="30"/>
    <n v="21180"/>
    <n v="1482.6000000000001"/>
    <n v="19697.400000000001"/>
    <n v="10.9368"/>
    <n v="104488"/>
    <n v="-84790.6"/>
    <n v="-152.62308000000002"/>
  </r>
  <r>
    <x v="0"/>
    <x v="0"/>
    <x v="5"/>
    <s v="CUST_ID_073"/>
    <s v="PROD_ID_006"/>
    <x v="70"/>
    <s v="Medium"/>
    <d v="2021-06-06T00:00:00"/>
    <x v="11"/>
    <x v="2"/>
    <x v="1"/>
    <n v="1193"/>
    <n v="320"/>
    <n v="188"/>
    <n v="224284"/>
    <n v="15699.880000000001"/>
    <n v="208584.12"/>
    <n v="115.55249999999999"/>
    <n v="381760"/>
    <n v="-173175.88"/>
    <n v="-311.71658400000001"/>
  </r>
  <r>
    <x v="2"/>
    <x v="1"/>
    <x v="0"/>
    <s v="CUST_ID_074"/>
    <s v="PROD_ID_001"/>
    <x v="71"/>
    <s v="Medium"/>
    <d v="2020-08-13T00:00:00"/>
    <x v="2"/>
    <x v="0"/>
    <x v="0"/>
    <n v="1540"/>
    <n v="6"/>
    <n v="450"/>
    <n v="693000"/>
    <n v="55440"/>
    <n v="637560"/>
    <n v="354.108"/>
    <n v="9240"/>
    <n v="628320"/>
    <n v="1130.9759999999999"/>
  </r>
  <r>
    <x v="3"/>
    <x v="7"/>
    <x v="1"/>
    <s v="CUST_ID_072"/>
    <s v="PROD_ID_002"/>
    <x v="69"/>
    <s v="Medium"/>
    <d v="2021-11-14T00:00:00"/>
    <x v="6"/>
    <x v="3"/>
    <x v="1"/>
    <n v="2891"/>
    <n v="12"/>
    <n v="11"/>
    <n v="31801"/>
    <n v="2544.08"/>
    <n v="29256.92"/>
    <n v="15.513959999999999"/>
    <n v="34692"/>
    <n v="-5435.0800000000017"/>
    <n v="-9.7831440000000036"/>
  </r>
  <r>
    <x v="3"/>
    <x v="7"/>
    <x v="1"/>
    <s v="CUST_ID_072"/>
    <s v="PROD_ID_002"/>
    <x v="69"/>
    <s v="Medium"/>
    <d v="2020-10-21T00:00:00"/>
    <x v="9"/>
    <x v="3"/>
    <x v="0"/>
    <n v="2575"/>
    <n v="12"/>
    <n v="525"/>
    <n v="1351875"/>
    <n v="108150"/>
    <n v="1243725"/>
    <n v="691.01199999999994"/>
    <n v="30900"/>
    <n v="1212825"/>
    <n v="2183.085"/>
  </r>
  <r>
    <x v="3"/>
    <x v="7"/>
    <x v="1"/>
    <s v="CUST_ID_040"/>
    <s v="PROD_ID_002"/>
    <x v="39"/>
    <s v="Medium"/>
    <d v="2020-02-16T00:00:00"/>
    <x v="4"/>
    <x v="1"/>
    <x v="0"/>
    <n v="2335"/>
    <n v="12"/>
    <n v="11"/>
    <n v="25685"/>
    <n v="2054.8000000000002"/>
    <n v="23630.2"/>
    <n v="12.53224"/>
    <n v="28020"/>
    <n v="-4389.7999999999993"/>
    <n v="-7.9016399999999987"/>
  </r>
  <r>
    <x v="2"/>
    <x v="4"/>
    <x v="2"/>
    <s v="CUST_ID_061"/>
    <s v="PROD_ID_003"/>
    <x v="59"/>
    <s v="Medium"/>
    <d v="2021-11-12T00:00:00"/>
    <x v="6"/>
    <x v="3"/>
    <x v="1"/>
    <n v="463"/>
    <n v="148"/>
    <n v="450"/>
    <n v="208350"/>
    <n v="16668"/>
    <n v="191682"/>
    <n v="106.536"/>
    <n v="68524"/>
    <n v="123158"/>
    <n v="221.68439999999998"/>
  </r>
  <r>
    <x v="2"/>
    <x v="2"/>
    <x v="3"/>
    <s v="CUST_ID_075"/>
    <s v="PROD_ID_004"/>
    <x v="72"/>
    <s v="Medium"/>
    <d v="2021-06-30T00:00:00"/>
    <x v="11"/>
    <x v="2"/>
    <x v="1"/>
    <n v="970"/>
    <n v="308"/>
    <n v="450"/>
    <n v="436500"/>
    <n v="34920"/>
    <n v="401580"/>
    <n v="223.00800000000001"/>
    <n v="298760"/>
    <n v="102820"/>
    <n v="185.07599999999999"/>
  </r>
  <r>
    <x v="4"/>
    <x v="3"/>
    <x v="5"/>
    <s v="CUST_ID_076"/>
    <s v="PROD_ID_006"/>
    <x v="73"/>
    <s v="Medium"/>
    <d v="2021-10-07T00:00:00"/>
    <x v="9"/>
    <x v="3"/>
    <x v="1"/>
    <n v="1650"/>
    <n v="320"/>
    <n v="18"/>
    <n v="29700"/>
    <n v="2376"/>
    <n v="27324"/>
    <n v="15.18"/>
    <n v="528000"/>
    <n v="-500676"/>
    <n v="-901.21679999999992"/>
  </r>
  <r>
    <x v="4"/>
    <x v="4"/>
    <x v="4"/>
    <s v="CUST_ID_077"/>
    <s v="PROD_ID_005"/>
    <x v="74"/>
    <s v="Medium"/>
    <d v="2021-02-17T00:00:00"/>
    <x v="4"/>
    <x v="1"/>
    <x v="1"/>
    <n v="440"/>
    <n v="4"/>
    <n v="18"/>
    <n v="7920"/>
    <n v="712.8"/>
    <n v="7207.2"/>
    <n v="4.0076400000000003"/>
    <n v="1760"/>
    <n v="5447.2"/>
    <n v="9.8049599999999995"/>
  </r>
  <r>
    <x v="2"/>
    <x v="5"/>
    <x v="0"/>
    <s v="CUST_ID_078"/>
    <s v="PROD_ID_001"/>
    <x v="75"/>
    <s v="Medium"/>
    <d v="2020-06-14T00:00:00"/>
    <x v="11"/>
    <x v="2"/>
    <x v="0"/>
    <n v="386"/>
    <n v="6"/>
    <n v="450"/>
    <n v="173700"/>
    <n v="15633"/>
    <n v="158067"/>
    <n v="87.906000000000006"/>
    <n v="2316"/>
    <n v="155751"/>
    <n v="280.35179999999997"/>
  </r>
  <r>
    <x v="0"/>
    <x v="6"/>
    <x v="0"/>
    <s v="CUST_ID_079"/>
    <s v="PROD_ID_001"/>
    <x v="54"/>
    <s v="Medium"/>
    <d v="2021-04-29T00:00:00"/>
    <x v="5"/>
    <x v="2"/>
    <x v="1"/>
    <n v="2228"/>
    <n v="6"/>
    <n v="188"/>
    <n v="418864"/>
    <n v="37697.760000000002"/>
    <n v="381166.24"/>
    <n v="211.23374999999999"/>
    <n v="13368"/>
    <n v="367798.24"/>
    <n v="662.036832"/>
  </r>
  <r>
    <x v="3"/>
    <x v="2"/>
    <x v="0"/>
    <s v="CUST_ID_043"/>
    <s v="PROD_ID_001"/>
    <x v="42"/>
    <s v="Medium"/>
    <d v="2021-11-30T00:00:00"/>
    <x v="6"/>
    <x v="3"/>
    <x v="1"/>
    <n v="1933"/>
    <n v="6"/>
    <n v="11"/>
    <n v="21263"/>
    <n v="1913.6699999999998"/>
    <n v="19349.330000000002"/>
    <n v="10.26207"/>
    <n v="11598"/>
    <n v="7751.3300000000017"/>
    <n v="13.952394000000004"/>
  </r>
  <r>
    <x v="2"/>
    <x v="7"/>
    <x v="0"/>
    <s v="CUST_ID_080"/>
    <s v="PROD_ID_001"/>
    <x v="66"/>
    <s v="Medium"/>
    <d v="2021-03-19T00:00:00"/>
    <x v="8"/>
    <x v="1"/>
    <x v="1"/>
    <n v="401"/>
    <n v="6"/>
    <n v="450"/>
    <n v="180450"/>
    <n v="16240.5"/>
    <n v="164209.5"/>
    <n v="91.182000000000002"/>
    <n v="2406"/>
    <n v="161803.5"/>
    <n v="291.24630000000002"/>
  </r>
  <r>
    <x v="4"/>
    <x v="6"/>
    <x v="1"/>
    <s v="CUST_ID_071"/>
    <s v="PROD_ID_002"/>
    <x v="68"/>
    <s v="Medium"/>
    <d v="2021-06-25T00:00:00"/>
    <x v="11"/>
    <x v="2"/>
    <x v="1"/>
    <n v="440"/>
    <n v="12"/>
    <n v="18"/>
    <n v="7920"/>
    <n v="712.8"/>
    <n v="7207.2"/>
    <n v="4.0076400000000003"/>
    <n v="5280"/>
    <n v="1927.1999999999998"/>
    <n v="3.4689599999999996"/>
  </r>
  <r>
    <x v="4"/>
    <x v="5"/>
    <x v="1"/>
    <s v="CUST_ID_014"/>
    <s v="PROD_ID_002"/>
    <x v="13"/>
    <s v="Medium"/>
    <d v="2021-03-09T00:00:00"/>
    <x v="8"/>
    <x v="1"/>
    <x v="1"/>
    <n v="2130"/>
    <n v="12"/>
    <n v="18"/>
    <n v="38340"/>
    <n v="3450.6"/>
    <n v="34889.4"/>
    <n v="19.382999999999999"/>
    <n v="25560"/>
    <n v="9329.4000000000015"/>
    <n v="16.792920000000002"/>
  </r>
  <r>
    <x v="4"/>
    <x v="0"/>
    <x v="3"/>
    <s v="CUST_ID_081"/>
    <s v="PROD_ID_004"/>
    <x v="76"/>
    <s v="Medium"/>
    <d v="2020-07-11T00:00:00"/>
    <x v="3"/>
    <x v="0"/>
    <x v="0"/>
    <n v="2681"/>
    <n v="308"/>
    <n v="18"/>
    <n v="48258"/>
    <n v="4343.22"/>
    <n v="43914.78"/>
    <n v="24.39528"/>
    <n v="825748"/>
    <n v="-781833.22"/>
    <n v="-1407.299796"/>
  </r>
  <r>
    <x v="1"/>
    <x v="1"/>
    <x v="5"/>
    <s v="CUST_ID_082"/>
    <s v="PROD_ID_006"/>
    <x v="77"/>
    <s v="Medium"/>
    <d v="2021-08-16T00:00:00"/>
    <x v="2"/>
    <x v="0"/>
    <x v="1"/>
    <n v="1164"/>
    <n v="320"/>
    <n v="23"/>
    <n v="26772"/>
    <n v="2409.48"/>
    <n v="24362.52"/>
    <n v="13.240500000000001"/>
    <n v="372480"/>
    <n v="-348117.48"/>
    <n v="-626.61146399999996"/>
  </r>
  <r>
    <x v="3"/>
    <x v="7"/>
    <x v="3"/>
    <s v="CUST_ID_008"/>
    <s v="PROD_ID_004"/>
    <x v="7"/>
    <s v="Medium"/>
    <d v="2021-01-20T00:00:00"/>
    <x v="1"/>
    <x v="1"/>
    <x v="1"/>
    <n v="3218"/>
    <n v="308"/>
    <n v="30"/>
    <n v="96540"/>
    <n v="8688.6"/>
    <n v="87851.4"/>
    <n v="48.812400000000004"/>
    <n v="991144"/>
    <n v="-903292.6"/>
    <n v="-1625.9266799999998"/>
  </r>
  <r>
    <x v="4"/>
    <x v="2"/>
    <x v="5"/>
    <s v="CUST_ID_083"/>
    <s v="PROD_ID_006"/>
    <x v="78"/>
    <s v="Medium"/>
    <d v="2020-11-12T00:00:00"/>
    <x v="6"/>
    <x v="3"/>
    <x v="0"/>
    <n v="367"/>
    <n v="320"/>
    <n v="18"/>
    <n v="6606"/>
    <n v="594.54000000000008"/>
    <n v="6011.46"/>
    <n v="3.34152"/>
    <n v="117440"/>
    <n v="-111428.54"/>
    <n v="-200.571372"/>
  </r>
  <r>
    <x v="4"/>
    <x v="3"/>
    <x v="4"/>
    <s v="CUST_ID_084"/>
    <s v="PROD_ID_005"/>
    <x v="79"/>
    <s v="High"/>
    <d v="2021-08-21T00:00:00"/>
    <x v="2"/>
    <x v="0"/>
    <x v="1"/>
    <n v="463"/>
    <n v="4"/>
    <n v="18"/>
    <n v="8334"/>
    <n v="833.4"/>
    <n v="7500.6"/>
    <n v="4.1688000000000001"/>
    <n v="1852"/>
    <n v="5648.6"/>
    <n v="10.167480000000001"/>
  </r>
  <r>
    <x v="4"/>
    <x v="4"/>
    <x v="1"/>
    <s v="CUST_ID_005"/>
    <s v="PROD_ID_002"/>
    <x v="4"/>
    <s v="High"/>
    <d v="2021-01-13T00:00:00"/>
    <x v="1"/>
    <x v="1"/>
    <x v="1"/>
    <n v="463"/>
    <n v="12"/>
    <n v="18"/>
    <n v="8334"/>
    <n v="833.4"/>
    <n v="7500.6"/>
    <n v="4.1688000000000001"/>
    <n v="5556"/>
    <n v="1944.6000000000004"/>
    <n v="3.5002800000000005"/>
  </r>
  <r>
    <x v="0"/>
    <x v="4"/>
    <x v="4"/>
    <s v="CUST_ID_085"/>
    <s v="PROD_ID_005"/>
    <x v="80"/>
    <s v="High"/>
    <d v="2021-04-28T00:00:00"/>
    <x v="5"/>
    <x v="2"/>
    <x v="1"/>
    <n v="1778"/>
    <n v="4"/>
    <n v="188"/>
    <n v="334264"/>
    <n v="33426.400000000001"/>
    <n v="300837.59999999998"/>
    <n v="166.72499999999999"/>
    <n v="7112"/>
    <n v="293725.59999999998"/>
    <n v="528.70607999999993"/>
  </r>
  <r>
    <x v="0"/>
    <x v="4"/>
    <x v="0"/>
    <s v="CUST_ID_013"/>
    <s v="PROD_ID_001"/>
    <x v="12"/>
    <s v="High"/>
    <d v="2021-04-21T00:00:00"/>
    <x v="5"/>
    <x v="2"/>
    <x v="1"/>
    <n v="2165"/>
    <n v="6"/>
    <n v="188"/>
    <n v="407020"/>
    <n v="40702"/>
    <n v="366318"/>
    <n v="202.95"/>
    <n v="12990"/>
    <n v="353328"/>
    <n v="635.99040000000002"/>
  </r>
  <r>
    <x v="1"/>
    <x v="1"/>
    <x v="1"/>
    <s v="CUST_ID_002"/>
    <s v="PROD_ID_002"/>
    <x v="1"/>
    <s v="High"/>
    <d v="2020-09-25T00:00:00"/>
    <x v="0"/>
    <x v="0"/>
    <x v="0"/>
    <n v="2600"/>
    <n v="12"/>
    <n v="23"/>
    <n v="59800"/>
    <n v="5980"/>
    <n v="53820"/>
    <n v="29.2545"/>
    <n v="31200"/>
    <n v="22620"/>
    <n v="40.716000000000001"/>
  </r>
  <r>
    <x v="2"/>
    <x v="5"/>
    <x v="2"/>
    <s v="CUST_ID_086"/>
    <s v="PROD_ID_003"/>
    <x v="49"/>
    <s v="High"/>
    <d v="2021-04-11T00:00:00"/>
    <x v="5"/>
    <x v="2"/>
    <x v="1"/>
    <n v="2753"/>
    <n v="148"/>
    <n v="450"/>
    <n v="1238850"/>
    <n v="123885"/>
    <n v="1114965"/>
    <n v="619.38"/>
    <n v="407444"/>
    <n v="707521"/>
    <n v="1273.5378000000001"/>
  </r>
  <r>
    <x v="0"/>
    <x v="6"/>
    <x v="2"/>
    <s v="CUST_ID_007"/>
    <s v="PROD_ID_003"/>
    <x v="6"/>
    <s v="High"/>
    <d v="2020-02-08T00:00:00"/>
    <x v="4"/>
    <x v="1"/>
    <x v="0"/>
    <n v="2299"/>
    <n v="148"/>
    <n v="188"/>
    <n v="432212"/>
    <n v="43221.200000000004"/>
    <n v="388990.8"/>
    <n v="215.55"/>
    <n v="340252"/>
    <n v="48738.799999999988"/>
    <n v="87.729839999999982"/>
  </r>
  <r>
    <x v="2"/>
    <x v="2"/>
    <x v="3"/>
    <s v="CUST_ID_075"/>
    <s v="PROD_ID_004"/>
    <x v="72"/>
    <s v="High"/>
    <d v="2021-06-18T00:00:00"/>
    <x v="11"/>
    <x v="2"/>
    <x v="1"/>
    <n v="2753"/>
    <n v="308"/>
    <n v="450"/>
    <n v="1238850"/>
    <n v="123885"/>
    <n v="1114965"/>
    <n v="619.38"/>
    <n v="847924"/>
    <n v="267041"/>
    <n v="480.67379999999997"/>
  </r>
  <r>
    <x v="1"/>
    <x v="6"/>
    <x v="3"/>
    <s v="CUST_ID_087"/>
    <s v="PROD_ID_004"/>
    <x v="50"/>
    <s v="High"/>
    <d v="2021-08-11T00:00:00"/>
    <x v="2"/>
    <x v="0"/>
    <x v="1"/>
    <n v="2600"/>
    <n v="308"/>
    <n v="23"/>
    <n v="59800"/>
    <n v="5980"/>
    <n v="53820"/>
    <n v="29.2545"/>
    <n v="800800"/>
    <n v="-746980"/>
    <n v="-1344.5639999999999"/>
  </r>
  <r>
    <x v="3"/>
    <x v="7"/>
    <x v="3"/>
    <s v="CUST_ID_056"/>
    <s v="PROD_ID_004"/>
    <x v="55"/>
    <s v="High"/>
    <d v="2021-07-23T00:00:00"/>
    <x v="3"/>
    <x v="0"/>
    <x v="1"/>
    <n v="2244"/>
    <n v="308"/>
    <n v="525"/>
    <n v="1178100"/>
    <n v="117810"/>
    <n v="1060290"/>
    <n v="589.04999999999995"/>
    <n v="691152"/>
    <n v="369138"/>
    <n v="664.44839999999999"/>
  </r>
  <r>
    <x v="4"/>
    <x v="7"/>
    <x v="4"/>
    <s v="CUST_ID_088"/>
    <s v="PROD_ID_005"/>
    <x v="81"/>
    <s v="High"/>
    <d v="2021-04-21T00:00:00"/>
    <x v="5"/>
    <x v="2"/>
    <x v="1"/>
    <n v="1438"/>
    <n v="4"/>
    <n v="18"/>
    <n v="25884"/>
    <n v="2847.24"/>
    <n v="23036.760000000002"/>
    <n v="12.794639999999999"/>
    <n v="5752"/>
    <n v="17284.760000000002"/>
    <n v="31.112568000000003"/>
  </r>
  <r>
    <x v="4"/>
    <x v="0"/>
    <x v="1"/>
    <s v="CUST_ID_025"/>
    <s v="PROD_ID_002"/>
    <x v="24"/>
    <s v="High"/>
    <d v="2021-04-26T00:00:00"/>
    <x v="5"/>
    <x v="2"/>
    <x v="1"/>
    <n v="1438"/>
    <n v="12"/>
    <n v="18"/>
    <n v="25884"/>
    <n v="2847.24"/>
    <n v="23036.760000000002"/>
    <n v="12.794639999999999"/>
    <n v="17256"/>
    <n v="5780.760000000002"/>
    <n v="10.405368000000003"/>
  </r>
  <r>
    <x v="4"/>
    <x v="0"/>
    <x v="3"/>
    <s v="CUST_ID_089"/>
    <s v="PROD_ID_004"/>
    <x v="82"/>
    <s v="High"/>
    <d v="2020-06-22T00:00:00"/>
    <x v="11"/>
    <x v="2"/>
    <x v="0"/>
    <n v="1206"/>
    <n v="308"/>
    <n v="18"/>
    <n v="21708"/>
    <n v="2387.8799999999997"/>
    <n v="19320.12"/>
    <n v="10.7334"/>
    <n v="371448"/>
    <n v="-352127.88"/>
    <n v="-633.83018400000003"/>
  </r>
  <r>
    <x v="1"/>
    <x v="1"/>
    <x v="4"/>
    <s v="CUST_ID_090"/>
    <s v="PROD_ID_005"/>
    <x v="83"/>
    <s v="High"/>
    <d v="2020-01-23T00:00:00"/>
    <x v="1"/>
    <x v="1"/>
    <x v="0"/>
    <n v="1872"/>
    <n v="4"/>
    <n v="23"/>
    <n v="43056"/>
    <n v="4736.16"/>
    <n v="38319.839999999997"/>
    <n v="20.826000000000001"/>
    <n v="7488"/>
    <n v="30831.839999999997"/>
    <n v="55.497311999999994"/>
  </r>
  <r>
    <x v="3"/>
    <x v="1"/>
    <x v="4"/>
    <s v="CUST_ID_066"/>
    <s v="PROD_ID_005"/>
    <x v="64"/>
    <s v="High"/>
    <d v="2021-03-25T00:00:00"/>
    <x v="8"/>
    <x v="1"/>
    <x v="1"/>
    <n v="3247"/>
    <n v="4"/>
    <n v="11"/>
    <n v="35717"/>
    <n v="3928.87"/>
    <n v="31788.13"/>
    <n v="16.85838"/>
    <n v="12988"/>
    <n v="18800.13"/>
    <n v="33.840234000000002"/>
  </r>
  <r>
    <x v="3"/>
    <x v="4"/>
    <x v="0"/>
    <s v="CUST_ID_037"/>
    <s v="PROD_ID_001"/>
    <x v="36"/>
    <s v="High"/>
    <d v="2021-12-30T00:00:00"/>
    <x v="7"/>
    <x v="3"/>
    <x v="1"/>
    <n v="3590"/>
    <n v="6"/>
    <n v="30"/>
    <n v="107700"/>
    <n v="11847"/>
    <n v="95853"/>
    <n v="53.257599999999996"/>
    <n v="21540"/>
    <n v="74313"/>
    <n v="133.76339999999999"/>
  </r>
  <r>
    <x v="3"/>
    <x v="7"/>
    <x v="1"/>
    <s v="CUST_ID_072"/>
    <s v="PROD_ID_002"/>
    <x v="69"/>
    <s v="High"/>
    <d v="2021-04-15T00:00:00"/>
    <x v="5"/>
    <x v="2"/>
    <x v="1"/>
    <n v="3590"/>
    <n v="12"/>
    <n v="30"/>
    <n v="107700"/>
    <n v="11847"/>
    <n v="95853"/>
    <n v="53.257599999999996"/>
    <n v="43080"/>
    <n v="52773"/>
    <n v="94.991399999999999"/>
  </r>
  <r>
    <x v="3"/>
    <x v="5"/>
    <x v="2"/>
    <s v="CUST_ID_054"/>
    <s v="PROD_ID_003"/>
    <x v="53"/>
    <s v="High"/>
    <d v="2020-10-09T00:00:00"/>
    <x v="9"/>
    <x v="3"/>
    <x v="0"/>
    <n v="3366"/>
    <n v="148"/>
    <n v="30"/>
    <n v="100980"/>
    <n v="11107.8"/>
    <n v="89872.2"/>
    <n v="49.929000000000002"/>
    <n v="498168"/>
    <n v="-408295.8"/>
    <n v="-734.93243999999993"/>
  </r>
  <r>
    <x v="1"/>
    <x v="2"/>
    <x v="2"/>
    <s v="CUST_ID_091"/>
    <s v="PROD_ID_003"/>
    <x v="84"/>
    <s v="High"/>
    <d v="2020-10-31T00:00:00"/>
    <x v="9"/>
    <x v="3"/>
    <x v="0"/>
    <n v="786"/>
    <n v="148"/>
    <n v="23"/>
    <n v="18078"/>
    <n v="1988.58"/>
    <n v="16089.42"/>
    <n v="8.7442499999999992"/>
    <n v="116328"/>
    <n v="-100238.58"/>
    <n v="-180.42944399999999"/>
  </r>
  <r>
    <x v="3"/>
    <x v="6"/>
    <x v="2"/>
    <s v="CUST_ID_031"/>
    <s v="PROD_ID_003"/>
    <x v="30"/>
    <s v="High"/>
    <d v="2021-04-03T00:00:00"/>
    <x v="5"/>
    <x v="2"/>
    <x v="1"/>
    <n v="413"/>
    <n v="148"/>
    <n v="525"/>
    <n v="216825"/>
    <n v="23850.75"/>
    <n v="192974.25"/>
    <n v="107.15600000000001"/>
    <n v="61124"/>
    <n v="131850.25"/>
    <n v="237.33044999999998"/>
  </r>
  <r>
    <x v="3"/>
    <x v="6"/>
    <x v="3"/>
    <s v="CUST_ID_055"/>
    <s v="PROD_ID_004"/>
    <x v="54"/>
    <s v="High"/>
    <d v="2021-03-09T00:00:00"/>
    <x v="8"/>
    <x v="1"/>
    <x v="1"/>
    <n v="3522"/>
    <n v="308"/>
    <n v="30"/>
    <n v="105660"/>
    <n v="11622.6"/>
    <n v="94037.4"/>
    <n v="52.243000000000002"/>
    <n v="1084776"/>
    <n v="-990738.6"/>
    <n v="-1783.3294799999999"/>
  </r>
  <r>
    <x v="0"/>
    <x v="3"/>
    <x v="5"/>
    <s v="CUST_ID_092"/>
    <s v="PROD_ID_006"/>
    <x v="85"/>
    <s v="High"/>
    <d v="2020-10-24T00:00:00"/>
    <x v="9"/>
    <x v="3"/>
    <x v="0"/>
    <n v="1136"/>
    <n v="320"/>
    <n v="188"/>
    <n v="213568"/>
    <n v="23492.48"/>
    <n v="190075.51999999999"/>
    <n v="105.35375000000001"/>
    <n v="363520"/>
    <n v="-173444.48000000001"/>
    <n v="-312.200064"/>
  </r>
  <r>
    <x v="3"/>
    <x v="4"/>
    <x v="5"/>
    <s v="CUST_ID_093"/>
    <s v="PROD_ID_006"/>
    <x v="56"/>
    <s v="High"/>
    <d v="2021-10-03T00:00:00"/>
    <x v="9"/>
    <x v="3"/>
    <x v="1"/>
    <n v="413"/>
    <n v="320"/>
    <n v="525"/>
    <n v="216825"/>
    <n v="23850.75"/>
    <n v="192974.25"/>
    <n v="107.15600000000001"/>
    <n v="132160"/>
    <n v="60814.25"/>
    <n v="109.46565"/>
  </r>
  <r>
    <x v="3"/>
    <x v="2"/>
    <x v="1"/>
    <s v="CUST_ID_027"/>
    <s v="PROD_ID_002"/>
    <x v="26"/>
    <s v="High"/>
    <d v="2021-04-30T00:00:00"/>
    <x v="5"/>
    <x v="2"/>
    <x v="1"/>
    <n v="456"/>
    <n v="12"/>
    <n v="11"/>
    <n v="5016"/>
    <n v="551.7600000000001"/>
    <n v="4464.24"/>
    <n v="2.3673999999999999"/>
    <n v="5472"/>
    <n v="-1007.7600000000002"/>
    <n v="-1.8139680000000002"/>
  </r>
  <r>
    <x v="0"/>
    <x v="5"/>
    <x v="4"/>
    <s v="CUST_ID_094"/>
    <s v="PROD_ID_005"/>
    <x v="86"/>
    <s v="High"/>
    <d v="2020-11-11T00:00:00"/>
    <x v="6"/>
    <x v="3"/>
    <x v="0"/>
    <n v="2899"/>
    <n v="4"/>
    <n v="188"/>
    <n v="545012"/>
    <n v="65401.439999999995"/>
    <n v="479610.56"/>
    <n v="265.76"/>
    <n v="11596"/>
    <n v="468014.56"/>
    <n v="842.42620799999997"/>
  </r>
  <r>
    <x v="3"/>
    <x v="0"/>
    <x v="0"/>
    <s v="CUST_ID_049"/>
    <s v="PROD_ID_001"/>
    <x v="48"/>
    <s v="High"/>
    <d v="2021-12-12T00:00:00"/>
    <x v="7"/>
    <x v="3"/>
    <x v="1"/>
    <n v="2058"/>
    <n v="6"/>
    <n v="30"/>
    <n v="61740"/>
    <n v="7408.7999999999993"/>
    <n v="54331.199999999997"/>
    <n v="30.184000000000001"/>
    <n v="12348"/>
    <n v="41983.199999999997"/>
    <n v="75.569759999999988"/>
  </r>
  <r>
    <x v="2"/>
    <x v="5"/>
    <x v="0"/>
    <s v="CUST_ID_078"/>
    <s v="PROD_ID_001"/>
    <x v="75"/>
    <s v="High"/>
    <d v="2021-07-17T00:00:00"/>
    <x v="3"/>
    <x v="0"/>
    <x v="1"/>
    <n v="1423"/>
    <n v="6"/>
    <n v="450"/>
    <n v="640350"/>
    <n v="76842"/>
    <n v="563508"/>
    <n v="313.10399999999998"/>
    <n v="8538"/>
    <n v="554970"/>
    <n v="998.94600000000003"/>
  </r>
  <r>
    <x v="3"/>
    <x v="7"/>
    <x v="1"/>
    <s v="CUST_ID_040"/>
    <s v="PROD_ID_002"/>
    <x v="39"/>
    <s v="High"/>
    <d v="2021-10-19T00:00:00"/>
    <x v="9"/>
    <x v="3"/>
    <x v="1"/>
    <n v="2058"/>
    <n v="12"/>
    <n v="30"/>
    <n v="61740"/>
    <n v="7408.7999999999993"/>
    <n v="54331.199999999997"/>
    <n v="30.184000000000001"/>
    <n v="24696"/>
    <n v="29635.199999999997"/>
    <n v="53.34335999999999"/>
  </r>
  <r>
    <x v="1"/>
    <x v="3"/>
    <x v="1"/>
    <s v="CUST_ID_044"/>
    <s v="PROD_ID_002"/>
    <x v="43"/>
    <s v="High"/>
    <d v="2021-05-17T00:00:00"/>
    <x v="10"/>
    <x v="2"/>
    <x v="1"/>
    <n v="456"/>
    <n v="12"/>
    <n v="23"/>
    <n v="10488"/>
    <n v="1258.56"/>
    <n v="9229.44"/>
    <n v="5.016"/>
    <n v="5472"/>
    <n v="3757.4400000000005"/>
    <n v="6.7633920000000005"/>
  </r>
  <r>
    <x v="3"/>
    <x v="6"/>
    <x v="3"/>
    <s v="CUST_ID_055"/>
    <s v="PROD_ID_004"/>
    <x v="54"/>
    <s v="High"/>
    <d v="2020-02-28T00:00:00"/>
    <x v="4"/>
    <x v="1"/>
    <x v="0"/>
    <n v="748"/>
    <n v="308"/>
    <n v="525"/>
    <n v="392700"/>
    <n v="47124"/>
    <n v="345576"/>
    <n v="191.88399999999999"/>
    <n v="230384"/>
    <n v="115192"/>
    <n v="207.34559999999999"/>
  </r>
  <r>
    <x v="1"/>
    <x v="5"/>
    <x v="5"/>
    <s v="CUST_ID_046"/>
    <s v="PROD_ID_006"/>
    <x v="45"/>
    <s v="High"/>
    <d v="2020-12-16T00:00:00"/>
    <x v="7"/>
    <x v="3"/>
    <x v="0"/>
    <n v="3058"/>
    <n v="320"/>
    <n v="23"/>
    <n v="70334"/>
    <n v="8440.08"/>
    <n v="61893.919999999998"/>
    <n v="33.633600000000001"/>
    <n v="978560"/>
    <n v="-916666.08"/>
    <n v="-1649.9989439999999"/>
  </r>
  <r>
    <x v="4"/>
    <x v="6"/>
    <x v="5"/>
    <s v="CUST_ID_095"/>
    <s v="PROD_ID_006"/>
    <x v="87"/>
    <s v="High"/>
    <d v="2020-01-07T00:00:00"/>
    <x v="1"/>
    <x v="1"/>
    <x v="0"/>
    <n v="3313"/>
    <n v="320"/>
    <n v="18"/>
    <n v="59634"/>
    <n v="7156.0800000000008"/>
    <n v="52477.919999999998"/>
    <n v="29.15616"/>
    <n v="1060160"/>
    <n v="-1007682.08"/>
    <n v="-1813.8277439999999"/>
  </r>
  <r>
    <x v="3"/>
    <x v="7"/>
    <x v="4"/>
    <s v="CUST_ID_048"/>
    <s v="PROD_ID_005"/>
    <x v="47"/>
    <s v="High"/>
    <d v="2020-03-22T00:00:00"/>
    <x v="8"/>
    <x v="1"/>
    <x v="0"/>
    <n v="530"/>
    <n v="4"/>
    <n v="30"/>
    <n v="15900"/>
    <n v="2067"/>
    <n v="13833"/>
    <n v="7.6908000000000003"/>
    <n v="2120"/>
    <n v="11713"/>
    <n v="21.083400000000001"/>
  </r>
  <r>
    <x v="1"/>
    <x v="7"/>
    <x v="2"/>
    <s v="CUST_ID_096"/>
    <s v="PROD_ID_003"/>
    <x v="88"/>
    <s v="High"/>
    <d v="2021-07-04T00:00:00"/>
    <x v="3"/>
    <x v="0"/>
    <x v="1"/>
    <n v="792"/>
    <n v="148"/>
    <n v="23"/>
    <n v="18216"/>
    <n v="2368.08"/>
    <n v="15847.92"/>
    <n v="8.6129999999999995"/>
    <n v="117216"/>
    <n v="-101368.08"/>
    <n v="-182.46254400000001"/>
  </r>
  <r>
    <x v="2"/>
    <x v="0"/>
    <x v="2"/>
    <s v="CUST_ID_097"/>
    <s v="PROD_ID_003"/>
    <x v="89"/>
    <s v="High"/>
    <d v="2021-08-21T00:00:00"/>
    <x v="2"/>
    <x v="0"/>
    <x v="1"/>
    <n v="3126"/>
    <n v="148"/>
    <n v="450"/>
    <n v="1406700"/>
    <n v="182871"/>
    <n v="1223829"/>
    <n v="679.90499999999997"/>
    <n v="462648"/>
    <n v="761181"/>
    <n v="1370.1258"/>
  </r>
  <r>
    <x v="4"/>
    <x v="1"/>
    <x v="5"/>
    <s v="CUST_ID_098"/>
    <s v="PROD_ID_006"/>
    <x v="71"/>
    <s v="High"/>
    <d v="2020-01-21T00:00:00"/>
    <x v="1"/>
    <x v="1"/>
    <x v="0"/>
    <n v="2124"/>
    <n v="320"/>
    <n v="18"/>
    <n v="38232"/>
    <n v="4970.16"/>
    <n v="33261.839999999997"/>
    <n v="18.4788"/>
    <n v="679680"/>
    <n v="-646418.16"/>
    <n v="-1163.552688"/>
  </r>
  <r>
    <x v="3"/>
    <x v="0"/>
    <x v="4"/>
    <s v="CUST_ID_057"/>
    <s v="PROD_ID_005"/>
    <x v="56"/>
    <s v="High"/>
    <d v="2020-06-04T00:00:00"/>
    <x v="11"/>
    <x v="2"/>
    <x v="0"/>
    <n v="3595"/>
    <n v="4"/>
    <n v="11"/>
    <n v="39545"/>
    <n v="5536.2999999999993"/>
    <n v="34008.699999999997"/>
    <n v="18.035919999999997"/>
    <n v="14380"/>
    <n v="19628.699999999997"/>
    <n v="35.331659999999992"/>
  </r>
  <r>
    <x v="3"/>
    <x v="2"/>
    <x v="0"/>
    <s v="CUST_ID_099"/>
    <s v="PROD_ID_001"/>
    <x v="72"/>
    <s v="High"/>
    <d v="2021-03-06T00:00:00"/>
    <x v="8"/>
    <x v="1"/>
    <x v="1"/>
    <n v="3595"/>
    <n v="6"/>
    <n v="11"/>
    <n v="39545"/>
    <n v="5536.2999999999993"/>
    <n v="34008.699999999997"/>
    <n v="18.035919999999997"/>
    <n v="21570"/>
    <n v="12438.699999999997"/>
    <n v="22.389659999999996"/>
  </r>
  <r>
    <x v="4"/>
    <x v="1"/>
    <x v="5"/>
    <s v="CUST_ID_018"/>
    <s v="PROD_ID_006"/>
    <x v="17"/>
    <s v="High"/>
    <d v="2021-08-07T00:00:00"/>
    <x v="2"/>
    <x v="0"/>
    <x v="1"/>
    <n v="2418"/>
    <n v="320"/>
    <n v="18"/>
    <n v="43524"/>
    <n v="6093.36"/>
    <n v="37430.639999999999"/>
    <n v="20.794799999999999"/>
    <n v="773760"/>
    <n v="-736329.36"/>
    <n v="-1325.392848"/>
  </r>
  <r>
    <x v="0"/>
    <x v="4"/>
    <x v="4"/>
    <s v="CUST_ID_085"/>
    <s v="PROD_ID_005"/>
    <x v="80"/>
    <s v="High"/>
    <d v="2020-03-28T00:00:00"/>
    <x v="8"/>
    <x v="1"/>
    <x v="0"/>
    <n v="1228"/>
    <n v="4"/>
    <n v="188"/>
    <n v="230864"/>
    <n v="32320.960000000003"/>
    <n v="198543.04"/>
    <n v="109.9725"/>
    <n v="4912"/>
    <n v="193631.04"/>
    <n v="348.53587199999998"/>
  </r>
  <r>
    <x v="0"/>
    <x v="3"/>
    <x v="4"/>
    <s v="CUST_ID_100"/>
    <s v="PROD_ID_005"/>
    <x v="73"/>
    <s v="High"/>
    <d v="2021-07-08T00:00:00"/>
    <x v="3"/>
    <x v="0"/>
    <x v="1"/>
    <n v="3385"/>
    <n v="4"/>
    <n v="188"/>
    <n v="636380"/>
    <n v="89093.200000000012"/>
    <n v="547286.80000000005"/>
    <n v="303.25749999999999"/>
    <n v="13540"/>
    <n v="533746.80000000005"/>
    <n v="960.7442400000001"/>
  </r>
  <r>
    <x v="3"/>
    <x v="0"/>
    <x v="0"/>
    <s v="CUST_ID_049"/>
    <s v="PROD_ID_001"/>
    <x v="48"/>
    <s v="High"/>
    <d v="2020-11-16T00:00:00"/>
    <x v="6"/>
    <x v="3"/>
    <x v="0"/>
    <n v="2072"/>
    <n v="6"/>
    <n v="11"/>
    <n v="22792"/>
    <n v="3190.88"/>
    <n v="19601.12"/>
    <n v="10.396540000000002"/>
    <n v="12432"/>
    <n v="7169.119999999999"/>
    <n v="12.904415999999998"/>
  </r>
  <r>
    <x v="1"/>
    <x v="5"/>
    <x v="1"/>
    <s v="CUST_ID_006"/>
    <s v="PROD_ID_002"/>
    <x v="5"/>
    <s v="High"/>
    <d v="2020-04-01T00:00:00"/>
    <x v="5"/>
    <x v="2"/>
    <x v="0"/>
    <n v="2964"/>
    <n v="12"/>
    <n v="23"/>
    <n v="68172"/>
    <n v="9544.0800000000017"/>
    <n v="58627.92"/>
    <n v="31.863"/>
    <n v="35568"/>
    <n v="23059.919999999998"/>
    <n v="41.507855999999997"/>
  </r>
  <r>
    <x v="1"/>
    <x v="5"/>
    <x v="1"/>
    <s v="CUST_ID_006"/>
    <s v="PROD_ID_002"/>
    <x v="5"/>
    <s v="High"/>
    <d v="2021-04-22T00:00:00"/>
    <x v="5"/>
    <x v="2"/>
    <x v="1"/>
    <n v="2092"/>
    <n v="12"/>
    <n v="23"/>
    <n v="48116"/>
    <n v="6736.2400000000007"/>
    <n v="41379.760000000002"/>
    <n v="22.4847"/>
    <n v="25104"/>
    <n v="16275.760000000002"/>
    <n v="29.296368000000005"/>
  </r>
  <r>
    <x v="4"/>
    <x v="3"/>
    <x v="1"/>
    <s v="CUST_ID_060"/>
    <s v="PROD_ID_002"/>
    <x v="41"/>
    <s v="High"/>
    <d v="2020-05-01T00:00:00"/>
    <x v="10"/>
    <x v="2"/>
    <x v="0"/>
    <n v="2666"/>
    <n v="12"/>
    <n v="18"/>
    <n v="47988"/>
    <n v="6718.3200000000006"/>
    <n v="41269.68"/>
    <n v="22.931039999999999"/>
    <n v="31992"/>
    <n v="9277.68"/>
    <n v="16.699824"/>
  </r>
  <r>
    <x v="3"/>
    <x v="3"/>
    <x v="1"/>
    <s v="CUST_ID_052"/>
    <s v="PROD_ID_002"/>
    <x v="51"/>
    <s v="High"/>
    <d v="2021-06-19T00:00:00"/>
    <x v="11"/>
    <x v="2"/>
    <x v="1"/>
    <n v="2306"/>
    <n v="12"/>
    <n v="525"/>
    <n v="1210650"/>
    <n v="169491.00000000003"/>
    <n v="1041159"/>
    <n v="578.52200000000005"/>
    <n v="27672"/>
    <n v="1013487"/>
    <n v="1824.2765999999999"/>
  </r>
  <r>
    <x v="2"/>
    <x v="4"/>
    <x v="2"/>
    <s v="CUST_ID_101"/>
    <s v="PROD_ID_003"/>
    <x v="52"/>
    <s v="High"/>
    <d v="2021-01-08T00:00:00"/>
    <x v="1"/>
    <x v="1"/>
    <x v="1"/>
    <n v="323"/>
    <n v="148"/>
    <n v="450"/>
    <n v="145350"/>
    <n v="20349.000000000004"/>
    <n v="125001"/>
    <n v="69.402000000000001"/>
    <n v="47804"/>
    <n v="77197"/>
    <n v="138.9546"/>
  </r>
  <r>
    <x v="2"/>
    <x v="5"/>
    <x v="2"/>
    <s v="CUST_ID_102"/>
    <s v="PROD_ID_003"/>
    <x v="90"/>
    <s v="High"/>
    <d v="2021-09-03T00:00:00"/>
    <x v="0"/>
    <x v="0"/>
    <x v="1"/>
    <n v="3043"/>
    <n v="148"/>
    <n v="450"/>
    <n v="1369350"/>
    <n v="191709.00000000003"/>
    <n v="1177641"/>
    <n v="654.28800000000001"/>
    <n v="450364"/>
    <n v="727277"/>
    <n v="1309.0986"/>
  </r>
  <r>
    <x v="2"/>
    <x v="6"/>
    <x v="3"/>
    <s v="CUST_ID_063"/>
    <s v="PROD_ID_004"/>
    <x v="61"/>
    <s v="High"/>
    <d v="2021-10-19T00:00:00"/>
    <x v="9"/>
    <x v="3"/>
    <x v="1"/>
    <n v="323"/>
    <n v="308"/>
    <n v="450"/>
    <n v="145350"/>
    <n v="20349.000000000004"/>
    <n v="125001"/>
    <n v="69.402000000000001"/>
    <n v="99484"/>
    <n v="25517"/>
    <n v="45.930599999999998"/>
  </r>
  <r>
    <x v="3"/>
    <x v="7"/>
    <x v="3"/>
    <s v="CUST_ID_008"/>
    <s v="PROD_ID_004"/>
    <x v="7"/>
    <s v="High"/>
    <d v="2021-01-19T00:00:00"/>
    <x v="1"/>
    <x v="1"/>
    <x v="1"/>
    <n v="1537"/>
    <n v="308"/>
    <n v="525"/>
    <n v="806925"/>
    <n v="112969.50000000001"/>
    <n v="693955.5"/>
    <n v="385.58100000000002"/>
    <n v="473396"/>
    <n v="220559.5"/>
    <n v="397.00709999999998"/>
  </r>
  <r>
    <x v="1"/>
    <x v="6"/>
    <x v="5"/>
    <s v="CUST_ID_103"/>
    <s v="PROD_ID_006"/>
    <x v="91"/>
    <s v="High"/>
    <d v="2020-10-07T00:00:00"/>
    <x v="9"/>
    <x v="3"/>
    <x v="0"/>
    <n v="2092"/>
    <n v="320"/>
    <n v="23"/>
    <n v="48116"/>
    <n v="6736.2400000000007"/>
    <n v="41379.760000000002"/>
    <n v="22.4847"/>
    <n v="669440"/>
    <n v="-628060.24"/>
    <n v="-1130.5084319999999"/>
  </r>
  <r>
    <x v="3"/>
    <x v="4"/>
    <x v="5"/>
    <s v="CUST_ID_093"/>
    <s v="PROD_ID_006"/>
    <x v="56"/>
    <s v="High"/>
    <d v="2021-11-30T00:00:00"/>
    <x v="6"/>
    <x v="3"/>
    <x v="1"/>
    <n v="2072"/>
    <n v="320"/>
    <n v="11"/>
    <n v="22792"/>
    <n v="3190.88"/>
    <n v="19601.12"/>
    <n v="10.396540000000002"/>
    <n v="663040"/>
    <n v="-643438.88"/>
    <n v="-1158.1899839999999"/>
  </r>
  <r>
    <x v="1"/>
    <x v="7"/>
    <x v="5"/>
    <s v="CUST_ID_104"/>
    <s v="PROD_ID_006"/>
    <x v="92"/>
    <s v="High"/>
    <d v="2020-11-21T00:00:00"/>
    <x v="6"/>
    <x v="3"/>
    <x v="0"/>
    <n v="2244"/>
    <n v="320"/>
    <n v="23"/>
    <n v="51612"/>
    <n v="7225.68"/>
    <n v="44386.32"/>
    <n v="24.123000000000001"/>
    <n v="718080"/>
    <n v="-673693.68"/>
    <n v="-1212.6486240000002"/>
  </r>
  <r>
    <x v="3"/>
    <x v="2"/>
    <x v="1"/>
    <s v="CUST_ID_027"/>
    <s v="PROD_ID_002"/>
    <x v="26"/>
    <s v="High"/>
    <d v="2020-03-21T00:00:00"/>
    <x v="8"/>
    <x v="1"/>
    <x v="0"/>
    <n v="320"/>
    <n v="12"/>
    <n v="30"/>
    <n v="9600"/>
    <n v="1440"/>
    <n v="8160"/>
    <n v="4.5389999999999997"/>
    <n v="3840"/>
    <n v="4320"/>
    <n v="7.7759999999999998"/>
  </r>
  <r>
    <x v="3"/>
    <x v="2"/>
    <x v="1"/>
    <s v="CUST_ID_027"/>
    <s v="PROD_ID_002"/>
    <x v="26"/>
    <s v="High"/>
    <d v="2021-09-02T00:00:00"/>
    <x v="0"/>
    <x v="0"/>
    <x v="1"/>
    <n v="2408"/>
    <n v="12"/>
    <n v="525"/>
    <n v="1264200"/>
    <n v="189630"/>
    <n v="1074570"/>
    <n v="597.08249999999998"/>
    <n v="28896"/>
    <n v="1045674"/>
    <n v="1882.2131999999999"/>
  </r>
  <r>
    <x v="3"/>
    <x v="7"/>
    <x v="1"/>
    <s v="CUST_ID_040"/>
    <s v="PROD_ID_002"/>
    <x v="39"/>
    <s v="High"/>
    <d v="2020-02-01T00:00:00"/>
    <x v="4"/>
    <x v="1"/>
    <x v="0"/>
    <n v="2581"/>
    <n v="12"/>
    <n v="525"/>
    <n v="1355025"/>
    <n v="203253.75"/>
    <n v="1151771.25"/>
    <n v="639.92250000000001"/>
    <n v="30972"/>
    <n v="1120799.25"/>
    <n v="2017.4386500000001"/>
  </r>
  <r>
    <x v="2"/>
    <x v="5"/>
    <x v="2"/>
    <s v="CUST_ID_086"/>
    <s v="PROD_ID_003"/>
    <x v="49"/>
    <s v="High"/>
    <d v="2021-06-13T00:00:00"/>
    <x v="11"/>
    <x v="2"/>
    <x v="1"/>
    <n v="3089"/>
    <n v="148"/>
    <n v="450"/>
    <n v="1390050"/>
    <n v="208507.5"/>
    <n v="1181542.5"/>
    <n v="656.37"/>
    <n v="457172"/>
    <n v="724370.5"/>
    <n v="1303.8669"/>
  </r>
  <r>
    <x v="0"/>
    <x v="6"/>
    <x v="2"/>
    <s v="CUST_ID_015"/>
    <s v="PROD_ID_003"/>
    <x v="14"/>
    <s v="High"/>
    <d v="2020-03-02T00:00:00"/>
    <x v="8"/>
    <x v="1"/>
    <x v="0"/>
    <n v="2926"/>
    <n v="148"/>
    <n v="188"/>
    <n v="550088"/>
    <n v="82513.2"/>
    <n v="467574.8"/>
    <n v="259.03750000000002"/>
    <n v="433048"/>
    <n v="34526.799999999988"/>
    <n v="62.14823999999998"/>
  </r>
  <r>
    <x v="3"/>
    <x v="0"/>
    <x v="3"/>
    <s v="CUST_ID_033"/>
    <s v="PROD_ID_004"/>
    <x v="32"/>
    <s v="High"/>
    <d v="2020-10-27T00:00:00"/>
    <x v="9"/>
    <x v="3"/>
    <x v="0"/>
    <n v="320"/>
    <n v="308"/>
    <n v="30"/>
    <n v="9600"/>
    <n v="1440"/>
    <n v="8160"/>
    <n v="4.5389999999999997"/>
    <n v="98560"/>
    <n v="-90400"/>
    <n v="-162.72"/>
  </r>
  <r>
    <x v="0"/>
    <x v="0"/>
    <x v="3"/>
    <s v="CUST_ID_105"/>
    <s v="PROD_ID_004"/>
    <x v="38"/>
    <s v="High"/>
    <d v="2020-02-22T00:00:00"/>
    <x v="4"/>
    <x v="1"/>
    <x v="0"/>
    <n v="3545"/>
    <n v="308"/>
    <n v="188"/>
    <n v="666460"/>
    <n v="99969"/>
    <n v="566491"/>
    <n v="313.86250000000001"/>
    <n v="1091860"/>
    <n v="-525369"/>
    <n v="-945.66419999999994"/>
  </r>
  <r>
    <x v="3"/>
    <x v="1"/>
    <x v="4"/>
    <s v="CUST_ID_042"/>
    <s v="PROD_ID_005"/>
    <x v="41"/>
    <s v="None"/>
    <d v="2020-03-02T00:00:00"/>
    <x v="8"/>
    <x v="1"/>
    <x v="0"/>
    <n v="1942"/>
    <n v="4"/>
    <n v="30"/>
    <n v="58260"/>
    <n v="0"/>
    <n v="58260"/>
    <n v="32.369999999999997"/>
    <n v="7768"/>
    <n v="50492"/>
    <n v="90.885599999999997"/>
  </r>
  <r>
    <x v="3"/>
    <x v="7"/>
    <x v="4"/>
    <s v="CUST_ID_048"/>
    <s v="PROD_ID_005"/>
    <x v="47"/>
    <s v="None"/>
    <d v="2020-03-08T00:00:00"/>
    <x v="8"/>
    <x v="1"/>
    <x v="0"/>
    <n v="1585"/>
    <n v="4"/>
    <n v="30"/>
    <n v="47550"/>
    <n v="0"/>
    <n v="47550"/>
    <n v="26.42"/>
    <n v="6340"/>
    <n v="41210"/>
    <n v="74.177999999999997"/>
  </r>
  <r>
    <x v="1"/>
    <x v="1"/>
    <x v="4"/>
    <s v="CUST_ID_106"/>
    <s v="PROD_ID_005"/>
    <x v="57"/>
    <s v="None"/>
    <d v="2021-11-08T00:00:00"/>
    <x v="6"/>
    <x v="3"/>
    <x v="1"/>
    <n v="2614"/>
    <n v="4"/>
    <n v="23"/>
    <n v="60122"/>
    <n v="0"/>
    <n v="60122"/>
    <n v="32.67"/>
    <n v="10456"/>
    <n v="49666"/>
    <n v="89.398799999999994"/>
  </r>
  <r>
    <x v="1"/>
    <x v="2"/>
    <x v="4"/>
    <s v="CUST_ID_107"/>
    <s v="PROD_ID_005"/>
    <x v="93"/>
    <s v="None"/>
    <d v="2020-05-18T00:00:00"/>
    <x v="10"/>
    <x v="2"/>
    <x v="0"/>
    <n v="1066"/>
    <n v="4"/>
    <n v="23"/>
    <n v="24518"/>
    <n v="0"/>
    <n v="24518"/>
    <n v="13.32"/>
    <n v="4264"/>
    <n v="20254"/>
    <n v="36.4572"/>
  </r>
  <r>
    <x v="1"/>
    <x v="3"/>
    <x v="4"/>
    <s v="CUST_ID_108"/>
    <s v="PROD_ID_005"/>
    <x v="79"/>
    <s v="None"/>
    <d v="2021-09-16T00:00:00"/>
    <x v="0"/>
    <x v="0"/>
    <x v="1"/>
    <n v="2964"/>
    <n v="4"/>
    <n v="23"/>
    <n v="68172"/>
    <n v="0"/>
    <n v="68172"/>
    <n v="37.049999999999997"/>
    <n v="11856"/>
    <n v="56316"/>
    <n v="101.36879999999999"/>
  </r>
  <r>
    <x v="3"/>
    <x v="7"/>
    <x v="4"/>
    <s v="CUST_ID_048"/>
    <s v="PROD_ID_005"/>
    <x v="47"/>
    <s v="None"/>
    <d v="2021-01-11T00:00:00"/>
    <x v="1"/>
    <x v="1"/>
    <x v="1"/>
    <n v="1816"/>
    <n v="4"/>
    <n v="525"/>
    <n v="953400"/>
    <n v="0"/>
    <n v="953400"/>
    <n v="529.54999999999995"/>
    <n v="7264"/>
    <n v="946136"/>
    <n v="1703.0447999999999"/>
  </r>
  <r>
    <x v="1"/>
    <x v="4"/>
    <x v="0"/>
    <s v="CUST_ID_109"/>
    <s v="PROD_ID_001"/>
    <x v="80"/>
    <s v="None"/>
    <d v="2021-10-23T00:00:00"/>
    <x v="9"/>
    <x v="3"/>
    <x v="1"/>
    <n v="1105"/>
    <n v="6"/>
    <n v="23"/>
    <n v="25415"/>
    <n v="0"/>
    <n v="25415"/>
    <n v="13.815"/>
    <n v="6630"/>
    <n v="18785"/>
    <n v="33.813000000000002"/>
  </r>
  <r>
    <x v="4"/>
    <x v="5"/>
    <x v="0"/>
    <s v="CUST_ID_110"/>
    <s v="PROD_ID_001"/>
    <x v="49"/>
    <s v="None"/>
    <d v="2020-10-24T00:00:00"/>
    <x v="9"/>
    <x v="3"/>
    <x v="0"/>
    <n v="3022"/>
    <n v="6"/>
    <n v="18"/>
    <n v="54396"/>
    <n v="0"/>
    <n v="54396"/>
    <n v="30.216000000000001"/>
    <n v="18132"/>
    <n v="36264"/>
    <n v="65.275199999999998"/>
  </r>
  <r>
    <x v="3"/>
    <x v="2"/>
    <x v="0"/>
    <s v="CUST_ID_059"/>
    <s v="PROD_ID_001"/>
    <x v="58"/>
    <s v="None"/>
    <d v="2021-01-02T00:00:00"/>
    <x v="1"/>
    <x v="1"/>
    <x v="1"/>
    <n v="2279"/>
    <n v="6"/>
    <n v="30"/>
    <n v="68370"/>
    <n v="0"/>
    <n v="68370"/>
    <n v="37.979999999999997"/>
    <n v="13674"/>
    <n v="54696"/>
    <n v="98.452799999999996"/>
  </r>
  <r>
    <x v="4"/>
    <x v="6"/>
    <x v="0"/>
    <s v="CUST_ID_111"/>
    <s v="PROD_ID_001"/>
    <x v="50"/>
    <s v="None"/>
    <d v="2020-03-14T00:00:00"/>
    <x v="8"/>
    <x v="1"/>
    <x v="0"/>
    <n v="1854"/>
    <n v="6"/>
    <n v="18"/>
    <n v="33372"/>
    <n v="0"/>
    <n v="33372"/>
    <n v="18.54"/>
    <n v="11124"/>
    <n v="22248"/>
    <n v="40.046399999999998"/>
  </r>
  <r>
    <x v="1"/>
    <x v="7"/>
    <x v="0"/>
    <s v="CUST_ID_112"/>
    <s v="PROD_ID_001"/>
    <x v="81"/>
    <s v="None"/>
    <d v="2020-07-29T00:00:00"/>
    <x v="3"/>
    <x v="0"/>
    <x v="0"/>
    <n v="2964"/>
    <n v="6"/>
    <n v="23"/>
    <n v="68172"/>
    <n v="0"/>
    <n v="68172"/>
    <n v="37.049999999999997"/>
    <n v="17784"/>
    <n v="50388"/>
    <n v="90.698399999999992"/>
  </r>
  <r>
    <x v="0"/>
    <x v="0"/>
    <x v="0"/>
    <s v="CUST_ID_001"/>
    <s v="PROD_ID_001"/>
    <x v="0"/>
    <s v="None"/>
    <d v="2021-02-25T00:00:00"/>
    <x v="4"/>
    <x v="1"/>
    <x v="1"/>
    <n v="3199"/>
    <n v="6"/>
    <n v="188"/>
    <n v="601412"/>
    <n v="0"/>
    <n v="601412"/>
    <n v="333.1875"/>
    <n v="19194"/>
    <n v="582218"/>
    <n v="1047.9923999999999"/>
  </r>
  <r>
    <x v="2"/>
    <x v="1"/>
    <x v="0"/>
    <s v="CUST_ID_050"/>
    <s v="PROD_ID_001"/>
    <x v="49"/>
    <s v="None"/>
    <d v="2021-02-13T00:00:00"/>
    <x v="4"/>
    <x v="1"/>
    <x v="1"/>
    <n v="1150"/>
    <n v="6"/>
    <n v="450"/>
    <n v="517500"/>
    <n v="0"/>
    <n v="517500"/>
    <n v="287.39999999999998"/>
    <n v="6900"/>
    <n v="510600"/>
    <n v="919.07999999999993"/>
  </r>
  <r>
    <x v="3"/>
    <x v="4"/>
    <x v="0"/>
    <s v="CUST_ID_037"/>
    <s v="PROD_ID_001"/>
    <x v="36"/>
    <s v="None"/>
    <d v="2021-01-25T00:00:00"/>
    <x v="1"/>
    <x v="1"/>
    <x v="1"/>
    <n v="2575"/>
    <n v="6"/>
    <n v="11"/>
    <n v="28325"/>
    <n v="0"/>
    <n v="28325"/>
    <n v="15.022"/>
    <n v="15450"/>
    <n v="12875"/>
    <n v="23.175000000000001"/>
  </r>
  <r>
    <x v="1"/>
    <x v="0"/>
    <x v="0"/>
    <s v="CUST_ID_113"/>
    <s v="PROD_ID_001"/>
    <x v="82"/>
    <s v="None"/>
    <d v="2020-03-09T00:00:00"/>
    <x v="8"/>
    <x v="1"/>
    <x v="0"/>
    <n v="738"/>
    <n v="6"/>
    <n v="23"/>
    <n v="16974"/>
    <n v="0"/>
    <n v="16974"/>
    <n v="9.2249999999999996"/>
    <n v="4428"/>
    <n v="12546"/>
    <n v="22.582799999999999"/>
  </r>
  <r>
    <x v="3"/>
    <x v="3"/>
    <x v="1"/>
    <s v="CUST_ID_004"/>
    <s v="PROD_ID_002"/>
    <x v="3"/>
    <s v="None"/>
    <d v="2020-04-30T00:00:00"/>
    <x v="5"/>
    <x v="2"/>
    <x v="0"/>
    <n v="350"/>
    <n v="12"/>
    <n v="30"/>
    <n v="10500"/>
    <n v="0"/>
    <n v="10500"/>
    <n v="5.84"/>
    <n v="4200"/>
    <n v="6300"/>
    <n v="11.34"/>
  </r>
  <r>
    <x v="1"/>
    <x v="3"/>
    <x v="1"/>
    <s v="CUST_ID_044"/>
    <s v="PROD_ID_002"/>
    <x v="43"/>
    <s v="None"/>
    <d v="2021-04-04T00:00:00"/>
    <x v="5"/>
    <x v="2"/>
    <x v="1"/>
    <n v="1169"/>
    <n v="12"/>
    <n v="23"/>
    <n v="26887"/>
    <n v="0"/>
    <n v="26887"/>
    <n v="14.61"/>
    <n v="14028"/>
    <n v="12859"/>
    <n v="23.1462"/>
  </r>
  <r>
    <x v="4"/>
    <x v="3"/>
    <x v="1"/>
    <s v="CUST_ID_060"/>
    <s v="PROD_ID_002"/>
    <x v="41"/>
    <s v="None"/>
    <d v="2021-11-04T00:00:00"/>
    <x v="6"/>
    <x v="3"/>
    <x v="1"/>
    <n v="3022"/>
    <n v="12"/>
    <n v="18"/>
    <n v="54396"/>
    <n v="0"/>
    <n v="54396"/>
    <n v="30.216000000000001"/>
    <n v="36264"/>
    <n v="18132"/>
    <n v="32.637599999999999"/>
  </r>
  <r>
    <x v="3"/>
    <x v="7"/>
    <x v="1"/>
    <s v="CUST_ID_072"/>
    <s v="PROD_ID_002"/>
    <x v="69"/>
    <s v="None"/>
    <d v="2021-07-20T00:00:00"/>
    <x v="3"/>
    <x v="0"/>
    <x v="1"/>
    <n v="1207"/>
    <n v="12"/>
    <n v="525"/>
    <n v="633675"/>
    <n v="0"/>
    <n v="633675"/>
    <n v="352.1"/>
    <n v="14484"/>
    <n v="619191"/>
    <n v="1114.5437999999999"/>
  </r>
  <r>
    <x v="4"/>
    <x v="5"/>
    <x v="1"/>
    <s v="CUST_ID_014"/>
    <s v="PROD_ID_002"/>
    <x v="13"/>
    <s v="None"/>
    <d v="2020-05-24T00:00:00"/>
    <x v="10"/>
    <x v="2"/>
    <x v="0"/>
    <n v="440"/>
    <n v="12"/>
    <n v="18"/>
    <n v="7920"/>
    <n v="0"/>
    <n v="7920"/>
    <n v="4.4039999999999999"/>
    <n v="5280"/>
    <n v="2640"/>
    <n v="4.7519999999999998"/>
  </r>
  <r>
    <x v="3"/>
    <x v="7"/>
    <x v="1"/>
    <s v="CUST_ID_040"/>
    <s v="PROD_ID_002"/>
    <x v="39"/>
    <s v="None"/>
    <d v="2020-08-29T00:00:00"/>
    <x v="2"/>
    <x v="0"/>
    <x v="0"/>
    <n v="1060"/>
    <n v="12"/>
    <n v="11"/>
    <n v="11660"/>
    <n v="0"/>
    <n v="11660"/>
    <n v="6.181"/>
    <n v="12720"/>
    <n v="-1060"/>
    <n v="-1.9079999999999999"/>
  </r>
  <r>
    <x v="1"/>
    <x v="3"/>
    <x v="1"/>
    <s v="CUST_ID_044"/>
    <s v="PROD_ID_002"/>
    <x v="43"/>
    <s v="None"/>
    <d v="2020-02-27T00:00:00"/>
    <x v="4"/>
    <x v="1"/>
    <x v="0"/>
    <n v="2966"/>
    <n v="12"/>
    <n v="23"/>
    <n v="68218"/>
    <n v="0"/>
    <n v="68218"/>
    <n v="37.08"/>
    <n v="35592"/>
    <n v="32626"/>
    <n v="58.726799999999997"/>
  </r>
  <r>
    <x v="3"/>
    <x v="2"/>
    <x v="1"/>
    <s v="CUST_ID_027"/>
    <s v="PROD_ID_002"/>
    <x v="26"/>
    <s v="None"/>
    <d v="2021-11-10T00:00:00"/>
    <x v="6"/>
    <x v="3"/>
    <x v="1"/>
    <n v="1372"/>
    <n v="12"/>
    <n v="11"/>
    <n v="15092"/>
    <n v="0"/>
    <n v="15092"/>
    <n v="8.0009999999999994"/>
    <n v="16464"/>
    <n v="-1372"/>
    <n v="-2.4695999999999998"/>
  </r>
  <r>
    <x v="3"/>
    <x v="3"/>
    <x v="1"/>
    <s v="CUST_ID_004"/>
    <s v="PROD_ID_002"/>
    <x v="3"/>
    <s v="None"/>
    <d v="2021-01-18T00:00:00"/>
    <x v="1"/>
    <x v="1"/>
    <x v="1"/>
    <n v="2180"/>
    <n v="12"/>
    <n v="30"/>
    <n v="65400"/>
    <n v="0"/>
    <n v="65400"/>
    <n v="36.340000000000003"/>
    <n v="26160"/>
    <n v="39240"/>
    <n v="70.632000000000005"/>
  </r>
  <r>
    <x v="3"/>
    <x v="7"/>
    <x v="1"/>
    <s v="CUST_ID_072"/>
    <s v="PROD_ID_002"/>
    <x v="69"/>
    <s v="None"/>
    <d v="2021-02-11T00:00:00"/>
    <x v="4"/>
    <x v="1"/>
    <x v="1"/>
    <n v="1816"/>
    <n v="12"/>
    <n v="525"/>
    <n v="953400"/>
    <n v="0"/>
    <n v="953400"/>
    <n v="529.54999999999995"/>
    <n v="21792"/>
    <n v="931608"/>
    <n v="1676.8943999999999"/>
  </r>
  <r>
    <x v="3"/>
    <x v="6"/>
    <x v="2"/>
    <s v="CUST_ID_031"/>
    <s v="PROD_ID_003"/>
    <x v="30"/>
    <s v="None"/>
    <d v="2021-03-04T00:00:00"/>
    <x v="8"/>
    <x v="1"/>
    <x v="1"/>
    <n v="1792"/>
    <n v="148"/>
    <n v="11"/>
    <n v="19712"/>
    <n v="0"/>
    <n v="19712"/>
    <n v="10.451000000000001"/>
    <n v="265216"/>
    <n v="-245504"/>
    <n v="-441.90719999999999"/>
  </r>
  <r>
    <x v="0"/>
    <x v="4"/>
    <x v="2"/>
    <s v="CUST_ID_053"/>
    <s v="PROD_ID_003"/>
    <x v="52"/>
    <s v="None"/>
    <d v="2021-06-28T00:00:00"/>
    <x v="11"/>
    <x v="2"/>
    <x v="1"/>
    <n v="2165"/>
    <n v="148"/>
    <n v="188"/>
    <n v="407020"/>
    <n v="0"/>
    <n v="407020"/>
    <n v="225.5"/>
    <n v="320420"/>
    <n v="86600"/>
    <n v="155.88"/>
  </r>
  <r>
    <x v="4"/>
    <x v="1"/>
    <x v="2"/>
    <s v="CUST_ID_114"/>
    <s v="PROD_ID_003"/>
    <x v="83"/>
    <s v="None"/>
    <d v="2020-08-19T00:00:00"/>
    <x v="2"/>
    <x v="0"/>
    <x v="0"/>
    <n v="2593"/>
    <n v="148"/>
    <n v="18"/>
    <n v="46674"/>
    <n v="0"/>
    <n v="46674"/>
    <n v="25.931999999999999"/>
    <n v="383764"/>
    <n v="-337090"/>
    <n v="-606.76199999999994"/>
  </r>
  <r>
    <x v="3"/>
    <x v="3"/>
    <x v="2"/>
    <s v="CUST_ID_028"/>
    <s v="PROD_ID_003"/>
    <x v="27"/>
    <s v="None"/>
    <d v="2021-10-04T00:00:00"/>
    <x v="9"/>
    <x v="3"/>
    <x v="1"/>
    <n v="1207"/>
    <n v="148"/>
    <n v="525"/>
    <n v="633675"/>
    <n v="0"/>
    <n v="633675"/>
    <n v="352.1"/>
    <n v="178636"/>
    <n v="455039"/>
    <n v="819.0702"/>
  </r>
  <r>
    <x v="4"/>
    <x v="1"/>
    <x v="2"/>
    <s v="CUST_ID_114"/>
    <s v="PROD_ID_003"/>
    <x v="83"/>
    <s v="None"/>
    <d v="2021-08-04T00:00:00"/>
    <x v="2"/>
    <x v="0"/>
    <x v="1"/>
    <n v="1854"/>
    <n v="148"/>
    <n v="18"/>
    <n v="33372"/>
    <n v="0"/>
    <n v="33372"/>
    <n v="18.54"/>
    <n v="274392"/>
    <n v="-241020"/>
    <n v="-433.83600000000001"/>
  </r>
  <r>
    <x v="0"/>
    <x v="6"/>
    <x v="2"/>
    <s v="CUST_ID_015"/>
    <s v="PROD_ID_003"/>
    <x v="14"/>
    <s v="None"/>
    <d v="2021-08-19T00:00:00"/>
    <x v="2"/>
    <x v="0"/>
    <x v="1"/>
    <n v="3385"/>
    <n v="148"/>
    <n v="188"/>
    <n v="636380"/>
    <n v="0"/>
    <n v="636380"/>
    <n v="352.625"/>
    <n v="500980"/>
    <n v="135400"/>
    <n v="243.72"/>
  </r>
  <r>
    <x v="2"/>
    <x v="6"/>
    <x v="3"/>
    <s v="CUST_ID_063"/>
    <s v="PROD_ID_004"/>
    <x v="61"/>
    <s v="None"/>
    <d v="2021-03-26T00:00:00"/>
    <x v="8"/>
    <x v="1"/>
    <x v="1"/>
    <n v="2401"/>
    <n v="308"/>
    <n v="450"/>
    <n v="1080450"/>
    <n v="0"/>
    <n v="1080450"/>
    <n v="600.29999999999995"/>
    <n v="739508"/>
    <n v="340942"/>
    <n v="613.69560000000001"/>
  </r>
  <r>
    <x v="4"/>
    <x v="2"/>
    <x v="3"/>
    <s v="CUST_ID_067"/>
    <s v="PROD_ID_004"/>
    <x v="65"/>
    <s v="None"/>
    <d v="2021-07-03T00:00:00"/>
    <x v="3"/>
    <x v="0"/>
    <x v="1"/>
    <n v="3406"/>
    <n v="308"/>
    <n v="18"/>
    <n v="61308"/>
    <n v="0"/>
    <n v="61308"/>
    <n v="34.055999999999997"/>
    <n v="1049048"/>
    <n v="-987740"/>
    <n v="-1777.932"/>
  </r>
  <r>
    <x v="1"/>
    <x v="6"/>
    <x v="3"/>
    <s v="CUST_ID_087"/>
    <s v="PROD_ID_004"/>
    <x v="50"/>
    <s v="None"/>
    <d v="2020-07-24T00:00:00"/>
    <x v="3"/>
    <x v="0"/>
    <x v="0"/>
    <n v="2614"/>
    <n v="308"/>
    <n v="23"/>
    <n v="60122"/>
    <n v="0"/>
    <n v="60122"/>
    <n v="32.67"/>
    <n v="805112"/>
    <n v="-744990"/>
    <n v="-1340.982"/>
  </r>
  <r>
    <x v="1"/>
    <x v="6"/>
    <x v="3"/>
    <s v="CUST_ID_039"/>
    <s v="PROD_ID_004"/>
    <x v="38"/>
    <s v="None"/>
    <d v="2020-02-03T00:00:00"/>
    <x v="4"/>
    <x v="1"/>
    <x v="0"/>
    <n v="1066"/>
    <n v="308"/>
    <n v="23"/>
    <n v="24518"/>
    <n v="0"/>
    <n v="24518"/>
    <n v="13.32"/>
    <n v="328328"/>
    <n v="-303810"/>
    <n v="-546.85799999999995"/>
  </r>
  <r>
    <x v="2"/>
    <x v="5"/>
    <x v="3"/>
    <s v="CUST_ID_062"/>
    <s v="PROD_ID_004"/>
    <x v="60"/>
    <s v="None"/>
    <d v="2020-05-23T00:00:00"/>
    <x v="10"/>
    <x v="2"/>
    <x v="0"/>
    <n v="2581"/>
    <n v="308"/>
    <n v="450"/>
    <n v="1161450"/>
    <n v="0"/>
    <n v="1161450"/>
    <n v="645.29999999999995"/>
    <n v="794948"/>
    <n v="366502"/>
    <n v="659.70359999999994"/>
  </r>
  <r>
    <x v="3"/>
    <x v="6"/>
    <x v="3"/>
    <s v="CUST_ID_055"/>
    <s v="PROD_ID_004"/>
    <x v="54"/>
    <s v="None"/>
    <d v="2021-12-15T00:00:00"/>
    <x v="7"/>
    <x v="3"/>
    <x v="1"/>
    <n v="2180"/>
    <n v="308"/>
    <n v="30"/>
    <n v="65400"/>
    <n v="0"/>
    <n v="65400"/>
    <n v="36.340000000000003"/>
    <n v="671440"/>
    <n v="-606040"/>
    <n v="-1090.8720000000001"/>
  </r>
  <r>
    <x v="3"/>
    <x v="0"/>
    <x v="5"/>
    <s v="CUST_ID_065"/>
    <s v="PROD_ID_006"/>
    <x v="63"/>
    <s v="None"/>
    <d v="2020-08-23T00:00:00"/>
    <x v="2"/>
    <x v="0"/>
    <x v="0"/>
    <n v="3300"/>
    <n v="320"/>
    <n v="525"/>
    <n v="1732500"/>
    <n v="0"/>
    <n v="1732500"/>
    <n v="962.5"/>
    <n v="1056000"/>
    <n v="676500"/>
    <n v="1217.7"/>
  </r>
  <r>
    <x v="4"/>
    <x v="1"/>
    <x v="5"/>
    <s v="CUST_ID_018"/>
    <s v="PROD_ID_006"/>
    <x v="17"/>
    <s v="None"/>
    <d v="2020-10-13T00:00:00"/>
    <x v="9"/>
    <x v="3"/>
    <x v="0"/>
    <n v="2344"/>
    <n v="320"/>
    <n v="18"/>
    <n v="42192"/>
    <n v="0"/>
    <n v="42192"/>
    <n v="23.436"/>
    <n v="750080"/>
    <n v="-707888"/>
    <n v="-1274.1984"/>
  </r>
  <r>
    <x v="0"/>
    <x v="0"/>
    <x v="5"/>
    <s v="CUST_ID_073"/>
    <s v="PROD_ID_006"/>
    <x v="70"/>
    <s v="None"/>
    <d v="2021-02-20T00:00:00"/>
    <x v="4"/>
    <x v="1"/>
    <x v="1"/>
    <n v="5063"/>
    <n v="320"/>
    <n v="188"/>
    <n v="951844"/>
    <n v="0"/>
    <n v="951844"/>
    <n v="527.4375"/>
    <n v="1620160"/>
    <n v="-668316"/>
    <n v="-1202.9687999999999"/>
  </r>
  <r>
    <x v="3"/>
    <x v="0"/>
    <x v="5"/>
    <s v="CUST_ID_065"/>
    <s v="PROD_ID_006"/>
    <x v="63"/>
    <s v="None"/>
    <d v="2021-07-03T00:00:00"/>
    <x v="3"/>
    <x v="0"/>
    <x v="1"/>
    <n v="2279"/>
    <n v="320"/>
    <n v="30"/>
    <n v="68370"/>
    <n v="0"/>
    <n v="68370"/>
    <n v="37.979999999999997"/>
    <n v="729280"/>
    <n v="-660910"/>
    <n v="-1189.6379999999999"/>
  </r>
  <r>
    <x v="3"/>
    <x v="2"/>
    <x v="5"/>
    <s v="CUST_ID_035"/>
    <s v="PROD_ID_006"/>
    <x v="34"/>
    <s v="None"/>
    <d v="2021-09-14T00:00:00"/>
    <x v="0"/>
    <x v="0"/>
    <x v="1"/>
    <n v="2023"/>
    <n v="320"/>
    <n v="11"/>
    <n v="22253"/>
    <n v="0"/>
    <n v="22253"/>
    <n v="11.802"/>
    <n v="647360"/>
    <n v="-625107"/>
    <n v="-1125.1925999999999"/>
  </r>
  <r>
    <x v="4"/>
    <x v="1"/>
    <x v="5"/>
    <s v="CUST_ID_018"/>
    <s v="PROD_ID_006"/>
    <x v="17"/>
    <s v="None"/>
    <d v="2020-11-15T00:00:00"/>
    <x v="6"/>
    <x v="3"/>
    <x v="0"/>
    <n v="2569"/>
    <n v="320"/>
    <n v="18"/>
    <n v="46242"/>
    <n v="0"/>
    <n v="46242"/>
    <n v="25.692"/>
    <n v="822080"/>
    <n v="-775838"/>
    <n v="-1396.5083999999999"/>
  </r>
  <r>
    <x v="3"/>
    <x v="7"/>
    <x v="5"/>
    <s v="CUST_ID_064"/>
    <s v="PROD_ID_006"/>
    <x v="62"/>
    <s v="None"/>
    <d v="2021-04-23T00:00:00"/>
    <x v="5"/>
    <x v="2"/>
    <x v="1"/>
    <n v="1372"/>
    <n v="320"/>
    <n v="11"/>
    <n v="15092"/>
    <n v="0"/>
    <n v="15092"/>
    <n v="8.0009999999999994"/>
    <n v="439040"/>
    <n v="-423948"/>
    <n v="-763.10640000000001"/>
  </r>
  <r>
    <x v="1"/>
    <x v="5"/>
    <x v="5"/>
    <s v="CUST_ID_046"/>
    <s v="PROD_ID_006"/>
    <x v="45"/>
    <s v="None"/>
    <d v="2020-12-26T00:00:00"/>
    <x v="7"/>
    <x v="3"/>
    <x v="0"/>
    <n v="738"/>
    <n v="320"/>
    <n v="23"/>
    <n v="16974"/>
    <n v="0"/>
    <n v="16974"/>
    <n v="9.2249999999999996"/>
    <n v="236160"/>
    <n v="-219186"/>
    <n v="-394.53479999999996"/>
  </r>
  <r>
    <x v="3"/>
    <x v="3"/>
    <x v="1"/>
    <s v="CUST_ID_052"/>
    <s v="PROD_ID_002"/>
    <x v="51"/>
    <s v="Low"/>
    <d v="2020-09-23T00:00:00"/>
    <x v="0"/>
    <x v="0"/>
    <x v="0"/>
    <n v="4734"/>
    <n v="12"/>
    <n v="11"/>
    <n v="52074"/>
    <n v="520.7399999999999"/>
    <n v="51553.26"/>
    <n v="27.338850000000001"/>
    <n v="56808"/>
    <n v="-5254.739999999998"/>
    <n v="-9.4585319999999964"/>
  </r>
  <r>
    <x v="1"/>
    <x v="1"/>
    <x v="1"/>
    <s v="CUST_ID_002"/>
    <s v="PROD_ID_002"/>
    <x v="1"/>
    <s v="Low"/>
    <d v="2020-12-16T00:00:00"/>
    <x v="7"/>
    <x v="3"/>
    <x v="0"/>
    <n v="2755"/>
    <n v="12"/>
    <n v="23"/>
    <n v="63365"/>
    <n v="633.64999999999986"/>
    <n v="62731.35"/>
    <n v="34.095599999999997"/>
    <n v="33060"/>
    <n v="29671.35"/>
    <n v="53.408429999999996"/>
  </r>
  <r>
    <x v="3"/>
    <x v="3"/>
    <x v="1"/>
    <s v="CUST_ID_052"/>
    <s v="PROD_ID_002"/>
    <x v="51"/>
    <s v="Low"/>
    <d v="2021-08-12T00:00:00"/>
    <x v="2"/>
    <x v="0"/>
    <x v="1"/>
    <n v="1236"/>
    <n v="12"/>
    <n v="11"/>
    <n v="13596"/>
    <n v="135.95999999999998"/>
    <n v="13460.04"/>
    <n v="7.1378999999999992"/>
    <n v="14832"/>
    <n v="-1371.9599999999991"/>
    <n v="-2.4695279999999982"/>
  </r>
  <r>
    <x v="3"/>
    <x v="5"/>
    <x v="2"/>
    <s v="CUST_ID_054"/>
    <s v="PROD_ID_003"/>
    <x v="53"/>
    <s v="Low"/>
    <d v="2020-10-31T00:00:00"/>
    <x v="9"/>
    <x v="3"/>
    <x v="0"/>
    <n v="767"/>
    <n v="148"/>
    <n v="11"/>
    <n v="8437"/>
    <n v="84.36999999999999"/>
    <n v="8352.6299999999992"/>
    <n v="4.4282700000000004"/>
    <n v="113516"/>
    <n v="-105163.37"/>
    <n v="-189.29406599999999"/>
  </r>
  <r>
    <x v="3"/>
    <x v="6"/>
    <x v="3"/>
    <s v="CUST_ID_055"/>
    <s v="PROD_ID_004"/>
    <x v="54"/>
    <s v="Low"/>
    <d v="2021-03-19T00:00:00"/>
    <x v="8"/>
    <x v="1"/>
    <x v="1"/>
    <n v="1591"/>
    <n v="308"/>
    <n v="11"/>
    <n v="17501"/>
    <n v="175.00999999999996"/>
    <n v="17325.990000000002"/>
    <n v="9.1891800000000003"/>
    <n v="490028"/>
    <n v="-472702.01"/>
    <n v="-850.86361799999997"/>
  </r>
  <r>
    <x v="4"/>
    <x v="3"/>
    <x v="4"/>
    <s v="CUST_ID_084"/>
    <s v="PROD_ID_005"/>
    <x v="79"/>
    <s v="Low"/>
    <d v="2021-09-07T00:00:00"/>
    <x v="0"/>
    <x v="0"/>
    <x v="1"/>
    <n v="2230"/>
    <n v="4"/>
    <n v="18"/>
    <n v="40140"/>
    <n v="401.40000000000003"/>
    <n v="39738.6"/>
    <n v="22.073040000000002"/>
    <n v="8920"/>
    <n v="30818.6"/>
    <n v="55.473479999999995"/>
  </r>
  <r>
    <x v="3"/>
    <x v="1"/>
    <x v="4"/>
    <s v="CUST_ID_066"/>
    <s v="PROD_ID_005"/>
    <x v="64"/>
    <s v="Low"/>
    <d v="2020-06-27T00:00:00"/>
    <x v="11"/>
    <x v="2"/>
    <x v="0"/>
    <n v="1452"/>
    <n v="4"/>
    <n v="525"/>
    <n v="762300"/>
    <n v="7623"/>
    <n v="754677"/>
    <n v="419.26499999999999"/>
    <n v="5808"/>
    <n v="748869"/>
    <n v="1347.9641999999999"/>
  </r>
  <r>
    <x v="3"/>
    <x v="0"/>
    <x v="4"/>
    <s v="CUST_ID_057"/>
    <s v="PROD_ID_005"/>
    <x v="56"/>
    <s v="Low"/>
    <d v="2020-08-20T00:00:00"/>
    <x v="2"/>
    <x v="0"/>
    <x v="0"/>
    <n v="3035"/>
    <n v="4"/>
    <n v="11"/>
    <n v="33385"/>
    <n v="333.85"/>
    <n v="33051.15"/>
    <n v="17.525970000000001"/>
    <n v="12140"/>
    <n v="20911.150000000001"/>
    <n v="37.640070000000001"/>
  </r>
  <r>
    <x v="4"/>
    <x v="3"/>
    <x v="4"/>
    <s v="CUST_ID_036"/>
    <s v="PROD_ID_005"/>
    <x v="35"/>
    <s v="Low"/>
    <d v="2020-08-10T00:00:00"/>
    <x v="2"/>
    <x v="0"/>
    <x v="0"/>
    <n v="1734"/>
    <n v="4"/>
    <n v="18"/>
    <n v="31212"/>
    <n v="312.12"/>
    <n v="30899.88"/>
    <n v="17.166599999999999"/>
    <n v="6936"/>
    <n v="23963.88"/>
    <n v="43.134984000000003"/>
  </r>
  <r>
    <x v="4"/>
    <x v="7"/>
    <x v="4"/>
    <s v="CUST_ID_088"/>
    <s v="PROD_ID_005"/>
    <x v="81"/>
    <s v="Low"/>
    <d v="2021-12-10T00:00:00"/>
    <x v="7"/>
    <x v="3"/>
    <x v="1"/>
    <n v="3205"/>
    <n v="4"/>
    <n v="18"/>
    <n v="57690"/>
    <n v="576.9"/>
    <n v="57113.1"/>
    <n v="31.731480000000001"/>
    <n v="12820"/>
    <n v="44293.1"/>
    <n v="79.727579999999989"/>
  </r>
  <r>
    <x v="3"/>
    <x v="1"/>
    <x v="4"/>
    <s v="CUST_ID_066"/>
    <s v="PROD_ID_005"/>
    <x v="64"/>
    <s v="Low"/>
    <d v="2020-08-03T00:00:00"/>
    <x v="2"/>
    <x v="0"/>
    <x v="0"/>
    <n v="1676"/>
    <n v="4"/>
    <n v="525"/>
    <n v="879900"/>
    <n v="8799"/>
    <n v="871101"/>
    <n v="484.06049999999999"/>
    <n v="6704"/>
    <n v="864397"/>
    <n v="1555.9146000000001"/>
  </r>
  <r>
    <x v="3"/>
    <x v="4"/>
    <x v="4"/>
    <s v="CUST_ID_021"/>
    <s v="PROD_ID_005"/>
    <x v="20"/>
    <s v="Low"/>
    <d v="2020-04-06T00:00:00"/>
    <x v="5"/>
    <x v="2"/>
    <x v="0"/>
    <n v="2586"/>
    <n v="4"/>
    <n v="525"/>
    <n v="1357650"/>
    <n v="13576.5"/>
    <n v="1344073.5"/>
    <n v="746.70749999999998"/>
    <n v="10344"/>
    <n v="1333729.5"/>
    <n v="2400.7130999999999"/>
  </r>
  <r>
    <x v="1"/>
    <x v="7"/>
    <x v="0"/>
    <s v="CUST_ID_112"/>
    <s v="PROD_ID_001"/>
    <x v="81"/>
    <s v="Low"/>
    <d v="2020-01-15T00:00:00"/>
    <x v="1"/>
    <x v="1"/>
    <x v="0"/>
    <n v="2657"/>
    <n v="6"/>
    <n v="23"/>
    <n v="61111"/>
    <n v="611.11"/>
    <n v="60499.89"/>
    <n v="32.877900000000004"/>
    <n v="15942"/>
    <n v="44557.89"/>
    <n v="80.204201999999995"/>
  </r>
  <r>
    <x v="2"/>
    <x v="3"/>
    <x v="0"/>
    <s v="CUST_ID_012"/>
    <s v="PROD_ID_001"/>
    <x v="11"/>
    <s v="Low"/>
    <d v="2020-11-28T00:00:00"/>
    <x v="6"/>
    <x v="3"/>
    <x v="0"/>
    <n v="2761"/>
    <n v="6"/>
    <n v="450"/>
    <n v="1242450"/>
    <n v="12424.5"/>
    <n v="1230025.5"/>
    <n v="683.39700000000005"/>
    <n v="16566"/>
    <n v="1213459.5"/>
    <n v="2184.2271000000001"/>
  </r>
  <r>
    <x v="3"/>
    <x v="2"/>
    <x v="0"/>
    <s v="CUST_ID_059"/>
    <s v="PROD_ID_001"/>
    <x v="58"/>
    <s v="Low"/>
    <d v="2021-11-21T00:00:00"/>
    <x v="6"/>
    <x v="3"/>
    <x v="1"/>
    <n v="1651"/>
    <n v="6"/>
    <n v="30"/>
    <n v="49530"/>
    <n v="495.3"/>
    <n v="49034.7"/>
    <n v="27.234899999999996"/>
    <n v="9906"/>
    <n v="39128.699999999997"/>
    <n v="70.431659999999994"/>
  </r>
  <r>
    <x v="3"/>
    <x v="2"/>
    <x v="0"/>
    <s v="CUST_ID_043"/>
    <s v="PROD_ID_001"/>
    <x v="42"/>
    <s v="Low"/>
    <d v="2020-08-07T00:00:00"/>
    <x v="2"/>
    <x v="0"/>
    <x v="0"/>
    <n v="2196"/>
    <n v="6"/>
    <n v="11"/>
    <n v="24156"/>
    <n v="241.56"/>
    <n v="23914.44"/>
    <n v="12.681899999999999"/>
    <n v="13176"/>
    <n v="10738.439999999999"/>
    <n v="19.329191999999995"/>
  </r>
  <r>
    <x v="1"/>
    <x v="1"/>
    <x v="1"/>
    <s v="CUST_ID_026"/>
    <s v="PROD_ID_002"/>
    <x v="25"/>
    <s v="Low"/>
    <d v="2021-09-07T00:00:00"/>
    <x v="0"/>
    <x v="0"/>
    <x v="1"/>
    <n v="1817"/>
    <n v="12"/>
    <n v="23"/>
    <n v="41791"/>
    <n v="417.91"/>
    <n v="41373.089999999997"/>
    <n v="22.482900000000001"/>
    <n v="21804"/>
    <n v="19569.089999999997"/>
    <n v="35.224361999999992"/>
  </r>
  <r>
    <x v="3"/>
    <x v="2"/>
    <x v="1"/>
    <s v="CUST_ID_027"/>
    <s v="PROD_ID_002"/>
    <x v="26"/>
    <s v="Low"/>
    <d v="2020-02-17T00:00:00"/>
    <x v="4"/>
    <x v="1"/>
    <x v="0"/>
    <n v="5391"/>
    <n v="12"/>
    <n v="11"/>
    <n v="59301"/>
    <n v="593.01"/>
    <n v="58707.99"/>
    <n v="31.133024999999996"/>
    <n v="64692"/>
    <n v="-5984.010000000002"/>
    <n v="-10.771218000000003"/>
  </r>
  <r>
    <x v="0"/>
    <x v="2"/>
    <x v="1"/>
    <s v="CUST_ID_115"/>
    <s v="PROD_ID_002"/>
    <x v="84"/>
    <s v="Low"/>
    <d v="2021-03-05T00:00:00"/>
    <x v="8"/>
    <x v="1"/>
    <x v="1"/>
    <n v="872"/>
    <n v="12"/>
    <n v="188"/>
    <n v="163936"/>
    <n v="1639.3600000000001"/>
    <n v="162296.64000000001"/>
    <n v="89.966250000000002"/>
    <n v="10464"/>
    <n v="151832.64000000001"/>
    <n v="273.29875200000004"/>
  </r>
  <r>
    <x v="0"/>
    <x v="2"/>
    <x v="1"/>
    <s v="CUST_ID_051"/>
    <s v="PROD_ID_002"/>
    <x v="50"/>
    <s v="Low"/>
    <d v="2020-06-24T00:00:00"/>
    <x v="11"/>
    <x v="2"/>
    <x v="0"/>
    <n v="944"/>
    <n v="12"/>
    <n v="188"/>
    <n v="177472"/>
    <n v="1774.72"/>
    <n v="175697.28"/>
    <n v="97.391249999999999"/>
    <n v="11328"/>
    <n v="164369.28"/>
    <n v="295.86470400000002"/>
  </r>
  <r>
    <x v="0"/>
    <x v="7"/>
    <x v="1"/>
    <s v="CUST_ID_024"/>
    <s v="PROD_ID_002"/>
    <x v="23"/>
    <s v="Low"/>
    <d v="2021-11-30T00:00:00"/>
    <x v="6"/>
    <x v="3"/>
    <x v="1"/>
    <n v="2188"/>
    <n v="12"/>
    <n v="188"/>
    <n v="411344"/>
    <n v="4113.4400000000005"/>
    <n v="407230.56"/>
    <n v="225.59625"/>
    <n v="26256"/>
    <n v="380974.56"/>
    <n v="685.75420799999995"/>
  </r>
  <r>
    <x v="1"/>
    <x v="5"/>
    <x v="1"/>
    <s v="CUST_ID_038"/>
    <s v="PROD_ID_002"/>
    <x v="37"/>
    <s v="Low"/>
    <d v="2020-06-08T00:00:00"/>
    <x v="11"/>
    <x v="2"/>
    <x v="0"/>
    <n v="896"/>
    <n v="12"/>
    <n v="23"/>
    <n v="20608"/>
    <n v="206.08"/>
    <n v="20401.919999999998"/>
    <n v="11.09295"/>
    <n v="10752"/>
    <n v="9649.9199999999983"/>
    <n v="17.369855999999995"/>
  </r>
  <r>
    <x v="2"/>
    <x v="3"/>
    <x v="1"/>
    <s v="CUST_ID_116"/>
    <s v="PROD_ID_002"/>
    <x v="85"/>
    <s v="Low"/>
    <d v="2021-01-17T00:00:00"/>
    <x v="1"/>
    <x v="1"/>
    <x v="1"/>
    <n v="3486"/>
    <n v="12"/>
    <n v="450"/>
    <n v="1568700"/>
    <n v="15687"/>
    <n v="1553013"/>
    <n v="862.78499999999997"/>
    <n v="41832"/>
    <n v="1511181"/>
    <n v="2720.1257999999998"/>
  </r>
  <r>
    <x v="3"/>
    <x v="3"/>
    <x v="1"/>
    <s v="CUST_ID_052"/>
    <s v="PROD_ID_002"/>
    <x v="51"/>
    <s v="Low"/>
    <d v="2021-08-04T00:00:00"/>
    <x v="2"/>
    <x v="0"/>
    <x v="1"/>
    <n v="2586"/>
    <n v="12"/>
    <n v="525"/>
    <n v="1357650"/>
    <n v="13576.5"/>
    <n v="1344073.5"/>
    <n v="746.70749999999998"/>
    <n v="31032"/>
    <n v="1313041.5"/>
    <n v="2363.4746999999998"/>
  </r>
  <r>
    <x v="3"/>
    <x v="5"/>
    <x v="2"/>
    <s v="CUST_ID_054"/>
    <s v="PROD_ID_003"/>
    <x v="53"/>
    <s v="Low"/>
    <d v="2020-10-13T00:00:00"/>
    <x v="9"/>
    <x v="3"/>
    <x v="0"/>
    <n v="4637"/>
    <n v="148"/>
    <n v="30"/>
    <n v="139110"/>
    <n v="1391.1000000000001"/>
    <n v="137718.9"/>
    <n v="76.507200000000012"/>
    <n v="686276"/>
    <n v="-548557.1"/>
    <n v="-987.40277999999989"/>
  </r>
  <r>
    <x v="3"/>
    <x v="6"/>
    <x v="2"/>
    <s v="CUST_ID_031"/>
    <s v="PROD_ID_003"/>
    <x v="30"/>
    <s v="Low"/>
    <d v="2021-11-01T00:00:00"/>
    <x v="6"/>
    <x v="3"/>
    <x v="1"/>
    <n v="434"/>
    <n v="148"/>
    <n v="11"/>
    <n v="4774"/>
    <n v="47.74"/>
    <n v="4726.26"/>
    <n v="2.5086599999999999"/>
    <n v="64232"/>
    <n v="-59505.74"/>
    <n v="-107.110332"/>
  </r>
  <r>
    <x v="0"/>
    <x v="6"/>
    <x v="2"/>
    <s v="CUST_ID_007"/>
    <s v="PROD_ID_003"/>
    <x v="6"/>
    <s v="Low"/>
    <d v="2021-04-04T00:00:00"/>
    <x v="5"/>
    <x v="2"/>
    <x v="1"/>
    <n v="1108"/>
    <n v="148"/>
    <n v="188"/>
    <n v="208304"/>
    <n v="2083.04"/>
    <n v="206220.96"/>
    <n v="114.22125"/>
    <n v="163984"/>
    <n v="42236.959999999992"/>
    <n v="76.026527999999985"/>
  </r>
  <r>
    <x v="3"/>
    <x v="7"/>
    <x v="3"/>
    <s v="CUST_ID_056"/>
    <s v="PROD_ID_004"/>
    <x v="55"/>
    <s v="Low"/>
    <d v="2021-12-22T00:00:00"/>
    <x v="7"/>
    <x v="3"/>
    <x v="1"/>
    <n v="316"/>
    <n v="308"/>
    <n v="11"/>
    <n v="3476"/>
    <n v="34.76"/>
    <n v="3441.24"/>
    <n v="1.8225899999999999"/>
    <n v="97328"/>
    <n v="-93886.76"/>
    <n v="-168.99616799999998"/>
  </r>
  <r>
    <x v="3"/>
    <x v="6"/>
    <x v="3"/>
    <s v="CUST_ID_055"/>
    <s v="PROD_ID_004"/>
    <x v="54"/>
    <s v="Low"/>
    <d v="2020-09-21T00:00:00"/>
    <x v="0"/>
    <x v="0"/>
    <x v="0"/>
    <n v="1132"/>
    <n v="308"/>
    <n v="525"/>
    <n v="594300"/>
    <n v="5943"/>
    <n v="588357"/>
    <n v="326.92275000000001"/>
    <n v="348656"/>
    <n v="239701"/>
    <n v="431.46179999999998"/>
  </r>
  <r>
    <x v="0"/>
    <x v="4"/>
    <x v="3"/>
    <s v="CUST_ID_117"/>
    <s v="PROD_ID_004"/>
    <x v="56"/>
    <s v="Low"/>
    <d v="2020-04-30T00:00:00"/>
    <x v="5"/>
    <x v="2"/>
    <x v="0"/>
    <n v="872"/>
    <n v="308"/>
    <n v="188"/>
    <n v="163936"/>
    <n v="1639.3600000000001"/>
    <n v="162296.64000000001"/>
    <n v="89.966250000000002"/>
    <n v="268576"/>
    <n v="-106279.35999999999"/>
    <n v="-191.30284799999998"/>
  </r>
  <r>
    <x v="0"/>
    <x v="5"/>
    <x v="3"/>
    <s v="CUST_ID_118"/>
    <s v="PROD_ID_004"/>
    <x v="86"/>
    <s v="Low"/>
    <d v="2020-05-27T00:00:00"/>
    <x v="10"/>
    <x v="2"/>
    <x v="0"/>
    <n v="944"/>
    <n v="308"/>
    <n v="188"/>
    <n v="177472"/>
    <n v="1774.72"/>
    <n v="175697.28"/>
    <n v="97.391249999999999"/>
    <n v="290752"/>
    <n v="-115054.72"/>
    <n v="-207.09849599999998"/>
  </r>
  <r>
    <x v="2"/>
    <x v="7"/>
    <x v="3"/>
    <s v="CUST_ID_032"/>
    <s v="PROD_ID_004"/>
    <x v="31"/>
    <s v="Low"/>
    <d v="2021-10-09T00:00:00"/>
    <x v="9"/>
    <x v="3"/>
    <x v="1"/>
    <n v="1183"/>
    <n v="308"/>
    <n v="450"/>
    <n v="532350"/>
    <n v="5323.5"/>
    <n v="527026.5"/>
    <n v="292.84199999999998"/>
    <n v="364364"/>
    <n v="162662.5"/>
    <n v="292.79250000000002"/>
  </r>
  <r>
    <x v="3"/>
    <x v="1"/>
    <x v="3"/>
    <s v="CUST_ID_034"/>
    <s v="PROD_ID_004"/>
    <x v="33"/>
    <s v="Low"/>
    <d v="2021-10-09T00:00:00"/>
    <x v="9"/>
    <x v="3"/>
    <x v="1"/>
    <n v="1676"/>
    <n v="308"/>
    <n v="525"/>
    <n v="879900"/>
    <n v="8799"/>
    <n v="871101"/>
    <n v="484.06049999999999"/>
    <n v="516208"/>
    <n v="354893"/>
    <n v="638.80740000000003"/>
  </r>
  <r>
    <x v="0"/>
    <x v="5"/>
    <x v="3"/>
    <s v="CUST_ID_118"/>
    <s v="PROD_ID_004"/>
    <x v="86"/>
    <s v="Low"/>
    <d v="2020-09-21T00:00:00"/>
    <x v="0"/>
    <x v="0"/>
    <x v="0"/>
    <n v="2093"/>
    <n v="308"/>
    <n v="188"/>
    <n v="393484"/>
    <n v="3934.84"/>
    <n v="389549.16"/>
    <n v="215.82"/>
    <n v="644644"/>
    <n v="-255094.84000000003"/>
    <n v="-459.17071200000004"/>
  </r>
  <r>
    <x v="0"/>
    <x v="5"/>
    <x v="4"/>
    <s v="CUST_ID_094"/>
    <s v="PROD_ID_005"/>
    <x v="86"/>
    <s v="Low"/>
    <d v="2021-05-27T00:00:00"/>
    <x v="10"/>
    <x v="2"/>
    <x v="1"/>
    <n v="891"/>
    <n v="4"/>
    <n v="188"/>
    <n v="167508"/>
    <n v="3350.16"/>
    <n v="164157.84"/>
    <n v="90.956249999999997"/>
    <n v="3564"/>
    <n v="160593.84"/>
    <n v="289.06891200000001"/>
  </r>
  <r>
    <x v="4"/>
    <x v="3"/>
    <x v="4"/>
    <s v="CUST_ID_036"/>
    <s v="PROD_ID_005"/>
    <x v="35"/>
    <s v="Low"/>
    <d v="2020-05-03T00:00:00"/>
    <x v="10"/>
    <x v="2"/>
    <x v="0"/>
    <n v="1554"/>
    <n v="4"/>
    <n v="18"/>
    <n v="27972"/>
    <n v="559.44000000000005"/>
    <n v="27412.560000000001"/>
    <n v="15.229200000000001"/>
    <n v="6216"/>
    <n v="21196.560000000001"/>
    <n v="38.153807999999998"/>
  </r>
  <r>
    <x v="3"/>
    <x v="1"/>
    <x v="4"/>
    <s v="CUST_ID_042"/>
    <s v="PROD_ID_005"/>
    <x v="41"/>
    <s v="Low"/>
    <d v="2020-07-20T00:00:00"/>
    <x v="3"/>
    <x v="0"/>
    <x v="0"/>
    <n v="3422"/>
    <n v="4"/>
    <n v="525"/>
    <n v="1796550"/>
    <n v="35931"/>
    <n v="1760619"/>
    <n v="978.23599999999999"/>
    <n v="13688"/>
    <n v="1746931"/>
    <n v="3144.4757999999997"/>
  </r>
  <r>
    <x v="4"/>
    <x v="6"/>
    <x v="0"/>
    <s v="CUST_ID_119"/>
    <s v="PROD_ID_001"/>
    <x v="87"/>
    <s v="Low"/>
    <d v="2021-11-10T00:00:00"/>
    <x v="6"/>
    <x v="3"/>
    <x v="1"/>
    <n v="1370"/>
    <n v="6"/>
    <n v="18"/>
    <n v="24660"/>
    <n v="493.2"/>
    <n v="24166.799999999999"/>
    <n v="13.429919999999999"/>
    <n v="8220"/>
    <n v="15946.8"/>
    <n v="28.704239999999999"/>
  </r>
  <r>
    <x v="3"/>
    <x v="2"/>
    <x v="0"/>
    <s v="CUST_ID_099"/>
    <s v="PROD_ID_001"/>
    <x v="72"/>
    <s v="Low"/>
    <d v="2020-07-17T00:00:00"/>
    <x v="3"/>
    <x v="0"/>
    <x v="0"/>
    <n v="1879"/>
    <n v="6"/>
    <n v="30"/>
    <n v="56370"/>
    <n v="1127.4000000000001"/>
    <n v="55242.6"/>
    <n v="30.6936"/>
    <n v="11274"/>
    <n v="43968.6"/>
    <n v="79.143479999999997"/>
  </r>
  <r>
    <x v="4"/>
    <x v="7"/>
    <x v="0"/>
    <s v="CUST_ID_120"/>
    <s v="PROD_ID_001"/>
    <x v="69"/>
    <s v="Low"/>
    <d v="2021-07-26T00:00:00"/>
    <x v="3"/>
    <x v="0"/>
    <x v="1"/>
    <n v="828"/>
    <n v="6"/>
    <n v="18"/>
    <n v="14904"/>
    <n v="298.08"/>
    <n v="14605.92"/>
    <n v="8.1143999999999998"/>
    <n v="4968"/>
    <n v="9637.92"/>
    <n v="17.348255999999999"/>
  </r>
  <r>
    <x v="1"/>
    <x v="5"/>
    <x v="1"/>
    <s v="CUST_ID_006"/>
    <s v="PROD_ID_002"/>
    <x v="5"/>
    <s v="Low"/>
    <d v="2021-10-24T00:00:00"/>
    <x v="9"/>
    <x v="3"/>
    <x v="1"/>
    <n v="2836"/>
    <n v="12"/>
    <n v="23"/>
    <n v="65228"/>
    <n v="1304.56"/>
    <n v="63923.44"/>
    <n v="34.7361"/>
    <n v="34032"/>
    <n v="29891.440000000002"/>
    <n v="53.804592"/>
  </r>
  <r>
    <x v="2"/>
    <x v="0"/>
    <x v="1"/>
    <s v="CUST_ID_121"/>
    <s v="PROD_ID_002"/>
    <x v="70"/>
    <s v="Low"/>
    <d v="2020-06-02T00:00:00"/>
    <x v="11"/>
    <x v="2"/>
    <x v="0"/>
    <n v="1102"/>
    <n v="12"/>
    <n v="450"/>
    <n v="495900"/>
    <n v="9918"/>
    <n v="485982"/>
    <n v="269.892"/>
    <n v="13224"/>
    <n v="472758"/>
    <n v="850.96439999999996"/>
  </r>
  <r>
    <x v="2"/>
    <x v="4"/>
    <x v="1"/>
    <s v="CUST_ID_069"/>
    <s v="PROD_ID_002"/>
    <x v="56"/>
    <s v="Low"/>
    <d v="2020-07-29T00:00:00"/>
    <x v="3"/>
    <x v="0"/>
    <x v="0"/>
    <n v="2074"/>
    <n v="12"/>
    <n v="450"/>
    <n v="933300"/>
    <n v="18666"/>
    <n v="914634"/>
    <n v="508.03199999999998"/>
    <n v="24888"/>
    <n v="889746"/>
    <n v="1601.5427999999999"/>
  </r>
  <r>
    <x v="4"/>
    <x v="4"/>
    <x v="1"/>
    <s v="CUST_ID_005"/>
    <s v="PROD_ID_002"/>
    <x v="4"/>
    <s v="Low"/>
    <d v="2020-05-20T00:00:00"/>
    <x v="10"/>
    <x v="2"/>
    <x v="0"/>
    <n v="1370"/>
    <n v="12"/>
    <n v="18"/>
    <n v="24660"/>
    <n v="493.2"/>
    <n v="24166.799999999999"/>
    <n v="13.429919999999999"/>
    <n v="16440"/>
    <n v="7726.7999999999993"/>
    <n v="13.908239999999997"/>
  </r>
  <r>
    <x v="0"/>
    <x v="7"/>
    <x v="1"/>
    <s v="CUST_ID_024"/>
    <s v="PROD_ID_002"/>
    <x v="23"/>
    <s v="Low"/>
    <d v="2020-05-01T00:00:00"/>
    <x v="10"/>
    <x v="2"/>
    <x v="0"/>
    <n v="794"/>
    <n v="12"/>
    <n v="188"/>
    <n v="149272"/>
    <n v="2985.44"/>
    <n v="146286.56"/>
    <n v="81.094999999999999"/>
    <n v="9528"/>
    <n v="136758.56"/>
    <n v="246.16540799999999"/>
  </r>
  <r>
    <x v="4"/>
    <x v="3"/>
    <x v="1"/>
    <s v="CUST_ID_060"/>
    <s v="PROD_ID_002"/>
    <x v="41"/>
    <s v="Low"/>
    <d v="2020-02-23T00:00:00"/>
    <x v="4"/>
    <x v="1"/>
    <x v="0"/>
    <n v="1554"/>
    <n v="12"/>
    <n v="18"/>
    <n v="27972"/>
    <n v="559.44000000000005"/>
    <n v="27412.560000000001"/>
    <n v="15.229200000000001"/>
    <n v="18648"/>
    <n v="8764.5600000000013"/>
    <n v="15.776208000000002"/>
  </r>
  <r>
    <x v="2"/>
    <x v="5"/>
    <x v="1"/>
    <s v="CUST_ID_070"/>
    <s v="PROD_ID_002"/>
    <x v="67"/>
    <s v="Low"/>
    <d v="2020-12-16T00:00:00"/>
    <x v="7"/>
    <x v="3"/>
    <x v="0"/>
    <n v="2299"/>
    <n v="12"/>
    <n v="450"/>
    <n v="1034550"/>
    <n v="20691"/>
    <n v="1013859"/>
    <n v="563.30399999999997"/>
    <n v="27588"/>
    <n v="986271"/>
    <n v="1775.2878000000001"/>
  </r>
  <r>
    <x v="3"/>
    <x v="3"/>
    <x v="1"/>
    <s v="CUST_ID_004"/>
    <s v="PROD_ID_002"/>
    <x v="3"/>
    <s v="Low"/>
    <d v="2020-04-19T00:00:00"/>
    <x v="5"/>
    <x v="2"/>
    <x v="0"/>
    <n v="3422"/>
    <n v="12"/>
    <n v="525"/>
    <n v="1796550"/>
    <n v="35931"/>
    <n v="1760619"/>
    <n v="978.23599999999999"/>
    <n v="41064"/>
    <n v="1719555"/>
    <n v="3095.1990000000001"/>
  </r>
  <r>
    <x v="0"/>
    <x v="1"/>
    <x v="1"/>
    <s v="CUST_ID_122"/>
    <s v="PROD_ID_002"/>
    <x v="71"/>
    <s v="Low"/>
    <d v="2020-12-04T00:00:00"/>
    <x v="7"/>
    <x v="3"/>
    <x v="0"/>
    <n v="3275"/>
    <n v="12"/>
    <n v="188"/>
    <n v="615700"/>
    <n v="12314"/>
    <n v="603386"/>
    <n v="334.30250000000001"/>
    <n v="39300"/>
    <n v="564086"/>
    <n v="1015.3548"/>
  </r>
  <r>
    <x v="4"/>
    <x v="0"/>
    <x v="1"/>
    <s v="CUST_ID_025"/>
    <s v="PROD_ID_002"/>
    <x v="24"/>
    <s v="Low"/>
    <d v="2020-02-06T00:00:00"/>
    <x v="4"/>
    <x v="1"/>
    <x v="0"/>
    <n v="1266"/>
    <n v="12"/>
    <n v="18"/>
    <n v="22788"/>
    <n v="455.76"/>
    <n v="22332.240000000002"/>
    <n v="12.406799999999999"/>
    <n v="15192"/>
    <n v="7140.2400000000016"/>
    <n v="12.852432000000002"/>
  </r>
  <r>
    <x v="4"/>
    <x v="6"/>
    <x v="1"/>
    <s v="CUST_ID_071"/>
    <s v="PROD_ID_002"/>
    <x v="68"/>
    <s v="Low"/>
    <d v="2021-04-19T00:00:00"/>
    <x v="5"/>
    <x v="2"/>
    <x v="1"/>
    <n v="1301"/>
    <n v="12"/>
    <n v="18"/>
    <n v="23418"/>
    <n v="468.36"/>
    <n v="22949.64"/>
    <n v="12.74784"/>
    <n v="15612"/>
    <n v="7337.6399999999994"/>
    <n v="13.207751999999999"/>
  </r>
  <r>
    <x v="3"/>
    <x v="0"/>
    <x v="2"/>
    <s v="CUST_ID_041"/>
    <s v="PROD_ID_003"/>
    <x v="40"/>
    <s v="Low"/>
    <d v="2021-08-28T00:00:00"/>
    <x v="2"/>
    <x v="0"/>
    <x v="1"/>
    <n v="1879"/>
    <n v="148"/>
    <n v="30"/>
    <n v="56370"/>
    <n v="1127.4000000000001"/>
    <n v="55242.6"/>
    <n v="30.6936"/>
    <n v="278092"/>
    <n v="-222849.4"/>
    <n v="-401.12891999999999"/>
  </r>
  <r>
    <x v="3"/>
    <x v="3"/>
    <x v="2"/>
    <s v="CUST_ID_028"/>
    <s v="PROD_ID_003"/>
    <x v="27"/>
    <s v="Low"/>
    <d v="2021-09-17T00:00:00"/>
    <x v="0"/>
    <x v="0"/>
    <x v="1"/>
    <n v="3452"/>
    <n v="148"/>
    <n v="525"/>
    <n v="1812300"/>
    <n v="36246"/>
    <n v="1776054"/>
    <n v="986.81100000000004"/>
    <n v="510896"/>
    <n v="1265158"/>
    <n v="2277.2844"/>
  </r>
  <r>
    <x v="4"/>
    <x v="2"/>
    <x v="2"/>
    <s v="CUST_ID_123"/>
    <s v="PROD_ID_003"/>
    <x v="72"/>
    <s v="Low"/>
    <d v="2020-12-14T00:00:00"/>
    <x v="7"/>
    <x v="3"/>
    <x v="0"/>
    <n v="1266"/>
    <n v="148"/>
    <n v="18"/>
    <n v="22788"/>
    <n v="455.76"/>
    <n v="22332.240000000002"/>
    <n v="12.406799999999999"/>
    <n v="187368"/>
    <n v="-165035.76"/>
    <n v="-297.064368"/>
  </r>
  <r>
    <x v="4"/>
    <x v="3"/>
    <x v="2"/>
    <s v="CUST_ID_124"/>
    <s v="PROD_ID_003"/>
    <x v="73"/>
    <s v="Low"/>
    <d v="2021-04-09T00:00:00"/>
    <x v="5"/>
    <x v="2"/>
    <x v="1"/>
    <n v="1301"/>
    <n v="148"/>
    <n v="18"/>
    <n v="23418"/>
    <n v="468.36"/>
    <n v="22949.64"/>
    <n v="12.74784"/>
    <n v="192548"/>
    <n v="-169598.36"/>
    <n v="-305.27704799999998"/>
  </r>
  <r>
    <x v="0"/>
    <x v="4"/>
    <x v="3"/>
    <s v="CUST_ID_125"/>
    <s v="PROD_ID_004"/>
    <x v="52"/>
    <s v="Low"/>
    <d v="2021-12-06T00:00:00"/>
    <x v="7"/>
    <x v="3"/>
    <x v="1"/>
    <n v="794"/>
    <n v="308"/>
    <n v="188"/>
    <n v="149272"/>
    <n v="2985.44"/>
    <n v="146286.56"/>
    <n v="81.094999999999999"/>
    <n v="244552"/>
    <n v="-98265.44"/>
    <n v="-176.877792"/>
  </r>
  <r>
    <x v="3"/>
    <x v="7"/>
    <x v="3"/>
    <s v="CUST_ID_056"/>
    <s v="PROD_ID_004"/>
    <x v="55"/>
    <s v="Low"/>
    <d v="2021-11-16T00:00:00"/>
    <x v="6"/>
    <x v="3"/>
    <x v="1"/>
    <n v="3452"/>
    <n v="308"/>
    <n v="525"/>
    <n v="1812300"/>
    <n v="36246"/>
    <n v="1776054"/>
    <n v="986.81100000000004"/>
    <n v="1063216"/>
    <n v="712838"/>
    <n v="1283.1084000000001"/>
  </r>
  <r>
    <x v="0"/>
    <x v="0"/>
    <x v="3"/>
    <s v="CUST_ID_105"/>
    <s v="PROD_ID_004"/>
    <x v="38"/>
    <s v="Low"/>
    <d v="2021-12-13T00:00:00"/>
    <x v="7"/>
    <x v="3"/>
    <x v="1"/>
    <n v="3275"/>
    <n v="308"/>
    <n v="188"/>
    <n v="615700"/>
    <n v="12314"/>
    <n v="603386"/>
    <n v="334.30250000000001"/>
    <n v="1008700"/>
    <n v="-405314"/>
    <n v="-729.5652"/>
  </r>
  <r>
    <x v="2"/>
    <x v="5"/>
    <x v="5"/>
    <s v="CUST_ID_126"/>
    <s v="PROD_ID_006"/>
    <x v="90"/>
    <s v="Low"/>
    <d v="2021-02-26T00:00:00"/>
    <x v="4"/>
    <x v="1"/>
    <x v="1"/>
    <n v="311"/>
    <n v="320"/>
    <n v="450"/>
    <n v="139950"/>
    <n v="2799"/>
    <n v="137151"/>
    <n v="76.146000000000001"/>
    <n v="99520"/>
    <n v="37631"/>
    <n v="67.735799999999998"/>
  </r>
  <r>
    <x v="2"/>
    <x v="6"/>
    <x v="5"/>
    <s v="CUST_ID_127"/>
    <s v="PROD_ID_006"/>
    <x v="91"/>
    <s v="Low"/>
    <d v="2021-09-25T00:00:00"/>
    <x v="0"/>
    <x v="0"/>
    <x v="1"/>
    <n v="1321"/>
    <n v="320"/>
    <n v="450"/>
    <n v="594450"/>
    <n v="11889"/>
    <n v="582561"/>
    <n v="323.69400000000002"/>
    <n v="422720"/>
    <n v="159841"/>
    <n v="287.71379999999999"/>
  </r>
  <r>
    <x v="0"/>
    <x v="0"/>
    <x v="5"/>
    <s v="CUST_ID_073"/>
    <s v="PROD_ID_006"/>
    <x v="70"/>
    <s v="Low"/>
    <d v="2021-09-23T00:00:00"/>
    <x v="0"/>
    <x v="0"/>
    <x v="1"/>
    <n v="2731"/>
    <n v="320"/>
    <n v="188"/>
    <n v="513428"/>
    <n v="10268.56"/>
    <n v="503159.44"/>
    <n v="278.81"/>
    <n v="873920"/>
    <n v="-370760.56"/>
    <n v="-667.36900800000001"/>
  </r>
  <r>
    <x v="3"/>
    <x v="7"/>
    <x v="5"/>
    <s v="CUST_ID_064"/>
    <s v="PROD_ID_006"/>
    <x v="62"/>
    <s v="Low"/>
    <d v="2020-02-03T00:00:00"/>
    <x v="4"/>
    <x v="1"/>
    <x v="0"/>
    <n v="1483"/>
    <n v="320"/>
    <n v="30"/>
    <n v="44490"/>
    <n v="889.80000000000007"/>
    <n v="43600.2"/>
    <n v="24.2256"/>
    <n v="474560"/>
    <n v="-430959.8"/>
    <n v="-775.72763999999995"/>
  </r>
  <r>
    <x v="3"/>
    <x v="0"/>
    <x v="5"/>
    <s v="CUST_ID_065"/>
    <s v="PROD_ID_006"/>
    <x v="63"/>
    <s v="Low"/>
    <d v="2021-11-19T00:00:00"/>
    <x v="6"/>
    <x v="3"/>
    <x v="1"/>
    <n v="1129"/>
    <n v="320"/>
    <n v="30"/>
    <n v="33870"/>
    <n v="677.4"/>
    <n v="33192.6"/>
    <n v="18.4436"/>
    <n v="361280"/>
    <n v="-328087.40000000002"/>
    <n v="-590.55732"/>
  </r>
  <r>
    <x v="2"/>
    <x v="7"/>
    <x v="5"/>
    <s v="CUST_ID_128"/>
    <s v="PROD_ID_006"/>
    <x v="92"/>
    <s v="Low"/>
    <d v="2021-05-30T00:00:00"/>
    <x v="10"/>
    <x v="2"/>
    <x v="1"/>
    <n v="2299"/>
    <n v="320"/>
    <n v="450"/>
    <n v="1034550"/>
    <n v="20691"/>
    <n v="1013859"/>
    <n v="563.30399999999997"/>
    <n v="735680"/>
    <n v="278179"/>
    <n v="500.72219999999999"/>
  </r>
  <r>
    <x v="0"/>
    <x v="4"/>
    <x v="4"/>
    <s v="CUST_ID_085"/>
    <s v="PROD_ID_005"/>
    <x v="80"/>
    <s v="Low"/>
    <d v="2020-04-28T00:00:00"/>
    <x v="5"/>
    <x v="2"/>
    <x v="0"/>
    <n v="5092"/>
    <n v="4"/>
    <n v="188"/>
    <n v="957296"/>
    <n v="28718.879999999997"/>
    <n v="928577.12"/>
    <n v="514.52437499999996"/>
    <n v="20368"/>
    <n v="908209.12"/>
    <n v="1634.7764159999999"/>
  </r>
  <r>
    <x v="3"/>
    <x v="7"/>
    <x v="4"/>
    <s v="CUST_ID_048"/>
    <s v="PROD_ID_005"/>
    <x v="47"/>
    <s v="Low"/>
    <d v="2021-04-09T00:00:00"/>
    <x v="5"/>
    <x v="2"/>
    <x v="1"/>
    <n v="3096"/>
    <n v="4"/>
    <n v="30"/>
    <n v="92880"/>
    <n v="2786.4"/>
    <n v="90093.6"/>
    <n v="50.052"/>
    <n v="12384"/>
    <n v="77709.600000000006"/>
    <n v="139.87728000000001"/>
  </r>
  <r>
    <x v="2"/>
    <x v="3"/>
    <x v="4"/>
    <s v="CUST_ID_020"/>
    <s v="PROD_ID_005"/>
    <x v="19"/>
    <s v="Low"/>
    <d v="2021-10-23T00:00:00"/>
    <x v="9"/>
    <x v="3"/>
    <x v="1"/>
    <n v="827"/>
    <n v="4"/>
    <n v="450"/>
    <n v="372150"/>
    <n v="11164.5"/>
    <n v="360985.5"/>
    <n v="200.499"/>
    <n v="3308"/>
    <n v="357677.5"/>
    <n v="643.81949999999995"/>
  </r>
  <r>
    <x v="4"/>
    <x v="3"/>
    <x v="4"/>
    <s v="CUST_ID_084"/>
    <s v="PROD_ID_005"/>
    <x v="79"/>
    <s v="Low"/>
    <d v="2021-04-23T00:00:00"/>
    <x v="5"/>
    <x v="2"/>
    <x v="1"/>
    <n v="2336"/>
    <n v="4"/>
    <n v="18"/>
    <n v="42048"/>
    <n v="1261.44"/>
    <n v="40786.559999999998"/>
    <n v="22.663080000000001"/>
    <n v="9344"/>
    <n v="31442.559999999998"/>
    <n v="56.596607999999996"/>
  </r>
  <r>
    <x v="3"/>
    <x v="4"/>
    <x v="0"/>
    <s v="CUST_ID_037"/>
    <s v="PROD_ID_001"/>
    <x v="36"/>
    <s v="Low"/>
    <d v="2021-05-26T00:00:00"/>
    <x v="10"/>
    <x v="2"/>
    <x v="1"/>
    <n v="2350"/>
    <n v="6"/>
    <n v="11"/>
    <n v="25850"/>
    <n v="775.5"/>
    <n v="25074.5"/>
    <n v="13.29482"/>
    <n v="14100"/>
    <n v="10974.5"/>
    <n v="19.754100000000001"/>
  </r>
  <r>
    <x v="4"/>
    <x v="0"/>
    <x v="0"/>
    <s v="CUST_ID_129"/>
    <s v="PROD_ID_001"/>
    <x v="38"/>
    <s v="Low"/>
    <d v="2021-03-13T00:00:00"/>
    <x v="8"/>
    <x v="1"/>
    <x v="1"/>
    <n v="2281"/>
    <n v="6"/>
    <n v="18"/>
    <n v="41058"/>
    <n v="1231.74"/>
    <n v="39826.26"/>
    <n v="22.12764"/>
    <n v="13686"/>
    <n v="26140.260000000002"/>
    <n v="47.052468000000005"/>
  </r>
  <r>
    <x v="3"/>
    <x v="2"/>
    <x v="0"/>
    <s v="CUST_ID_059"/>
    <s v="PROD_ID_001"/>
    <x v="58"/>
    <s v="Low"/>
    <d v="2020-07-23T00:00:00"/>
    <x v="3"/>
    <x v="0"/>
    <x v="0"/>
    <n v="653"/>
    <n v="6"/>
    <n v="11"/>
    <n v="7183"/>
    <n v="215.48999999999998"/>
    <n v="6967.51"/>
    <n v="3.6937600000000002"/>
    <n v="3918"/>
    <n v="3049.51"/>
    <n v="5.4891180000000004"/>
  </r>
  <r>
    <x v="0"/>
    <x v="6"/>
    <x v="0"/>
    <s v="CUST_ID_079"/>
    <s v="PROD_ID_001"/>
    <x v="54"/>
    <s v="Low"/>
    <d v="2020-09-27T00:00:00"/>
    <x v="0"/>
    <x v="0"/>
    <x v="0"/>
    <n v="1544"/>
    <n v="6"/>
    <n v="188"/>
    <n v="290272"/>
    <n v="8708.16"/>
    <n v="281563.84000000003"/>
    <n v="156.04875000000001"/>
    <n v="9264"/>
    <n v="272299.84000000003"/>
    <n v="490.13971200000003"/>
  </r>
  <r>
    <x v="0"/>
    <x v="3"/>
    <x v="0"/>
    <s v="CUST_ID_068"/>
    <s v="PROD_ID_001"/>
    <x v="66"/>
    <s v="Low"/>
    <d v="2020-05-15T00:00:00"/>
    <x v="10"/>
    <x v="2"/>
    <x v="0"/>
    <n v="2047"/>
    <n v="6"/>
    <n v="188"/>
    <n v="384836"/>
    <n v="11545.08"/>
    <n v="373290.92"/>
    <n v="206.85249999999999"/>
    <n v="12282"/>
    <n v="361008.92"/>
    <n v="649.816056"/>
  </r>
  <r>
    <x v="2"/>
    <x v="0"/>
    <x v="1"/>
    <s v="CUST_ID_121"/>
    <s v="PROD_ID_002"/>
    <x v="70"/>
    <s v="Low"/>
    <d v="2021-05-25T00:00:00"/>
    <x v="10"/>
    <x v="2"/>
    <x v="1"/>
    <n v="2921"/>
    <n v="12"/>
    <n v="450"/>
    <n v="1314450"/>
    <n v="39433.5"/>
    <n v="1275016.5"/>
    <n v="708.43949999999995"/>
    <n v="35052"/>
    <n v="1239964.5"/>
    <n v="2231.9360999999999"/>
  </r>
  <r>
    <x v="0"/>
    <x v="1"/>
    <x v="1"/>
    <s v="CUST_ID_122"/>
    <s v="PROD_ID_002"/>
    <x v="71"/>
    <s v="Low"/>
    <d v="2021-10-03T00:00:00"/>
    <x v="9"/>
    <x v="3"/>
    <x v="1"/>
    <n v="2129"/>
    <n v="12"/>
    <n v="188"/>
    <n v="400252"/>
    <n v="12007.56"/>
    <n v="388244.44"/>
    <n v="215.0975"/>
    <n v="25548"/>
    <n v="362696.44"/>
    <n v="652.85359199999994"/>
  </r>
  <r>
    <x v="4"/>
    <x v="0"/>
    <x v="1"/>
    <s v="CUST_ID_025"/>
    <s v="PROD_ID_002"/>
    <x v="24"/>
    <s v="Low"/>
    <d v="2020-01-14T00:00:00"/>
    <x v="1"/>
    <x v="1"/>
    <x v="0"/>
    <n v="2281"/>
    <n v="12"/>
    <n v="18"/>
    <n v="41058"/>
    <n v="1231.74"/>
    <n v="39826.26"/>
    <n v="22.12764"/>
    <n v="27372"/>
    <n v="12454.260000000002"/>
    <n v="22.417668000000003"/>
  </r>
  <r>
    <x v="2"/>
    <x v="4"/>
    <x v="1"/>
    <s v="CUST_ID_069"/>
    <s v="PROD_ID_002"/>
    <x v="56"/>
    <s v="Low"/>
    <d v="2020-12-14T00:00:00"/>
    <x v="7"/>
    <x v="3"/>
    <x v="0"/>
    <n v="827"/>
    <n v="12"/>
    <n v="450"/>
    <n v="372150"/>
    <n v="11164.5"/>
    <n v="360985.5"/>
    <n v="200.499"/>
    <n v="9924"/>
    <n v="351061.5"/>
    <n v="631.91070000000002"/>
  </r>
  <r>
    <x v="0"/>
    <x v="6"/>
    <x v="1"/>
    <s v="CUST_ID_023"/>
    <s v="PROD_ID_002"/>
    <x v="22"/>
    <s v="Low"/>
    <d v="2021-06-14T00:00:00"/>
    <x v="11"/>
    <x v="2"/>
    <x v="1"/>
    <n v="1884"/>
    <n v="12"/>
    <n v="188"/>
    <n v="354192"/>
    <n v="10625.76"/>
    <n v="343566.24"/>
    <n v="190.36250000000001"/>
    <n v="22608"/>
    <n v="320958.24"/>
    <n v="577.72483199999999"/>
  </r>
  <r>
    <x v="4"/>
    <x v="4"/>
    <x v="1"/>
    <s v="CUST_ID_005"/>
    <s v="PROD_ID_002"/>
    <x v="4"/>
    <s v="Low"/>
    <d v="2020-06-06T00:00:00"/>
    <x v="11"/>
    <x v="2"/>
    <x v="0"/>
    <n v="1643"/>
    <n v="12"/>
    <n v="18"/>
    <n v="29574"/>
    <n v="887.21999999999991"/>
    <n v="28686.78"/>
    <n v="15.94098"/>
    <n v="19716"/>
    <n v="8970.7799999999988"/>
    <n v="16.147403999999998"/>
  </r>
  <r>
    <x v="0"/>
    <x v="1"/>
    <x v="1"/>
    <s v="CUST_ID_122"/>
    <s v="PROD_ID_002"/>
    <x v="71"/>
    <s v="Low"/>
    <d v="2020-01-07T00:00:00"/>
    <x v="1"/>
    <x v="1"/>
    <x v="0"/>
    <n v="2411"/>
    <n v="12"/>
    <n v="188"/>
    <n v="453268"/>
    <n v="13598.039999999999"/>
    <n v="439669.96"/>
    <n v="243.59125"/>
    <n v="28932"/>
    <n v="410737.96"/>
    <n v="739.32832800000006"/>
  </r>
  <r>
    <x v="0"/>
    <x v="2"/>
    <x v="1"/>
    <s v="CUST_ID_051"/>
    <s v="PROD_ID_002"/>
    <x v="50"/>
    <s v="Low"/>
    <d v="2020-05-31T00:00:00"/>
    <x v="10"/>
    <x v="2"/>
    <x v="0"/>
    <n v="1544"/>
    <n v="12"/>
    <n v="188"/>
    <n v="290272"/>
    <n v="8708.16"/>
    <n v="281563.84000000003"/>
    <n v="156.04875000000001"/>
    <n v="18528"/>
    <n v="263035.84000000003"/>
    <n v="473.46451200000001"/>
  </r>
  <r>
    <x v="0"/>
    <x v="6"/>
    <x v="1"/>
    <s v="CUST_ID_023"/>
    <s v="PROD_ID_002"/>
    <x v="22"/>
    <s v="Low"/>
    <d v="2021-07-17T00:00:00"/>
    <x v="3"/>
    <x v="0"/>
    <x v="1"/>
    <n v="2047"/>
    <n v="12"/>
    <n v="188"/>
    <n v="384836"/>
    <n v="11545.08"/>
    <n v="373290.92"/>
    <n v="206.85249999999999"/>
    <n v="24564"/>
    <n v="348726.92"/>
    <n v="627.70845599999996"/>
  </r>
  <r>
    <x v="0"/>
    <x v="6"/>
    <x v="2"/>
    <s v="CUST_ID_007"/>
    <s v="PROD_ID_003"/>
    <x v="6"/>
    <s v="Low"/>
    <d v="2021-02-11T00:00:00"/>
    <x v="4"/>
    <x v="1"/>
    <x v="1"/>
    <n v="2411"/>
    <n v="148"/>
    <n v="188"/>
    <n v="453268"/>
    <n v="13598.039999999999"/>
    <n v="439669.96"/>
    <n v="243.59125"/>
    <n v="356828"/>
    <n v="82841.960000000021"/>
    <n v="149.11552800000004"/>
  </r>
  <r>
    <x v="2"/>
    <x v="2"/>
    <x v="3"/>
    <s v="CUST_ID_075"/>
    <s v="PROD_ID_004"/>
    <x v="72"/>
    <s v="Low"/>
    <d v="2021-04-24T00:00:00"/>
    <x v="5"/>
    <x v="2"/>
    <x v="1"/>
    <n v="3413"/>
    <n v="308"/>
    <n v="450"/>
    <n v="1535850"/>
    <n v="46075.5"/>
    <n v="1489774.5"/>
    <n v="827.60400000000004"/>
    <n v="1051204"/>
    <n v="438570.5"/>
    <n v="789.42689999999993"/>
  </r>
  <r>
    <x v="4"/>
    <x v="0"/>
    <x v="3"/>
    <s v="CUST_ID_089"/>
    <s v="PROD_ID_004"/>
    <x v="82"/>
    <s v="Low"/>
    <d v="2020-09-23T00:00:00"/>
    <x v="0"/>
    <x v="0"/>
    <x v="0"/>
    <n v="2299"/>
    <n v="308"/>
    <n v="18"/>
    <n v="41382"/>
    <n v="1241.46"/>
    <n v="40140.54"/>
    <n v="22.302240000000001"/>
    <n v="708092"/>
    <n v="-667951.46"/>
    <n v="-1202.3126279999999"/>
  </r>
  <r>
    <x v="0"/>
    <x v="1"/>
    <x v="3"/>
    <s v="CUST_ID_130"/>
    <s v="PROD_ID_004"/>
    <x v="57"/>
    <s v="Low"/>
    <d v="2020-03-08T00:00:00"/>
    <x v="8"/>
    <x v="1"/>
    <x v="0"/>
    <n v="1884"/>
    <n v="308"/>
    <n v="188"/>
    <n v="354192"/>
    <n v="10625.76"/>
    <n v="343566.24"/>
    <n v="190.36250000000001"/>
    <n v="580272"/>
    <n v="-236705.76"/>
    <n v="-426.07036800000003"/>
  </r>
  <r>
    <x v="2"/>
    <x v="6"/>
    <x v="3"/>
    <s v="CUST_ID_063"/>
    <s v="PROD_ID_004"/>
    <x v="61"/>
    <s v="Low"/>
    <d v="2020-04-11T00:00:00"/>
    <x v="5"/>
    <x v="2"/>
    <x v="0"/>
    <n v="2249"/>
    <n v="308"/>
    <n v="450"/>
    <n v="1012050"/>
    <n v="30361.5"/>
    <n v="981688.5"/>
    <n v="545.33399999999995"/>
    <n v="692692"/>
    <n v="288996.5"/>
    <n v="520.19370000000004"/>
  </r>
  <r>
    <x v="3"/>
    <x v="1"/>
    <x v="3"/>
    <s v="CUST_ID_034"/>
    <s v="PROD_ID_004"/>
    <x v="33"/>
    <s v="Low"/>
    <d v="2020-12-21T00:00:00"/>
    <x v="7"/>
    <x v="3"/>
    <x v="0"/>
    <n v="1970"/>
    <n v="308"/>
    <n v="525"/>
    <n v="1034250"/>
    <n v="31027.5"/>
    <n v="1003222.5"/>
    <n v="557.45899999999995"/>
    <n v="606760"/>
    <n v="396462.5"/>
    <n v="713.63249999999994"/>
  </r>
  <r>
    <x v="3"/>
    <x v="1"/>
    <x v="4"/>
    <s v="CUST_ID_042"/>
    <s v="PROD_ID_005"/>
    <x v="41"/>
    <s v="Low"/>
    <d v="2020-12-20T00:00:00"/>
    <x v="7"/>
    <x v="3"/>
    <x v="0"/>
    <n v="997"/>
    <n v="4"/>
    <n v="30"/>
    <n v="29910"/>
    <n v="897.30000000000007"/>
    <n v="29012.7"/>
    <n v="16.121400000000001"/>
    <n v="3988"/>
    <n v="25024.7"/>
    <n v="45.044460000000001"/>
  </r>
  <r>
    <x v="3"/>
    <x v="7"/>
    <x v="2"/>
    <s v="CUST_ID_016"/>
    <s v="PROD_ID_003"/>
    <x v="15"/>
    <s v="Low"/>
    <d v="2020-12-02T00:00:00"/>
    <x v="7"/>
    <x v="3"/>
    <x v="0"/>
    <n v="4621"/>
    <n v="148"/>
    <n v="30"/>
    <n v="138630"/>
    <n v="4158.9000000000005"/>
    <n v="134471.1"/>
    <n v="74.699700000000007"/>
    <n v="683908"/>
    <n v="-549436.9"/>
    <n v="-988.98642000000007"/>
  </r>
  <r>
    <x v="4"/>
    <x v="2"/>
    <x v="3"/>
    <s v="CUST_ID_067"/>
    <s v="PROD_ID_004"/>
    <x v="65"/>
    <s v="Low"/>
    <d v="2021-12-14T00:00:00"/>
    <x v="7"/>
    <x v="3"/>
    <x v="1"/>
    <n v="2975"/>
    <n v="308"/>
    <n v="18"/>
    <n v="53550"/>
    <n v="1606.5000000000002"/>
    <n v="51943.5"/>
    <n v="28.855560000000001"/>
    <n v="916300"/>
    <n v="-864356.5"/>
    <n v="-1555.8416999999999"/>
  </r>
  <r>
    <x v="1"/>
    <x v="7"/>
    <x v="0"/>
    <s v="CUST_ID_112"/>
    <s v="PROD_ID_001"/>
    <x v="81"/>
    <s v="Low"/>
    <d v="2021-04-21T00:00:00"/>
    <x v="5"/>
    <x v="2"/>
    <x v="1"/>
    <n v="2437"/>
    <n v="6"/>
    <n v="23"/>
    <n v="56051"/>
    <n v="2242.0399999999995"/>
    <n v="53808.959999999999"/>
    <n v="29.246400000000001"/>
    <n v="14622"/>
    <n v="39186.959999999999"/>
    <n v="70.53652799999999"/>
  </r>
  <r>
    <x v="1"/>
    <x v="3"/>
    <x v="1"/>
    <s v="CUST_ID_044"/>
    <s v="PROD_ID_002"/>
    <x v="43"/>
    <s v="Low"/>
    <d v="2021-12-23T00:00:00"/>
    <x v="7"/>
    <x v="3"/>
    <x v="1"/>
    <n v="2437"/>
    <n v="12"/>
    <n v="23"/>
    <n v="56051"/>
    <n v="2242.0399999999995"/>
    <n v="53808.959999999999"/>
    <n v="29.246400000000001"/>
    <n v="29244"/>
    <n v="24564.959999999999"/>
    <n v="44.216927999999996"/>
  </r>
  <r>
    <x v="2"/>
    <x v="3"/>
    <x v="4"/>
    <s v="CUST_ID_020"/>
    <s v="PROD_ID_005"/>
    <x v="19"/>
    <s v="Low"/>
    <d v="2020-09-06T00:00:00"/>
    <x v="0"/>
    <x v="0"/>
    <x v="0"/>
    <n v="2425"/>
    <n v="4"/>
    <n v="450"/>
    <n v="1091250"/>
    <n v="43650"/>
    <n v="1047600"/>
    <n v="582.048"/>
    <n v="9700"/>
    <n v="1037900"/>
    <n v="1868.22"/>
  </r>
  <r>
    <x v="3"/>
    <x v="0"/>
    <x v="4"/>
    <s v="CUST_ID_057"/>
    <s v="PROD_ID_005"/>
    <x v="56"/>
    <s v="Low"/>
    <d v="2021-06-09T00:00:00"/>
    <x v="11"/>
    <x v="2"/>
    <x v="1"/>
    <n v="329"/>
    <n v="4"/>
    <n v="525"/>
    <n v="172725"/>
    <n v="6909"/>
    <n v="165816"/>
    <n v="92.063999999999993"/>
    <n v="1316"/>
    <n v="164500"/>
    <n v="296.09999999999997"/>
  </r>
  <r>
    <x v="1"/>
    <x v="2"/>
    <x v="0"/>
    <s v="CUST_ID_131"/>
    <s v="PROD_ID_001"/>
    <x v="93"/>
    <s v="Low"/>
    <d v="2021-11-28T00:00:00"/>
    <x v="6"/>
    <x v="3"/>
    <x v="1"/>
    <n v="2360"/>
    <n v="6"/>
    <n v="23"/>
    <n v="54280"/>
    <n v="2171.1999999999998"/>
    <n v="52108.800000000003"/>
    <n v="28.3248"/>
    <n v="14160"/>
    <n v="37948.800000000003"/>
    <n v="68.307839999999999"/>
  </r>
  <r>
    <x v="2"/>
    <x v="7"/>
    <x v="0"/>
    <s v="CUST_ID_080"/>
    <s v="PROD_ID_001"/>
    <x v="66"/>
    <s v="Low"/>
    <d v="2021-05-20T00:00:00"/>
    <x v="10"/>
    <x v="2"/>
    <x v="1"/>
    <n v="2231"/>
    <n v="6"/>
    <n v="450"/>
    <n v="1003950"/>
    <n v="40158"/>
    <n v="963792"/>
    <n v="535.39200000000005"/>
    <n v="13386"/>
    <n v="950406"/>
    <n v="1710.7308"/>
  </r>
  <r>
    <x v="2"/>
    <x v="7"/>
    <x v="0"/>
    <s v="CUST_ID_080"/>
    <s v="PROD_ID_001"/>
    <x v="66"/>
    <s v="Low"/>
    <d v="2021-06-06T00:00:00"/>
    <x v="11"/>
    <x v="2"/>
    <x v="1"/>
    <n v="2425"/>
    <n v="6"/>
    <n v="450"/>
    <n v="1091250"/>
    <n v="43650"/>
    <n v="1047600"/>
    <n v="582.048"/>
    <n v="14550"/>
    <n v="1033050"/>
    <n v="1859.49"/>
  </r>
  <r>
    <x v="0"/>
    <x v="5"/>
    <x v="0"/>
    <s v="CUST_ID_022"/>
    <s v="PROD_ID_001"/>
    <x v="21"/>
    <s v="Low"/>
    <d v="2021-11-04T00:00:00"/>
    <x v="6"/>
    <x v="3"/>
    <x v="1"/>
    <n v="1366"/>
    <n v="6"/>
    <n v="188"/>
    <n v="256808"/>
    <n v="10272.32"/>
    <n v="246535.67999999999"/>
    <n v="136.56"/>
    <n v="8196"/>
    <n v="238339.68"/>
    <n v="429.01142399999998"/>
  </r>
  <r>
    <x v="3"/>
    <x v="3"/>
    <x v="1"/>
    <s v="CUST_ID_004"/>
    <s v="PROD_ID_002"/>
    <x v="3"/>
    <s v="Low"/>
    <d v="2020-05-05T00:00:00"/>
    <x v="10"/>
    <x v="2"/>
    <x v="0"/>
    <n v="5101"/>
    <n v="12"/>
    <n v="11"/>
    <n v="56111"/>
    <n v="2244.44"/>
    <n v="53866.559999999998"/>
    <n v="28.56672"/>
    <n v="61212"/>
    <n v="-7345.4400000000023"/>
    <n v="-13.221792000000004"/>
  </r>
  <r>
    <x v="0"/>
    <x v="6"/>
    <x v="1"/>
    <s v="CUST_ID_023"/>
    <s v="PROD_ID_002"/>
    <x v="22"/>
    <s v="Low"/>
    <d v="2021-11-09T00:00:00"/>
    <x v="6"/>
    <x v="3"/>
    <x v="1"/>
    <n v="954"/>
    <n v="12"/>
    <n v="188"/>
    <n v="179352"/>
    <n v="7174.08"/>
    <n v="172177.92000000001"/>
    <n v="95.4"/>
    <n v="11448"/>
    <n v="160729.92000000001"/>
    <n v="289.31385599999999"/>
  </r>
  <r>
    <x v="2"/>
    <x v="4"/>
    <x v="1"/>
    <s v="CUST_ID_069"/>
    <s v="PROD_ID_002"/>
    <x v="56"/>
    <s v="Low"/>
    <d v="2020-02-24T00:00:00"/>
    <x v="4"/>
    <x v="1"/>
    <x v="0"/>
    <n v="1697"/>
    <n v="12"/>
    <n v="450"/>
    <n v="763650"/>
    <n v="30546"/>
    <n v="733104"/>
    <n v="407.37599999999998"/>
    <n v="20364"/>
    <n v="712740"/>
    <n v="1282.932"/>
  </r>
  <r>
    <x v="2"/>
    <x v="3"/>
    <x v="1"/>
    <s v="CUST_ID_116"/>
    <s v="PROD_ID_002"/>
    <x v="85"/>
    <s v="Low"/>
    <d v="2020-08-31T00:00:00"/>
    <x v="2"/>
    <x v="0"/>
    <x v="0"/>
    <n v="3502"/>
    <n v="12"/>
    <n v="450"/>
    <n v="1575900"/>
    <n v="63036"/>
    <n v="1512864"/>
    <n v="840.38400000000001"/>
    <n v="42024"/>
    <n v="1470840"/>
    <n v="2647.5119999999997"/>
  </r>
  <r>
    <x v="3"/>
    <x v="2"/>
    <x v="1"/>
    <s v="CUST_ID_027"/>
    <s v="PROD_ID_002"/>
    <x v="26"/>
    <s v="Low"/>
    <d v="2021-07-27T00:00:00"/>
    <x v="3"/>
    <x v="0"/>
    <x v="1"/>
    <n v="4140"/>
    <n v="12"/>
    <n v="525"/>
    <n v="2173500"/>
    <n v="86940"/>
    <n v="2086560"/>
    <n v="1159.2"/>
    <n v="49680"/>
    <n v="2036880"/>
    <n v="3666.384"/>
  </r>
  <r>
    <x v="0"/>
    <x v="2"/>
    <x v="1"/>
    <s v="CUST_ID_051"/>
    <s v="PROD_ID_002"/>
    <x v="50"/>
    <s v="Low"/>
    <d v="2021-01-29T00:00:00"/>
    <x v="1"/>
    <x v="1"/>
    <x v="1"/>
    <n v="3586"/>
    <n v="12"/>
    <n v="188"/>
    <n v="674168"/>
    <n v="26966.720000000001"/>
    <n v="647201.28000000003"/>
    <n v="358.56"/>
    <n v="43032"/>
    <n v="604169.28"/>
    <n v="1087.5047039999999"/>
  </r>
  <r>
    <x v="1"/>
    <x v="5"/>
    <x v="1"/>
    <s v="CUST_ID_006"/>
    <s v="PROD_ID_002"/>
    <x v="5"/>
    <s v="Low"/>
    <d v="2021-04-05T00:00:00"/>
    <x v="5"/>
    <x v="2"/>
    <x v="1"/>
    <n v="262"/>
    <n v="12"/>
    <n v="23"/>
    <n v="6026"/>
    <n v="241.04"/>
    <n v="5784.96"/>
    <n v="3.1391999999999998"/>
    <n v="3144"/>
    <n v="2640.96"/>
    <n v="4.7537279999999997"/>
  </r>
  <r>
    <x v="3"/>
    <x v="3"/>
    <x v="1"/>
    <s v="CUST_ID_004"/>
    <s v="PROD_ID_002"/>
    <x v="3"/>
    <s v="Low"/>
    <d v="2021-12-30T00:00:00"/>
    <x v="7"/>
    <x v="3"/>
    <x v="1"/>
    <n v="2489"/>
    <n v="12"/>
    <n v="30"/>
    <n v="74670"/>
    <n v="2986.8"/>
    <n v="71683.199999999997"/>
    <n v="39.820800000000006"/>
    <n v="29868"/>
    <n v="41815.199999999997"/>
    <n v="75.267359999999996"/>
  </r>
  <r>
    <x v="3"/>
    <x v="2"/>
    <x v="1"/>
    <s v="CUST_ID_027"/>
    <s v="PROD_ID_002"/>
    <x v="26"/>
    <s v="Low"/>
    <d v="2021-03-16T00:00:00"/>
    <x v="8"/>
    <x v="1"/>
    <x v="1"/>
    <n v="1267"/>
    <n v="12"/>
    <n v="30"/>
    <n v="38010"/>
    <n v="1520.4"/>
    <n v="36489.599999999999"/>
    <n v="20.275200000000002"/>
    <n v="15204"/>
    <n v="21285.599999999999"/>
    <n v="38.314079999999997"/>
  </r>
  <r>
    <x v="3"/>
    <x v="2"/>
    <x v="1"/>
    <s v="CUST_ID_027"/>
    <s v="PROD_ID_002"/>
    <x v="26"/>
    <s v="Low"/>
    <d v="2020-11-16T00:00:00"/>
    <x v="6"/>
    <x v="3"/>
    <x v="0"/>
    <n v="329"/>
    <n v="12"/>
    <n v="525"/>
    <n v="172725"/>
    <n v="6909"/>
    <n v="165816"/>
    <n v="92.063999999999993"/>
    <n v="3948"/>
    <n v="161868"/>
    <n v="291.36239999999998"/>
  </r>
  <r>
    <x v="0"/>
    <x v="7"/>
    <x v="1"/>
    <s v="CUST_ID_024"/>
    <s v="PROD_ID_002"/>
    <x v="23"/>
    <s v="Low"/>
    <d v="2020-02-19T00:00:00"/>
    <x v="4"/>
    <x v="1"/>
    <x v="0"/>
    <n v="1366"/>
    <n v="12"/>
    <n v="188"/>
    <n v="256808"/>
    <n v="10272.32"/>
    <n v="246535.67999999999"/>
    <n v="136.56"/>
    <n v="16392"/>
    <n v="230143.68"/>
    <n v="414.258624"/>
  </r>
  <r>
    <x v="4"/>
    <x v="3"/>
    <x v="2"/>
    <s v="CUST_ID_132"/>
    <s v="PROD_ID_003"/>
    <x v="79"/>
    <s v="Low"/>
    <d v="2021-12-26T00:00:00"/>
    <x v="7"/>
    <x v="3"/>
    <x v="1"/>
    <n v="1758"/>
    <n v="148"/>
    <n v="18"/>
    <n v="31644"/>
    <n v="1265.76"/>
    <n v="30378.240000000002"/>
    <n v="16.876799999999999"/>
    <n v="260184"/>
    <n v="-229805.76"/>
    <n v="-413.65036800000001"/>
  </r>
  <r>
    <x v="3"/>
    <x v="5"/>
    <x v="2"/>
    <s v="CUST_ID_054"/>
    <s v="PROD_ID_003"/>
    <x v="53"/>
    <s v="Low"/>
    <d v="2021-05-18T00:00:00"/>
    <x v="10"/>
    <x v="2"/>
    <x v="1"/>
    <n v="2612"/>
    <n v="148"/>
    <n v="525"/>
    <n v="1371300"/>
    <n v="54852"/>
    <n v="1316448"/>
    <n v="731.47199999999998"/>
    <n v="386576"/>
    <n v="929872"/>
    <n v="1673.7695999999999"/>
  </r>
  <r>
    <x v="4"/>
    <x v="0"/>
    <x v="3"/>
    <s v="CUST_ID_081"/>
    <s v="PROD_ID_004"/>
    <x v="76"/>
    <s v="Low"/>
    <d v="2020-06-30T00:00:00"/>
    <x v="11"/>
    <x v="2"/>
    <x v="0"/>
    <n v="1039"/>
    <n v="308"/>
    <n v="18"/>
    <n v="18702"/>
    <n v="748.08"/>
    <n v="17953.919999999998"/>
    <n v="9.9763199999999994"/>
    <n v="320012"/>
    <n v="-302058.08"/>
    <n v="-543.70454400000006"/>
  </r>
  <r>
    <x v="3"/>
    <x v="7"/>
    <x v="3"/>
    <s v="CUST_ID_008"/>
    <s v="PROD_ID_004"/>
    <x v="7"/>
    <s v="Low"/>
    <d v="2020-03-02T00:00:00"/>
    <x v="8"/>
    <x v="1"/>
    <x v="0"/>
    <n v="2612"/>
    <n v="308"/>
    <n v="525"/>
    <n v="1371300"/>
    <n v="54852"/>
    <n v="1316448"/>
    <n v="731.47199999999998"/>
    <n v="804496"/>
    <n v="511952"/>
    <n v="921.5136"/>
  </r>
  <r>
    <x v="3"/>
    <x v="4"/>
    <x v="5"/>
    <s v="CUST_ID_093"/>
    <s v="PROD_ID_006"/>
    <x v="56"/>
    <s v="Low"/>
    <d v="2020-01-10T00:00:00"/>
    <x v="1"/>
    <x v="1"/>
    <x v="0"/>
    <n v="2238"/>
    <n v="320"/>
    <n v="525"/>
    <n v="1174950"/>
    <n v="46998"/>
    <n v="1127952"/>
    <n v="626.64"/>
    <n v="716160"/>
    <n v="411792"/>
    <n v="741.22559999999999"/>
  </r>
  <r>
    <x v="0"/>
    <x v="3"/>
    <x v="5"/>
    <s v="CUST_ID_092"/>
    <s v="PROD_ID_006"/>
    <x v="85"/>
    <s v="Low"/>
    <d v="2021-05-13T00:00:00"/>
    <x v="10"/>
    <x v="2"/>
    <x v="1"/>
    <n v="1289"/>
    <n v="320"/>
    <n v="188"/>
    <n v="242332"/>
    <n v="9693.2800000000007"/>
    <n v="232638.72"/>
    <n v="128.88"/>
    <n v="412480"/>
    <n v="-179841.28"/>
    <n v="-323.71430399999997"/>
  </r>
  <r>
    <x v="3"/>
    <x v="2"/>
    <x v="5"/>
    <s v="CUST_ID_035"/>
    <s v="PROD_ID_006"/>
    <x v="34"/>
    <s v="Low"/>
    <d v="2020-12-10T00:00:00"/>
    <x v="7"/>
    <x v="3"/>
    <x v="0"/>
    <n v="2288"/>
    <n v="320"/>
    <n v="525"/>
    <n v="1201200"/>
    <n v="48048"/>
    <n v="1153152"/>
    <n v="640.75199999999995"/>
    <n v="732160"/>
    <n v="420992"/>
    <n v="757.78559999999993"/>
  </r>
  <r>
    <x v="3"/>
    <x v="7"/>
    <x v="1"/>
    <s v="CUST_ID_072"/>
    <s v="PROD_ID_002"/>
    <x v="69"/>
    <s v="Medium"/>
    <d v="2021-04-07T00:00:00"/>
    <x v="5"/>
    <x v="2"/>
    <x v="1"/>
    <n v="1646"/>
    <n v="12"/>
    <n v="11"/>
    <n v="18106"/>
    <n v="905.3"/>
    <n v="17200.7"/>
    <n v="9.1237999999999992"/>
    <n v="19752"/>
    <n v="-2551.2999999999993"/>
    <n v="-4.5923399999999983"/>
  </r>
  <r>
    <x v="3"/>
    <x v="7"/>
    <x v="1"/>
    <s v="CUST_ID_040"/>
    <s v="PROD_ID_002"/>
    <x v="39"/>
    <s v="Medium"/>
    <d v="2021-02-03T00:00:00"/>
    <x v="4"/>
    <x v="1"/>
    <x v="1"/>
    <n v="3227"/>
    <n v="12"/>
    <n v="11"/>
    <n v="35497"/>
    <n v="1774.85"/>
    <n v="33722.15"/>
    <n v="17.88185"/>
    <n v="38724"/>
    <n v="-5001.8499999999985"/>
    <n v="-9.0033299999999965"/>
  </r>
  <r>
    <x v="4"/>
    <x v="3"/>
    <x v="1"/>
    <s v="CUST_ID_060"/>
    <s v="PROD_ID_002"/>
    <x v="41"/>
    <s v="Medium"/>
    <d v="2021-12-10T00:00:00"/>
    <x v="7"/>
    <x v="3"/>
    <x v="1"/>
    <n v="2917"/>
    <n v="12"/>
    <n v="18"/>
    <n v="52506"/>
    <n v="2625.2999999999997"/>
    <n v="49880.7"/>
    <n v="27.7134"/>
    <n v="35004"/>
    <n v="14876.699999999997"/>
    <n v="26.778059999999993"/>
  </r>
  <r>
    <x v="4"/>
    <x v="4"/>
    <x v="2"/>
    <s v="CUST_ID_133"/>
    <s v="PROD_ID_003"/>
    <x v="80"/>
    <s v="Medium"/>
    <d v="2021-11-08T00:00:00"/>
    <x v="6"/>
    <x v="3"/>
    <x v="1"/>
    <n v="2917"/>
    <n v="148"/>
    <n v="18"/>
    <n v="52506"/>
    <n v="2625.2999999999997"/>
    <n v="49880.7"/>
    <n v="27.7134"/>
    <n v="431716"/>
    <n v="-381835.3"/>
    <n v="-687.30354"/>
  </r>
  <r>
    <x v="3"/>
    <x v="1"/>
    <x v="3"/>
    <s v="CUST_ID_034"/>
    <s v="PROD_ID_004"/>
    <x v="33"/>
    <s v="Medium"/>
    <d v="2020-07-14T00:00:00"/>
    <x v="3"/>
    <x v="0"/>
    <x v="0"/>
    <n v="3227"/>
    <n v="308"/>
    <n v="11"/>
    <n v="35497"/>
    <n v="1774.85"/>
    <n v="33722.15"/>
    <n v="17.88185"/>
    <n v="993916"/>
    <n v="-960193.85"/>
    <n v="-1728.3489299999999"/>
  </r>
  <r>
    <x v="3"/>
    <x v="4"/>
    <x v="5"/>
    <s v="CUST_ID_093"/>
    <s v="PROD_ID_006"/>
    <x v="56"/>
    <s v="Medium"/>
    <d v="2021-01-16T00:00:00"/>
    <x v="1"/>
    <x v="1"/>
    <x v="1"/>
    <n v="2020"/>
    <n v="320"/>
    <n v="11"/>
    <n v="22220"/>
    <n v="1111"/>
    <n v="21109"/>
    <n v="11.19195"/>
    <n v="646400"/>
    <n v="-625291"/>
    <n v="-1125.5237999999999"/>
  </r>
  <r>
    <x v="4"/>
    <x v="3"/>
    <x v="5"/>
    <s v="CUST_ID_076"/>
    <s v="PROD_ID_006"/>
    <x v="73"/>
    <s v="Medium"/>
    <d v="2021-01-01T00:00:00"/>
    <x v="1"/>
    <x v="1"/>
    <x v="1"/>
    <n v="1348"/>
    <n v="320"/>
    <n v="18"/>
    <n v="24264"/>
    <n v="1213.1999999999998"/>
    <n v="23050.799999999999"/>
    <n v="12.802200000000001"/>
    <n v="431360"/>
    <n v="-408309.2"/>
    <n v="-734.95655999999997"/>
  </r>
  <r>
    <x v="4"/>
    <x v="7"/>
    <x v="4"/>
    <s v="CUST_ID_088"/>
    <s v="PROD_ID_005"/>
    <x v="81"/>
    <s v="Medium"/>
    <d v="2021-01-13T00:00:00"/>
    <x v="1"/>
    <x v="1"/>
    <x v="1"/>
    <n v="2238"/>
    <n v="4"/>
    <n v="18"/>
    <n v="40284"/>
    <n v="2014.2"/>
    <n v="38269.800000000003"/>
    <n v="21.260999999999999"/>
    <n v="8952"/>
    <n v="29317.800000000003"/>
    <n v="52.772040000000004"/>
  </r>
  <r>
    <x v="4"/>
    <x v="1"/>
    <x v="4"/>
    <s v="CUST_ID_010"/>
    <s v="PROD_ID_005"/>
    <x v="9"/>
    <s v="Medium"/>
    <d v="2020-05-29T00:00:00"/>
    <x v="10"/>
    <x v="2"/>
    <x v="0"/>
    <n v="1339"/>
    <n v="4"/>
    <n v="18"/>
    <n v="24102"/>
    <n v="1205.1000000000001"/>
    <n v="22896.9"/>
    <n v="12.7224"/>
    <n v="5356"/>
    <n v="17540.900000000001"/>
    <n v="31.573620000000002"/>
  </r>
  <r>
    <x v="3"/>
    <x v="4"/>
    <x v="4"/>
    <s v="CUST_ID_021"/>
    <s v="PROD_ID_005"/>
    <x v="20"/>
    <s v="Medium"/>
    <d v="2020-08-09T00:00:00"/>
    <x v="2"/>
    <x v="0"/>
    <x v="0"/>
    <n v="1876"/>
    <n v="4"/>
    <n v="30"/>
    <n v="56280"/>
    <n v="2814"/>
    <n v="53466"/>
    <n v="29.696999999999999"/>
    <n v="7504"/>
    <n v="45962"/>
    <n v="82.7316"/>
  </r>
  <r>
    <x v="2"/>
    <x v="5"/>
    <x v="4"/>
    <s v="CUST_ID_134"/>
    <s v="PROD_ID_005"/>
    <x v="49"/>
    <s v="Medium"/>
    <d v="2021-12-23T00:00:00"/>
    <x v="7"/>
    <x v="3"/>
    <x v="1"/>
    <n v="1189"/>
    <n v="4"/>
    <n v="450"/>
    <n v="535050"/>
    <n v="26752.5"/>
    <n v="508297.5"/>
    <n v="282.435"/>
    <n v="4756"/>
    <n v="503541.5"/>
    <n v="906.37469999999996"/>
  </r>
  <r>
    <x v="1"/>
    <x v="3"/>
    <x v="4"/>
    <s v="CUST_ID_108"/>
    <s v="PROD_ID_005"/>
    <x v="79"/>
    <s v="Medium"/>
    <d v="2020-09-06T00:00:00"/>
    <x v="0"/>
    <x v="0"/>
    <x v="0"/>
    <n v="3349"/>
    <n v="4"/>
    <n v="23"/>
    <n v="77027"/>
    <n v="3851.3500000000004"/>
    <n v="73175.649999999994"/>
    <n v="39.771749999999997"/>
    <n v="13396"/>
    <n v="59779.649999999994"/>
    <n v="107.60336999999998"/>
  </r>
  <r>
    <x v="3"/>
    <x v="0"/>
    <x v="4"/>
    <s v="CUST_ID_057"/>
    <s v="PROD_ID_005"/>
    <x v="56"/>
    <s v="Medium"/>
    <d v="2020-04-05T00:00:00"/>
    <x v="5"/>
    <x v="2"/>
    <x v="0"/>
    <n v="684"/>
    <n v="4"/>
    <n v="11"/>
    <n v="7524"/>
    <n v="376.20000000000005"/>
    <n v="7147.8"/>
    <n v="3.7905000000000002"/>
    <n v="2736"/>
    <n v="4411.8"/>
    <n v="7.9412400000000005"/>
  </r>
  <r>
    <x v="3"/>
    <x v="4"/>
    <x v="4"/>
    <s v="CUST_ID_021"/>
    <s v="PROD_ID_005"/>
    <x v="20"/>
    <s v="Medium"/>
    <d v="2021-08-08T00:00:00"/>
    <x v="2"/>
    <x v="0"/>
    <x v="1"/>
    <n v="2984"/>
    <n v="4"/>
    <n v="11"/>
    <n v="32824"/>
    <n v="1641.2"/>
    <n v="31182.799999999999"/>
    <n v="16.538550000000001"/>
    <n v="11936"/>
    <n v="19246.8"/>
    <n v="34.644239999999996"/>
  </r>
  <r>
    <x v="3"/>
    <x v="2"/>
    <x v="0"/>
    <s v="CUST_ID_059"/>
    <s v="PROD_ID_001"/>
    <x v="58"/>
    <s v="Medium"/>
    <d v="2020-06-24T00:00:00"/>
    <x v="11"/>
    <x v="2"/>
    <x v="0"/>
    <n v="1661"/>
    <n v="6"/>
    <n v="525"/>
    <n v="872025"/>
    <n v="43601.25"/>
    <n v="828423.75"/>
    <n v="460.34625"/>
    <n v="9966"/>
    <n v="818457.75"/>
    <n v="1473.2239500000001"/>
  </r>
  <r>
    <x v="0"/>
    <x v="4"/>
    <x v="0"/>
    <s v="CUST_ID_013"/>
    <s v="PROD_ID_001"/>
    <x v="12"/>
    <s v="Medium"/>
    <d v="2020-06-06T00:00:00"/>
    <x v="11"/>
    <x v="2"/>
    <x v="0"/>
    <n v="4352"/>
    <n v="6"/>
    <n v="188"/>
    <n v="818176"/>
    <n v="40908.800000000003"/>
    <n v="777267.19999999995"/>
    <n v="430.70625000000001"/>
    <n v="26112"/>
    <n v="751155.19999999995"/>
    <n v="1352.07936"/>
  </r>
  <r>
    <x v="4"/>
    <x v="6"/>
    <x v="0"/>
    <s v="CUST_ID_111"/>
    <s v="PROD_ID_001"/>
    <x v="50"/>
    <s v="Medium"/>
    <d v="2020-08-24T00:00:00"/>
    <x v="2"/>
    <x v="0"/>
    <x v="0"/>
    <n v="2810"/>
    <n v="6"/>
    <n v="18"/>
    <n v="50580"/>
    <n v="2529"/>
    <n v="48051"/>
    <n v="26.698799999999999"/>
    <n v="16860"/>
    <n v="31191"/>
    <n v="56.143799999999999"/>
  </r>
  <r>
    <x v="3"/>
    <x v="3"/>
    <x v="1"/>
    <s v="CUST_ID_052"/>
    <s v="PROD_ID_002"/>
    <x v="51"/>
    <s v="Medium"/>
    <d v="2021-11-23T00:00:00"/>
    <x v="6"/>
    <x v="3"/>
    <x v="1"/>
    <n v="1564"/>
    <n v="12"/>
    <n v="30"/>
    <n v="46920"/>
    <n v="2346"/>
    <n v="44574"/>
    <n v="24.757000000000001"/>
    <n v="18768"/>
    <n v="25806"/>
    <n v="46.450800000000001"/>
  </r>
  <r>
    <x v="0"/>
    <x v="2"/>
    <x v="1"/>
    <s v="CUST_ID_115"/>
    <s v="PROD_ID_002"/>
    <x v="84"/>
    <s v="Medium"/>
    <d v="2021-05-16T00:00:00"/>
    <x v="10"/>
    <x v="2"/>
    <x v="1"/>
    <n v="3590"/>
    <n v="12"/>
    <n v="188"/>
    <n v="674920"/>
    <n v="33746"/>
    <n v="641174"/>
    <n v="355.3"/>
    <n v="43080"/>
    <n v="598094"/>
    <n v="1076.5691999999999"/>
  </r>
  <r>
    <x v="0"/>
    <x v="2"/>
    <x v="1"/>
    <s v="CUST_ID_051"/>
    <s v="PROD_ID_002"/>
    <x v="50"/>
    <s v="Medium"/>
    <d v="2020-01-13T00:00:00"/>
    <x v="1"/>
    <x v="1"/>
    <x v="0"/>
    <n v="2862"/>
    <n v="12"/>
    <n v="188"/>
    <n v="538056"/>
    <n v="26902.800000000003"/>
    <n v="511153.2"/>
    <n v="283.21875"/>
    <n v="34344"/>
    <n v="476809.2"/>
    <n v="858.25656000000004"/>
  </r>
  <r>
    <x v="2"/>
    <x v="2"/>
    <x v="1"/>
    <s v="CUST_ID_003"/>
    <s v="PROD_ID_002"/>
    <x v="2"/>
    <s v="Medium"/>
    <d v="2020-03-03T00:00:00"/>
    <x v="8"/>
    <x v="1"/>
    <x v="0"/>
    <n v="1928"/>
    <n v="12"/>
    <n v="450"/>
    <n v="867600"/>
    <n v="43380"/>
    <n v="824220"/>
    <n v="457.995"/>
    <n v="23136"/>
    <n v="801084"/>
    <n v="1441.9512"/>
  </r>
  <r>
    <x v="3"/>
    <x v="2"/>
    <x v="1"/>
    <s v="CUST_ID_027"/>
    <s v="PROD_ID_002"/>
    <x v="26"/>
    <s v="Medium"/>
    <d v="2021-03-25T00:00:00"/>
    <x v="8"/>
    <x v="1"/>
    <x v="1"/>
    <n v="2792"/>
    <n v="12"/>
    <n v="11"/>
    <n v="30712"/>
    <n v="1535.6000000000001"/>
    <n v="29176.400000000001"/>
    <n v="15.474549999999999"/>
    <n v="33504"/>
    <n v="-4327.5999999999985"/>
    <n v="-7.7896799999999971"/>
  </r>
  <r>
    <x v="2"/>
    <x v="3"/>
    <x v="1"/>
    <s v="CUST_ID_116"/>
    <s v="PROD_ID_002"/>
    <x v="85"/>
    <s v="Medium"/>
    <d v="2020-10-07T00:00:00"/>
    <x v="9"/>
    <x v="3"/>
    <x v="0"/>
    <n v="1189"/>
    <n v="12"/>
    <n v="450"/>
    <n v="535050"/>
    <n v="26752.5"/>
    <n v="508297.5"/>
    <n v="282.435"/>
    <n v="14268"/>
    <n v="494029.5"/>
    <n v="889.25310000000002"/>
  </r>
  <r>
    <x v="3"/>
    <x v="2"/>
    <x v="1"/>
    <s v="CUST_ID_027"/>
    <s v="PROD_ID_002"/>
    <x v="26"/>
    <s v="Medium"/>
    <d v="2021-11-21T00:00:00"/>
    <x v="6"/>
    <x v="3"/>
    <x v="1"/>
    <n v="722"/>
    <n v="12"/>
    <n v="525"/>
    <n v="379050"/>
    <n v="18952.5"/>
    <n v="360097.5"/>
    <n v="200.16499999999999"/>
    <n v="8664"/>
    <n v="351433.5"/>
    <n v="632.58029999999997"/>
  </r>
  <r>
    <x v="1"/>
    <x v="1"/>
    <x v="1"/>
    <s v="CUST_ID_002"/>
    <s v="PROD_ID_002"/>
    <x v="1"/>
    <s v="Medium"/>
    <d v="2020-01-31T00:00:00"/>
    <x v="1"/>
    <x v="1"/>
    <x v="0"/>
    <n v="3144"/>
    <n v="12"/>
    <n v="23"/>
    <n v="72312"/>
    <n v="3615.6000000000004"/>
    <n v="68696.399999999994"/>
    <n v="37.335000000000001"/>
    <n v="37728"/>
    <n v="30968.399999999994"/>
    <n v="55.74311999999999"/>
  </r>
  <r>
    <x v="0"/>
    <x v="2"/>
    <x v="1"/>
    <s v="CUST_ID_115"/>
    <s v="PROD_ID_002"/>
    <x v="84"/>
    <s v="Medium"/>
    <d v="2020-07-17T00:00:00"/>
    <x v="3"/>
    <x v="0"/>
    <x v="0"/>
    <n v="1033"/>
    <n v="12"/>
    <n v="188"/>
    <n v="194204"/>
    <n v="9710.2000000000007"/>
    <n v="184493.8"/>
    <n v="102.24375000000001"/>
    <n v="12396"/>
    <n v="172097.8"/>
    <n v="309.77603999999997"/>
  </r>
  <r>
    <x v="3"/>
    <x v="2"/>
    <x v="1"/>
    <s v="CUST_ID_027"/>
    <s v="PROD_ID_002"/>
    <x v="26"/>
    <s v="Medium"/>
    <d v="2020-01-20T00:00:00"/>
    <x v="1"/>
    <x v="1"/>
    <x v="0"/>
    <n v="3196"/>
    <n v="12"/>
    <n v="30"/>
    <n v="95880"/>
    <n v="4794"/>
    <n v="91086"/>
    <n v="50.597000000000001"/>
    <n v="38352"/>
    <n v="52734"/>
    <n v="94.921199999999999"/>
  </r>
  <r>
    <x v="1"/>
    <x v="6"/>
    <x v="2"/>
    <s v="CUST_ID_135"/>
    <s v="PROD_ID_003"/>
    <x v="50"/>
    <s v="Medium"/>
    <d v="2020-10-03T00:00:00"/>
    <x v="9"/>
    <x v="3"/>
    <x v="0"/>
    <n v="666"/>
    <n v="148"/>
    <n v="23"/>
    <n v="15318"/>
    <n v="765.90000000000009"/>
    <n v="14552.1"/>
    <n v="7.9087500000000004"/>
    <n v="98568"/>
    <n v="-84015.9"/>
    <n v="-151.22861999999998"/>
  </r>
  <r>
    <x v="1"/>
    <x v="2"/>
    <x v="2"/>
    <s v="CUST_ID_091"/>
    <s v="PROD_ID_003"/>
    <x v="84"/>
    <s v="Medium"/>
    <d v="2021-07-20T00:00:00"/>
    <x v="3"/>
    <x v="0"/>
    <x v="1"/>
    <n v="3433"/>
    <n v="148"/>
    <n v="23"/>
    <n v="78959"/>
    <n v="3947.9500000000003"/>
    <n v="75011.05"/>
    <n v="40.76925"/>
    <n v="508084"/>
    <n v="-433072.95"/>
    <n v="-779.53130999999996"/>
  </r>
  <r>
    <x v="0"/>
    <x v="4"/>
    <x v="2"/>
    <s v="CUST_ID_029"/>
    <s v="PROD_ID_003"/>
    <x v="28"/>
    <s v="Medium"/>
    <d v="2021-10-07T00:00:00"/>
    <x v="9"/>
    <x v="3"/>
    <x v="1"/>
    <n v="968"/>
    <n v="148"/>
    <n v="188"/>
    <n v="181984"/>
    <n v="9099.2000000000007"/>
    <n v="172884.8"/>
    <n v="95.831249999999997"/>
    <n v="143264"/>
    <n v="29620.799999999988"/>
    <n v="53.317439999999976"/>
  </r>
  <r>
    <x v="3"/>
    <x v="0"/>
    <x v="2"/>
    <s v="CUST_ID_041"/>
    <s v="PROD_ID_003"/>
    <x v="40"/>
    <s v="Medium"/>
    <d v="2021-01-23T00:00:00"/>
    <x v="1"/>
    <x v="1"/>
    <x v="1"/>
    <n v="722"/>
    <n v="148"/>
    <n v="525"/>
    <n v="379050"/>
    <n v="18952.5"/>
    <n v="360097.5"/>
    <n v="200.16499999999999"/>
    <n v="106856"/>
    <n v="253241.5"/>
    <n v="455.8347"/>
  </r>
  <r>
    <x v="3"/>
    <x v="0"/>
    <x v="2"/>
    <s v="CUST_ID_041"/>
    <s v="PROD_ID_003"/>
    <x v="40"/>
    <s v="Medium"/>
    <d v="2020-12-10T00:00:00"/>
    <x v="7"/>
    <x v="3"/>
    <x v="0"/>
    <n v="3398"/>
    <n v="148"/>
    <n v="30"/>
    <n v="101940"/>
    <n v="5097"/>
    <n v="96843"/>
    <n v="53.808"/>
    <n v="502904"/>
    <n v="-406061"/>
    <n v="-730.90980000000002"/>
  </r>
  <r>
    <x v="3"/>
    <x v="5"/>
    <x v="2"/>
    <s v="CUST_ID_054"/>
    <s v="PROD_ID_003"/>
    <x v="53"/>
    <s v="Medium"/>
    <d v="2021-11-13T00:00:00"/>
    <x v="6"/>
    <x v="3"/>
    <x v="1"/>
    <n v="1895"/>
    <n v="148"/>
    <n v="30"/>
    <n v="56850"/>
    <n v="2842.5"/>
    <n v="54007.5"/>
    <n v="30.001000000000001"/>
    <n v="280460"/>
    <n v="-226452.5"/>
    <n v="-407.61449999999996"/>
  </r>
  <r>
    <x v="0"/>
    <x v="6"/>
    <x v="2"/>
    <s v="CUST_ID_015"/>
    <s v="PROD_ID_003"/>
    <x v="14"/>
    <s v="Medium"/>
    <d v="2021-04-27T00:00:00"/>
    <x v="5"/>
    <x v="2"/>
    <x v="1"/>
    <n v="1033"/>
    <n v="148"/>
    <n v="188"/>
    <n v="194204"/>
    <n v="9710.2000000000007"/>
    <n v="184493.8"/>
    <n v="102.24375000000001"/>
    <n v="152884"/>
    <n v="31609.799999999988"/>
    <n v="56.897639999999974"/>
  </r>
  <r>
    <x v="2"/>
    <x v="5"/>
    <x v="2"/>
    <s v="CUST_ID_102"/>
    <s v="PROD_ID_003"/>
    <x v="90"/>
    <s v="Medium"/>
    <d v="2021-05-25T00:00:00"/>
    <x v="10"/>
    <x v="2"/>
    <x v="1"/>
    <n v="1500"/>
    <n v="148"/>
    <n v="450"/>
    <n v="675000"/>
    <n v="33750"/>
    <n v="641250"/>
    <n v="356.25"/>
    <n v="222000"/>
    <n v="419250"/>
    <n v="754.65"/>
  </r>
  <r>
    <x v="3"/>
    <x v="0"/>
    <x v="3"/>
    <s v="CUST_ID_033"/>
    <s v="PROD_ID_004"/>
    <x v="32"/>
    <s v="Medium"/>
    <d v="2021-08-16T00:00:00"/>
    <x v="2"/>
    <x v="0"/>
    <x v="1"/>
    <n v="3196"/>
    <n v="308"/>
    <n v="30"/>
    <n v="95880"/>
    <n v="4794"/>
    <n v="91086"/>
    <n v="50.597000000000001"/>
    <n v="984368"/>
    <n v="-893282"/>
    <n v="-1607.9076"/>
  </r>
  <r>
    <x v="3"/>
    <x v="0"/>
    <x v="3"/>
    <s v="CUST_ID_033"/>
    <s v="PROD_ID_004"/>
    <x v="32"/>
    <s v="Medium"/>
    <d v="2021-10-24T00:00:00"/>
    <x v="9"/>
    <x v="3"/>
    <x v="1"/>
    <n v="684"/>
    <n v="308"/>
    <n v="11"/>
    <n v="7524"/>
    <n v="376.20000000000005"/>
    <n v="7147.8"/>
    <n v="3.7905000000000002"/>
    <n v="210672"/>
    <n v="-203524.2"/>
    <n v="-366.34356000000002"/>
  </r>
  <r>
    <x v="3"/>
    <x v="7"/>
    <x v="3"/>
    <s v="CUST_ID_008"/>
    <s v="PROD_ID_004"/>
    <x v="7"/>
    <s v="Medium"/>
    <d v="2021-03-27T00:00:00"/>
    <x v="8"/>
    <x v="1"/>
    <x v="1"/>
    <n v="2984"/>
    <n v="308"/>
    <n v="11"/>
    <n v="32824"/>
    <n v="1641.2"/>
    <n v="31182.799999999999"/>
    <n v="16.538550000000001"/>
    <n v="919072"/>
    <n v="-887889.2"/>
    <n v="-1598.2005599999998"/>
  </r>
  <r>
    <x v="3"/>
    <x v="2"/>
    <x v="5"/>
    <s v="CUST_ID_035"/>
    <s v="PROD_ID_006"/>
    <x v="34"/>
    <s v="Medium"/>
    <d v="2021-12-18T00:00:00"/>
    <x v="7"/>
    <x v="3"/>
    <x v="1"/>
    <n v="1620"/>
    <n v="320"/>
    <n v="525"/>
    <n v="850500"/>
    <n v="42525"/>
    <n v="807975"/>
    <n v="448.875"/>
    <n v="518400"/>
    <n v="289575"/>
    <n v="521.23500000000001"/>
  </r>
  <r>
    <x v="3"/>
    <x v="6"/>
    <x v="5"/>
    <s v="CUST_ID_047"/>
    <s v="PROD_ID_006"/>
    <x v="46"/>
    <s v="Medium"/>
    <d v="2020-08-29T00:00:00"/>
    <x v="2"/>
    <x v="0"/>
    <x v="0"/>
    <n v="662"/>
    <n v="320"/>
    <n v="525"/>
    <n v="347550"/>
    <n v="17377.5"/>
    <n v="330172.5"/>
    <n v="183.54"/>
    <n v="211840"/>
    <n v="118332.5"/>
    <n v="212.99850000000001"/>
  </r>
  <r>
    <x v="2"/>
    <x v="5"/>
    <x v="5"/>
    <s v="CUST_ID_126"/>
    <s v="PROD_ID_006"/>
    <x v="90"/>
    <s v="Medium"/>
    <d v="2021-08-15T00:00:00"/>
    <x v="2"/>
    <x v="0"/>
    <x v="1"/>
    <n v="1500"/>
    <n v="320"/>
    <n v="450"/>
    <n v="675000"/>
    <n v="33750"/>
    <n v="641250"/>
    <n v="356.25"/>
    <n v="480000"/>
    <n v="161250"/>
    <n v="290.25"/>
  </r>
  <r>
    <x v="1"/>
    <x v="1"/>
    <x v="1"/>
    <s v="CUST_ID_002"/>
    <s v="PROD_ID_002"/>
    <x v="1"/>
    <s v="Medium"/>
    <d v="2021-03-19T00:00:00"/>
    <x v="8"/>
    <x v="1"/>
    <x v="1"/>
    <n v="4561"/>
    <n v="12"/>
    <n v="23"/>
    <n v="104903"/>
    <n v="6294.1799999999994"/>
    <n v="98608.82"/>
    <n v="53.594100000000005"/>
    <n v="54732"/>
    <n v="43876.820000000007"/>
    <n v="78.978276000000008"/>
  </r>
  <r>
    <x v="3"/>
    <x v="0"/>
    <x v="4"/>
    <s v="CUST_ID_057"/>
    <s v="PROD_ID_005"/>
    <x v="56"/>
    <s v="Medium"/>
    <d v="2020-06-12T00:00:00"/>
    <x v="11"/>
    <x v="2"/>
    <x v="0"/>
    <n v="1341"/>
    <n v="4"/>
    <n v="30"/>
    <n v="40230"/>
    <n v="2413.7999999999997"/>
    <n v="37816.199999999997"/>
    <n v="21.009"/>
    <n v="5364"/>
    <n v="32452.199999999997"/>
    <n v="58.413959999999996"/>
  </r>
  <r>
    <x v="1"/>
    <x v="1"/>
    <x v="4"/>
    <s v="CUST_ID_090"/>
    <s v="PROD_ID_005"/>
    <x v="83"/>
    <s v="Medium"/>
    <d v="2020-07-27T00:00:00"/>
    <x v="3"/>
    <x v="0"/>
    <x v="0"/>
    <n v="3413"/>
    <n v="4"/>
    <n v="23"/>
    <n v="78499"/>
    <n v="4709.9399999999996"/>
    <n v="73789.06"/>
    <n v="40.1004"/>
    <n v="13652"/>
    <n v="60137.06"/>
    <n v="108.246708"/>
  </r>
  <r>
    <x v="4"/>
    <x v="4"/>
    <x v="4"/>
    <s v="CUST_ID_077"/>
    <s v="PROD_ID_005"/>
    <x v="74"/>
    <s v="Medium"/>
    <d v="2020-11-23T00:00:00"/>
    <x v="6"/>
    <x v="3"/>
    <x v="0"/>
    <n v="674"/>
    <n v="4"/>
    <n v="18"/>
    <n v="12132"/>
    <n v="727.92"/>
    <n v="11404.08"/>
    <n v="6.3393600000000001"/>
    <n v="2696"/>
    <n v="8708.08"/>
    <n v="15.674543999999999"/>
  </r>
  <r>
    <x v="1"/>
    <x v="7"/>
    <x v="4"/>
    <s v="CUST_ID_136"/>
    <s v="PROD_ID_005"/>
    <x v="81"/>
    <s v="Medium"/>
    <d v="2020-07-26T00:00:00"/>
    <x v="3"/>
    <x v="0"/>
    <x v="0"/>
    <n v="2436"/>
    <n v="4"/>
    <n v="23"/>
    <n v="56028"/>
    <n v="3361.68"/>
    <n v="52666.32"/>
    <n v="28.623000000000001"/>
    <n v="9744"/>
    <n v="42922.32"/>
    <n v="77.260176000000001"/>
  </r>
  <r>
    <x v="3"/>
    <x v="0"/>
    <x v="0"/>
    <s v="CUST_ID_049"/>
    <s v="PROD_ID_001"/>
    <x v="48"/>
    <s v="Medium"/>
    <d v="2021-07-15T00:00:00"/>
    <x v="3"/>
    <x v="0"/>
    <x v="1"/>
    <n v="1176"/>
    <n v="6"/>
    <n v="525"/>
    <n v="617400"/>
    <n v="37044"/>
    <n v="580356"/>
    <n v="322.42"/>
    <n v="7056"/>
    <n v="573300"/>
    <n v="1031.94"/>
  </r>
  <r>
    <x v="3"/>
    <x v="4"/>
    <x v="0"/>
    <s v="CUST_ID_037"/>
    <s v="PROD_ID_001"/>
    <x v="36"/>
    <s v="Medium"/>
    <d v="2021-05-17T00:00:00"/>
    <x v="10"/>
    <x v="2"/>
    <x v="1"/>
    <n v="1752"/>
    <n v="6"/>
    <n v="525"/>
    <n v="919800"/>
    <n v="55188"/>
    <n v="864612"/>
    <n v="480.34"/>
    <n v="10512"/>
    <n v="854100"/>
    <n v="1537.3799999999999"/>
  </r>
  <r>
    <x v="4"/>
    <x v="6"/>
    <x v="0"/>
    <s v="CUST_ID_119"/>
    <s v="PROD_ID_001"/>
    <x v="87"/>
    <s v="Medium"/>
    <d v="2021-11-20T00:00:00"/>
    <x v="6"/>
    <x v="3"/>
    <x v="1"/>
    <n v="3268"/>
    <n v="6"/>
    <n v="18"/>
    <n v="58824"/>
    <n v="3529.44"/>
    <n v="55294.559999999998"/>
    <n v="30.715439999999997"/>
    <n v="19608"/>
    <n v="35686.559999999998"/>
    <n v="64.235807999999992"/>
  </r>
  <r>
    <x v="3"/>
    <x v="3"/>
    <x v="1"/>
    <s v="CUST_ID_052"/>
    <s v="PROD_ID_002"/>
    <x v="51"/>
    <s v="Medium"/>
    <d v="2020-03-01T00:00:00"/>
    <x v="8"/>
    <x v="1"/>
    <x v="0"/>
    <n v="1795"/>
    <n v="12"/>
    <n v="525"/>
    <n v="942375"/>
    <n v="56542.5"/>
    <n v="885832.5"/>
    <n v="492.18400000000003"/>
    <n v="21540"/>
    <n v="864292.5"/>
    <n v="1555.7265"/>
  </r>
  <r>
    <x v="0"/>
    <x v="6"/>
    <x v="2"/>
    <s v="CUST_ID_007"/>
    <s v="PROD_ID_003"/>
    <x v="6"/>
    <s v="Medium"/>
    <d v="2021-11-11T00:00:00"/>
    <x v="6"/>
    <x v="3"/>
    <x v="1"/>
    <n v="1142"/>
    <n v="148"/>
    <n v="188"/>
    <n v="214696"/>
    <n v="12881.76"/>
    <n v="201814.24"/>
    <n v="111.86"/>
    <n v="169016"/>
    <n v="32798.239999999991"/>
    <n v="59.036831999999983"/>
  </r>
  <r>
    <x v="0"/>
    <x v="6"/>
    <x v="2"/>
    <s v="CUST_ID_015"/>
    <s v="PROD_ID_003"/>
    <x v="14"/>
    <s v="Medium"/>
    <d v="2020-08-17T00:00:00"/>
    <x v="2"/>
    <x v="0"/>
    <x v="0"/>
    <n v="3306"/>
    <n v="148"/>
    <n v="188"/>
    <n v="621528"/>
    <n v="37291.68"/>
    <n v="584236.31999999995"/>
    <n v="323.71249999999998"/>
    <n v="489288"/>
    <n v="94948.319999999949"/>
    <n v="170.9069759999999"/>
  </r>
  <r>
    <x v="1"/>
    <x v="7"/>
    <x v="2"/>
    <s v="CUST_ID_096"/>
    <s v="PROD_ID_003"/>
    <x v="88"/>
    <s v="Medium"/>
    <d v="2021-08-24T00:00:00"/>
    <x v="2"/>
    <x v="0"/>
    <x v="1"/>
    <n v="1836"/>
    <n v="148"/>
    <n v="23"/>
    <n v="42228"/>
    <n v="2533.6799999999998"/>
    <n v="39694.32"/>
    <n v="21.573"/>
    <n v="271728"/>
    <n v="-232033.68"/>
    <n v="-417.66062399999998"/>
  </r>
  <r>
    <x v="3"/>
    <x v="5"/>
    <x v="2"/>
    <s v="CUST_ID_054"/>
    <s v="PROD_ID_003"/>
    <x v="53"/>
    <s v="Medium"/>
    <d v="2020-05-14T00:00:00"/>
    <x v="10"/>
    <x v="2"/>
    <x v="0"/>
    <n v="1795"/>
    <n v="148"/>
    <n v="525"/>
    <n v="942375"/>
    <n v="56542.5"/>
    <n v="885832.5"/>
    <n v="492.18400000000003"/>
    <n v="265660"/>
    <n v="620172.5"/>
    <n v="1116.3105"/>
  </r>
  <r>
    <x v="3"/>
    <x v="6"/>
    <x v="2"/>
    <s v="CUST_ID_031"/>
    <s v="PROD_ID_003"/>
    <x v="30"/>
    <s v="Medium"/>
    <d v="2021-01-11T00:00:00"/>
    <x v="1"/>
    <x v="1"/>
    <x v="1"/>
    <n v="1798"/>
    <n v="148"/>
    <n v="11"/>
    <n v="19778"/>
    <n v="1186.68"/>
    <n v="18591.32"/>
    <n v="9.85684"/>
    <n v="266104"/>
    <n v="-247512.68"/>
    <n v="-445.52282399999996"/>
  </r>
  <r>
    <x v="1"/>
    <x v="0"/>
    <x v="3"/>
    <s v="CUST_ID_137"/>
    <s v="PROD_ID_004"/>
    <x v="82"/>
    <s v="Medium"/>
    <d v="2020-11-21T00:00:00"/>
    <x v="6"/>
    <x v="3"/>
    <x v="0"/>
    <n v="3413"/>
    <n v="308"/>
    <n v="23"/>
    <n v="78499"/>
    <n v="4709.9399999999996"/>
    <n v="73789.06"/>
    <n v="40.1004"/>
    <n v="1051204"/>
    <n v="-977414.94"/>
    <n v="-1759.3468919999998"/>
  </r>
  <r>
    <x v="3"/>
    <x v="1"/>
    <x v="3"/>
    <s v="CUST_ID_034"/>
    <s v="PROD_ID_004"/>
    <x v="33"/>
    <s v="Medium"/>
    <d v="2020-03-15T00:00:00"/>
    <x v="8"/>
    <x v="1"/>
    <x v="0"/>
    <n v="1798"/>
    <n v="308"/>
    <n v="11"/>
    <n v="19778"/>
    <n v="1186.68"/>
    <n v="18591.32"/>
    <n v="9.85684"/>
    <n v="553784"/>
    <n v="-535192.68000000005"/>
    <n v="-963.34682400000008"/>
  </r>
  <r>
    <x v="0"/>
    <x v="1"/>
    <x v="5"/>
    <s v="CUST_ID_138"/>
    <s v="PROD_ID_006"/>
    <x v="83"/>
    <s v="Medium"/>
    <d v="2021-06-28T00:00:00"/>
    <x v="11"/>
    <x v="2"/>
    <x v="1"/>
    <n v="2385"/>
    <n v="320"/>
    <n v="188"/>
    <n v="448380"/>
    <n v="26902.799999999999"/>
    <n v="421477.2"/>
    <n v="233.53125"/>
    <n v="763200"/>
    <n v="-341722.8"/>
    <n v="-615.10104000000001"/>
  </r>
  <r>
    <x v="3"/>
    <x v="4"/>
    <x v="5"/>
    <s v="CUST_ID_093"/>
    <s v="PROD_ID_006"/>
    <x v="56"/>
    <s v="Medium"/>
    <d v="2020-11-18T00:00:00"/>
    <x v="6"/>
    <x v="3"/>
    <x v="0"/>
    <n v="2015"/>
    <n v="320"/>
    <n v="525"/>
    <n v="1057875"/>
    <n v="63472.5"/>
    <n v="994402.5"/>
    <n v="552.39099999999996"/>
    <n v="644800"/>
    <n v="349602.5"/>
    <n v="629.28449999999998"/>
  </r>
  <r>
    <x v="1"/>
    <x v="1"/>
    <x v="1"/>
    <s v="CUST_ID_026"/>
    <s v="PROD_ID_002"/>
    <x v="25"/>
    <s v="Medium"/>
    <d v="2021-10-20T00:00:00"/>
    <x v="9"/>
    <x v="3"/>
    <x v="1"/>
    <n v="2638"/>
    <n v="12"/>
    <n v="23"/>
    <n v="60674"/>
    <n v="3640.4400000000005"/>
    <n v="57033.56"/>
    <n v="30.991799999999998"/>
    <n v="31656"/>
    <n v="25377.559999999998"/>
    <n v="45.679607999999995"/>
  </r>
  <r>
    <x v="1"/>
    <x v="5"/>
    <x v="1"/>
    <s v="CUST_ID_038"/>
    <s v="PROD_ID_002"/>
    <x v="37"/>
    <s v="Medium"/>
    <d v="2021-03-16T00:00:00"/>
    <x v="8"/>
    <x v="1"/>
    <x v="1"/>
    <n v="2092"/>
    <n v="12"/>
    <n v="23"/>
    <n v="48116"/>
    <n v="2886.96"/>
    <n v="45229.04"/>
    <n v="24.5763"/>
    <n v="25104"/>
    <n v="20125.04"/>
    <n v="36.225071999999997"/>
  </r>
  <r>
    <x v="1"/>
    <x v="1"/>
    <x v="1"/>
    <s v="CUST_ID_026"/>
    <s v="PROD_ID_002"/>
    <x v="25"/>
    <s v="Medium"/>
    <d v="2020-11-18T00:00:00"/>
    <x v="6"/>
    <x v="3"/>
    <x v="0"/>
    <n v="1384"/>
    <n v="12"/>
    <n v="23"/>
    <n v="31832"/>
    <n v="1909.92"/>
    <n v="29922.080000000002"/>
    <n v="16.257300000000001"/>
    <n v="16608"/>
    <n v="13314.080000000002"/>
    <n v="23.965344000000002"/>
  </r>
  <r>
    <x v="3"/>
    <x v="3"/>
    <x v="2"/>
    <s v="CUST_ID_028"/>
    <s v="PROD_ID_003"/>
    <x v="27"/>
    <s v="Medium"/>
    <d v="2021-11-30T00:00:00"/>
    <x v="6"/>
    <x v="3"/>
    <x v="1"/>
    <n v="1201"/>
    <n v="148"/>
    <n v="30"/>
    <n v="36030"/>
    <n v="2161.8000000000002"/>
    <n v="33868.199999999997"/>
    <n v="18.8188"/>
    <n v="177748"/>
    <n v="-143879.79999999999"/>
    <n v="-258.98363999999998"/>
  </r>
  <r>
    <x v="3"/>
    <x v="6"/>
    <x v="2"/>
    <s v="CUST_ID_031"/>
    <s v="PROD_ID_003"/>
    <x v="30"/>
    <s v="Medium"/>
    <d v="2020-06-17T00:00:00"/>
    <x v="11"/>
    <x v="2"/>
    <x v="0"/>
    <n v="1600"/>
    <n v="148"/>
    <n v="11"/>
    <n v="17600"/>
    <n v="1056"/>
    <n v="16544"/>
    <n v="8.771139999999999"/>
    <n v="236800"/>
    <n v="-220256"/>
    <n v="-396.46080000000001"/>
  </r>
  <r>
    <x v="1"/>
    <x v="2"/>
    <x v="3"/>
    <s v="CUST_ID_139"/>
    <s v="PROD_ID_004"/>
    <x v="84"/>
    <s v="Medium"/>
    <d v="2021-10-13T00:00:00"/>
    <x v="9"/>
    <x v="3"/>
    <x v="1"/>
    <n v="1384"/>
    <n v="308"/>
    <n v="23"/>
    <n v="31832"/>
    <n v="1909.92"/>
    <n v="29922.080000000002"/>
    <n v="16.257300000000001"/>
    <n v="426272"/>
    <n v="-396349.92"/>
    <n v="-713.42985599999997"/>
  </r>
  <r>
    <x v="4"/>
    <x v="4"/>
    <x v="4"/>
    <s v="CUST_ID_077"/>
    <s v="PROD_ID_005"/>
    <x v="74"/>
    <s v="Medium"/>
    <d v="2021-08-20T00:00:00"/>
    <x v="2"/>
    <x v="0"/>
    <x v="1"/>
    <n v="872"/>
    <n v="4"/>
    <n v="18"/>
    <n v="15696"/>
    <n v="1098.7199999999998"/>
    <n v="14597.28"/>
    <n v="8.1133199999999999"/>
    <n v="3488"/>
    <n v="11109.28"/>
    <n v="19.996704000000001"/>
  </r>
  <r>
    <x v="4"/>
    <x v="3"/>
    <x v="4"/>
    <s v="CUST_ID_036"/>
    <s v="PROD_ID_005"/>
    <x v="35"/>
    <s v="Medium"/>
    <d v="2020-04-24T00:00:00"/>
    <x v="5"/>
    <x v="2"/>
    <x v="0"/>
    <n v="2261"/>
    <n v="4"/>
    <n v="18"/>
    <n v="40698"/>
    <n v="2848.8599999999997"/>
    <n v="37849.14"/>
    <n v="21.02544"/>
    <n v="9044"/>
    <n v="28805.14"/>
    <n v="51.849252"/>
  </r>
  <r>
    <x v="4"/>
    <x v="7"/>
    <x v="0"/>
    <s v="CUST_ID_120"/>
    <s v="PROD_ID_001"/>
    <x v="69"/>
    <s v="Medium"/>
    <d v="2021-03-08T00:00:00"/>
    <x v="8"/>
    <x v="1"/>
    <x v="1"/>
    <n v="2808"/>
    <n v="6"/>
    <n v="18"/>
    <n v="50544"/>
    <n v="3538.0799999999995"/>
    <n v="47005.919999999998"/>
    <n v="26.1144"/>
    <n v="16848"/>
    <n v="30157.919999999998"/>
    <n v="54.284255999999992"/>
  </r>
  <r>
    <x v="4"/>
    <x v="0"/>
    <x v="0"/>
    <s v="CUST_ID_129"/>
    <s v="PROD_ID_001"/>
    <x v="38"/>
    <s v="Medium"/>
    <d v="2020-08-25T00:00:00"/>
    <x v="2"/>
    <x v="0"/>
    <x v="0"/>
    <n v="2810"/>
    <n v="6"/>
    <n v="18"/>
    <n v="50580"/>
    <n v="3540.5999999999995"/>
    <n v="47039.4"/>
    <n v="26.13672"/>
    <n v="16860"/>
    <n v="30179.4"/>
    <n v="54.322920000000003"/>
  </r>
  <r>
    <x v="1"/>
    <x v="3"/>
    <x v="2"/>
    <s v="CUST_ID_140"/>
    <s v="PROD_ID_003"/>
    <x v="85"/>
    <s v="Medium"/>
    <d v="2020-04-18T00:00:00"/>
    <x v="5"/>
    <x v="2"/>
    <x v="0"/>
    <n v="1514"/>
    <n v="148"/>
    <n v="23"/>
    <n v="34822"/>
    <n v="2437.54"/>
    <n v="32384.46"/>
    <n v="17.604900000000001"/>
    <n v="224072"/>
    <n v="-191687.54"/>
    <n v="-345.03757200000001"/>
  </r>
  <r>
    <x v="3"/>
    <x v="7"/>
    <x v="2"/>
    <s v="CUST_ID_016"/>
    <s v="PROD_ID_003"/>
    <x v="15"/>
    <s v="Medium"/>
    <d v="2020-05-08T00:00:00"/>
    <x v="10"/>
    <x v="2"/>
    <x v="0"/>
    <n v="1362"/>
    <n v="148"/>
    <n v="11"/>
    <n v="14982"/>
    <n v="1048.7399999999998"/>
    <n v="13933.26"/>
    <n v="7.3888500000000006"/>
    <n v="201576"/>
    <n v="-187642.74"/>
    <n v="-337.75693199999995"/>
  </r>
  <r>
    <x v="3"/>
    <x v="0"/>
    <x v="2"/>
    <s v="CUST_ID_041"/>
    <s v="PROD_ID_003"/>
    <x v="40"/>
    <s v="Medium"/>
    <d v="2021-08-04T00:00:00"/>
    <x v="2"/>
    <x v="0"/>
    <x v="1"/>
    <n v="656"/>
    <n v="148"/>
    <n v="11"/>
    <n v="7216"/>
    <n v="505.11999999999995"/>
    <n v="6710.88"/>
    <n v="3.5609700000000002"/>
    <n v="97088"/>
    <n v="-90377.12"/>
    <n v="-162.67881599999998"/>
  </r>
  <r>
    <x v="3"/>
    <x v="7"/>
    <x v="2"/>
    <s v="CUST_ID_016"/>
    <s v="PROD_ID_003"/>
    <x v="15"/>
    <s v="Medium"/>
    <d v="2020-04-05T00:00:00"/>
    <x v="5"/>
    <x v="2"/>
    <x v="0"/>
    <n v="1898"/>
    <n v="148"/>
    <n v="11"/>
    <n v="20878"/>
    <n v="1461.4599999999998"/>
    <n v="19416.54"/>
    <n v="10.298819999999999"/>
    <n v="280904"/>
    <n v="-261487.46"/>
    <n v="-470.67742799999996"/>
  </r>
  <r>
    <x v="4"/>
    <x v="0"/>
    <x v="3"/>
    <s v="CUST_ID_081"/>
    <s v="PROD_ID_004"/>
    <x v="76"/>
    <s v="Medium"/>
    <d v="2021-02-25T00:00:00"/>
    <x v="4"/>
    <x v="1"/>
    <x v="1"/>
    <n v="2086"/>
    <n v="308"/>
    <n v="18"/>
    <n v="37548"/>
    <n v="2628.3599999999997"/>
    <n v="34919.64"/>
    <n v="19.40166"/>
    <n v="642488"/>
    <n v="-607568.36"/>
    <n v="-1093.6230479999999"/>
  </r>
  <r>
    <x v="3"/>
    <x v="6"/>
    <x v="3"/>
    <s v="CUST_ID_055"/>
    <s v="PROD_ID_004"/>
    <x v="54"/>
    <s v="Medium"/>
    <d v="2021-01-01T00:00:00"/>
    <x v="1"/>
    <x v="1"/>
    <x v="1"/>
    <n v="1898"/>
    <n v="308"/>
    <n v="11"/>
    <n v="20878"/>
    <n v="1461.4599999999998"/>
    <n v="19416.54"/>
    <n v="10.298819999999999"/>
    <n v="584584"/>
    <n v="-565167.46"/>
    <n v="-1017.3014279999999"/>
  </r>
  <r>
    <x v="3"/>
    <x v="6"/>
    <x v="5"/>
    <s v="CUST_ID_047"/>
    <s v="PROD_ID_006"/>
    <x v="46"/>
    <s v="Medium"/>
    <d v="2020-06-04T00:00:00"/>
    <x v="11"/>
    <x v="2"/>
    <x v="0"/>
    <n v="1362"/>
    <n v="320"/>
    <n v="11"/>
    <n v="14982"/>
    <n v="1048.7399999999998"/>
    <n v="13933.26"/>
    <n v="7.3888500000000006"/>
    <n v="435840"/>
    <n v="-421906.74"/>
    <n v="-759.43213199999991"/>
  </r>
  <r>
    <x v="3"/>
    <x v="0"/>
    <x v="4"/>
    <s v="CUST_ID_057"/>
    <s v="PROD_ID_005"/>
    <x v="56"/>
    <s v="Medium"/>
    <d v="2021-05-03T00:00:00"/>
    <x v="10"/>
    <x v="2"/>
    <x v="1"/>
    <n v="2113"/>
    <n v="4"/>
    <n v="525"/>
    <n v="1109325"/>
    <n v="77652.750000000015"/>
    <n v="1031672.25"/>
    <n v="573.20550000000003"/>
    <n v="8452"/>
    <n v="1023220.25"/>
    <n v="1841.79645"/>
  </r>
  <r>
    <x v="2"/>
    <x v="4"/>
    <x v="4"/>
    <s v="CUST_ID_141"/>
    <s v="PROD_ID_005"/>
    <x v="56"/>
    <s v="Medium"/>
    <d v="2021-08-14T00:00:00"/>
    <x v="2"/>
    <x v="0"/>
    <x v="1"/>
    <n v="538"/>
    <n v="4"/>
    <n v="450"/>
    <n v="242100"/>
    <n v="16947"/>
    <n v="225153"/>
    <n v="124.992"/>
    <n v="2152"/>
    <n v="223001"/>
    <n v="401.40179999999998"/>
  </r>
  <r>
    <x v="2"/>
    <x v="4"/>
    <x v="4"/>
    <s v="CUST_ID_141"/>
    <s v="PROD_ID_005"/>
    <x v="56"/>
    <s v="Medium"/>
    <d v="2020-07-24T00:00:00"/>
    <x v="3"/>
    <x v="0"/>
    <x v="0"/>
    <n v="2617"/>
    <n v="4"/>
    <n v="450"/>
    <n v="1177650"/>
    <n v="82435.500000000015"/>
    <n v="1095214.5"/>
    <n v="608.49900000000002"/>
    <n v="10468"/>
    <n v="1084746.5"/>
    <n v="1952.5436999999999"/>
  </r>
  <r>
    <x v="3"/>
    <x v="2"/>
    <x v="0"/>
    <s v="CUST_ID_059"/>
    <s v="PROD_ID_001"/>
    <x v="58"/>
    <s v="Medium"/>
    <d v="2020-09-24T00:00:00"/>
    <x v="0"/>
    <x v="0"/>
    <x v="0"/>
    <n v="2371"/>
    <n v="6"/>
    <n v="30"/>
    <n v="71130"/>
    <n v="4979.1000000000004"/>
    <n v="66150.899999999994"/>
    <n v="36.753599999999999"/>
    <n v="14226"/>
    <n v="51924.899999999994"/>
    <n v="93.464819999999989"/>
  </r>
  <r>
    <x v="2"/>
    <x v="5"/>
    <x v="0"/>
    <s v="CUST_ID_078"/>
    <s v="PROD_ID_001"/>
    <x v="75"/>
    <s v="Medium"/>
    <d v="2021-07-26T00:00:00"/>
    <x v="3"/>
    <x v="0"/>
    <x v="1"/>
    <n v="2617"/>
    <n v="6"/>
    <n v="450"/>
    <n v="1177650"/>
    <n v="82435.500000000015"/>
    <n v="1095214.5"/>
    <n v="608.49900000000002"/>
    <n v="15702"/>
    <n v="1079512.5"/>
    <n v="1943.1224999999999"/>
  </r>
  <r>
    <x v="2"/>
    <x v="5"/>
    <x v="1"/>
    <s v="CUST_ID_070"/>
    <s v="PROD_ID_002"/>
    <x v="67"/>
    <s v="Medium"/>
    <d v="2021-05-17T00:00:00"/>
    <x v="10"/>
    <x v="2"/>
    <x v="1"/>
    <n v="2042"/>
    <n v="12"/>
    <n v="450"/>
    <n v="918900"/>
    <n v="64323.000000000007"/>
    <n v="854577"/>
    <n v="474.858"/>
    <n v="24504"/>
    <n v="830073"/>
    <n v="1494.1314"/>
  </r>
  <r>
    <x v="2"/>
    <x v="0"/>
    <x v="1"/>
    <s v="CUST_ID_121"/>
    <s v="PROD_ID_002"/>
    <x v="70"/>
    <s v="Medium"/>
    <d v="2021-06-04T00:00:00"/>
    <x v="11"/>
    <x v="2"/>
    <x v="1"/>
    <n v="538"/>
    <n v="12"/>
    <n v="450"/>
    <n v="242100"/>
    <n v="16947"/>
    <n v="225153"/>
    <n v="124.992"/>
    <n v="6456"/>
    <n v="218697"/>
    <n v="393.65460000000002"/>
  </r>
  <r>
    <x v="0"/>
    <x v="6"/>
    <x v="1"/>
    <s v="CUST_ID_023"/>
    <s v="PROD_ID_002"/>
    <x v="22"/>
    <s v="Medium"/>
    <d v="2020-10-09T00:00:00"/>
    <x v="9"/>
    <x v="3"/>
    <x v="0"/>
    <n v="4216"/>
    <n v="12"/>
    <n v="188"/>
    <n v="792608"/>
    <n v="55482.560000000005"/>
    <n v="737125.44"/>
    <n v="408.38625000000002"/>
    <n v="50592"/>
    <n v="686533.44"/>
    <n v="1235.760192"/>
  </r>
  <r>
    <x v="1"/>
    <x v="1"/>
    <x v="1"/>
    <s v="CUST_ID_002"/>
    <s v="PROD_ID_002"/>
    <x v="1"/>
    <s v="Medium"/>
    <d v="2020-04-28T00:00:00"/>
    <x v="5"/>
    <x v="2"/>
    <x v="0"/>
    <n v="2521"/>
    <n v="12"/>
    <n v="23"/>
    <n v="57983"/>
    <n v="4058.8100000000004"/>
    <n v="53924.19"/>
    <n v="29.308949999999999"/>
    <n v="30252"/>
    <n v="23672.190000000002"/>
    <n v="42.609942000000004"/>
  </r>
  <r>
    <x v="3"/>
    <x v="3"/>
    <x v="1"/>
    <s v="CUST_ID_052"/>
    <s v="PROD_ID_002"/>
    <x v="51"/>
    <s v="Medium"/>
    <d v="2020-03-06T00:00:00"/>
    <x v="8"/>
    <x v="1"/>
    <x v="0"/>
    <n v="1842"/>
    <n v="12"/>
    <n v="30"/>
    <n v="55260"/>
    <n v="3868.2000000000003"/>
    <n v="51391.8"/>
    <n v="28.550999999999998"/>
    <n v="22104"/>
    <n v="29287.800000000003"/>
    <n v="52.718040000000002"/>
  </r>
  <r>
    <x v="2"/>
    <x v="4"/>
    <x v="2"/>
    <s v="CUST_ID_061"/>
    <s v="PROD_ID_003"/>
    <x v="59"/>
    <s v="Medium"/>
    <d v="2021-11-06T00:00:00"/>
    <x v="6"/>
    <x v="3"/>
    <x v="1"/>
    <n v="1991"/>
    <n v="148"/>
    <n v="450"/>
    <n v="895950"/>
    <n v="62716.500000000007"/>
    <n v="833233.5"/>
    <n v="462.86099999999999"/>
    <n v="294668"/>
    <n v="538565.5"/>
    <n v="969.41789999999992"/>
  </r>
  <r>
    <x v="3"/>
    <x v="6"/>
    <x v="2"/>
    <s v="CUST_ID_031"/>
    <s v="PROD_ID_003"/>
    <x v="30"/>
    <s v="Medium"/>
    <d v="2020-12-20T00:00:00"/>
    <x v="7"/>
    <x v="3"/>
    <x v="0"/>
    <n v="731"/>
    <n v="148"/>
    <n v="30"/>
    <n v="21930"/>
    <n v="1535.1000000000001"/>
    <n v="20394.900000000001"/>
    <n v="11.327399999999999"/>
    <n v="108188"/>
    <n v="-87793.1"/>
    <n v="-158.02758"/>
  </r>
  <r>
    <x v="0"/>
    <x v="4"/>
    <x v="2"/>
    <s v="CUST_ID_029"/>
    <s v="PROD_ID_003"/>
    <x v="28"/>
    <s v="Medium"/>
    <d v="2020-04-12T00:00:00"/>
    <x v="5"/>
    <x v="2"/>
    <x v="0"/>
    <n v="2504"/>
    <n v="148"/>
    <n v="188"/>
    <n v="470752"/>
    <n v="32952.640000000007"/>
    <n v="437799.36"/>
    <n v="242.61375000000001"/>
    <n v="370592"/>
    <n v="67207.359999999986"/>
    <n v="120.97324799999997"/>
  </r>
  <r>
    <x v="3"/>
    <x v="5"/>
    <x v="2"/>
    <s v="CUST_ID_054"/>
    <s v="PROD_ID_003"/>
    <x v="53"/>
    <s v="Medium"/>
    <d v="2021-08-03T00:00:00"/>
    <x v="2"/>
    <x v="0"/>
    <x v="1"/>
    <n v="2371"/>
    <n v="148"/>
    <n v="30"/>
    <n v="71130"/>
    <n v="4979.1000000000004"/>
    <n v="66150.899999999994"/>
    <n v="36.753599999999999"/>
    <n v="350908"/>
    <n v="-284757.09999999998"/>
    <n v="-512.56277999999998"/>
  </r>
  <r>
    <x v="2"/>
    <x v="5"/>
    <x v="2"/>
    <s v="CUST_ID_086"/>
    <s v="PROD_ID_003"/>
    <x v="49"/>
    <s v="Medium"/>
    <d v="2020-07-29T00:00:00"/>
    <x v="3"/>
    <x v="0"/>
    <x v="0"/>
    <n v="1646"/>
    <n v="148"/>
    <n v="450"/>
    <n v="740700"/>
    <n v="51849.000000000007"/>
    <n v="688851"/>
    <n v="382.78800000000001"/>
    <n v="243608"/>
    <n v="445243"/>
    <n v="801.43740000000003"/>
  </r>
  <r>
    <x v="4"/>
    <x v="5"/>
    <x v="3"/>
    <s v="CUST_ID_142"/>
    <s v="PROD_ID_004"/>
    <x v="86"/>
    <s v="Medium"/>
    <d v="2021-09-24T00:00:00"/>
    <x v="0"/>
    <x v="0"/>
    <x v="1"/>
    <n v="3893"/>
    <n v="308"/>
    <n v="18"/>
    <n v="70074"/>
    <n v="4905.18"/>
    <n v="65168.82"/>
    <n v="36.208620000000003"/>
    <n v="1199044"/>
    <n v="-1133875.18"/>
    <n v="-2040.9753239999998"/>
  </r>
  <r>
    <x v="2"/>
    <x v="5"/>
    <x v="3"/>
    <s v="CUST_ID_062"/>
    <s v="PROD_ID_004"/>
    <x v="60"/>
    <s v="Medium"/>
    <d v="2021-04-14T00:00:00"/>
    <x v="5"/>
    <x v="2"/>
    <x v="1"/>
    <n v="1151"/>
    <n v="308"/>
    <n v="450"/>
    <n v="517950"/>
    <n v="36256.5"/>
    <n v="481693.5"/>
    <n v="267.56099999999998"/>
    <n v="354508"/>
    <n v="127185.5"/>
    <n v="228.93389999999999"/>
  </r>
  <r>
    <x v="2"/>
    <x v="0"/>
    <x v="3"/>
    <s v="CUST_ID_017"/>
    <s v="PROD_ID_004"/>
    <x v="16"/>
    <s v="Medium"/>
    <d v="2020-04-10T00:00:00"/>
    <x v="5"/>
    <x v="2"/>
    <x v="0"/>
    <n v="3296"/>
    <n v="308"/>
    <n v="450"/>
    <n v="1483200"/>
    <n v="103824.00000000001"/>
    <n v="1379376"/>
    <n v="766.41300000000001"/>
    <n v="1015168"/>
    <n v="364208"/>
    <n v="655.57439999999997"/>
  </r>
  <r>
    <x v="0"/>
    <x v="6"/>
    <x v="5"/>
    <s v="CUST_ID_143"/>
    <s v="PROD_ID_006"/>
    <x v="87"/>
    <s v="Medium"/>
    <d v="2021-06-03T00:00:00"/>
    <x v="11"/>
    <x v="2"/>
    <x v="1"/>
    <n v="1974"/>
    <n v="320"/>
    <n v="188"/>
    <n v="371112"/>
    <n v="25977.840000000004"/>
    <n v="345134.16"/>
    <n v="191.23124999999999"/>
    <n v="631680"/>
    <n v="-286545.84000000003"/>
    <n v="-515.782512"/>
  </r>
  <r>
    <x v="3"/>
    <x v="0"/>
    <x v="5"/>
    <s v="CUST_ID_065"/>
    <s v="PROD_ID_006"/>
    <x v="63"/>
    <s v="Medium"/>
    <d v="2021-06-30T00:00:00"/>
    <x v="11"/>
    <x v="2"/>
    <x v="1"/>
    <n v="3451"/>
    <n v="320"/>
    <n v="525"/>
    <n v="1811775"/>
    <n v="126824.25000000001"/>
    <n v="1684950.75"/>
    <n v="936.13800000000003"/>
    <n v="1104320"/>
    <n v="580630.75"/>
    <n v="1045.13535"/>
  </r>
  <r>
    <x v="3"/>
    <x v="6"/>
    <x v="5"/>
    <s v="CUST_ID_047"/>
    <s v="PROD_ID_006"/>
    <x v="46"/>
    <s v="Medium"/>
    <d v="2020-12-04T00:00:00"/>
    <x v="7"/>
    <x v="3"/>
    <x v="0"/>
    <n v="1342"/>
    <n v="320"/>
    <n v="30"/>
    <n v="40260"/>
    <n v="2818.2000000000003"/>
    <n v="37441.800000000003"/>
    <n v="20.794799999999999"/>
    <n v="429440"/>
    <n v="-391998.2"/>
    <n v="-705.59676000000002"/>
  </r>
  <r>
    <x v="2"/>
    <x v="7"/>
    <x v="5"/>
    <s v="CUST_ID_144"/>
    <s v="PROD_ID_006"/>
    <x v="69"/>
    <s v="Medium"/>
    <d v="2021-09-20T00:00:00"/>
    <x v="0"/>
    <x v="0"/>
    <x v="1"/>
    <n v="1646"/>
    <n v="320"/>
    <n v="450"/>
    <n v="740700"/>
    <n v="51849.000000000007"/>
    <n v="688851"/>
    <n v="382.78800000000001"/>
    <n v="526720"/>
    <n v="162131"/>
    <n v="291.83580000000001"/>
  </r>
  <r>
    <x v="3"/>
    <x v="2"/>
    <x v="0"/>
    <s v="CUST_ID_043"/>
    <s v="PROD_ID_001"/>
    <x v="42"/>
    <s v="Medium"/>
    <d v="2021-10-20T00:00:00"/>
    <x v="9"/>
    <x v="3"/>
    <x v="1"/>
    <n v="586"/>
    <n v="6"/>
    <n v="11"/>
    <n v="6446"/>
    <n v="515.67999999999995"/>
    <n v="5930.32"/>
    <n v="3.1427200000000002"/>
    <n v="3516"/>
    <n v="2414.3199999999997"/>
    <n v="4.345775999999999"/>
  </r>
  <r>
    <x v="3"/>
    <x v="2"/>
    <x v="0"/>
    <s v="CUST_ID_099"/>
    <s v="PROD_ID_001"/>
    <x v="72"/>
    <s v="Medium"/>
    <d v="2020-10-12T00:00:00"/>
    <x v="9"/>
    <x v="3"/>
    <x v="0"/>
    <n v="1538"/>
    <n v="6"/>
    <n v="30"/>
    <n v="46140"/>
    <n v="3691.1999999999994"/>
    <n v="42448.800000000003"/>
    <n v="23.588799999999999"/>
    <n v="9228"/>
    <n v="33220.800000000003"/>
    <n v="59.797440000000002"/>
  </r>
  <r>
    <x v="3"/>
    <x v="3"/>
    <x v="1"/>
    <s v="CUST_ID_004"/>
    <s v="PROD_ID_002"/>
    <x v="3"/>
    <s v="Medium"/>
    <d v="2020-10-21T00:00:00"/>
    <x v="9"/>
    <x v="3"/>
    <x v="0"/>
    <n v="308"/>
    <n v="12"/>
    <n v="11"/>
    <n v="3388"/>
    <n v="271.03999999999996"/>
    <n v="3116.96"/>
    <n v="1.6550799999999999"/>
    <n v="3696"/>
    <n v="-579.04"/>
    <n v="-1.0422719999999999"/>
  </r>
  <r>
    <x v="3"/>
    <x v="7"/>
    <x v="5"/>
    <s v="CUST_ID_064"/>
    <s v="PROD_ID_006"/>
    <x v="62"/>
    <s v="Medium"/>
    <d v="2020-10-02T00:00:00"/>
    <x v="9"/>
    <x v="3"/>
    <x v="0"/>
    <n v="1538"/>
    <n v="320"/>
    <n v="30"/>
    <n v="46140"/>
    <n v="3691.1999999999994"/>
    <n v="42448.800000000003"/>
    <n v="23.588799999999999"/>
    <n v="492160"/>
    <n v="-449711.2"/>
    <n v="-809.48015999999996"/>
  </r>
  <r>
    <x v="0"/>
    <x v="3"/>
    <x v="4"/>
    <s v="CUST_ID_100"/>
    <s v="PROD_ID_005"/>
    <x v="73"/>
    <s v="Medium"/>
    <d v="2020-05-31T00:00:00"/>
    <x v="10"/>
    <x v="2"/>
    <x v="0"/>
    <n v="1848"/>
    <n v="4"/>
    <n v="188"/>
    <n v="347424"/>
    <n v="27793.920000000002"/>
    <n v="319630.08000000002"/>
    <n v="177.1"/>
    <n v="7392"/>
    <n v="312238.08000000002"/>
    <n v="562.02854400000001"/>
  </r>
  <r>
    <x v="1"/>
    <x v="1"/>
    <x v="4"/>
    <s v="CUST_ID_106"/>
    <s v="PROD_ID_005"/>
    <x v="57"/>
    <s v="Medium"/>
    <d v="2021-01-06T00:00:00"/>
    <x v="1"/>
    <x v="1"/>
    <x v="1"/>
    <n v="588"/>
    <n v="4"/>
    <n v="23"/>
    <n v="13524"/>
    <n v="1081.92"/>
    <n v="12442.08"/>
    <n v="6.7619999999999996"/>
    <n v="2352"/>
    <n v="10090.08"/>
    <n v="18.162143999999998"/>
  </r>
  <r>
    <x v="3"/>
    <x v="1"/>
    <x v="4"/>
    <s v="CUST_ID_066"/>
    <s v="PROD_ID_005"/>
    <x v="64"/>
    <s v="Medium"/>
    <d v="2020-01-26T00:00:00"/>
    <x v="1"/>
    <x v="1"/>
    <x v="0"/>
    <n v="1634"/>
    <n v="4"/>
    <n v="525"/>
    <n v="857850"/>
    <n v="68628"/>
    <n v="789222"/>
    <n v="438.56400000000002"/>
    <n v="6536"/>
    <n v="782686"/>
    <n v="1408.8347999999999"/>
  </r>
  <r>
    <x v="1"/>
    <x v="0"/>
    <x v="0"/>
    <s v="CUST_ID_145"/>
    <s v="PROD_ID_001"/>
    <x v="70"/>
    <s v="Medium"/>
    <d v="2021-01-03T00:00:00"/>
    <x v="1"/>
    <x v="1"/>
    <x v="1"/>
    <n v="3001"/>
    <n v="6"/>
    <n v="23"/>
    <n v="69023"/>
    <n v="5521.84"/>
    <n v="63501.16"/>
    <n v="34.513800000000003"/>
    <n v="18006"/>
    <n v="45495.16"/>
    <n v="81.891288000000003"/>
  </r>
  <r>
    <x v="3"/>
    <x v="2"/>
    <x v="0"/>
    <s v="CUST_ID_043"/>
    <s v="PROD_ID_001"/>
    <x v="42"/>
    <s v="Medium"/>
    <d v="2020-11-27T00:00:00"/>
    <x v="6"/>
    <x v="3"/>
    <x v="0"/>
    <n v="850"/>
    <n v="6"/>
    <n v="30"/>
    <n v="25500"/>
    <n v="2040"/>
    <n v="23460"/>
    <n v="13.027200000000001"/>
    <n v="5100"/>
    <n v="18360"/>
    <n v="33.048000000000002"/>
  </r>
  <r>
    <x v="3"/>
    <x v="4"/>
    <x v="0"/>
    <s v="CUST_ID_037"/>
    <s v="PROD_ID_001"/>
    <x v="36"/>
    <s v="Medium"/>
    <d v="2021-08-15T00:00:00"/>
    <x v="2"/>
    <x v="0"/>
    <x v="1"/>
    <n v="774"/>
    <n v="6"/>
    <n v="30"/>
    <n v="23220"/>
    <n v="1857.6000000000001"/>
    <n v="21362.400000000001"/>
    <n v="11.868"/>
    <n v="4644"/>
    <n v="16718.400000000001"/>
    <n v="30.093120000000003"/>
  </r>
  <r>
    <x v="2"/>
    <x v="5"/>
    <x v="0"/>
    <s v="CUST_ID_078"/>
    <s v="PROD_ID_001"/>
    <x v="75"/>
    <s v="Medium"/>
    <d v="2021-07-11T00:00:00"/>
    <x v="3"/>
    <x v="0"/>
    <x v="1"/>
    <n v="1874"/>
    <n v="6"/>
    <n v="450"/>
    <n v="843300"/>
    <n v="67464"/>
    <n v="775836"/>
    <n v="431.11200000000002"/>
    <n v="11244"/>
    <n v="764592"/>
    <n v="1376.2655999999999"/>
  </r>
  <r>
    <x v="1"/>
    <x v="4"/>
    <x v="0"/>
    <s v="CUST_ID_109"/>
    <s v="PROD_ID_001"/>
    <x v="80"/>
    <s v="Medium"/>
    <d v="2021-06-22T00:00:00"/>
    <x v="11"/>
    <x v="2"/>
    <x v="1"/>
    <n v="853"/>
    <n v="6"/>
    <n v="23"/>
    <n v="19619"/>
    <n v="1569.52"/>
    <n v="18049.48"/>
    <n v="9.8117999999999999"/>
    <n v="5118"/>
    <n v="12931.48"/>
    <n v="23.276664"/>
  </r>
  <r>
    <x v="0"/>
    <x v="7"/>
    <x v="1"/>
    <s v="CUST_ID_024"/>
    <s v="PROD_ID_002"/>
    <x v="23"/>
    <s v="Medium"/>
    <d v="2021-11-09T00:00:00"/>
    <x v="6"/>
    <x v="3"/>
    <x v="1"/>
    <n v="1337"/>
    <n v="12"/>
    <n v="188"/>
    <n v="251356"/>
    <n v="20108.48"/>
    <n v="231247.52"/>
    <n v="128.11000000000001"/>
    <n v="16044"/>
    <n v="215203.52"/>
    <n v="387.36633599999999"/>
  </r>
  <r>
    <x v="3"/>
    <x v="7"/>
    <x v="1"/>
    <s v="CUST_ID_072"/>
    <s v="PROD_ID_002"/>
    <x v="69"/>
    <s v="Medium"/>
    <d v="2021-07-12T00:00:00"/>
    <x v="3"/>
    <x v="0"/>
    <x v="1"/>
    <n v="1511"/>
    <n v="12"/>
    <n v="11"/>
    <n v="16621"/>
    <n v="1329.68"/>
    <n v="15291.32"/>
    <n v="8.1079600000000003"/>
    <n v="18132"/>
    <n v="-2840.6800000000003"/>
    <n v="-5.1132240000000007"/>
  </r>
  <r>
    <x v="3"/>
    <x v="7"/>
    <x v="1"/>
    <s v="CUST_ID_072"/>
    <s v="PROD_ID_002"/>
    <x v="69"/>
    <s v="Medium"/>
    <d v="2020-09-28T00:00:00"/>
    <x v="0"/>
    <x v="0"/>
    <x v="0"/>
    <n v="1314"/>
    <n v="12"/>
    <n v="11"/>
    <n v="14454"/>
    <n v="1156.32"/>
    <n v="13297.68"/>
    <n v="7.0518000000000001"/>
    <n v="15768"/>
    <n v="-2470.3199999999997"/>
    <n v="-4.4465759999999994"/>
  </r>
  <r>
    <x v="3"/>
    <x v="7"/>
    <x v="1"/>
    <s v="CUST_ID_072"/>
    <s v="PROD_ID_002"/>
    <x v="69"/>
    <s v="Medium"/>
    <d v="2020-03-04T00:00:00"/>
    <x v="8"/>
    <x v="1"/>
    <x v="0"/>
    <n v="1639"/>
    <n v="12"/>
    <n v="30"/>
    <n v="49170"/>
    <n v="3933.6"/>
    <n v="45236.4"/>
    <n v="25.134400000000003"/>
    <n v="19668"/>
    <n v="25568.400000000001"/>
    <n v="46.023119999999999"/>
  </r>
  <r>
    <x v="2"/>
    <x v="2"/>
    <x v="1"/>
    <s v="CUST_ID_003"/>
    <s v="PROD_ID_002"/>
    <x v="2"/>
    <s v="Medium"/>
    <d v="2020-07-27T00:00:00"/>
    <x v="3"/>
    <x v="0"/>
    <x v="0"/>
    <n v="2952"/>
    <n v="12"/>
    <n v="450"/>
    <n v="1328400"/>
    <n v="106272"/>
    <n v="1222128"/>
    <n v="678.96"/>
    <n v="35424"/>
    <n v="1186704"/>
    <n v="2136.0672"/>
  </r>
  <r>
    <x v="3"/>
    <x v="2"/>
    <x v="1"/>
    <s v="CUST_ID_027"/>
    <s v="PROD_ID_002"/>
    <x v="26"/>
    <s v="Medium"/>
    <d v="2020-03-21T00:00:00"/>
    <x v="8"/>
    <x v="1"/>
    <x v="0"/>
    <n v="814"/>
    <n v="12"/>
    <n v="11"/>
    <n v="8954"/>
    <n v="716.32"/>
    <n v="8237.68"/>
    <n v="4.36632"/>
    <n v="9768"/>
    <n v="-1530.3199999999997"/>
    <n v="-2.7545759999999992"/>
  </r>
  <r>
    <x v="3"/>
    <x v="7"/>
    <x v="1"/>
    <s v="CUST_ID_072"/>
    <s v="PROD_ID_002"/>
    <x v="69"/>
    <s v="Medium"/>
    <d v="2020-11-06T00:00:00"/>
    <x v="6"/>
    <x v="3"/>
    <x v="0"/>
    <n v="1918"/>
    <n v="12"/>
    <n v="11"/>
    <n v="21098"/>
    <n v="1687.8400000000001"/>
    <n v="19410.16"/>
    <n v="10.291120000000001"/>
    <n v="23016"/>
    <n v="-3605.84"/>
    <n v="-6.4905119999999998"/>
  </r>
  <r>
    <x v="3"/>
    <x v="7"/>
    <x v="1"/>
    <s v="CUST_ID_072"/>
    <s v="PROD_ID_002"/>
    <x v="69"/>
    <s v="Medium"/>
    <d v="2020-02-02T00:00:00"/>
    <x v="4"/>
    <x v="1"/>
    <x v="0"/>
    <n v="2321"/>
    <n v="12"/>
    <n v="30"/>
    <n v="69630"/>
    <n v="5570.4000000000005"/>
    <n v="64059.6"/>
    <n v="35.585599999999999"/>
    <n v="27852"/>
    <n v="36207.599999999999"/>
    <n v="65.17367999999999"/>
  </r>
  <r>
    <x v="3"/>
    <x v="7"/>
    <x v="1"/>
    <s v="CUST_ID_040"/>
    <s v="PROD_ID_002"/>
    <x v="39"/>
    <s v="Medium"/>
    <d v="2020-01-12T00:00:00"/>
    <x v="1"/>
    <x v="1"/>
    <x v="0"/>
    <n v="3592"/>
    <n v="12"/>
    <n v="30"/>
    <n v="107760"/>
    <n v="8620.7999999999993"/>
    <n v="99139.199999999997"/>
    <n v="55.071199999999997"/>
    <n v="43104"/>
    <n v="56035.199999999997"/>
    <n v="100.86335999999999"/>
  </r>
  <r>
    <x v="3"/>
    <x v="7"/>
    <x v="1"/>
    <s v="CUST_ID_040"/>
    <s v="PROD_ID_002"/>
    <x v="39"/>
    <s v="Medium"/>
    <d v="2021-09-12T00:00:00"/>
    <x v="0"/>
    <x v="0"/>
    <x v="1"/>
    <n v="1634"/>
    <n v="12"/>
    <n v="525"/>
    <n v="857850"/>
    <n v="68628"/>
    <n v="789222"/>
    <n v="438.56400000000002"/>
    <n v="19608"/>
    <n v="769614"/>
    <n v="1385.3052"/>
  </r>
  <r>
    <x v="4"/>
    <x v="4"/>
    <x v="2"/>
    <s v="CUST_ID_133"/>
    <s v="PROD_ID_003"/>
    <x v="80"/>
    <s v="Medium"/>
    <d v="2020-05-04T00:00:00"/>
    <x v="10"/>
    <x v="2"/>
    <x v="0"/>
    <n v="718"/>
    <n v="148"/>
    <n v="18"/>
    <n v="12924"/>
    <n v="1033.92"/>
    <n v="11890.08"/>
    <n v="6.6019199999999998"/>
    <n v="106264"/>
    <n v="-94373.92"/>
    <n v="-169.87305599999999"/>
  </r>
  <r>
    <x v="3"/>
    <x v="0"/>
    <x v="2"/>
    <s v="CUST_ID_041"/>
    <s v="PROD_ID_003"/>
    <x v="40"/>
    <s v="Medium"/>
    <d v="2021-08-17T00:00:00"/>
    <x v="2"/>
    <x v="0"/>
    <x v="1"/>
    <n v="3488"/>
    <n v="148"/>
    <n v="11"/>
    <n v="38368"/>
    <n v="3069.44"/>
    <n v="35298.559999999998"/>
    <n v="18.721080000000001"/>
    <n v="516224"/>
    <n v="-480925.44"/>
    <n v="-865.66579200000001"/>
  </r>
  <r>
    <x v="3"/>
    <x v="3"/>
    <x v="2"/>
    <s v="CUST_ID_028"/>
    <s v="PROD_ID_003"/>
    <x v="27"/>
    <s v="Medium"/>
    <d v="2020-07-05T00:00:00"/>
    <x v="3"/>
    <x v="0"/>
    <x v="0"/>
    <n v="2806"/>
    <n v="148"/>
    <n v="11"/>
    <n v="30866"/>
    <n v="2469.2800000000002"/>
    <n v="28396.720000000001"/>
    <n v="15.056719999999999"/>
    <n v="415288"/>
    <n v="-386891.28"/>
    <n v="-696.40430400000002"/>
  </r>
  <r>
    <x v="2"/>
    <x v="0"/>
    <x v="2"/>
    <s v="CUST_ID_097"/>
    <s v="PROD_ID_003"/>
    <x v="89"/>
    <s v="Medium"/>
    <d v="2020-08-11T00:00:00"/>
    <x v="2"/>
    <x v="0"/>
    <x v="0"/>
    <n v="762"/>
    <n v="148"/>
    <n v="450"/>
    <n v="342900"/>
    <n v="27432"/>
    <n v="315468"/>
    <n v="175.26"/>
    <n v="112776"/>
    <n v="202692"/>
    <n v="364.84559999999999"/>
  </r>
  <r>
    <x v="3"/>
    <x v="7"/>
    <x v="3"/>
    <s v="CUST_ID_008"/>
    <s v="PROD_ID_004"/>
    <x v="7"/>
    <s v="Medium"/>
    <d v="2021-02-22T00:00:00"/>
    <x v="4"/>
    <x v="1"/>
    <x v="1"/>
    <n v="689"/>
    <n v="308"/>
    <n v="525"/>
    <n v="361725"/>
    <n v="28938"/>
    <n v="332787"/>
    <n v="184.989"/>
    <n v="212212"/>
    <n v="120575"/>
    <n v="217.035"/>
  </r>
  <r>
    <x v="3"/>
    <x v="7"/>
    <x v="3"/>
    <s v="CUST_ID_056"/>
    <s v="PROD_ID_004"/>
    <x v="55"/>
    <s v="Medium"/>
    <d v="2021-10-13T00:00:00"/>
    <x v="9"/>
    <x v="3"/>
    <x v="1"/>
    <n v="2806"/>
    <n v="308"/>
    <n v="11"/>
    <n v="30866"/>
    <n v="2469.2800000000002"/>
    <n v="28396.720000000001"/>
    <n v="15.056719999999999"/>
    <n v="864248"/>
    <n v="-835851.28"/>
    <n v="-1504.5323040000001"/>
  </r>
  <r>
    <x v="3"/>
    <x v="7"/>
    <x v="3"/>
    <s v="CUST_ID_008"/>
    <s v="PROD_ID_004"/>
    <x v="7"/>
    <s v="Medium"/>
    <d v="2021-03-20T00:00:00"/>
    <x v="8"/>
    <x v="1"/>
    <x v="1"/>
    <n v="457"/>
    <n v="308"/>
    <n v="525"/>
    <n v="239925"/>
    <n v="19194"/>
    <n v="220731"/>
    <n v="122.682"/>
    <n v="140756"/>
    <n v="79975"/>
    <n v="143.95499999999998"/>
  </r>
  <r>
    <x v="3"/>
    <x v="7"/>
    <x v="3"/>
    <s v="CUST_ID_056"/>
    <s v="PROD_ID_004"/>
    <x v="55"/>
    <s v="Medium"/>
    <d v="2021-08-06T00:00:00"/>
    <x v="2"/>
    <x v="0"/>
    <x v="1"/>
    <n v="506"/>
    <n v="308"/>
    <n v="525"/>
    <n v="265650"/>
    <n v="21252"/>
    <n v="244398"/>
    <n v="135.88399999999999"/>
    <n v="155848"/>
    <n v="88550"/>
    <n v="159.38999999999999"/>
  </r>
  <r>
    <x v="2"/>
    <x v="6"/>
    <x v="3"/>
    <s v="CUST_ID_063"/>
    <s v="PROD_ID_004"/>
    <x v="61"/>
    <s v="Medium"/>
    <d v="2021-03-20T00:00:00"/>
    <x v="8"/>
    <x v="1"/>
    <x v="1"/>
    <n v="2561"/>
    <n v="308"/>
    <n v="450"/>
    <n v="1152450"/>
    <n v="92196"/>
    <n v="1060254"/>
    <n v="588.98400000000004"/>
    <n v="788788"/>
    <n v="271466"/>
    <n v="488.6388"/>
  </r>
  <r>
    <x v="3"/>
    <x v="6"/>
    <x v="5"/>
    <s v="CUST_ID_047"/>
    <s v="PROD_ID_006"/>
    <x v="46"/>
    <s v="Medium"/>
    <d v="2020-04-19T00:00:00"/>
    <x v="5"/>
    <x v="2"/>
    <x v="0"/>
    <n v="850"/>
    <n v="320"/>
    <n v="30"/>
    <n v="25500"/>
    <n v="2040"/>
    <n v="23460"/>
    <n v="13.027200000000001"/>
    <n v="272000"/>
    <n v="-248540"/>
    <n v="-447.37200000000001"/>
  </r>
  <r>
    <x v="3"/>
    <x v="7"/>
    <x v="5"/>
    <s v="CUST_ID_064"/>
    <s v="PROD_ID_006"/>
    <x v="62"/>
    <s v="Medium"/>
    <d v="2021-04-25T00:00:00"/>
    <x v="5"/>
    <x v="2"/>
    <x v="1"/>
    <n v="3488"/>
    <n v="320"/>
    <n v="11"/>
    <n v="38368"/>
    <n v="3069.44"/>
    <n v="35298.559999999998"/>
    <n v="18.721080000000001"/>
    <n v="1116160"/>
    <n v="-1080861.44"/>
    <n v="-1945.5505919999998"/>
  </r>
  <r>
    <x v="3"/>
    <x v="2"/>
    <x v="5"/>
    <s v="CUST_ID_035"/>
    <s v="PROD_ID_006"/>
    <x v="34"/>
    <s v="Medium"/>
    <d v="2021-10-08T00:00:00"/>
    <x v="9"/>
    <x v="3"/>
    <x v="1"/>
    <n v="1639"/>
    <n v="320"/>
    <n v="30"/>
    <n v="49170"/>
    <n v="3933.6"/>
    <n v="45236.4"/>
    <n v="25.134400000000003"/>
    <n v="524480"/>
    <n v="-479243.6"/>
    <n v="-862.63847999999996"/>
  </r>
  <r>
    <x v="2"/>
    <x v="6"/>
    <x v="5"/>
    <s v="CUST_ID_127"/>
    <s v="PROD_ID_006"/>
    <x v="91"/>
    <s v="Medium"/>
    <d v="2021-06-15T00:00:00"/>
    <x v="11"/>
    <x v="2"/>
    <x v="1"/>
    <n v="2952"/>
    <n v="320"/>
    <n v="450"/>
    <n v="1328400"/>
    <n v="106272"/>
    <n v="1222128"/>
    <n v="678.96"/>
    <n v="944640"/>
    <n v="277488"/>
    <n v="499.47839999999997"/>
  </r>
  <r>
    <x v="3"/>
    <x v="2"/>
    <x v="5"/>
    <s v="CUST_ID_035"/>
    <s v="PROD_ID_006"/>
    <x v="34"/>
    <s v="Medium"/>
    <d v="2021-10-10T00:00:00"/>
    <x v="9"/>
    <x v="3"/>
    <x v="1"/>
    <n v="1824"/>
    <n v="320"/>
    <n v="30"/>
    <n v="54720"/>
    <n v="4377.6000000000004"/>
    <n v="50342.400000000001"/>
    <n v="27.968"/>
    <n v="583680"/>
    <n v="-533337.59999999998"/>
    <n v="-960.00767999999994"/>
  </r>
  <r>
    <x v="1"/>
    <x v="1"/>
    <x v="5"/>
    <s v="CUST_ID_082"/>
    <s v="PROD_ID_006"/>
    <x v="77"/>
    <s v="Medium"/>
    <d v="2021-07-27T00:00:00"/>
    <x v="3"/>
    <x v="0"/>
    <x v="1"/>
    <n v="853"/>
    <n v="320"/>
    <n v="23"/>
    <n v="19619"/>
    <n v="1569.52"/>
    <n v="18049.48"/>
    <n v="9.8117999999999999"/>
    <n v="272960"/>
    <n v="-254910.52"/>
    <n v="-458.83893599999999"/>
  </r>
  <r>
    <x v="2"/>
    <x v="6"/>
    <x v="5"/>
    <s v="CUST_ID_127"/>
    <s v="PROD_ID_006"/>
    <x v="91"/>
    <s v="Medium"/>
    <d v="2021-06-27T00:00:00"/>
    <x v="11"/>
    <x v="2"/>
    <x v="1"/>
    <n v="762"/>
    <n v="320"/>
    <n v="450"/>
    <n v="342900"/>
    <n v="27432"/>
    <n v="315468"/>
    <n v="175.26"/>
    <n v="243840"/>
    <n v="71628"/>
    <n v="128.93039999999999"/>
  </r>
  <r>
    <x v="3"/>
    <x v="0"/>
    <x v="3"/>
    <s v="CUST_ID_033"/>
    <s v="PROD_ID_004"/>
    <x v="32"/>
    <s v="Medium"/>
    <d v="2021-05-12T00:00:00"/>
    <x v="10"/>
    <x v="2"/>
    <x v="1"/>
    <n v="524"/>
    <n v="308"/>
    <n v="30"/>
    <n v="15720"/>
    <n v="1257.6000000000001"/>
    <n v="14462.4"/>
    <n v="8.0315999999999992"/>
    <n v="161392"/>
    <n v="-146929.60000000001"/>
    <n v="-264.47327999999999"/>
  </r>
  <r>
    <x v="2"/>
    <x v="1"/>
    <x v="4"/>
    <s v="CUST_ID_146"/>
    <s v="PROD_ID_005"/>
    <x v="71"/>
    <s v="Medium"/>
    <d v="2021-12-20T00:00:00"/>
    <x v="7"/>
    <x v="3"/>
    <x v="1"/>
    <n v="1313"/>
    <n v="4"/>
    <n v="450"/>
    <n v="590850"/>
    <n v="53176.5"/>
    <n v="537673.5"/>
    <n v="298.66199999999998"/>
    <n v="5252"/>
    <n v="532421.5"/>
    <n v="958.3587"/>
  </r>
  <r>
    <x v="2"/>
    <x v="1"/>
    <x v="0"/>
    <s v="CUST_ID_074"/>
    <s v="PROD_ID_001"/>
    <x v="71"/>
    <s v="Medium"/>
    <d v="2021-12-06T00:00:00"/>
    <x v="7"/>
    <x v="3"/>
    <x v="1"/>
    <n v="4563"/>
    <n v="6"/>
    <n v="450"/>
    <n v="2053350"/>
    <n v="184801.5"/>
    <n v="1868548.5"/>
    <n v="1038.0825"/>
    <n v="27378"/>
    <n v="1841170.5"/>
    <n v="3314.1068999999998"/>
  </r>
  <r>
    <x v="3"/>
    <x v="2"/>
    <x v="0"/>
    <s v="CUST_ID_059"/>
    <s v="PROD_ID_001"/>
    <x v="58"/>
    <s v="Medium"/>
    <d v="2020-09-01T00:00:00"/>
    <x v="0"/>
    <x v="0"/>
    <x v="0"/>
    <n v="1999"/>
    <n v="6"/>
    <n v="525"/>
    <n v="1049475"/>
    <n v="94452.75"/>
    <n v="955022.25"/>
    <n v="530.62099999999998"/>
    <n v="11994"/>
    <n v="943028.25"/>
    <n v="1697.4508499999999"/>
  </r>
  <r>
    <x v="4"/>
    <x v="5"/>
    <x v="0"/>
    <s v="CUST_ID_110"/>
    <s v="PROD_ID_001"/>
    <x v="49"/>
    <s v="Medium"/>
    <d v="2020-06-21T00:00:00"/>
    <x v="11"/>
    <x v="2"/>
    <x v="0"/>
    <n v="2785"/>
    <n v="6"/>
    <n v="18"/>
    <n v="50130"/>
    <n v="4511.7"/>
    <n v="45618.3"/>
    <n v="25.345320000000001"/>
    <n v="16710"/>
    <n v="28908.300000000003"/>
    <n v="52.034940000000006"/>
  </r>
  <r>
    <x v="0"/>
    <x v="4"/>
    <x v="0"/>
    <s v="CUST_ID_013"/>
    <s v="PROD_ID_001"/>
    <x v="12"/>
    <s v="Medium"/>
    <d v="2020-10-24T00:00:00"/>
    <x v="9"/>
    <x v="3"/>
    <x v="0"/>
    <n v="3356"/>
    <n v="6"/>
    <n v="188"/>
    <n v="630928"/>
    <n v="56783.519999999997"/>
    <n v="574144.48"/>
    <n v="318.15875"/>
    <n v="20136"/>
    <n v="554008.48"/>
    <n v="997.21526399999993"/>
  </r>
  <r>
    <x v="2"/>
    <x v="2"/>
    <x v="1"/>
    <s v="CUST_ID_003"/>
    <s v="PROD_ID_002"/>
    <x v="2"/>
    <s v="Medium"/>
    <d v="2020-07-29T00:00:00"/>
    <x v="3"/>
    <x v="0"/>
    <x v="0"/>
    <n v="3078"/>
    <n v="12"/>
    <n v="450"/>
    <n v="1385100"/>
    <n v="124659"/>
    <n v="1260441"/>
    <n v="700.245"/>
    <n v="36936"/>
    <n v="1223505"/>
    <n v="2202.3089999999997"/>
  </r>
  <r>
    <x v="3"/>
    <x v="7"/>
    <x v="1"/>
    <s v="CUST_ID_040"/>
    <s v="PROD_ID_002"/>
    <x v="39"/>
    <s v="Medium"/>
    <d v="2021-04-24T00:00:00"/>
    <x v="5"/>
    <x v="2"/>
    <x v="1"/>
    <n v="2900"/>
    <n v="12"/>
    <n v="525"/>
    <n v="1522500"/>
    <n v="137025"/>
    <n v="1385475"/>
    <n v="769.81449999999995"/>
    <n v="34800"/>
    <n v="1350675"/>
    <n v="2431.2150000000001"/>
  </r>
  <r>
    <x v="1"/>
    <x v="1"/>
    <x v="1"/>
    <s v="CUST_ID_026"/>
    <s v="PROD_ID_002"/>
    <x v="25"/>
    <s v="Medium"/>
    <d v="2020-10-28T00:00:00"/>
    <x v="9"/>
    <x v="3"/>
    <x v="0"/>
    <n v="4410"/>
    <n v="12"/>
    <n v="23"/>
    <n v="101430"/>
    <n v="9128.6999999999989"/>
    <n v="92301.3"/>
    <n v="50.16375"/>
    <n v="52920"/>
    <n v="39381.300000000003"/>
    <n v="70.886340000000004"/>
  </r>
  <r>
    <x v="2"/>
    <x v="5"/>
    <x v="1"/>
    <s v="CUST_ID_070"/>
    <s v="PROD_ID_002"/>
    <x v="67"/>
    <s v="Medium"/>
    <d v="2020-07-01T00:00:00"/>
    <x v="3"/>
    <x v="0"/>
    <x v="0"/>
    <n v="1313"/>
    <n v="12"/>
    <n v="450"/>
    <n v="590850"/>
    <n v="53176.5"/>
    <n v="537673.5"/>
    <n v="298.66199999999998"/>
    <n v="15756"/>
    <n v="521917.5"/>
    <n v="939.45150000000001"/>
  </r>
  <r>
    <x v="1"/>
    <x v="1"/>
    <x v="1"/>
    <s v="CUST_ID_002"/>
    <s v="PROD_ID_002"/>
    <x v="1"/>
    <s v="Medium"/>
    <d v="2020-10-21T00:00:00"/>
    <x v="9"/>
    <x v="3"/>
    <x v="0"/>
    <n v="1472"/>
    <n v="12"/>
    <n v="23"/>
    <n v="33856"/>
    <n v="3047.04"/>
    <n v="30808.959999999999"/>
    <n v="16.748549999999998"/>
    <n v="17664"/>
    <n v="13144.96"/>
    <n v="23.660927999999998"/>
  </r>
  <r>
    <x v="2"/>
    <x v="0"/>
    <x v="1"/>
    <s v="CUST_ID_121"/>
    <s v="PROD_ID_002"/>
    <x v="70"/>
    <s v="Medium"/>
    <d v="2020-06-04T00:00:00"/>
    <x v="11"/>
    <x v="2"/>
    <x v="0"/>
    <n v="1589"/>
    <n v="12"/>
    <n v="450"/>
    <n v="715050"/>
    <n v="64354.5"/>
    <n v="650695.5"/>
    <n v="361.452"/>
    <n v="19068"/>
    <n v="631627.5"/>
    <n v="1136.9295"/>
  </r>
  <r>
    <x v="0"/>
    <x v="2"/>
    <x v="1"/>
    <s v="CUST_ID_115"/>
    <s v="PROD_ID_002"/>
    <x v="84"/>
    <s v="Medium"/>
    <d v="2020-07-26T00:00:00"/>
    <x v="3"/>
    <x v="0"/>
    <x v="0"/>
    <n v="3356"/>
    <n v="12"/>
    <n v="188"/>
    <n v="630928"/>
    <n v="56783.519999999997"/>
    <n v="574144.48"/>
    <n v="318.15875"/>
    <n v="40272"/>
    <n v="533872.48"/>
    <n v="960.97046399999999"/>
  </r>
  <r>
    <x v="1"/>
    <x v="2"/>
    <x v="2"/>
    <s v="CUST_ID_091"/>
    <s v="PROD_ID_003"/>
    <x v="84"/>
    <s v="Medium"/>
    <d v="2021-12-29T00:00:00"/>
    <x v="7"/>
    <x v="3"/>
    <x v="1"/>
    <n v="294"/>
    <n v="148"/>
    <n v="23"/>
    <n v="6762"/>
    <n v="608.57999999999993"/>
    <n v="6153.42"/>
    <n v="3.3442500000000002"/>
    <n v="43512"/>
    <n v="-37358.58"/>
    <n v="-67.245444000000006"/>
  </r>
  <r>
    <x v="2"/>
    <x v="4"/>
    <x v="2"/>
    <s v="CUST_ID_101"/>
    <s v="PROD_ID_003"/>
    <x v="52"/>
    <s v="Medium"/>
    <d v="2021-05-07T00:00:00"/>
    <x v="10"/>
    <x v="2"/>
    <x v="1"/>
    <n v="4552"/>
    <n v="148"/>
    <n v="450"/>
    <n v="2048400"/>
    <n v="184356"/>
    <n v="1864044"/>
    <n v="1035.6255000000001"/>
    <n v="673696"/>
    <n v="1190348"/>
    <n v="2142.6264000000001"/>
  </r>
  <r>
    <x v="3"/>
    <x v="3"/>
    <x v="2"/>
    <s v="CUST_ID_028"/>
    <s v="PROD_ID_003"/>
    <x v="27"/>
    <s v="Medium"/>
    <d v="2020-02-21T00:00:00"/>
    <x v="4"/>
    <x v="1"/>
    <x v="0"/>
    <n v="1568"/>
    <n v="148"/>
    <n v="525"/>
    <n v="823200"/>
    <n v="74088"/>
    <n v="749112"/>
    <n v="416.27949999999998"/>
    <n v="232064"/>
    <n v="517048"/>
    <n v="930.68639999999994"/>
  </r>
  <r>
    <x v="0"/>
    <x v="6"/>
    <x v="2"/>
    <s v="CUST_ID_007"/>
    <s v="PROD_ID_003"/>
    <x v="6"/>
    <s v="Medium"/>
    <d v="2020-11-24T00:00:00"/>
    <x v="6"/>
    <x v="3"/>
    <x v="0"/>
    <n v="680"/>
    <n v="148"/>
    <n v="188"/>
    <n v="127840"/>
    <n v="11505.6"/>
    <n v="116334.39999999999"/>
    <n v="64.496250000000003"/>
    <n v="100640"/>
    <n v="15694.399999999994"/>
    <n v="28.249919999999989"/>
  </r>
  <r>
    <x v="0"/>
    <x v="5"/>
    <x v="2"/>
    <s v="CUST_ID_030"/>
    <s v="PROD_ID_003"/>
    <x v="29"/>
    <s v="Medium"/>
    <d v="2020-01-22T00:00:00"/>
    <x v="1"/>
    <x v="1"/>
    <x v="0"/>
    <n v="2532"/>
    <n v="148"/>
    <n v="188"/>
    <n v="476016"/>
    <n v="42841.439999999995"/>
    <n v="433174.56"/>
    <n v="240.01249999999999"/>
    <n v="374736"/>
    <n v="58438.559999999998"/>
    <n v="105.18940799999999"/>
  </r>
  <r>
    <x v="3"/>
    <x v="7"/>
    <x v="2"/>
    <s v="CUST_ID_016"/>
    <s v="PROD_ID_003"/>
    <x v="15"/>
    <s v="Medium"/>
    <d v="2021-06-01T00:00:00"/>
    <x v="11"/>
    <x v="2"/>
    <x v="1"/>
    <n v="1523"/>
    <n v="148"/>
    <n v="525"/>
    <n v="799575"/>
    <n v="71961.75"/>
    <n v="727613.25"/>
    <n v="404.17649999999998"/>
    <n v="225404"/>
    <n v="502209.25"/>
    <n v="903.97664999999995"/>
  </r>
  <r>
    <x v="4"/>
    <x v="2"/>
    <x v="3"/>
    <s v="CUST_ID_147"/>
    <s v="PROD_ID_004"/>
    <x v="72"/>
    <s v="Medium"/>
    <d v="2020-11-22T00:00:00"/>
    <x v="6"/>
    <x v="3"/>
    <x v="0"/>
    <n v="2347"/>
    <n v="308"/>
    <n v="18"/>
    <n v="42246"/>
    <n v="3802.14"/>
    <n v="38443.86"/>
    <n v="21.35952"/>
    <n v="722876"/>
    <n v="-684432.14"/>
    <n v="-1231.977852"/>
  </r>
  <r>
    <x v="2"/>
    <x v="7"/>
    <x v="3"/>
    <s v="CUST_ID_032"/>
    <s v="PROD_ID_004"/>
    <x v="31"/>
    <s v="Medium"/>
    <d v="2021-12-26T00:00:00"/>
    <x v="7"/>
    <x v="3"/>
    <x v="1"/>
    <n v="3191"/>
    <n v="308"/>
    <n v="450"/>
    <n v="1435950"/>
    <n v="129235.5"/>
    <n v="1306714.5"/>
    <n v="725.90700000000004"/>
    <n v="982828"/>
    <n v="323886.5"/>
    <n v="582.99569999999994"/>
  </r>
  <r>
    <x v="3"/>
    <x v="0"/>
    <x v="3"/>
    <s v="CUST_ID_033"/>
    <s v="PROD_ID_004"/>
    <x v="32"/>
    <s v="Medium"/>
    <d v="2021-11-21T00:00:00"/>
    <x v="6"/>
    <x v="3"/>
    <x v="1"/>
    <n v="1622"/>
    <n v="308"/>
    <n v="525"/>
    <n v="851550"/>
    <n v="76639.5"/>
    <n v="774910.5"/>
    <n v="430.45274999999998"/>
    <n v="499576"/>
    <n v="275334.5"/>
    <n v="495.60210000000001"/>
  </r>
  <r>
    <x v="4"/>
    <x v="2"/>
    <x v="3"/>
    <s v="CUST_ID_067"/>
    <s v="PROD_ID_004"/>
    <x v="65"/>
    <s v="Medium"/>
    <d v="2020-11-07T00:00:00"/>
    <x v="6"/>
    <x v="3"/>
    <x v="0"/>
    <n v="1056"/>
    <n v="308"/>
    <n v="18"/>
    <n v="19008"/>
    <n v="1710.72"/>
    <n v="17297.28"/>
    <n v="9.6096000000000004"/>
    <n v="325248"/>
    <n v="-307950.71999999997"/>
    <n v="-554.31129599999997"/>
  </r>
  <r>
    <x v="2"/>
    <x v="2"/>
    <x v="3"/>
    <s v="CUST_ID_075"/>
    <s v="PROD_ID_004"/>
    <x v="72"/>
    <s v="Medium"/>
    <d v="2020-01-24T00:00:00"/>
    <x v="1"/>
    <x v="1"/>
    <x v="0"/>
    <n v="2240"/>
    <n v="308"/>
    <n v="450"/>
    <n v="1008000"/>
    <n v="90720"/>
    <n v="917280"/>
    <n v="509.69099999999997"/>
    <n v="689920"/>
    <n v="227360"/>
    <n v="409.24799999999999"/>
  </r>
  <r>
    <x v="1"/>
    <x v="6"/>
    <x v="3"/>
    <s v="CUST_ID_087"/>
    <s v="PROD_ID_004"/>
    <x v="50"/>
    <s v="Medium"/>
    <d v="2021-10-25T00:00:00"/>
    <x v="9"/>
    <x v="3"/>
    <x v="1"/>
    <n v="1472"/>
    <n v="308"/>
    <n v="23"/>
    <n v="33856"/>
    <n v="3047.04"/>
    <n v="30808.959999999999"/>
    <n v="16.748549999999998"/>
    <n v="453376"/>
    <n v="-422567.04"/>
    <n v="-760.6206719999999"/>
  </r>
  <r>
    <x v="0"/>
    <x v="4"/>
    <x v="3"/>
    <s v="CUST_ID_125"/>
    <s v="PROD_ID_004"/>
    <x v="52"/>
    <s v="Medium"/>
    <d v="2021-10-25T00:00:00"/>
    <x v="9"/>
    <x v="3"/>
    <x v="1"/>
    <n v="1052"/>
    <n v="308"/>
    <n v="188"/>
    <n v="197776"/>
    <n v="17799.84"/>
    <n v="179976.16"/>
    <n v="99.758750000000006"/>
    <n v="324016"/>
    <n v="-144039.84"/>
    <n v="-259.27171199999998"/>
  </r>
  <r>
    <x v="3"/>
    <x v="7"/>
    <x v="5"/>
    <s v="CUST_ID_064"/>
    <s v="PROD_ID_006"/>
    <x v="62"/>
    <s v="Medium"/>
    <d v="2021-08-18T00:00:00"/>
    <x v="2"/>
    <x v="0"/>
    <x v="1"/>
    <n v="2485"/>
    <n v="320"/>
    <n v="525"/>
    <n v="1304625"/>
    <n v="117416.25"/>
    <n v="1187208.75"/>
    <n v="659.61350000000004"/>
    <n v="795200"/>
    <n v="392008.75"/>
    <n v="705.61574999999993"/>
  </r>
  <r>
    <x v="3"/>
    <x v="6"/>
    <x v="5"/>
    <s v="CUST_ID_047"/>
    <s v="PROD_ID_006"/>
    <x v="46"/>
    <s v="Medium"/>
    <d v="2020-04-06T00:00:00"/>
    <x v="5"/>
    <x v="2"/>
    <x v="0"/>
    <n v="1523"/>
    <n v="320"/>
    <n v="525"/>
    <n v="799575"/>
    <n v="71961.75"/>
    <n v="727613.25"/>
    <n v="404.17649999999998"/>
    <n v="487360"/>
    <n v="240253.25"/>
    <n v="432.45585"/>
  </r>
  <r>
    <x v="3"/>
    <x v="4"/>
    <x v="5"/>
    <s v="CUST_ID_093"/>
    <s v="PROD_ID_006"/>
    <x v="56"/>
    <s v="Medium"/>
    <d v="2020-04-18T00:00:00"/>
    <x v="5"/>
    <x v="2"/>
    <x v="0"/>
    <n v="2033"/>
    <n v="320"/>
    <n v="30"/>
    <n v="60990"/>
    <n v="5489.0999999999995"/>
    <n v="55500.9"/>
    <n v="30.8308"/>
    <n v="650560"/>
    <n v="-595059.1"/>
    <n v="-1071.1063799999999"/>
  </r>
  <r>
    <x v="3"/>
    <x v="7"/>
    <x v="4"/>
    <s v="CUST_ID_048"/>
    <s v="PROD_ID_005"/>
    <x v="47"/>
    <s v="Medium"/>
    <d v="2020-10-29T00:00:00"/>
    <x v="9"/>
    <x v="3"/>
    <x v="0"/>
    <n v="796"/>
    <n v="4"/>
    <n v="30"/>
    <n v="23880"/>
    <n v="2149.2000000000003"/>
    <n v="21730.799999999999"/>
    <n v="12.066600000000001"/>
    <n v="3184"/>
    <n v="18546.8"/>
    <n v="33.384239999999998"/>
  </r>
  <r>
    <x v="3"/>
    <x v="1"/>
    <x v="4"/>
    <s v="CUST_ID_042"/>
    <s v="PROD_ID_005"/>
    <x v="41"/>
    <s v="Medium"/>
    <d v="2020-09-13T00:00:00"/>
    <x v="0"/>
    <x v="0"/>
    <x v="0"/>
    <n v="983"/>
    <n v="4"/>
    <n v="11"/>
    <n v="10813"/>
    <n v="973.17000000000007"/>
    <n v="9839.83"/>
    <n v="5.2170299999999994"/>
    <n v="3932"/>
    <n v="5907.83"/>
    <n v="10.634093999999999"/>
  </r>
  <r>
    <x v="4"/>
    <x v="1"/>
    <x v="4"/>
    <s v="CUST_ID_010"/>
    <s v="PROD_ID_005"/>
    <x v="9"/>
    <s v="Medium"/>
    <d v="2021-01-21T00:00:00"/>
    <x v="1"/>
    <x v="1"/>
    <x v="1"/>
    <n v="1896"/>
    <n v="4"/>
    <n v="18"/>
    <n v="34128"/>
    <n v="3071.5200000000004"/>
    <n v="31056.48"/>
    <n v="17.253599999999999"/>
    <n v="7584"/>
    <n v="23472.48"/>
    <n v="42.250464000000001"/>
  </r>
  <r>
    <x v="3"/>
    <x v="1"/>
    <x v="4"/>
    <s v="CUST_ID_066"/>
    <s v="PROD_ID_005"/>
    <x v="64"/>
    <s v="Medium"/>
    <d v="2020-10-26T00:00:00"/>
    <x v="9"/>
    <x v="3"/>
    <x v="0"/>
    <n v="625"/>
    <n v="4"/>
    <n v="11"/>
    <n v="6875"/>
    <n v="618.75000000000011"/>
    <n v="6256.25"/>
    <n v="3.3187699999999998"/>
    <n v="2500"/>
    <n v="3756.25"/>
    <n v="6.7612499999999995"/>
  </r>
  <r>
    <x v="3"/>
    <x v="2"/>
    <x v="1"/>
    <s v="CUST_ID_027"/>
    <s v="PROD_ID_002"/>
    <x v="26"/>
    <s v="Medium"/>
    <d v="2020-01-06T00:00:00"/>
    <x v="1"/>
    <x v="1"/>
    <x v="0"/>
    <n v="1168"/>
    <n v="12"/>
    <n v="30"/>
    <n v="35040"/>
    <n v="3153.6000000000004"/>
    <n v="31886.400000000001"/>
    <n v="17.708599999999997"/>
    <n v="14016"/>
    <n v="17870.400000000001"/>
    <n v="32.166720000000005"/>
  </r>
  <r>
    <x v="3"/>
    <x v="7"/>
    <x v="1"/>
    <s v="CUST_ID_040"/>
    <s v="PROD_ID_002"/>
    <x v="39"/>
    <s v="Medium"/>
    <d v="2021-08-05T00:00:00"/>
    <x v="2"/>
    <x v="0"/>
    <x v="1"/>
    <n v="1246"/>
    <n v="12"/>
    <n v="30"/>
    <n v="37380"/>
    <n v="3364.2000000000003"/>
    <n v="34015.800000000003"/>
    <n v="18.891599999999997"/>
    <n v="14952"/>
    <n v="19063.800000000003"/>
    <n v="34.314840000000004"/>
  </r>
  <r>
    <x v="3"/>
    <x v="7"/>
    <x v="1"/>
    <s v="CUST_ID_072"/>
    <s v="PROD_ID_002"/>
    <x v="69"/>
    <s v="Medium"/>
    <d v="2020-05-15T00:00:00"/>
    <x v="10"/>
    <x v="2"/>
    <x v="0"/>
    <n v="432"/>
    <n v="12"/>
    <n v="11"/>
    <n v="4752"/>
    <n v="427.68000000000006"/>
    <n v="4324.32"/>
    <n v="2.2931999999999997"/>
    <n v="5184"/>
    <n v="-859.68000000000029"/>
    <n v="-1.5474240000000006"/>
  </r>
  <r>
    <x v="4"/>
    <x v="2"/>
    <x v="2"/>
    <s v="CUST_ID_123"/>
    <s v="PROD_ID_003"/>
    <x v="72"/>
    <s v="Medium"/>
    <d v="2020-03-02T00:00:00"/>
    <x v="8"/>
    <x v="1"/>
    <x v="0"/>
    <n v="2360"/>
    <n v="148"/>
    <n v="18"/>
    <n v="42480"/>
    <n v="3823.2000000000003"/>
    <n v="38656.800000000003"/>
    <n v="21.47964"/>
    <n v="349280"/>
    <n v="-310623.2"/>
    <n v="-559.12175999999999"/>
  </r>
  <r>
    <x v="1"/>
    <x v="2"/>
    <x v="2"/>
    <s v="CUST_ID_091"/>
    <s v="PROD_ID_003"/>
    <x v="84"/>
    <s v="Medium"/>
    <d v="2020-12-21T00:00:00"/>
    <x v="7"/>
    <x v="3"/>
    <x v="0"/>
    <n v="3154"/>
    <n v="148"/>
    <n v="23"/>
    <n v="72542"/>
    <n v="6528.7800000000007"/>
    <n v="66013.22"/>
    <n v="35.872199999999999"/>
    <n v="466792"/>
    <n v="-400778.78"/>
    <n v="-721.40180400000008"/>
  </r>
  <r>
    <x v="3"/>
    <x v="7"/>
    <x v="3"/>
    <s v="CUST_ID_056"/>
    <s v="PROD_ID_004"/>
    <x v="55"/>
    <s v="Medium"/>
    <d v="2021-12-04T00:00:00"/>
    <x v="7"/>
    <x v="3"/>
    <x v="1"/>
    <n v="432"/>
    <n v="308"/>
    <n v="11"/>
    <n v="4752"/>
    <n v="427.68000000000006"/>
    <n v="4324.32"/>
    <n v="2.2931999999999997"/>
    <n v="133056"/>
    <n v="-128731.68"/>
    <n v="-231.71702399999998"/>
  </r>
  <r>
    <x v="3"/>
    <x v="1"/>
    <x v="3"/>
    <s v="CUST_ID_034"/>
    <s v="PROD_ID_004"/>
    <x v="33"/>
    <s v="Medium"/>
    <d v="2021-02-13T00:00:00"/>
    <x v="4"/>
    <x v="1"/>
    <x v="1"/>
    <n v="625"/>
    <n v="308"/>
    <n v="11"/>
    <n v="6875"/>
    <n v="618.75000000000011"/>
    <n v="6256.25"/>
    <n v="3.3187699999999998"/>
    <n v="192500"/>
    <n v="-186243.75"/>
    <n v="-335.23874999999998"/>
  </r>
  <r>
    <x v="3"/>
    <x v="4"/>
    <x v="5"/>
    <s v="CUST_ID_093"/>
    <s v="PROD_ID_006"/>
    <x v="56"/>
    <s v="Medium"/>
    <d v="2021-06-25T00:00:00"/>
    <x v="11"/>
    <x v="2"/>
    <x v="1"/>
    <n v="1246"/>
    <n v="320"/>
    <n v="30"/>
    <n v="37380"/>
    <n v="3364.2000000000003"/>
    <n v="34015.800000000003"/>
    <n v="18.891599999999997"/>
    <n v="398720"/>
    <n v="-364704.2"/>
    <n v="-656.46756000000005"/>
  </r>
  <r>
    <x v="1"/>
    <x v="6"/>
    <x v="5"/>
    <s v="CUST_ID_103"/>
    <s v="PROD_ID_006"/>
    <x v="91"/>
    <s v="Medium"/>
    <d v="2020-05-09T00:00:00"/>
    <x v="10"/>
    <x v="2"/>
    <x v="0"/>
    <n v="1957"/>
    <n v="320"/>
    <n v="23"/>
    <n v="45011"/>
    <n v="4050.9900000000007"/>
    <n v="40960.01"/>
    <n v="22.256324999999997"/>
    <n v="626240"/>
    <n v="-585279.99"/>
    <n v="-1053.503982"/>
  </r>
  <r>
    <x v="3"/>
    <x v="2"/>
    <x v="0"/>
    <s v="CUST_ID_099"/>
    <s v="PROD_ID_001"/>
    <x v="72"/>
    <s v="High"/>
    <d v="2020-10-22T00:00:00"/>
    <x v="9"/>
    <x v="3"/>
    <x v="0"/>
    <n v="2794"/>
    <n v="6"/>
    <n v="11"/>
    <n v="30734"/>
    <n v="3073.3999999999996"/>
    <n v="27660.6"/>
    <n v="14.666399999999999"/>
    <n v="16764"/>
    <n v="10896.599999999999"/>
    <n v="19.613879999999998"/>
  </r>
  <r>
    <x v="0"/>
    <x v="0"/>
    <x v="4"/>
    <s v="CUST_ID_009"/>
    <s v="PROD_ID_005"/>
    <x v="8"/>
    <s v="High"/>
    <d v="2020-10-25T00:00:00"/>
    <x v="9"/>
    <x v="3"/>
    <x v="0"/>
    <n v="4135"/>
    <n v="4"/>
    <n v="188"/>
    <n v="777380"/>
    <n v="77738"/>
    <n v="699642"/>
    <n v="387.61874999999998"/>
    <n v="16540"/>
    <n v="683102"/>
    <n v="1229.5835999999999"/>
  </r>
  <r>
    <x v="3"/>
    <x v="2"/>
    <x v="0"/>
    <s v="CUST_ID_099"/>
    <s v="PROD_ID_001"/>
    <x v="72"/>
    <s v="High"/>
    <d v="2021-06-07T00:00:00"/>
    <x v="11"/>
    <x v="2"/>
    <x v="1"/>
    <n v="2776"/>
    <n v="6"/>
    <n v="525"/>
    <n v="1457400"/>
    <n v="145740"/>
    <n v="1311660"/>
    <n v="728.59500000000003"/>
    <n v="16656"/>
    <n v="1295004"/>
    <n v="2331.0072"/>
  </r>
  <r>
    <x v="1"/>
    <x v="0"/>
    <x v="0"/>
    <s v="CUST_ID_145"/>
    <s v="PROD_ID_001"/>
    <x v="70"/>
    <s v="High"/>
    <d v="2020-04-23T00:00:00"/>
    <x v="5"/>
    <x v="2"/>
    <x v="0"/>
    <n v="2486"/>
    <n v="6"/>
    <n v="23"/>
    <n v="57178"/>
    <n v="5717.8"/>
    <n v="51460.2"/>
    <n v="27.972000000000001"/>
    <n v="14916"/>
    <n v="36544.199999999997"/>
    <n v="65.779559999999989"/>
  </r>
  <r>
    <x v="3"/>
    <x v="3"/>
    <x v="1"/>
    <s v="CUST_ID_052"/>
    <s v="PROD_ID_002"/>
    <x v="51"/>
    <s v="High"/>
    <d v="2020-01-16T00:00:00"/>
    <x v="1"/>
    <x v="1"/>
    <x v="0"/>
    <n v="2345"/>
    <n v="12"/>
    <n v="30"/>
    <n v="70350"/>
    <n v="7035"/>
    <n v="63315"/>
    <n v="35.171999999999997"/>
    <n v="28140"/>
    <n v="35175"/>
    <n v="63.314999999999998"/>
  </r>
  <r>
    <x v="2"/>
    <x v="2"/>
    <x v="1"/>
    <s v="CUST_ID_003"/>
    <s v="PROD_ID_002"/>
    <x v="2"/>
    <s v="High"/>
    <d v="2021-04-22T00:00:00"/>
    <x v="5"/>
    <x v="2"/>
    <x v="1"/>
    <n v="709"/>
    <n v="12"/>
    <n v="450"/>
    <n v="319050"/>
    <n v="31905"/>
    <n v="287145"/>
    <n v="159.57"/>
    <n v="8508"/>
    <n v="278637"/>
    <n v="501.54660000000001"/>
  </r>
  <r>
    <x v="3"/>
    <x v="7"/>
    <x v="1"/>
    <s v="CUST_ID_072"/>
    <s v="PROD_ID_002"/>
    <x v="69"/>
    <s v="High"/>
    <d v="2021-10-24T00:00:00"/>
    <x v="9"/>
    <x v="3"/>
    <x v="1"/>
    <n v="289"/>
    <n v="12"/>
    <n v="30"/>
    <n v="8670"/>
    <n v="867"/>
    <n v="7803"/>
    <n v="4.3380000000000001"/>
    <n v="3468"/>
    <n v="4335"/>
    <n v="7.8029999999999999"/>
  </r>
  <r>
    <x v="1"/>
    <x v="7"/>
    <x v="2"/>
    <s v="CUST_ID_096"/>
    <s v="PROD_ID_003"/>
    <x v="88"/>
    <s v="High"/>
    <d v="2020-05-19T00:00:00"/>
    <x v="10"/>
    <x v="2"/>
    <x v="0"/>
    <n v="817"/>
    <n v="148"/>
    <n v="23"/>
    <n v="18791"/>
    <n v="1879.1000000000001"/>
    <n v="16911.900000000001"/>
    <n v="9.1935000000000002"/>
    <n v="120916"/>
    <n v="-104004.1"/>
    <n v="-187.20738"/>
  </r>
  <r>
    <x v="1"/>
    <x v="7"/>
    <x v="2"/>
    <s v="CUST_ID_096"/>
    <s v="PROD_ID_003"/>
    <x v="88"/>
    <s v="High"/>
    <d v="2021-02-05T00:00:00"/>
    <x v="4"/>
    <x v="1"/>
    <x v="1"/>
    <n v="612"/>
    <n v="148"/>
    <n v="23"/>
    <n v="14076"/>
    <n v="1407.6000000000001"/>
    <n v="12668.4"/>
    <n v="6.8849999999999998"/>
    <n v="90576"/>
    <n v="-77907.600000000006"/>
    <n v="-140.23367999999999"/>
  </r>
  <r>
    <x v="1"/>
    <x v="6"/>
    <x v="2"/>
    <s v="CUST_ID_135"/>
    <s v="PROD_ID_003"/>
    <x v="50"/>
    <s v="High"/>
    <d v="2020-12-07T00:00:00"/>
    <x v="7"/>
    <x v="3"/>
    <x v="0"/>
    <n v="948"/>
    <n v="148"/>
    <n v="23"/>
    <n v="21804"/>
    <n v="2180.4"/>
    <n v="19623.599999999999"/>
    <n v="10.664999999999999"/>
    <n v="140304"/>
    <n v="-120680.4"/>
    <n v="-217.22471999999999"/>
  </r>
  <r>
    <x v="3"/>
    <x v="5"/>
    <x v="2"/>
    <s v="CUST_ID_054"/>
    <s v="PROD_ID_003"/>
    <x v="53"/>
    <s v="High"/>
    <d v="2020-06-14T00:00:00"/>
    <x v="11"/>
    <x v="2"/>
    <x v="0"/>
    <n v="767"/>
    <n v="148"/>
    <n v="525"/>
    <n v="402675"/>
    <n v="40267.5"/>
    <n v="362407.5"/>
    <n v="201.285"/>
    <n v="113516"/>
    <n v="248891.5"/>
    <n v="448.00470000000001"/>
  </r>
  <r>
    <x v="0"/>
    <x v="6"/>
    <x v="2"/>
    <s v="CUST_ID_015"/>
    <s v="PROD_ID_003"/>
    <x v="14"/>
    <s v="High"/>
    <d v="2021-05-10T00:00:00"/>
    <x v="10"/>
    <x v="2"/>
    <x v="1"/>
    <n v="1915"/>
    <n v="148"/>
    <n v="188"/>
    <n v="360020"/>
    <n v="36002"/>
    <n v="324018"/>
    <n v="179.55"/>
    <n v="283420"/>
    <n v="40598"/>
    <n v="73.076399999999992"/>
  </r>
  <r>
    <x v="3"/>
    <x v="3"/>
    <x v="2"/>
    <s v="CUST_ID_028"/>
    <s v="PROD_ID_003"/>
    <x v="27"/>
    <s v="High"/>
    <d v="2021-06-21T00:00:00"/>
    <x v="11"/>
    <x v="2"/>
    <x v="1"/>
    <n v="289"/>
    <n v="148"/>
    <n v="30"/>
    <n v="8670"/>
    <n v="867"/>
    <n v="7803"/>
    <n v="4.3380000000000001"/>
    <n v="42772"/>
    <n v="-34969"/>
    <n v="-62.944199999999995"/>
  </r>
  <r>
    <x v="3"/>
    <x v="3"/>
    <x v="2"/>
    <s v="CUST_ID_028"/>
    <s v="PROD_ID_003"/>
    <x v="27"/>
    <s v="High"/>
    <d v="2021-10-07T00:00:00"/>
    <x v="9"/>
    <x v="3"/>
    <x v="1"/>
    <n v="3198"/>
    <n v="148"/>
    <n v="11"/>
    <n v="35178"/>
    <n v="3517.8"/>
    <n v="31660.2"/>
    <n v="16.7895"/>
    <n v="473304"/>
    <n v="-441643.8"/>
    <n v="-794.95884000000001"/>
  </r>
  <r>
    <x v="2"/>
    <x v="4"/>
    <x v="2"/>
    <s v="CUST_ID_061"/>
    <s v="PROD_ID_003"/>
    <x v="59"/>
    <s v="High"/>
    <d v="2021-01-17T00:00:00"/>
    <x v="1"/>
    <x v="1"/>
    <x v="1"/>
    <n v="1024"/>
    <n v="148"/>
    <n v="450"/>
    <n v="460800"/>
    <n v="46080"/>
    <n v="414720"/>
    <n v="230.31"/>
    <n v="151552"/>
    <n v="263168"/>
    <n v="473.70240000000001"/>
  </r>
  <r>
    <x v="0"/>
    <x v="4"/>
    <x v="3"/>
    <s v="CUST_ID_125"/>
    <s v="PROD_ID_004"/>
    <x v="52"/>
    <s v="High"/>
    <d v="2021-01-30T00:00:00"/>
    <x v="1"/>
    <x v="1"/>
    <x v="1"/>
    <n v="409"/>
    <n v="308"/>
    <n v="188"/>
    <n v="76892"/>
    <n v="7689.2000000000007"/>
    <n v="69202.8"/>
    <n v="38.362499999999997"/>
    <n v="125972"/>
    <n v="-56769.2"/>
    <n v="-102.18455999999999"/>
  </r>
  <r>
    <x v="1"/>
    <x v="4"/>
    <x v="3"/>
    <s v="CUST_ID_045"/>
    <s v="PROD_ID_004"/>
    <x v="44"/>
    <s v="High"/>
    <d v="2020-08-30T00:00:00"/>
    <x v="2"/>
    <x v="0"/>
    <x v="0"/>
    <n v="769"/>
    <n v="308"/>
    <n v="23"/>
    <n v="17687"/>
    <n v="1768.7"/>
    <n v="15918.3"/>
    <n v="8.6534999999999993"/>
    <n v="236852"/>
    <n v="-220933.7"/>
    <n v="-397.68065999999999"/>
  </r>
  <r>
    <x v="3"/>
    <x v="0"/>
    <x v="3"/>
    <s v="CUST_ID_033"/>
    <s v="PROD_ID_004"/>
    <x v="32"/>
    <s v="High"/>
    <d v="2020-09-04T00:00:00"/>
    <x v="0"/>
    <x v="0"/>
    <x v="0"/>
    <n v="3368"/>
    <n v="308"/>
    <n v="525"/>
    <n v="1768200"/>
    <n v="176820"/>
    <n v="1591380"/>
    <n v="884.20500000000004"/>
    <n v="1037344"/>
    <n v="554036"/>
    <n v="997.26479999999992"/>
  </r>
  <r>
    <x v="2"/>
    <x v="0"/>
    <x v="3"/>
    <s v="CUST_ID_017"/>
    <s v="PROD_ID_004"/>
    <x v="16"/>
    <s v="High"/>
    <d v="2021-01-20T00:00:00"/>
    <x v="1"/>
    <x v="1"/>
    <x v="1"/>
    <n v="518"/>
    <n v="308"/>
    <n v="450"/>
    <n v="233100"/>
    <n v="23310"/>
    <n v="209790"/>
    <n v="116.64"/>
    <n v="159544"/>
    <n v="50246"/>
    <n v="90.442799999999991"/>
  </r>
  <r>
    <x v="0"/>
    <x v="0"/>
    <x v="3"/>
    <s v="CUST_ID_105"/>
    <s v="PROD_ID_004"/>
    <x v="38"/>
    <s v="High"/>
    <d v="2020-08-18T00:00:00"/>
    <x v="2"/>
    <x v="0"/>
    <x v="0"/>
    <n v="3035"/>
    <n v="308"/>
    <n v="188"/>
    <n v="570580"/>
    <n v="57058"/>
    <n v="513522"/>
    <n v="284.51249999999999"/>
    <n v="934780"/>
    <n v="-421258"/>
    <n v="-758.26440000000002"/>
  </r>
  <r>
    <x v="0"/>
    <x v="3"/>
    <x v="5"/>
    <s v="CUST_ID_148"/>
    <s v="PROD_ID_006"/>
    <x v="73"/>
    <s v="High"/>
    <d v="2021-12-08T00:00:00"/>
    <x v="7"/>
    <x v="3"/>
    <x v="1"/>
    <n v="695"/>
    <n v="320"/>
    <n v="188"/>
    <n v="130660"/>
    <n v="13066"/>
    <n v="117594"/>
    <n v="65.137500000000003"/>
    <n v="222400"/>
    <n v="-104806"/>
    <n v="-188.6508"/>
  </r>
  <r>
    <x v="3"/>
    <x v="6"/>
    <x v="5"/>
    <s v="CUST_ID_047"/>
    <s v="PROD_ID_006"/>
    <x v="46"/>
    <s v="High"/>
    <d v="2021-11-13T00:00:00"/>
    <x v="6"/>
    <x v="3"/>
    <x v="1"/>
    <n v="2688"/>
    <n v="320"/>
    <n v="525"/>
    <n v="1411200"/>
    <n v="141120"/>
    <n v="1270080"/>
    <n v="705.6"/>
    <n v="860160"/>
    <n v="409920"/>
    <n v="737.85599999999999"/>
  </r>
  <r>
    <x v="2"/>
    <x v="7"/>
    <x v="5"/>
    <s v="CUST_ID_144"/>
    <s v="PROD_ID_006"/>
    <x v="69"/>
    <s v="High"/>
    <d v="2021-08-09T00:00:00"/>
    <x v="2"/>
    <x v="0"/>
    <x v="1"/>
    <n v="3592"/>
    <n v="320"/>
    <n v="450"/>
    <n v="1616400"/>
    <n v="161640"/>
    <n v="1454760"/>
    <n v="808.11"/>
    <n v="1149440"/>
    <n v="305320"/>
    <n v="549.57600000000002"/>
  </r>
  <r>
    <x v="4"/>
    <x v="6"/>
    <x v="5"/>
    <s v="CUST_ID_095"/>
    <s v="PROD_ID_006"/>
    <x v="87"/>
    <s v="High"/>
    <d v="2020-11-26T00:00:00"/>
    <x v="6"/>
    <x v="3"/>
    <x v="0"/>
    <n v="4225"/>
    <n v="320"/>
    <n v="18"/>
    <n v="76050"/>
    <n v="7605"/>
    <n v="68445"/>
    <n v="38.021399999999993"/>
    <n v="1352000"/>
    <n v="-1283555"/>
    <n v="-2310.3989999999999"/>
  </r>
  <r>
    <x v="3"/>
    <x v="4"/>
    <x v="5"/>
    <s v="CUST_ID_093"/>
    <s v="PROD_ID_006"/>
    <x v="56"/>
    <s v="High"/>
    <d v="2020-04-18T00:00:00"/>
    <x v="5"/>
    <x v="2"/>
    <x v="0"/>
    <n v="2447"/>
    <n v="320"/>
    <n v="30"/>
    <n v="73410"/>
    <n v="7341"/>
    <n v="66069"/>
    <n v="36.701999999999998"/>
    <n v="783040"/>
    <n v="-716971"/>
    <n v="-1290.5478000000001"/>
  </r>
  <r>
    <x v="4"/>
    <x v="1"/>
    <x v="5"/>
    <s v="CUST_ID_098"/>
    <s v="PROD_ID_006"/>
    <x v="71"/>
    <s v="High"/>
    <d v="2021-05-02T00:00:00"/>
    <x v="10"/>
    <x v="2"/>
    <x v="1"/>
    <n v="3089"/>
    <n v="320"/>
    <n v="18"/>
    <n v="55602"/>
    <n v="5560.2000000000007"/>
    <n v="50041.8"/>
    <n v="27.799199999999999"/>
    <n v="988480"/>
    <n v="-938438.2"/>
    <n v="-1689.1887599999998"/>
  </r>
  <r>
    <x v="3"/>
    <x v="6"/>
    <x v="5"/>
    <s v="CUST_ID_047"/>
    <s v="PROD_ID_006"/>
    <x v="46"/>
    <s v="High"/>
    <d v="2021-01-16T00:00:00"/>
    <x v="1"/>
    <x v="1"/>
    <x v="1"/>
    <n v="848"/>
    <n v="320"/>
    <n v="525"/>
    <n v="445200"/>
    <n v="44520"/>
    <n v="400680"/>
    <n v="222.70500000000001"/>
    <n v="271360"/>
    <n v="129320"/>
    <n v="232.77599999999998"/>
  </r>
  <r>
    <x v="1"/>
    <x v="2"/>
    <x v="5"/>
    <s v="CUST_ID_019"/>
    <s v="PROD_ID_006"/>
    <x v="18"/>
    <s v="High"/>
    <d v="2020-11-24T00:00:00"/>
    <x v="6"/>
    <x v="3"/>
    <x v="0"/>
    <n v="2486"/>
    <n v="320"/>
    <n v="23"/>
    <n v="57178"/>
    <n v="5717.8"/>
    <n v="51460.2"/>
    <n v="27.972000000000001"/>
    <n v="795520"/>
    <n v="-744059.8"/>
    <n v="-1339.30764"/>
  </r>
  <r>
    <x v="2"/>
    <x v="4"/>
    <x v="5"/>
    <s v="CUST_ID_149"/>
    <s v="PROD_ID_006"/>
    <x v="52"/>
    <s v="High"/>
    <d v="2021-12-11T00:00:00"/>
    <x v="7"/>
    <x v="3"/>
    <x v="1"/>
    <n v="1024"/>
    <n v="320"/>
    <n v="450"/>
    <n v="460800"/>
    <n v="46080"/>
    <n v="414720"/>
    <n v="230.31"/>
    <n v="327680"/>
    <n v="87040"/>
    <n v="156.672"/>
  </r>
  <r>
    <x v="3"/>
    <x v="3"/>
    <x v="1"/>
    <s v="CUST_ID_052"/>
    <s v="PROD_ID_002"/>
    <x v="51"/>
    <s v="High"/>
    <d v="2021-09-16T00:00:00"/>
    <x v="0"/>
    <x v="0"/>
    <x v="1"/>
    <n v="3038"/>
    <n v="12"/>
    <n v="11"/>
    <n v="33418"/>
    <n v="3675.9799999999996"/>
    <n v="29742.02"/>
    <n v="15.77436"/>
    <n v="36456"/>
    <n v="-6713.98"/>
    <n v="-12.085163999999999"/>
  </r>
  <r>
    <x v="1"/>
    <x v="3"/>
    <x v="2"/>
    <s v="CUST_ID_140"/>
    <s v="PROD_ID_003"/>
    <x v="85"/>
    <s v="High"/>
    <d v="2020-06-08T00:00:00"/>
    <x v="11"/>
    <x v="2"/>
    <x v="0"/>
    <n v="461"/>
    <n v="148"/>
    <n v="23"/>
    <n v="10603"/>
    <n v="1166.33"/>
    <n v="9436.67"/>
    <n v="5.1263999999999994"/>
    <n v="68228"/>
    <n v="-58791.33"/>
    <n v="-105.824394"/>
  </r>
  <r>
    <x v="4"/>
    <x v="1"/>
    <x v="2"/>
    <s v="CUST_ID_114"/>
    <s v="PROD_ID_003"/>
    <x v="83"/>
    <s v="High"/>
    <d v="2020-11-28T00:00:00"/>
    <x v="6"/>
    <x v="3"/>
    <x v="0"/>
    <n v="566"/>
    <n v="148"/>
    <n v="18"/>
    <n v="10188"/>
    <n v="1120.6799999999998"/>
    <n v="9067.32"/>
    <n v="5.0409600000000001"/>
    <n v="83768"/>
    <n v="-74700.679999999993"/>
    <n v="-134.46122399999999"/>
  </r>
  <r>
    <x v="3"/>
    <x v="0"/>
    <x v="3"/>
    <s v="CUST_ID_033"/>
    <s v="PROD_ID_004"/>
    <x v="32"/>
    <s v="High"/>
    <d v="2021-02-06T00:00:00"/>
    <x v="4"/>
    <x v="1"/>
    <x v="1"/>
    <n v="1895"/>
    <n v="308"/>
    <n v="11"/>
    <n v="20845"/>
    <n v="2292.9499999999998"/>
    <n v="18552.05"/>
    <n v="9.8371700000000004"/>
    <n v="583660"/>
    <n v="-565107.94999999995"/>
    <n v="-1017.1943099999999"/>
  </r>
  <r>
    <x v="1"/>
    <x v="5"/>
    <x v="5"/>
    <s v="CUST_ID_046"/>
    <s v="PROD_ID_006"/>
    <x v="45"/>
    <s v="High"/>
    <d v="2020-04-15T00:00:00"/>
    <x v="5"/>
    <x v="2"/>
    <x v="0"/>
    <n v="3839"/>
    <n v="320"/>
    <n v="23"/>
    <n v="88297"/>
    <n v="9712.6699999999983"/>
    <n v="78584.33"/>
    <n v="42.713324999999998"/>
    <n v="1228480"/>
    <n v="-1149895.67"/>
    <n v="-2069.8122059999996"/>
  </r>
  <r>
    <x v="4"/>
    <x v="1"/>
    <x v="5"/>
    <s v="CUST_ID_098"/>
    <s v="PROD_ID_006"/>
    <x v="71"/>
    <s v="High"/>
    <d v="2020-10-13T00:00:00"/>
    <x v="9"/>
    <x v="3"/>
    <x v="0"/>
    <n v="566"/>
    <n v="320"/>
    <n v="18"/>
    <n v="10188"/>
    <n v="1120.6799999999998"/>
    <n v="9067.32"/>
    <n v="5.0409600000000001"/>
    <n v="181120"/>
    <n v="-172052.68"/>
    <n v="-309.69482399999998"/>
  </r>
  <r>
    <x v="4"/>
    <x v="3"/>
    <x v="4"/>
    <s v="CUST_ID_036"/>
    <s v="PROD_ID_005"/>
    <x v="35"/>
    <s v="High"/>
    <d v="2020-10-04T00:00:00"/>
    <x v="9"/>
    <x v="3"/>
    <x v="0"/>
    <n v="2324"/>
    <n v="4"/>
    <n v="18"/>
    <n v="41832"/>
    <n v="4601.5200000000004"/>
    <n v="37230.479999999996"/>
    <n v="20.687159999999999"/>
    <n v="9296"/>
    <n v="27934.479999999996"/>
    <n v="50.282063999999991"/>
  </r>
  <r>
    <x v="3"/>
    <x v="7"/>
    <x v="4"/>
    <s v="CUST_ID_048"/>
    <s v="PROD_ID_005"/>
    <x v="47"/>
    <s v="High"/>
    <d v="2020-05-23T00:00:00"/>
    <x v="10"/>
    <x v="2"/>
    <x v="0"/>
    <n v="950"/>
    <n v="4"/>
    <n v="525"/>
    <n v="498750"/>
    <n v="54862.5"/>
    <n v="443887.5"/>
    <n v="246.708"/>
    <n v="3800"/>
    <n v="440087.5"/>
    <n v="792.15750000000003"/>
  </r>
  <r>
    <x v="2"/>
    <x v="3"/>
    <x v="4"/>
    <s v="CUST_ID_020"/>
    <s v="PROD_ID_005"/>
    <x v="19"/>
    <s v="High"/>
    <d v="2021-08-31T00:00:00"/>
    <x v="2"/>
    <x v="0"/>
    <x v="1"/>
    <n v="3373"/>
    <n v="4"/>
    <n v="450"/>
    <n v="1517850"/>
    <n v="166963.5"/>
    <n v="1350886.5"/>
    <n v="750.53700000000003"/>
    <n v="13492"/>
    <n v="1337394.5"/>
    <n v="2407.3101000000001"/>
  </r>
  <r>
    <x v="0"/>
    <x v="4"/>
    <x v="4"/>
    <s v="CUST_ID_085"/>
    <s v="PROD_ID_005"/>
    <x v="80"/>
    <s v="High"/>
    <d v="2021-04-05T00:00:00"/>
    <x v="5"/>
    <x v="2"/>
    <x v="1"/>
    <n v="2929"/>
    <n v="4"/>
    <n v="188"/>
    <n v="550652"/>
    <n v="60571.72"/>
    <n v="490080.28"/>
    <n v="271.56124999999997"/>
    <n v="11716"/>
    <n v="478364.28"/>
    <n v="861.05570399999999"/>
  </r>
  <r>
    <x v="3"/>
    <x v="4"/>
    <x v="0"/>
    <s v="CUST_ID_037"/>
    <s v="PROD_ID_001"/>
    <x v="36"/>
    <s v="High"/>
    <d v="2021-04-14T00:00:00"/>
    <x v="5"/>
    <x v="2"/>
    <x v="1"/>
    <n v="919"/>
    <n v="6"/>
    <n v="525"/>
    <n v="482475"/>
    <n v="53072.25"/>
    <n v="429402.75"/>
    <n v="238.60900000000001"/>
    <n v="5514"/>
    <n v="423888.75"/>
    <n v="762.99974999999995"/>
  </r>
  <r>
    <x v="1"/>
    <x v="7"/>
    <x v="0"/>
    <s v="CUST_ID_112"/>
    <s v="PROD_ID_001"/>
    <x v="81"/>
    <s v="High"/>
    <d v="2021-08-30T00:00:00"/>
    <x v="2"/>
    <x v="0"/>
    <x v="1"/>
    <n v="2588"/>
    <n v="6"/>
    <n v="23"/>
    <n v="59524"/>
    <n v="6547.64"/>
    <n v="52976.36"/>
    <n v="28.795950000000001"/>
    <n v="15528"/>
    <n v="37448.36"/>
    <n v="67.407048000000003"/>
  </r>
  <r>
    <x v="2"/>
    <x v="5"/>
    <x v="1"/>
    <s v="CUST_ID_070"/>
    <s v="PROD_ID_002"/>
    <x v="67"/>
    <s v="High"/>
    <d v="2020-12-31T00:00:00"/>
    <x v="7"/>
    <x v="3"/>
    <x v="0"/>
    <n v="1048"/>
    <n v="12"/>
    <n v="450"/>
    <n v="471600"/>
    <n v="51876"/>
    <n v="419724"/>
    <n v="233.09100000000001"/>
    <n v="12576"/>
    <n v="407148"/>
    <n v="732.8664"/>
  </r>
  <r>
    <x v="3"/>
    <x v="7"/>
    <x v="1"/>
    <s v="CUST_ID_040"/>
    <s v="PROD_ID_002"/>
    <x v="39"/>
    <s v="High"/>
    <d v="2020-12-27T00:00:00"/>
    <x v="7"/>
    <x v="3"/>
    <x v="0"/>
    <n v="1346"/>
    <n v="12"/>
    <n v="30"/>
    <n v="40380"/>
    <n v="4441.8"/>
    <n v="35938.199999999997"/>
    <n v="19.971599999999999"/>
    <n v="16152"/>
    <n v="19786.199999999997"/>
    <n v="35.615159999999996"/>
  </r>
  <r>
    <x v="3"/>
    <x v="3"/>
    <x v="1"/>
    <s v="CUST_ID_004"/>
    <s v="PROD_ID_002"/>
    <x v="3"/>
    <s v="High"/>
    <d v="2020-12-03T00:00:00"/>
    <x v="7"/>
    <x v="3"/>
    <x v="0"/>
    <n v="2525"/>
    <n v="12"/>
    <n v="525"/>
    <n v="1325625"/>
    <n v="145818.75"/>
    <n v="1179806.25"/>
    <n v="655.55174999999997"/>
    <n v="30300"/>
    <n v="1149506.25"/>
    <n v="2069.1112499999999"/>
  </r>
  <r>
    <x v="4"/>
    <x v="3"/>
    <x v="1"/>
    <s v="CUST_ID_060"/>
    <s v="PROD_ID_002"/>
    <x v="41"/>
    <s v="High"/>
    <d v="2021-04-20T00:00:00"/>
    <x v="5"/>
    <x v="2"/>
    <x v="1"/>
    <n v="4831"/>
    <n v="12"/>
    <n v="18"/>
    <n v="86958"/>
    <n v="9565.3799999999992"/>
    <n v="77392.62"/>
    <n v="42.997680000000003"/>
    <n v="57972"/>
    <n v="19420.619999999995"/>
    <n v="34.957115999999992"/>
  </r>
  <r>
    <x v="4"/>
    <x v="0"/>
    <x v="1"/>
    <s v="CUST_ID_025"/>
    <s v="PROD_ID_002"/>
    <x v="24"/>
    <s v="High"/>
    <d v="2020-12-01T00:00:00"/>
    <x v="7"/>
    <x v="3"/>
    <x v="0"/>
    <n v="2911"/>
    <n v="12"/>
    <n v="18"/>
    <n v="52398"/>
    <n v="5763.78"/>
    <n v="46634.22"/>
    <n v="25.904340000000005"/>
    <n v="34932"/>
    <n v="11702.220000000001"/>
    <n v="21.063996000000003"/>
  </r>
  <r>
    <x v="3"/>
    <x v="3"/>
    <x v="1"/>
    <s v="CUST_ID_004"/>
    <s v="PROD_ID_002"/>
    <x v="3"/>
    <s v="High"/>
    <d v="2020-03-12T00:00:00"/>
    <x v="8"/>
    <x v="1"/>
    <x v="0"/>
    <n v="2873"/>
    <n v="12"/>
    <n v="30"/>
    <n v="86190"/>
    <n v="9480.9"/>
    <n v="76709.100000000006"/>
    <n v="42.613199999999999"/>
    <n v="34476"/>
    <n v="42233.100000000006"/>
    <n v="76.019580000000005"/>
  </r>
  <r>
    <x v="1"/>
    <x v="3"/>
    <x v="1"/>
    <s v="CUST_ID_044"/>
    <s v="PROD_ID_002"/>
    <x v="43"/>
    <s v="High"/>
    <d v="2021-11-24T00:00:00"/>
    <x v="6"/>
    <x v="3"/>
    <x v="1"/>
    <n v="2381"/>
    <n v="12"/>
    <n v="23"/>
    <n v="54763"/>
    <n v="6023.93"/>
    <n v="48739.07"/>
    <n v="26.4864"/>
    <n v="28572"/>
    <n v="20167.07"/>
    <n v="36.300725999999997"/>
  </r>
  <r>
    <x v="0"/>
    <x v="2"/>
    <x v="1"/>
    <s v="CUST_ID_051"/>
    <s v="PROD_ID_002"/>
    <x v="50"/>
    <s v="High"/>
    <d v="2020-10-05T00:00:00"/>
    <x v="9"/>
    <x v="3"/>
    <x v="0"/>
    <n v="2929"/>
    <n v="12"/>
    <n v="188"/>
    <n v="550652"/>
    <n v="60571.72"/>
    <n v="490080.28"/>
    <n v="271.56124999999997"/>
    <n v="35148"/>
    <n v="454932.28"/>
    <n v="818.87810400000001"/>
  </r>
  <r>
    <x v="2"/>
    <x v="5"/>
    <x v="1"/>
    <s v="CUST_ID_070"/>
    <s v="PROD_ID_002"/>
    <x v="67"/>
    <s v="High"/>
    <d v="2020-10-17T00:00:00"/>
    <x v="9"/>
    <x v="3"/>
    <x v="0"/>
    <n v="1639"/>
    <n v="12"/>
    <n v="450"/>
    <n v="737550"/>
    <n v="81130.5"/>
    <n v="656419.5"/>
    <n v="364.72199999999998"/>
    <n v="19668"/>
    <n v="636751.5"/>
    <n v="1146.1526999999999"/>
  </r>
  <r>
    <x v="3"/>
    <x v="7"/>
    <x v="2"/>
    <s v="CUST_ID_016"/>
    <s v="PROD_ID_003"/>
    <x v="15"/>
    <s v="High"/>
    <d v="2020-04-08T00:00:00"/>
    <x v="5"/>
    <x v="2"/>
    <x v="0"/>
    <n v="2170"/>
    <n v="148"/>
    <n v="11"/>
    <n v="23870"/>
    <n v="2625.7"/>
    <n v="21244.3"/>
    <n v="11.26384"/>
    <n v="321160"/>
    <n v="-299915.7"/>
    <n v="-539.84825999999998"/>
  </r>
  <r>
    <x v="4"/>
    <x v="0"/>
    <x v="3"/>
    <s v="CUST_ID_081"/>
    <s v="PROD_ID_004"/>
    <x v="76"/>
    <s v="High"/>
    <d v="2020-10-03T00:00:00"/>
    <x v="9"/>
    <x v="3"/>
    <x v="0"/>
    <n v="2081"/>
    <n v="308"/>
    <n v="18"/>
    <n v="37458"/>
    <n v="4120.38"/>
    <n v="33337.620000000003"/>
    <n v="18.519119999999997"/>
    <n v="640948"/>
    <n v="-607610.38"/>
    <n v="-1093.698684"/>
  </r>
  <r>
    <x v="0"/>
    <x v="4"/>
    <x v="3"/>
    <s v="CUST_ID_125"/>
    <s v="PROD_ID_004"/>
    <x v="52"/>
    <s v="High"/>
    <d v="2020-06-04T00:00:00"/>
    <x v="11"/>
    <x v="2"/>
    <x v="0"/>
    <n v="665"/>
    <n v="308"/>
    <n v="188"/>
    <n v="125020"/>
    <n v="13752.2"/>
    <n v="111267.8"/>
    <n v="61.6325"/>
    <n v="204820"/>
    <n v="-93552.2"/>
    <n v="-168.39395999999999"/>
  </r>
  <r>
    <x v="0"/>
    <x v="0"/>
    <x v="5"/>
    <s v="CUST_ID_073"/>
    <s v="PROD_ID_006"/>
    <x v="70"/>
    <s v="High"/>
    <d v="2020-11-07T00:00:00"/>
    <x v="6"/>
    <x v="3"/>
    <x v="0"/>
    <n v="3798"/>
    <n v="320"/>
    <n v="188"/>
    <n v="714024"/>
    <n v="78542.64"/>
    <n v="635481.36"/>
    <n v="352.10624999999999"/>
    <n v="1215360"/>
    <n v="-579878.64"/>
    <n v="-1043.7815519999999"/>
  </r>
  <r>
    <x v="3"/>
    <x v="4"/>
    <x v="5"/>
    <s v="CUST_ID_093"/>
    <s v="PROD_ID_006"/>
    <x v="56"/>
    <s v="High"/>
    <d v="2021-04-26T00:00:00"/>
    <x v="5"/>
    <x v="2"/>
    <x v="1"/>
    <n v="3155"/>
    <n v="320"/>
    <n v="30"/>
    <n v="94650"/>
    <n v="10411.5"/>
    <n v="84238.5"/>
    <n v="46.796199999999999"/>
    <n v="1009600"/>
    <n v="-925361.5"/>
    <n v="-1665.6506999999999"/>
  </r>
  <r>
    <x v="0"/>
    <x v="1"/>
    <x v="5"/>
    <s v="CUST_ID_138"/>
    <s v="PROD_ID_006"/>
    <x v="83"/>
    <s v="High"/>
    <d v="2020-07-21T00:00:00"/>
    <x v="3"/>
    <x v="0"/>
    <x v="0"/>
    <n v="1720"/>
    <n v="320"/>
    <n v="188"/>
    <n v="323360"/>
    <n v="35569.599999999999"/>
    <n v="287790.40000000002"/>
    <n v="159.42124999999999"/>
    <n v="550400"/>
    <n v="-262609.59999999998"/>
    <n v="-472.69727999999992"/>
  </r>
  <r>
    <x v="1"/>
    <x v="7"/>
    <x v="5"/>
    <s v="CUST_ID_104"/>
    <s v="PROD_ID_006"/>
    <x v="92"/>
    <s v="High"/>
    <d v="2020-10-27T00:00:00"/>
    <x v="9"/>
    <x v="3"/>
    <x v="0"/>
    <n v="2588"/>
    <n v="320"/>
    <n v="23"/>
    <n v="59524"/>
    <n v="6547.64"/>
    <n v="52976.36"/>
    <n v="28.795950000000001"/>
    <n v="828160"/>
    <n v="-775183.64"/>
    <n v="-1395.3305519999999"/>
  </r>
  <r>
    <x v="3"/>
    <x v="1"/>
    <x v="4"/>
    <s v="CUST_ID_066"/>
    <s v="PROD_ID_005"/>
    <x v="64"/>
    <s v="High"/>
    <d v="2021-12-07T00:00:00"/>
    <x v="7"/>
    <x v="3"/>
    <x v="1"/>
    <n v="1063"/>
    <n v="4"/>
    <n v="525"/>
    <n v="558075"/>
    <n v="66969"/>
    <n v="491106"/>
    <n v="272.88799999999998"/>
    <n v="4252"/>
    <n v="486854"/>
    <n v="876.33719999999994"/>
  </r>
  <r>
    <x v="0"/>
    <x v="3"/>
    <x v="4"/>
    <s v="CUST_ID_100"/>
    <s v="PROD_ID_005"/>
    <x v="73"/>
    <s v="High"/>
    <d v="2020-10-18T00:00:00"/>
    <x v="9"/>
    <x v="3"/>
    <x v="0"/>
    <n v="2587"/>
    <n v="4"/>
    <n v="188"/>
    <n v="486356"/>
    <n v="58362.720000000001"/>
    <n v="427993.28"/>
    <n v="237.16"/>
    <n v="10348"/>
    <n v="417645.28"/>
    <n v="751.76150400000006"/>
  </r>
  <r>
    <x v="1"/>
    <x v="1"/>
    <x v="4"/>
    <s v="CUST_ID_090"/>
    <s v="PROD_ID_005"/>
    <x v="83"/>
    <s v="High"/>
    <d v="2020-06-16T00:00:00"/>
    <x v="11"/>
    <x v="2"/>
    <x v="0"/>
    <n v="3227"/>
    <n v="4"/>
    <n v="23"/>
    <n v="74221"/>
    <n v="8906.52"/>
    <n v="65314.479999999996"/>
    <n v="35.494800000000005"/>
    <n v="12908"/>
    <n v="52406.479999999996"/>
    <n v="94.331663999999989"/>
  </r>
  <r>
    <x v="1"/>
    <x v="0"/>
    <x v="0"/>
    <s v="CUST_ID_113"/>
    <s v="PROD_ID_001"/>
    <x v="82"/>
    <s v="High"/>
    <d v="2021-11-02T00:00:00"/>
    <x v="6"/>
    <x v="3"/>
    <x v="1"/>
    <n v="812"/>
    <n v="6"/>
    <n v="23"/>
    <n v="18676"/>
    <n v="2241.12"/>
    <n v="16434.88"/>
    <n v="8.936399999999999"/>
    <n v="4872"/>
    <n v="11562.880000000001"/>
    <n v="20.813184"/>
  </r>
  <r>
    <x v="2"/>
    <x v="5"/>
    <x v="0"/>
    <s v="CUST_ID_078"/>
    <s v="PROD_ID_001"/>
    <x v="75"/>
    <s v="High"/>
    <d v="2021-12-03T00:00:00"/>
    <x v="7"/>
    <x v="3"/>
    <x v="1"/>
    <n v="2128"/>
    <n v="6"/>
    <n v="450"/>
    <n v="957600"/>
    <n v="114912"/>
    <n v="842688"/>
    <n v="468.072"/>
    <n v="12768"/>
    <n v="829920"/>
    <n v="1493.856"/>
  </r>
  <r>
    <x v="3"/>
    <x v="0"/>
    <x v="0"/>
    <s v="CUST_ID_049"/>
    <s v="PROD_ID_001"/>
    <x v="48"/>
    <s v="High"/>
    <d v="2020-12-02T00:00:00"/>
    <x v="7"/>
    <x v="3"/>
    <x v="0"/>
    <n v="2904"/>
    <n v="6"/>
    <n v="11"/>
    <n v="31944"/>
    <n v="3833.2799999999997"/>
    <n v="28110.720000000001"/>
    <n v="14.907200000000001"/>
    <n v="17424"/>
    <n v="10686.720000000001"/>
    <n v="19.236096"/>
  </r>
  <r>
    <x v="3"/>
    <x v="2"/>
    <x v="0"/>
    <s v="CUST_ID_043"/>
    <s v="PROD_ID_001"/>
    <x v="42"/>
    <s v="High"/>
    <d v="2021-05-07T00:00:00"/>
    <x v="10"/>
    <x v="2"/>
    <x v="1"/>
    <n v="3281"/>
    <n v="6"/>
    <n v="11"/>
    <n v="36091"/>
    <n v="4330.92"/>
    <n v="31760.080000000002"/>
    <n v="16.841439999999999"/>
    <n v="19686"/>
    <n v="12074.080000000002"/>
    <n v="21.733344000000002"/>
  </r>
  <r>
    <x v="2"/>
    <x v="3"/>
    <x v="1"/>
    <s v="CUST_ID_116"/>
    <s v="PROD_ID_002"/>
    <x v="85"/>
    <s v="High"/>
    <d v="2021-09-03T00:00:00"/>
    <x v="0"/>
    <x v="0"/>
    <x v="1"/>
    <n v="4194"/>
    <n v="12"/>
    <n v="450"/>
    <n v="1887300"/>
    <n v="226476"/>
    <n v="1660824"/>
    <n v="922.68"/>
    <n v="50328"/>
    <n v="1610496"/>
    <n v="2898.8928000000001"/>
  </r>
  <r>
    <x v="3"/>
    <x v="7"/>
    <x v="1"/>
    <s v="CUST_ID_040"/>
    <s v="PROD_ID_002"/>
    <x v="39"/>
    <s v="High"/>
    <d v="2020-06-26T00:00:00"/>
    <x v="11"/>
    <x v="2"/>
    <x v="0"/>
    <n v="1063"/>
    <n v="12"/>
    <n v="525"/>
    <n v="558075"/>
    <n v="66969"/>
    <n v="491106"/>
    <n v="272.88799999999998"/>
    <n v="12756"/>
    <n v="478350"/>
    <n v="861.03"/>
  </r>
  <r>
    <x v="0"/>
    <x v="7"/>
    <x v="1"/>
    <s v="CUST_ID_024"/>
    <s v="PROD_ID_002"/>
    <x v="23"/>
    <s v="High"/>
    <d v="2020-06-24T00:00:00"/>
    <x v="11"/>
    <x v="2"/>
    <x v="0"/>
    <n v="2587"/>
    <n v="12"/>
    <n v="188"/>
    <n v="486356"/>
    <n v="58362.720000000001"/>
    <n v="427993.28"/>
    <n v="237.16"/>
    <n v="31044"/>
    <n v="396949.28"/>
    <n v="714.50870400000008"/>
  </r>
  <r>
    <x v="3"/>
    <x v="7"/>
    <x v="1"/>
    <s v="CUST_ID_040"/>
    <s v="PROD_ID_002"/>
    <x v="39"/>
    <s v="High"/>
    <d v="2021-05-02T00:00:00"/>
    <x v="10"/>
    <x v="2"/>
    <x v="1"/>
    <n v="1086"/>
    <n v="12"/>
    <n v="30"/>
    <n v="32580"/>
    <n v="3909.6"/>
    <n v="28670.400000000001"/>
    <n v="15.928000000000001"/>
    <n v="13032"/>
    <n v="15638.400000000001"/>
    <n v="28.149120000000003"/>
  </r>
  <r>
    <x v="3"/>
    <x v="3"/>
    <x v="1"/>
    <s v="CUST_ID_052"/>
    <s v="PROD_ID_002"/>
    <x v="51"/>
    <s v="High"/>
    <d v="2020-07-12T00:00:00"/>
    <x v="3"/>
    <x v="0"/>
    <x v="0"/>
    <n v="1913"/>
    <n v="12"/>
    <n v="525"/>
    <n v="1004325"/>
    <n v="120519"/>
    <n v="883806"/>
    <n v="490.952"/>
    <n v="22956"/>
    <n v="860850"/>
    <n v="1549.53"/>
  </r>
  <r>
    <x v="2"/>
    <x v="4"/>
    <x v="1"/>
    <s v="CUST_ID_069"/>
    <s v="PROD_ID_002"/>
    <x v="56"/>
    <s v="High"/>
    <d v="2020-10-25T00:00:00"/>
    <x v="9"/>
    <x v="3"/>
    <x v="0"/>
    <n v="1631"/>
    <n v="12"/>
    <n v="450"/>
    <n v="733950"/>
    <n v="88074"/>
    <n v="645876"/>
    <n v="358.77600000000001"/>
    <n v="19572"/>
    <n v="626304"/>
    <n v="1127.3471999999999"/>
  </r>
  <r>
    <x v="2"/>
    <x v="2"/>
    <x v="1"/>
    <s v="CUST_ID_003"/>
    <s v="PROD_ID_002"/>
    <x v="2"/>
    <s v="High"/>
    <d v="2021-04-23T00:00:00"/>
    <x v="5"/>
    <x v="2"/>
    <x v="1"/>
    <n v="2580"/>
    <n v="12"/>
    <n v="450"/>
    <n v="1161000"/>
    <n v="139320"/>
    <n v="1021680"/>
    <n v="567.6"/>
    <n v="30960"/>
    <n v="990720"/>
    <n v="1783.296"/>
  </r>
  <r>
    <x v="3"/>
    <x v="7"/>
    <x v="1"/>
    <s v="CUST_ID_040"/>
    <s v="PROD_ID_002"/>
    <x v="39"/>
    <s v="High"/>
    <d v="2021-03-27T00:00:00"/>
    <x v="8"/>
    <x v="1"/>
    <x v="1"/>
    <n v="1436"/>
    <n v="12"/>
    <n v="525"/>
    <n v="753900"/>
    <n v="90468"/>
    <n v="663432"/>
    <n v="368.67599999999999"/>
    <n v="17232"/>
    <n v="646200"/>
    <n v="1163.1599999999999"/>
  </r>
  <r>
    <x v="3"/>
    <x v="7"/>
    <x v="1"/>
    <s v="CUST_ID_040"/>
    <s v="PROD_ID_002"/>
    <x v="39"/>
    <s v="High"/>
    <d v="2021-07-22T00:00:00"/>
    <x v="3"/>
    <x v="0"/>
    <x v="1"/>
    <n v="1480"/>
    <n v="12"/>
    <n v="30"/>
    <n v="44400"/>
    <n v="5328"/>
    <n v="39072"/>
    <n v="21.700800000000001"/>
    <n v="17760"/>
    <n v="21312"/>
    <n v="38.361599999999996"/>
  </r>
  <r>
    <x v="3"/>
    <x v="6"/>
    <x v="2"/>
    <s v="CUST_ID_031"/>
    <s v="PROD_ID_003"/>
    <x v="30"/>
    <s v="High"/>
    <d v="2021-02-06T00:00:00"/>
    <x v="4"/>
    <x v="1"/>
    <x v="1"/>
    <n v="1674"/>
    <n v="148"/>
    <n v="525"/>
    <n v="878850"/>
    <n v="105462"/>
    <n v="773388"/>
    <n v="429.66"/>
    <n v="247752"/>
    <n v="525636"/>
    <n v="946.14479999999992"/>
  </r>
  <r>
    <x v="3"/>
    <x v="0"/>
    <x v="2"/>
    <s v="CUST_ID_041"/>
    <s v="PROD_ID_003"/>
    <x v="40"/>
    <s v="High"/>
    <d v="2021-12-19T00:00:00"/>
    <x v="7"/>
    <x v="3"/>
    <x v="1"/>
    <n v="1183"/>
    <n v="148"/>
    <n v="525"/>
    <n v="621075"/>
    <n v="74529"/>
    <n v="546546"/>
    <n v="303.68799999999999"/>
    <n v="175084"/>
    <n v="371462"/>
    <n v="668.63159999999993"/>
  </r>
  <r>
    <x v="3"/>
    <x v="6"/>
    <x v="2"/>
    <s v="CUST_ID_031"/>
    <s v="PROD_ID_003"/>
    <x v="30"/>
    <s v="High"/>
    <d v="2021-10-26T00:00:00"/>
    <x v="9"/>
    <x v="3"/>
    <x v="1"/>
    <n v="1086"/>
    <n v="148"/>
    <n v="30"/>
    <n v="32580"/>
    <n v="3909.6"/>
    <n v="28670.400000000001"/>
    <n v="15.928000000000001"/>
    <n v="160728"/>
    <n v="-132057.60000000001"/>
    <n v="-237.70367999999999"/>
  </r>
  <r>
    <x v="4"/>
    <x v="5"/>
    <x v="3"/>
    <s v="CUST_ID_142"/>
    <s v="PROD_ID_004"/>
    <x v="86"/>
    <s v="High"/>
    <d v="2021-01-04T00:00:00"/>
    <x v="1"/>
    <x v="1"/>
    <x v="1"/>
    <n v="2531"/>
    <n v="308"/>
    <n v="18"/>
    <n v="45558"/>
    <n v="5466.96"/>
    <n v="40091.040000000001"/>
    <n v="22.271039999999999"/>
    <n v="779548"/>
    <n v="-739456.96"/>
    <n v="-1331.022528"/>
  </r>
  <r>
    <x v="1"/>
    <x v="6"/>
    <x v="3"/>
    <s v="CUST_ID_087"/>
    <s v="PROD_ID_004"/>
    <x v="50"/>
    <s v="High"/>
    <d v="2020-12-22T00:00:00"/>
    <x v="7"/>
    <x v="3"/>
    <x v="0"/>
    <n v="4649"/>
    <n v="308"/>
    <n v="23"/>
    <n v="106927"/>
    <n v="12831.24"/>
    <n v="94095.76"/>
    <n v="51.143399999999993"/>
    <n v="1431892"/>
    <n v="-1337796.24"/>
    <n v="-2408.0332319999998"/>
  </r>
  <r>
    <x v="3"/>
    <x v="0"/>
    <x v="3"/>
    <s v="CUST_ID_033"/>
    <s v="PROD_ID_004"/>
    <x v="32"/>
    <s v="High"/>
    <d v="2021-01-07T00:00:00"/>
    <x v="1"/>
    <x v="1"/>
    <x v="1"/>
    <n v="1183"/>
    <n v="308"/>
    <n v="525"/>
    <n v="621075"/>
    <n v="74529"/>
    <n v="546546"/>
    <n v="303.68799999999999"/>
    <n v="364364"/>
    <n v="182182"/>
    <n v="327.92759999999998"/>
  </r>
  <r>
    <x v="0"/>
    <x v="4"/>
    <x v="3"/>
    <s v="CUST_ID_117"/>
    <s v="PROD_ID_004"/>
    <x v="56"/>
    <s v="High"/>
    <d v="2021-12-22T00:00:00"/>
    <x v="7"/>
    <x v="3"/>
    <x v="1"/>
    <n v="2864"/>
    <n v="308"/>
    <n v="188"/>
    <n v="538432"/>
    <n v="64611.839999999997"/>
    <n v="473820.16000000003"/>
    <n v="262.57"/>
    <n v="882112"/>
    <n v="-408291.83999999997"/>
    <n v="-734.92531199999996"/>
  </r>
  <r>
    <x v="3"/>
    <x v="1"/>
    <x v="3"/>
    <s v="CUST_ID_034"/>
    <s v="PROD_ID_004"/>
    <x v="33"/>
    <s v="High"/>
    <d v="2020-04-17T00:00:00"/>
    <x v="5"/>
    <x v="2"/>
    <x v="0"/>
    <n v="1480"/>
    <n v="308"/>
    <n v="30"/>
    <n v="44400"/>
    <n v="5328"/>
    <n v="39072"/>
    <n v="21.700800000000001"/>
    <n v="455840"/>
    <n v="-416768"/>
    <n v="-750.18240000000003"/>
  </r>
  <r>
    <x v="3"/>
    <x v="7"/>
    <x v="5"/>
    <s v="CUST_ID_064"/>
    <s v="PROD_ID_006"/>
    <x v="62"/>
    <s v="High"/>
    <d v="2020-01-27T00:00:00"/>
    <x v="1"/>
    <x v="1"/>
    <x v="0"/>
    <n v="324"/>
    <n v="320"/>
    <n v="525"/>
    <n v="170100"/>
    <n v="20412"/>
    <n v="149688"/>
    <n v="83.16"/>
    <n v="103680"/>
    <n v="46008"/>
    <n v="82.814399999999992"/>
  </r>
  <r>
    <x v="3"/>
    <x v="0"/>
    <x v="5"/>
    <s v="CUST_ID_065"/>
    <s v="PROD_ID_006"/>
    <x v="63"/>
    <s v="High"/>
    <d v="2021-01-13T00:00:00"/>
    <x v="1"/>
    <x v="1"/>
    <x v="1"/>
    <n v="4106"/>
    <n v="320"/>
    <n v="11"/>
    <n v="45166"/>
    <n v="5419.92"/>
    <n v="39746.080000000002"/>
    <n v="21.076439999999998"/>
    <n v="1313920"/>
    <n v="-1274173.92"/>
    <n v="-2293.5130559999998"/>
  </r>
  <r>
    <x v="3"/>
    <x v="6"/>
    <x v="5"/>
    <s v="CUST_ID_047"/>
    <s v="PROD_ID_006"/>
    <x v="46"/>
    <s v="High"/>
    <d v="2021-04-13T00:00:00"/>
    <x v="5"/>
    <x v="2"/>
    <x v="1"/>
    <n v="3281"/>
    <n v="320"/>
    <n v="11"/>
    <n v="36091"/>
    <n v="4330.92"/>
    <n v="31760.080000000002"/>
    <n v="16.841439999999999"/>
    <n v="1049920"/>
    <n v="-1018159.92"/>
    <n v="-1832.687856"/>
  </r>
  <r>
    <x v="3"/>
    <x v="4"/>
    <x v="4"/>
    <s v="CUST_ID_021"/>
    <s v="PROD_ID_005"/>
    <x v="20"/>
    <s v="High"/>
    <d v="2021-08-11T00:00:00"/>
    <x v="2"/>
    <x v="0"/>
    <x v="1"/>
    <n v="3026"/>
    <n v="4"/>
    <n v="30"/>
    <n v="90780"/>
    <n v="10893.6"/>
    <n v="79886.399999999994"/>
    <n v="44.378399999999992"/>
    <n v="12104"/>
    <n v="67782.399999999994"/>
    <n v="122.00831999999998"/>
  </r>
  <r>
    <x v="4"/>
    <x v="7"/>
    <x v="0"/>
    <s v="CUST_ID_120"/>
    <s v="PROD_ID_001"/>
    <x v="69"/>
    <s v="High"/>
    <d v="2020-07-12T00:00:00"/>
    <x v="3"/>
    <x v="0"/>
    <x v="0"/>
    <n v="3193"/>
    <n v="6"/>
    <n v="18"/>
    <n v="57474"/>
    <n v="6896.88"/>
    <n v="50577.120000000003"/>
    <n v="28.100159999999999"/>
    <n v="19158"/>
    <n v="31419.120000000003"/>
    <n v="56.554416000000003"/>
  </r>
  <r>
    <x v="3"/>
    <x v="7"/>
    <x v="1"/>
    <s v="CUST_ID_072"/>
    <s v="PROD_ID_002"/>
    <x v="69"/>
    <s v="High"/>
    <d v="2020-05-19T00:00:00"/>
    <x v="10"/>
    <x v="2"/>
    <x v="0"/>
    <n v="1837"/>
    <n v="12"/>
    <n v="30"/>
    <n v="55110"/>
    <n v="6613.2000000000007"/>
    <n v="48496.800000000003"/>
    <n v="26.945599999999999"/>
    <n v="22044"/>
    <n v="26452.800000000003"/>
    <n v="47.61504"/>
  </r>
  <r>
    <x v="3"/>
    <x v="7"/>
    <x v="3"/>
    <s v="CUST_ID_008"/>
    <s v="PROD_ID_004"/>
    <x v="7"/>
    <s v="High"/>
    <d v="2020-03-23T00:00:00"/>
    <x v="8"/>
    <x v="1"/>
    <x v="0"/>
    <n v="1789"/>
    <n v="308"/>
    <n v="11"/>
    <n v="19679"/>
    <n v="2361.48"/>
    <n v="17317.52"/>
    <n v="9.1845599999999994"/>
    <n v="551012"/>
    <n v="-533694.48"/>
    <n v="-960.65006399999993"/>
  </r>
  <r>
    <x v="3"/>
    <x v="7"/>
    <x v="3"/>
    <s v="CUST_ID_056"/>
    <s v="PROD_ID_004"/>
    <x v="55"/>
    <s v="High"/>
    <d v="2020-09-16T00:00:00"/>
    <x v="0"/>
    <x v="0"/>
    <x v="0"/>
    <n v="1837"/>
    <n v="308"/>
    <n v="30"/>
    <n v="55110"/>
    <n v="6613.2000000000007"/>
    <n v="48496.800000000003"/>
    <n v="26.945599999999999"/>
    <n v="565796"/>
    <n v="-517299.20000000001"/>
    <n v="-931.13855999999998"/>
  </r>
  <r>
    <x v="1"/>
    <x v="7"/>
    <x v="4"/>
    <s v="CUST_ID_136"/>
    <s v="PROD_ID_005"/>
    <x v="81"/>
    <s v="High"/>
    <d v="2020-12-04T00:00:00"/>
    <x v="7"/>
    <x v="3"/>
    <x v="0"/>
    <n v="3080"/>
    <n v="4"/>
    <n v="23"/>
    <n v="70840"/>
    <n v="9209.1999999999989"/>
    <n v="61630.8"/>
    <n v="33.49935"/>
    <n v="12320"/>
    <n v="49310.8"/>
    <n v="88.759439999999998"/>
  </r>
  <r>
    <x v="1"/>
    <x v="2"/>
    <x v="3"/>
    <s v="CUST_ID_139"/>
    <s v="PROD_ID_004"/>
    <x v="84"/>
    <s v="High"/>
    <d v="2020-06-21T00:00:00"/>
    <x v="11"/>
    <x v="2"/>
    <x v="0"/>
    <n v="3080"/>
    <n v="308"/>
    <n v="23"/>
    <n v="70840"/>
    <n v="9209.1999999999989"/>
    <n v="61630.8"/>
    <n v="33.49935"/>
    <n v="948640"/>
    <n v="-887009.2"/>
    <n v="-1596.6165599999999"/>
  </r>
  <r>
    <x v="3"/>
    <x v="1"/>
    <x v="4"/>
    <s v="CUST_ID_042"/>
    <s v="PROD_ID_005"/>
    <x v="41"/>
    <s v="High"/>
    <d v="2021-04-08T00:00:00"/>
    <x v="5"/>
    <x v="2"/>
    <x v="1"/>
    <n v="1108"/>
    <n v="4"/>
    <n v="525"/>
    <n v="581700"/>
    <n v="75621"/>
    <n v="506079"/>
    <n v="281.05349999999999"/>
    <n v="4432"/>
    <n v="501647"/>
    <n v="902.96460000000002"/>
  </r>
  <r>
    <x v="3"/>
    <x v="4"/>
    <x v="4"/>
    <s v="CUST_ID_021"/>
    <s v="PROD_ID_005"/>
    <x v="20"/>
    <s v="High"/>
    <d v="2020-07-27T00:00:00"/>
    <x v="3"/>
    <x v="0"/>
    <x v="0"/>
    <n v="2148"/>
    <n v="4"/>
    <n v="525"/>
    <n v="1127700"/>
    <n v="146601"/>
    <n v="981099"/>
    <n v="545.05499999999995"/>
    <n v="8592"/>
    <n v="972507"/>
    <n v="1750.5126"/>
  </r>
  <r>
    <x v="3"/>
    <x v="2"/>
    <x v="0"/>
    <s v="CUST_ID_099"/>
    <s v="PROD_ID_001"/>
    <x v="72"/>
    <s v="High"/>
    <d v="2021-11-24T00:00:00"/>
    <x v="6"/>
    <x v="3"/>
    <x v="1"/>
    <n v="1179"/>
    <n v="6"/>
    <n v="525"/>
    <n v="618975"/>
    <n v="80466.75"/>
    <n v="538508.25"/>
    <n v="299.17124999999999"/>
    <n v="7074"/>
    <n v="531434.25"/>
    <n v="956.58164999999997"/>
  </r>
  <r>
    <x v="3"/>
    <x v="2"/>
    <x v="0"/>
    <s v="CUST_ID_099"/>
    <s v="PROD_ID_001"/>
    <x v="72"/>
    <s v="High"/>
    <d v="2021-05-21T00:00:00"/>
    <x v="10"/>
    <x v="2"/>
    <x v="1"/>
    <n v="1558"/>
    <n v="6"/>
    <n v="11"/>
    <n v="17138"/>
    <n v="2227.94"/>
    <n v="14910.06"/>
    <n v="7.90482"/>
    <n v="9348"/>
    <n v="5562.0599999999995"/>
    <n v="10.011707999999999"/>
  </r>
  <r>
    <x v="4"/>
    <x v="7"/>
    <x v="0"/>
    <s v="CUST_ID_120"/>
    <s v="PROD_ID_001"/>
    <x v="69"/>
    <s v="High"/>
    <d v="2020-07-10T00:00:00"/>
    <x v="3"/>
    <x v="0"/>
    <x v="0"/>
    <n v="725"/>
    <n v="6"/>
    <n v="18"/>
    <n v="13050"/>
    <n v="1696.5"/>
    <n v="11353.5"/>
    <n v="6.3057600000000003"/>
    <n v="4350"/>
    <n v="7003.5"/>
    <n v="12.606299999999999"/>
  </r>
  <r>
    <x v="3"/>
    <x v="0"/>
    <x v="0"/>
    <s v="CUST_ID_049"/>
    <s v="PROD_ID_001"/>
    <x v="48"/>
    <s v="High"/>
    <d v="2021-03-21T00:00:00"/>
    <x v="8"/>
    <x v="1"/>
    <x v="1"/>
    <n v="2706"/>
    <n v="6"/>
    <n v="30"/>
    <n v="81180"/>
    <n v="10553.4"/>
    <n v="70626.600000000006"/>
    <n v="39.237000000000002"/>
    <n v="16236"/>
    <n v="54390.600000000006"/>
    <n v="97.903080000000003"/>
  </r>
  <r>
    <x v="3"/>
    <x v="2"/>
    <x v="0"/>
    <s v="CUST_ID_043"/>
    <s v="PROD_ID_001"/>
    <x v="42"/>
    <s v="High"/>
    <d v="2020-04-16T00:00:00"/>
    <x v="5"/>
    <x v="2"/>
    <x v="0"/>
    <n v="1499"/>
    <n v="6"/>
    <n v="30"/>
    <n v="44970"/>
    <n v="5846.1"/>
    <n v="39123.9"/>
    <n v="21.732599999999998"/>
    <n v="8994"/>
    <n v="30129.9"/>
    <n v="54.233820000000001"/>
  </r>
  <r>
    <x v="3"/>
    <x v="2"/>
    <x v="1"/>
    <s v="CUST_ID_027"/>
    <s v="PROD_ID_002"/>
    <x v="26"/>
    <s v="High"/>
    <d v="2020-09-27T00:00:00"/>
    <x v="0"/>
    <x v="0"/>
    <x v="0"/>
    <n v="1726"/>
    <n v="12"/>
    <n v="11"/>
    <n v="18986"/>
    <n v="2468.1800000000003"/>
    <n v="16517.82"/>
    <n v="8.7604649999999999"/>
    <n v="20712"/>
    <n v="-4194.18"/>
    <n v="-7.5495239999999999"/>
  </r>
  <r>
    <x v="2"/>
    <x v="4"/>
    <x v="1"/>
    <s v="CUST_ID_069"/>
    <s v="PROD_ID_002"/>
    <x v="56"/>
    <s v="High"/>
    <d v="2021-06-23T00:00:00"/>
    <x v="11"/>
    <x v="2"/>
    <x v="1"/>
    <n v="968"/>
    <n v="12"/>
    <n v="450"/>
    <n v="435600"/>
    <n v="56628"/>
    <n v="378972"/>
    <n v="210.62700000000001"/>
    <n v="11616"/>
    <n v="367356"/>
    <n v="661.24080000000004"/>
  </r>
  <r>
    <x v="3"/>
    <x v="2"/>
    <x v="1"/>
    <s v="CUST_ID_027"/>
    <s v="PROD_ID_002"/>
    <x v="26"/>
    <s v="High"/>
    <d v="2021-01-22T00:00:00"/>
    <x v="1"/>
    <x v="1"/>
    <x v="1"/>
    <n v="3169"/>
    <n v="12"/>
    <n v="30"/>
    <n v="95070"/>
    <n v="12359.1"/>
    <n v="82710.899999999994"/>
    <n v="45.953400000000002"/>
    <n v="38028"/>
    <n v="44682.899999999994"/>
    <n v="80.429219999999987"/>
  </r>
  <r>
    <x v="3"/>
    <x v="7"/>
    <x v="1"/>
    <s v="CUST_ID_072"/>
    <s v="PROD_ID_002"/>
    <x v="69"/>
    <s v="High"/>
    <d v="2021-10-27T00:00:00"/>
    <x v="9"/>
    <x v="3"/>
    <x v="1"/>
    <n v="3250"/>
    <n v="12"/>
    <n v="30"/>
    <n v="97500"/>
    <n v="12675"/>
    <n v="84825"/>
    <n v="47.119199999999999"/>
    <n v="39000"/>
    <n v="45825"/>
    <n v="82.484999999999999"/>
  </r>
  <r>
    <x v="3"/>
    <x v="3"/>
    <x v="1"/>
    <s v="CUST_ID_004"/>
    <s v="PROD_ID_002"/>
    <x v="3"/>
    <s v="High"/>
    <d v="2020-11-21T00:00:00"/>
    <x v="6"/>
    <x v="3"/>
    <x v="0"/>
    <n v="3158"/>
    <n v="12"/>
    <n v="525"/>
    <n v="1657950"/>
    <n v="215533.5"/>
    <n v="1442416.5"/>
    <n v="801.44399999999996"/>
    <n v="37896"/>
    <n v="1404520.5"/>
    <n v="2528.1369"/>
  </r>
  <r>
    <x v="0"/>
    <x v="1"/>
    <x v="1"/>
    <s v="CUST_ID_122"/>
    <s v="PROD_ID_002"/>
    <x v="71"/>
    <s v="High"/>
    <d v="2021-10-24T00:00:00"/>
    <x v="9"/>
    <x v="3"/>
    <x v="1"/>
    <n v="1900"/>
    <n v="12"/>
    <n v="188"/>
    <n v="357200"/>
    <n v="46436"/>
    <n v="310764"/>
    <n v="172.15125"/>
    <n v="22800"/>
    <n v="287964"/>
    <n v="518.33519999999999"/>
  </r>
  <r>
    <x v="4"/>
    <x v="6"/>
    <x v="1"/>
    <s v="CUST_ID_071"/>
    <s v="PROD_ID_002"/>
    <x v="68"/>
    <s v="High"/>
    <d v="2020-08-30T00:00:00"/>
    <x v="2"/>
    <x v="0"/>
    <x v="0"/>
    <n v="685"/>
    <n v="12"/>
    <n v="18"/>
    <n v="12330"/>
    <n v="1602.9"/>
    <n v="10727.1"/>
    <n v="5.9612400000000001"/>
    <n v="8220"/>
    <n v="2507.1000000000004"/>
    <n v="4.5127800000000002"/>
  </r>
  <r>
    <x v="3"/>
    <x v="3"/>
    <x v="1"/>
    <s v="CUST_ID_052"/>
    <s v="PROD_ID_002"/>
    <x v="51"/>
    <s v="High"/>
    <d v="2021-11-18T00:00:00"/>
    <x v="6"/>
    <x v="3"/>
    <x v="1"/>
    <n v="3235"/>
    <n v="12"/>
    <n v="11"/>
    <n v="35585"/>
    <n v="4626.05"/>
    <n v="30958.95"/>
    <n v="16.41864"/>
    <n v="38820"/>
    <n v="-7861.0499999999993"/>
    <n v="-14.149889999999999"/>
  </r>
  <r>
    <x v="1"/>
    <x v="5"/>
    <x v="1"/>
    <s v="CUST_ID_006"/>
    <s v="PROD_ID_002"/>
    <x v="5"/>
    <s v="High"/>
    <d v="2021-01-29T00:00:00"/>
    <x v="1"/>
    <x v="1"/>
    <x v="1"/>
    <n v="1878"/>
    <n v="12"/>
    <n v="23"/>
    <n v="43194"/>
    <n v="5615.22"/>
    <n v="37578.78"/>
    <n v="20.423249999999999"/>
    <n v="22536"/>
    <n v="15042.779999999999"/>
    <n v="27.077003999999999"/>
  </r>
  <r>
    <x v="3"/>
    <x v="3"/>
    <x v="1"/>
    <s v="CUST_ID_004"/>
    <s v="PROD_ID_002"/>
    <x v="3"/>
    <s v="High"/>
    <d v="2020-12-27T00:00:00"/>
    <x v="7"/>
    <x v="3"/>
    <x v="0"/>
    <n v="1499"/>
    <n v="12"/>
    <n v="30"/>
    <n v="44970"/>
    <n v="5846.1"/>
    <n v="39123.9"/>
    <n v="21.732599999999998"/>
    <n v="17988"/>
    <n v="21135.9"/>
    <n v="38.044620000000002"/>
  </r>
  <r>
    <x v="3"/>
    <x v="7"/>
    <x v="1"/>
    <s v="CUST_ID_072"/>
    <s v="PROD_ID_002"/>
    <x v="69"/>
    <s v="High"/>
    <d v="2020-01-04T00:00:00"/>
    <x v="1"/>
    <x v="1"/>
    <x v="0"/>
    <n v="428"/>
    <n v="12"/>
    <n v="525"/>
    <n v="224700"/>
    <n v="29211"/>
    <n v="195489"/>
    <n v="108.70650000000001"/>
    <n v="5136"/>
    <n v="190353"/>
    <n v="342.6354"/>
  </r>
  <r>
    <x v="4"/>
    <x v="5"/>
    <x v="1"/>
    <s v="CUST_ID_014"/>
    <s v="PROD_ID_002"/>
    <x v="13"/>
    <s v="High"/>
    <d v="2021-11-18T00:00:00"/>
    <x v="6"/>
    <x v="3"/>
    <x v="1"/>
    <n v="1216"/>
    <n v="12"/>
    <n v="18"/>
    <n v="21888"/>
    <n v="2845.44"/>
    <n v="19042.560000000001"/>
    <n v="10.575719999999999"/>
    <n v="14592"/>
    <n v="4450.5600000000013"/>
    <n v="8.0110080000000021"/>
  </r>
  <r>
    <x v="1"/>
    <x v="5"/>
    <x v="2"/>
    <s v="CUST_ID_150"/>
    <s v="PROD_ID_003"/>
    <x v="90"/>
    <s v="High"/>
    <d v="2020-12-22T00:00:00"/>
    <x v="7"/>
    <x v="3"/>
    <x v="0"/>
    <n v="4797"/>
    <n v="148"/>
    <n v="23"/>
    <n v="110331"/>
    <n v="14343.03"/>
    <n v="95987.97"/>
    <n v="52.167375"/>
    <n v="709956"/>
    <n v="-613968.03"/>
    <n v="-1105.142454"/>
  </r>
  <r>
    <x v="3"/>
    <x v="7"/>
    <x v="2"/>
    <s v="CUST_ID_016"/>
    <s v="PROD_ID_003"/>
    <x v="15"/>
    <s v="High"/>
    <d v="2021-03-05T00:00:00"/>
    <x v="8"/>
    <x v="1"/>
    <x v="1"/>
    <n v="3158"/>
    <n v="148"/>
    <n v="525"/>
    <n v="1657950"/>
    <n v="215533.5"/>
    <n v="1442416.5"/>
    <n v="801.44399999999996"/>
    <n v="467384"/>
    <n v="975032.5"/>
    <n v="1755.0584999999999"/>
  </r>
  <r>
    <x v="3"/>
    <x v="5"/>
    <x v="2"/>
    <s v="CUST_ID_054"/>
    <s v="PROD_ID_003"/>
    <x v="53"/>
    <s v="High"/>
    <d v="2020-05-07T00:00:00"/>
    <x v="10"/>
    <x v="2"/>
    <x v="0"/>
    <n v="1428"/>
    <n v="148"/>
    <n v="11"/>
    <n v="15708"/>
    <n v="2042.04"/>
    <n v="13665.96"/>
    <n v="7.2471000000000005"/>
    <n v="211344"/>
    <n v="-197678.04"/>
    <n v="-355.820472"/>
  </r>
  <r>
    <x v="4"/>
    <x v="3"/>
    <x v="2"/>
    <s v="CUST_ID_124"/>
    <s v="PROD_ID_003"/>
    <x v="73"/>
    <s v="High"/>
    <d v="2020-09-10T00:00:00"/>
    <x v="0"/>
    <x v="0"/>
    <x v="0"/>
    <n v="725"/>
    <n v="148"/>
    <n v="18"/>
    <n v="13050"/>
    <n v="1696.5"/>
    <n v="11353.5"/>
    <n v="6.3057600000000003"/>
    <n v="107300"/>
    <n v="-95946.5"/>
    <n v="-172.7037"/>
  </r>
  <r>
    <x v="4"/>
    <x v="3"/>
    <x v="2"/>
    <s v="CUST_ID_124"/>
    <s v="PROD_ID_003"/>
    <x v="73"/>
    <s v="High"/>
    <d v="2021-02-14T00:00:00"/>
    <x v="4"/>
    <x v="1"/>
    <x v="1"/>
    <n v="492"/>
    <n v="148"/>
    <n v="18"/>
    <n v="8856"/>
    <n v="1151.28"/>
    <n v="7704.72"/>
    <n v="4.2803999999999993"/>
    <n v="72816"/>
    <n v="-65111.28"/>
    <n v="-117.20030399999999"/>
  </r>
  <r>
    <x v="4"/>
    <x v="1"/>
    <x v="2"/>
    <s v="CUST_ID_114"/>
    <s v="PROD_ID_003"/>
    <x v="83"/>
    <s v="High"/>
    <d v="2021-08-17T00:00:00"/>
    <x v="2"/>
    <x v="0"/>
    <x v="1"/>
    <n v="1216"/>
    <n v="148"/>
    <n v="18"/>
    <n v="21888"/>
    <n v="2845.44"/>
    <n v="19042.560000000001"/>
    <n v="10.575719999999999"/>
    <n v="179968"/>
    <n v="-160925.44"/>
    <n v="-289.66579200000001"/>
  </r>
  <r>
    <x v="0"/>
    <x v="0"/>
    <x v="3"/>
    <s v="CUST_ID_105"/>
    <s v="PROD_ID_004"/>
    <x v="38"/>
    <s v="High"/>
    <d v="2020-09-14T00:00:00"/>
    <x v="0"/>
    <x v="0"/>
    <x v="0"/>
    <n v="1900"/>
    <n v="308"/>
    <n v="188"/>
    <n v="357200"/>
    <n v="46436"/>
    <n v="310764"/>
    <n v="172.15125"/>
    <n v="585200"/>
    <n v="-274436"/>
    <n v="-493.98480000000001"/>
  </r>
  <r>
    <x v="1"/>
    <x v="0"/>
    <x v="3"/>
    <s v="CUST_ID_137"/>
    <s v="PROD_ID_004"/>
    <x v="82"/>
    <s v="High"/>
    <d v="2021-06-21T00:00:00"/>
    <x v="11"/>
    <x v="2"/>
    <x v="1"/>
    <n v="1878"/>
    <n v="308"/>
    <n v="23"/>
    <n v="43194"/>
    <n v="5615.22"/>
    <n v="37578.78"/>
    <n v="20.423249999999999"/>
    <n v="578424"/>
    <n v="-540845.22"/>
    <n v="-973.52139599999987"/>
  </r>
  <r>
    <x v="0"/>
    <x v="6"/>
    <x v="5"/>
    <s v="CUST_ID_143"/>
    <s v="PROD_ID_006"/>
    <x v="87"/>
    <s v="High"/>
    <d v="2020-08-22T00:00:00"/>
    <x v="2"/>
    <x v="0"/>
    <x v="0"/>
    <n v="1991"/>
    <n v="320"/>
    <n v="188"/>
    <n v="374308"/>
    <n v="48660.04"/>
    <n v="325647.96000000002"/>
    <n v="180.41624999999999"/>
    <n v="637120"/>
    <n v="-311472.03999999998"/>
    <n v="-560.6496719999999"/>
  </r>
  <r>
    <x v="3"/>
    <x v="0"/>
    <x v="5"/>
    <s v="CUST_ID_065"/>
    <s v="PROD_ID_006"/>
    <x v="63"/>
    <s v="High"/>
    <d v="2021-02-17T00:00:00"/>
    <x v="4"/>
    <x v="1"/>
    <x v="1"/>
    <n v="1428"/>
    <n v="320"/>
    <n v="11"/>
    <n v="15708"/>
    <n v="2042.04"/>
    <n v="13665.96"/>
    <n v="7.2471000000000005"/>
    <n v="456960"/>
    <n v="-443294.04"/>
    <n v="-797.92927199999997"/>
  </r>
  <r>
    <x v="4"/>
    <x v="3"/>
    <x v="5"/>
    <s v="CUST_ID_076"/>
    <s v="PROD_ID_006"/>
    <x v="73"/>
    <s v="High"/>
    <d v="2021-01-22T00:00:00"/>
    <x v="1"/>
    <x v="1"/>
    <x v="1"/>
    <n v="492"/>
    <n v="320"/>
    <n v="18"/>
    <n v="8856"/>
    <n v="1151.28"/>
    <n v="7704.72"/>
    <n v="4.2803999999999993"/>
    <n v="157440"/>
    <n v="-149735.28"/>
    <n v="-269.523504"/>
  </r>
  <r>
    <x v="3"/>
    <x v="1"/>
    <x v="4"/>
    <s v="CUST_ID_066"/>
    <s v="PROD_ID_005"/>
    <x v="64"/>
    <s v="High"/>
    <d v="2020-03-03T00:00:00"/>
    <x v="8"/>
    <x v="1"/>
    <x v="0"/>
    <n v="3095"/>
    <n v="4"/>
    <n v="30"/>
    <n v="92850"/>
    <n v="12998.999999999998"/>
    <n v="79851"/>
    <n v="44.358800000000002"/>
    <n v="12380"/>
    <n v="67471"/>
    <n v="121.4478"/>
  </r>
  <r>
    <x v="3"/>
    <x v="0"/>
    <x v="4"/>
    <s v="CUST_ID_057"/>
    <s v="PROD_ID_005"/>
    <x v="56"/>
    <s v="High"/>
    <d v="2021-09-21T00:00:00"/>
    <x v="0"/>
    <x v="0"/>
    <x v="1"/>
    <n v="2092"/>
    <n v="4"/>
    <n v="30"/>
    <n v="62760"/>
    <n v="8786.4"/>
    <n v="53973.599999999999"/>
    <n v="29.979599999999998"/>
    <n v="8368"/>
    <n v="45605.599999999999"/>
    <n v="82.09008"/>
  </r>
  <r>
    <x v="3"/>
    <x v="7"/>
    <x v="4"/>
    <s v="CUST_ID_048"/>
    <s v="PROD_ID_005"/>
    <x v="47"/>
    <s v="High"/>
    <d v="2020-11-07T00:00:00"/>
    <x v="6"/>
    <x v="3"/>
    <x v="0"/>
    <n v="336"/>
    <n v="4"/>
    <n v="11"/>
    <n v="3696"/>
    <n v="517.43999999999994"/>
    <n v="3178.56"/>
    <n v="1.6856"/>
    <n v="1344"/>
    <n v="1834.56"/>
    <n v="3.3022079999999998"/>
  </r>
  <r>
    <x v="3"/>
    <x v="2"/>
    <x v="0"/>
    <s v="CUST_ID_059"/>
    <s v="PROD_ID_001"/>
    <x v="58"/>
    <s v="High"/>
    <d v="2020-05-03T00:00:00"/>
    <x v="10"/>
    <x v="2"/>
    <x v="0"/>
    <n v="352"/>
    <n v="6"/>
    <n v="11"/>
    <n v="3872"/>
    <n v="542.07999999999993"/>
    <n v="3329.92"/>
    <n v="1.7638600000000002"/>
    <n v="2112"/>
    <n v="1217.92"/>
    <n v="2.192256"/>
  </r>
  <r>
    <x v="1"/>
    <x v="5"/>
    <x v="1"/>
    <s v="CUST_ID_038"/>
    <s v="PROD_ID_002"/>
    <x v="37"/>
    <s v="High"/>
    <d v="2020-09-23T00:00:00"/>
    <x v="0"/>
    <x v="0"/>
    <x v="0"/>
    <n v="334"/>
    <n v="12"/>
    <n v="23"/>
    <n v="7682"/>
    <n v="1075.4799999999998"/>
    <n v="6606.52"/>
    <n v="3.5861999999999998"/>
    <n v="4008"/>
    <n v="2598.5200000000004"/>
    <n v="4.6773360000000004"/>
  </r>
  <r>
    <x v="3"/>
    <x v="3"/>
    <x v="1"/>
    <s v="CUST_ID_004"/>
    <s v="PROD_ID_002"/>
    <x v="3"/>
    <s v="High"/>
    <d v="2020-11-29T00:00:00"/>
    <x v="6"/>
    <x v="3"/>
    <x v="0"/>
    <n v="2914"/>
    <n v="12"/>
    <n v="30"/>
    <n v="87420"/>
    <n v="12238.8"/>
    <n v="75181.2"/>
    <n v="41.761600000000001"/>
    <n v="34968"/>
    <n v="40213.199999999997"/>
    <n v="72.383759999999995"/>
  </r>
  <r>
    <x v="1"/>
    <x v="1"/>
    <x v="1"/>
    <s v="CUST_ID_026"/>
    <s v="PROD_ID_002"/>
    <x v="25"/>
    <s v="High"/>
    <d v="2021-02-20T00:00:00"/>
    <x v="4"/>
    <x v="1"/>
    <x v="1"/>
    <n v="2120"/>
    <n v="12"/>
    <n v="23"/>
    <n v="48760"/>
    <n v="6826.4"/>
    <n v="41933.599999999999"/>
    <n v="22.7943"/>
    <n v="25440"/>
    <n v="16493.599999999999"/>
    <n v="29.688479999999995"/>
  </r>
  <r>
    <x v="4"/>
    <x v="0"/>
    <x v="1"/>
    <s v="CUST_ID_025"/>
    <s v="PROD_ID_002"/>
    <x v="24"/>
    <s v="High"/>
    <d v="2020-11-24T00:00:00"/>
    <x v="6"/>
    <x v="3"/>
    <x v="0"/>
    <n v="1672"/>
    <n v="12"/>
    <n v="18"/>
    <n v="30096"/>
    <n v="4213.4399999999996"/>
    <n v="25882.560000000001"/>
    <n v="14.37576"/>
    <n v="20064"/>
    <n v="5818.5600000000013"/>
    <n v="10.473408000000003"/>
  </r>
  <r>
    <x v="3"/>
    <x v="7"/>
    <x v="3"/>
    <s v="CUST_ID_056"/>
    <s v="PROD_ID_004"/>
    <x v="55"/>
    <s v="High"/>
    <d v="2020-10-24T00:00:00"/>
    <x v="9"/>
    <x v="3"/>
    <x v="0"/>
    <n v="336"/>
    <n v="308"/>
    <n v="11"/>
    <n v="3696"/>
    <n v="517.43999999999994"/>
    <n v="3178.56"/>
    <n v="1.6856"/>
    <n v="103488"/>
    <n v="-100309.44"/>
    <n v="-180.55699200000001"/>
  </r>
  <r>
    <x v="4"/>
    <x v="2"/>
    <x v="5"/>
    <s v="CUST_ID_083"/>
    <s v="PROD_ID_006"/>
    <x v="78"/>
    <s v="High"/>
    <d v="2021-11-30T00:00:00"/>
    <x v="6"/>
    <x v="3"/>
    <x v="1"/>
    <n v="1672"/>
    <n v="320"/>
    <n v="18"/>
    <n v="30096"/>
    <n v="4213.4399999999996"/>
    <n v="25882.560000000001"/>
    <n v="14.37576"/>
    <n v="535040"/>
    <n v="-509157.44"/>
    <n v="-916.48339199999998"/>
  </r>
  <r>
    <x v="2"/>
    <x v="2"/>
    <x v="4"/>
    <s v="CUST_ID_011"/>
    <s v="PROD_ID_005"/>
    <x v="10"/>
    <s v="High"/>
    <d v="2020-02-10T00:00:00"/>
    <x v="4"/>
    <x v="1"/>
    <x v="0"/>
    <n v="961"/>
    <n v="4"/>
    <n v="450"/>
    <n v="432450"/>
    <n v="60543.000000000007"/>
    <n v="371907"/>
    <n v="206.65799999999999"/>
    <n v="3844"/>
    <n v="368063"/>
    <n v="662.51339999999993"/>
  </r>
  <r>
    <x v="2"/>
    <x v="1"/>
    <x v="4"/>
    <s v="CUST_ID_146"/>
    <s v="PROD_ID_005"/>
    <x v="71"/>
    <s v="High"/>
    <d v="2020-02-26T00:00:00"/>
    <x v="4"/>
    <x v="1"/>
    <x v="0"/>
    <n v="1795"/>
    <n v="4"/>
    <n v="450"/>
    <n v="807750"/>
    <n v="113085.00000000001"/>
    <n v="694665"/>
    <n v="385.96800000000002"/>
    <n v="7180"/>
    <n v="687485"/>
    <n v="1237.473"/>
  </r>
  <r>
    <x v="2"/>
    <x v="5"/>
    <x v="4"/>
    <s v="CUST_ID_134"/>
    <s v="PROD_ID_005"/>
    <x v="49"/>
    <s v="High"/>
    <d v="2021-04-25T00:00:00"/>
    <x v="5"/>
    <x v="2"/>
    <x v="1"/>
    <n v="1212"/>
    <n v="4"/>
    <n v="450"/>
    <n v="545400"/>
    <n v="76356"/>
    <n v="469044"/>
    <n v="260.58"/>
    <n v="4848"/>
    <n v="464196"/>
    <n v="835.55279999999993"/>
  </r>
  <r>
    <x v="1"/>
    <x v="2"/>
    <x v="4"/>
    <s v="CUST_ID_107"/>
    <s v="PROD_ID_005"/>
    <x v="93"/>
    <s v="High"/>
    <d v="2020-02-24T00:00:00"/>
    <x v="4"/>
    <x v="1"/>
    <x v="0"/>
    <n v="1816"/>
    <n v="4"/>
    <n v="23"/>
    <n v="41768"/>
    <n v="5847.52"/>
    <n v="35920.479999999996"/>
    <n v="19.517700000000001"/>
    <n v="7264"/>
    <n v="28656.479999999996"/>
    <n v="51.581663999999989"/>
  </r>
  <r>
    <x v="1"/>
    <x v="1"/>
    <x v="4"/>
    <s v="CUST_ID_090"/>
    <s v="PROD_ID_005"/>
    <x v="83"/>
    <s v="High"/>
    <d v="2021-06-03T00:00:00"/>
    <x v="11"/>
    <x v="2"/>
    <x v="1"/>
    <n v="2760"/>
    <n v="4"/>
    <n v="23"/>
    <n v="63480"/>
    <n v="8887.2000000000007"/>
    <n v="54592.800000000003"/>
    <n v="29.67"/>
    <n v="11040"/>
    <n v="43552.800000000003"/>
    <n v="78.395040000000009"/>
  </r>
  <r>
    <x v="3"/>
    <x v="2"/>
    <x v="0"/>
    <s v="CUST_ID_043"/>
    <s v="PROD_ID_001"/>
    <x v="42"/>
    <s v="High"/>
    <d v="2020-05-13T00:00:00"/>
    <x v="10"/>
    <x v="2"/>
    <x v="0"/>
    <n v="2673"/>
    <n v="6"/>
    <n v="525"/>
    <n v="1403325"/>
    <n v="196465.50000000003"/>
    <n v="1206859.5"/>
    <n v="670.47749999999996"/>
    <n v="16038"/>
    <n v="1190821.5"/>
    <n v="2143.4787000000001"/>
  </r>
  <r>
    <x v="3"/>
    <x v="4"/>
    <x v="0"/>
    <s v="CUST_ID_037"/>
    <s v="PROD_ID_001"/>
    <x v="36"/>
    <s v="High"/>
    <d v="2020-07-01T00:00:00"/>
    <x v="3"/>
    <x v="0"/>
    <x v="0"/>
    <n v="1439"/>
    <n v="6"/>
    <n v="525"/>
    <n v="755475"/>
    <n v="105766.50000000001"/>
    <n v="649708.5"/>
    <n v="360.899"/>
    <n v="8634"/>
    <n v="641074.5"/>
    <n v="1153.9340999999999"/>
  </r>
  <r>
    <x v="3"/>
    <x v="2"/>
    <x v="0"/>
    <s v="CUST_ID_043"/>
    <s v="PROD_ID_001"/>
    <x v="42"/>
    <s v="High"/>
    <d v="2021-08-17T00:00:00"/>
    <x v="2"/>
    <x v="0"/>
    <x v="1"/>
    <n v="240"/>
    <n v="6"/>
    <n v="525"/>
    <n v="126000"/>
    <n v="17640"/>
    <n v="108360"/>
    <n v="60.2"/>
    <n v="1440"/>
    <n v="106920"/>
    <n v="192.45599999999999"/>
  </r>
  <r>
    <x v="3"/>
    <x v="2"/>
    <x v="0"/>
    <s v="CUST_ID_043"/>
    <s v="PROD_ID_001"/>
    <x v="42"/>
    <s v="High"/>
    <d v="2021-10-08T00:00:00"/>
    <x v="9"/>
    <x v="3"/>
    <x v="1"/>
    <n v="466"/>
    <n v="6"/>
    <n v="11"/>
    <n v="5126"/>
    <n v="717.6400000000001"/>
    <n v="4408.3599999999997"/>
    <n v="2.3357600000000001"/>
    <n v="2796"/>
    <n v="1612.3599999999997"/>
    <n v="2.9022479999999993"/>
  </r>
  <r>
    <x v="1"/>
    <x v="2"/>
    <x v="0"/>
    <s v="CUST_ID_131"/>
    <s v="PROD_ID_001"/>
    <x v="93"/>
    <s v="High"/>
    <d v="2021-02-04T00:00:00"/>
    <x v="4"/>
    <x v="1"/>
    <x v="1"/>
    <n v="2760"/>
    <n v="6"/>
    <n v="23"/>
    <n v="63480"/>
    <n v="8887.2000000000007"/>
    <n v="54592.800000000003"/>
    <n v="29.67"/>
    <n v="16560"/>
    <n v="38032.800000000003"/>
    <n v="68.459040000000002"/>
  </r>
  <r>
    <x v="3"/>
    <x v="7"/>
    <x v="1"/>
    <s v="CUST_ID_040"/>
    <s v="PROD_ID_002"/>
    <x v="39"/>
    <s v="High"/>
    <d v="2020-09-23T00:00:00"/>
    <x v="0"/>
    <x v="0"/>
    <x v="0"/>
    <n v="312"/>
    <n v="12"/>
    <n v="30"/>
    <n v="9360"/>
    <n v="1310.4000000000001"/>
    <n v="8049.6"/>
    <n v="4.4720000000000004"/>
    <n v="3744"/>
    <n v="4305.6000000000004"/>
    <n v="7.7500800000000005"/>
  </r>
  <r>
    <x v="4"/>
    <x v="4"/>
    <x v="1"/>
    <s v="CUST_ID_005"/>
    <s v="PROD_ID_002"/>
    <x v="4"/>
    <s v="High"/>
    <d v="2021-11-26T00:00:00"/>
    <x v="6"/>
    <x v="3"/>
    <x v="1"/>
    <n v="3497"/>
    <n v="12"/>
    <n v="18"/>
    <n v="62946"/>
    <n v="8812.44"/>
    <n v="54133.56"/>
    <n v="30.072479999999999"/>
    <n v="41964"/>
    <n v="12169.559999999998"/>
    <n v="21.905207999999995"/>
  </r>
  <r>
    <x v="3"/>
    <x v="3"/>
    <x v="1"/>
    <s v="CUST_ID_052"/>
    <s v="PROD_ID_002"/>
    <x v="51"/>
    <s v="High"/>
    <d v="2020-12-17T00:00:00"/>
    <x v="7"/>
    <x v="3"/>
    <x v="0"/>
    <n v="2077"/>
    <n v="12"/>
    <n v="11"/>
    <n v="22847"/>
    <n v="3198.5800000000004"/>
    <n v="19648.419999999998"/>
    <n v="10.42062"/>
    <n v="24924"/>
    <n v="-5275.5800000000017"/>
    <n v="-9.496044000000003"/>
  </r>
  <r>
    <x v="3"/>
    <x v="3"/>
    <x v="1"/>
    <s v="CUST_ID_004"/>
    <s v="PROD_ID_002"/>
    <x v="3"/>
    <s v="High"/>
    <d v="2020-07-10T00:00:00"/>
    <x v="3"/>
    <x v="0"/>
    <x v="0"/>
    <n v="840"/>
    <n v="12"/>
    <n v="525"/>
    <n v="441000"/>
    <n v="61740.000000000007"/>
    <n v="379260"/>
    <n v="210.7"/>
    <n v="10080"/>
    <n v="369180"/>
    <n v="664.524"/>
  </r>
  <r>
    <x v="3"/>
    <x v="2"/>
    <x v="1"/>
    <s v="CUST_ID_027"/>
    <s v="PROD_ID_002"/>
    <x v="26"/>
    <s v="High"/>
    <d v="2020-12-13T00:00:00"/>
    <x v="7"/>
    <x v="3"/>
    <x v="0"/>
    <n v="1412"/>
    <n v="12"/>
    <n v="525"/>
    <n v="741300"/>
    <n v="103782.00000000001"/>
    <n v="637518"/>
    <n v="354.27699999999999"/>
    <n v="16944"/>
    <n v="620574"/>
    <n v="1117.0332000000001"/>
  </r>
  <r>
    <x v="0"/>
    <x v="5"/>
    <x v="2"/>
    <s v="CUST_ID_030"/>
    <s v="PROD_ID_003"/>
    <x v="29"/>
    <s v="High"/>
    <d v="2021-10-08T00:00:00"/>
    <x v="9"/>
    <x v="3"/>
    <x v="1"/>
    <n v="1890"/>
    <n v="148"/>
    <n v="188"/>
    <n v="355320"/>
    <n v="49744.800000000003"/>
    <n v="305575.2"/>
    <n v="169.3125"/>
    <n v="279720"/>
    <n v="25855.200000000012"/>
    <n v="46.539360000000016"/>
  </r>
  <r>
    <x v="3"/>
    <x v="0"/>
    <x v="2"/>
    <s v="CUST_ID_041"/>
    <s v="PROD_ID_003"/>
    <x v="40"/>
    <s v="High"/>
    <d v="2021-09-14T00:00:00"/>
    <x v="0"/>
    <x v="0"/>
    <x v="1"/>
    <n v="727"/>
    <n v="148"/>
    <n v="30"/>
    <n v="21810"/>
    <n v="3053.4"/>
    <n v="18756.599999999999"/>
    <n v="10.423200000000001"/>
    <n v="107596"/>
    <n v="-88839.4"/>
    <n v="-159.91091999999998"/>
  </r>
  <r>
    <x v="2"/>
    <x v="5"/>
    <x v="2"/>
    <s v="CUST_ID_086"/>
    <s v="PROD_ID_003"/>
    <x v="49"/>
    <s v="High"/>
    <d v="2020-01-20T00:00:00"/>
    <x v="1"/>
    <x v="1"/>
    <x v="0"/>
    <n v="2952"/>
    <n v="148"/>
    <n v="450"/>
    <n v="1328400"/>
    <n v="185976.00000000003"/>
    <n v="1142424"/>
    <n v="634.67999999999995"/>
    <n v="436896"/>
    <n v="705528"/>
    <n v="1269.9503999999999"/>
  </r>
  <r>
    <x v="3"/>
    <x v="1"/>
    <x v="3"/>
    <s v="CUST_ID_034"/>
    <s v="PROD_ID_004"/>
    <x v="33"/>
    <s v="High"/>
    <d v="2021-02-07T00:00:00"/>
    <x v="4"/>
    <x v="1"/>
    <x v="1"/>
    <n v="3484"/>
    <n v="308"/>
    <n v="11"/>
    <n v="38324"/>
    <n v="5365.3600000000006"/>
    <n v="32958.639999999999"/>
    <n v="17.47606"/>
    <n v="1073072"/>
    <n v="-1040113.36"/>
    <n v="-1872.2040479999998"/>
  </r>
  <r>
    <x v="2"/>
    <x v="2"/>
    <x v="3"/>
    <s v="CUST_ID_075"/>
    <s v="PROD_ID_004"/>
    <x v="72"/>
    <s v="High"/>
    <d v="2020-07-09T00:00:00"/>
    <x v="3"/>
    <x v="0"/>
    <x v="0"/>
    <n v="3049"/>
    <n v="308"/>
    <n v="450"/>
    <n v="1372050"/>
    <n v="192087.00000000003"/>
    <n v="1179963"/>
    <n v="655.57799999999997"/>
    <n v="939092"/>
    <n v="240871"/>
    <n v="433.56779999999998"/>
  </r>
  <r>
    <x v="2"/>
    <x v="6"/>
    <x v="3"/>
    <s v="CUST_ID_063"/>
    <s v="PROD_ID_004"/>
    <x v="61"/>
    <s v="High"/>
    <d v="2021-08-25T00:00:00"/>
    <x v="2"/>
    <x v="0"/>
    <x v="1"/>
    <n v="1795"/>
    <n v="308"/>
    <n v="450"/>
    <n v="807750"/>
    <n v="113085.00000000001"/>
    <n v="694665"/>
    <n v="385.96800000000002"/>
    <n v="552860"/>
    <n v="141805"/>
    <n v="255.249"/>
  </r>
  <r>
    <x v="2"/>
    <x v="2"/>
    <x v="3"/>
    <s v="CUST_ID_075"/>
    <s v="PROD_ID_004"/>
    <x v="72"/>
    <s v="High"/>
    <d v="2021-05-16T00:00:00"/>
    <x v="10"/>
    <x v="2"/>
    <x v="1"/>
    <n v="1212"/>
    <n v="308"/>
    <n v="450"/>
    <n v="545400"/>
    <n v="76356"/>
    <n v="469044"/>
    <n v="260.58"/>
    <n v="373296"/>
    <n v="95748"/>
    <n v="172.34639999999999"/>
  </r>
  <r>
    <x v="2"/>
    <x v="7"/>
    <x v="5"/>
    <s v="CUST_ID_128"/>
    <s v="PROD_ID_006"/>
    <x v="92"/>
    <s v="High"/>
    <d v="2020-11-06T00:00:00"/>
    <x v="6"/>
    <x v="3"/>
    <x v="0"/>
    <n v="1066"/>
    <n v="320"/>
    <n v="450"/>
    <n v="479700"/>
    <n v="67158"/>
    <n v="412542"/>
    <n v="229.10400000000001"/>
    <n v="341120"/>
    <n v="71422"/>
    <n v="128.55959999999999"/>
  </r>
  <r>
    <x v="0"/>
    <x v="3"/>
    <x v="5"/>
    <s v="CUST_ID_148"/>
    <s v="PROD_ID_006"/>
    <x v="73"/>
    <s v="High"/>
    <d v="2020-09-19T00:00:00"/>
    <x v="0"/>
    <x v="0"/>
    <x v="0"/>
    <n v="3413"/>
    <n v="320"/>
    <n v="188"/>
    <n v="641644"/>
    <n v="89830.16"/>
    <n v="551813.84"/>
    <n v="305.73"/>
    <n v="1092160"/>
    <n v="-540346.16"/>
    <n v="-972.62308800000005"/>
  </r>
  <r>
    <x v="4"/>
    <x v="2"/>
    <x v="5"/>
    <s v="CUST_ID_083"/>
    <s v="PROD_ID_006"/>
    <x v="78"/>
    <s v="High"/>
    <d v="2020-06-10T00:00:00"/>
    <x v="11"/>
    <x v="2"/>
    <x v="0"/>
    <n v="2970"/>
    <n v="320"/>
    <n v="18"/>
    <n v="53460"/>
    <n v="7484.4000000000005"/>
    <n v="45975.6"/>
    <n v="25.542000000000002"/>
    <n v="950400"/>
    <n v="-904424.4"/>
    <n v="-1627.9639199999999"/>
  </r>
  <r>
    <x v="4"/>
    <x v="1"/>
    <x v="5"/>
    <s v="CUST_ID_018"/>
    <s v="PROD_ID_006"/>
    <x v="17"/>
    <s v="High"/>
    <d v="2021-06-16T00:00:00"/>
    <x v="11"/>
    <x v="2"/>
    <x v="1"/>
    <n v="3497"/>
    <n v="320"/>
    <n v="18"/>
    <n v="62946"/>
    <n v="8812.44"/>
    <n v="54133.56"/>
    <n v="30.072479999999999"/>
    <n v="1119040"/>
    <n v="-1064906.44"/>
    <n v="-1916.8315919999998"/>
  </r>
  <r>
    <x v="3"/>
    <x v="0"/>
    <x v="5"/>
    <s v="CUST_ID_065"/>
    <s v="PROD_ID_006"/>
    <x v="63"/>
    <s v="High"/>
    <d v="2020-04-18T00:00:00"/>
    <x v="5"/>
    <x v="2"/>
    <x v="0"/>
    <n v="2077"/>
    <n v="320"/>
    <n v="11"/>
    <n v="22847"/>
    <n v="3198.5800000000004"/>
    <n v="19648.419999999998"/>
    <n v="10.42062"/>
    <n v="664640"/>
    <n v="-644991.57999999996"/>
    <n v="-1160.9848439999998"/>
  </r>
  <r>
    <x v="0"/>
    <x v="4"/>
    <x v="4"/>
    <s v="CUST_ID_085"/>
    <s v="PROD_ID_005"/>
    <x v="80"/>
    <s v="High"/>
    <d v="2021-06-02T00:00:00"/>
    <x v="11"/>
    <x v="2"/>
    <x v="1"/>
    <n v="1409"/>
    <n v="4"/>
    <n v="188"/>
    <n v="264892"/>
    <n v="39733.799999999996"/>
    <n v="225158.2"/>
    <n v="124.7375"/>
    <n v="5636"/>
    <n v="219522.2"/>
    <n v="395.13996000000003"/>
  </r>
  <r>
    <x v="0"/>
    <x v="1"/>
    <x v="4"/>
    <s v="CUST_ID_058"/>
    <s v="PROD_ID_005"/>
    <x v="57"/>
    <s v="High"/>
    <d v="2021-12-31T00:00:00"/>
    <x v="7"/>
    <x v="3"/>
    <x v="1"/>
    <n v="3320"/>
    <n v="4"/>
    <n v="188"/>
    <n v="624160"/>
    <n v="93624"/>
    <n v="530536"/>
    <n v="293.99374999999998"/>
    <n v="13280"/>
    <n v="517256"/>
    <n v="931.06079999999997"/>
  </r>
  <r>
    <x v="0"/>
    <x v="1"/>
    <x v="4"/>
    <s v="CUST_ID_058"/>
    <s v="PROD_ID_005"/>
    <x v="57"/>
    <s v="High"/>
    <d v="2021-06-18T00:00:00"/>
    <x v="11"/>
    <x v="2"/>
    <x v="1"/>
    <n v="1302"/>
    <n v="4"/>
    <n v="188"/>
    <n v="244776"/>
    <n v="36716.400000000001"/>
    <n v="208059.6"/>
    <n v="115.28125"/>
    <n v="5208"/>
    <n v="202851.6"/>
    <n v="365.13288"/>
  </r>
  <r>
    <x v="2"/>
    <x v="1"/>
    <x v="0"/>
    <s v="CUST_ID_050"/>
    <s v="PROD_ID_001"/>
    <x v="49"/>
    <s v="High"/>
    <d v="2021-01-14T00:00:00"/>
    <x v="1"/>
    <x v="1"/>
    <x v="1"/>
    <n v="655"/>
    <n v="6"/>
    <n v="450"/>
    <n v="294750"/>
    <n v="44212.5"/>
    <n v="250537.5"/>
    <n v="139.22999999999999"/>
    <n v="3930"/>
    <n v="246607.5"/>
    <n v="443.89349999999996"/>
  </r>
  <r>
    <x v="3"/>
    <x v="7"/>
    <x v="1"/>
    <s v="CUST_ID_072"/>
    <s v="PROD_ID_002"/>
    <x v="69"/>
    <s v="High"/>
    <d v="2021-05-18T00:00:00"/>
    <x v="10"/>
    <x v="2"/>
    <x v="1"/>
    <n v="1390"/>
    <n v="12"/>
    <n v="30"/>
    <n v="41700"/>
    <n v="6255"/>
    <n v="35445"/>
    <n v="19.686"/>
    <n v="16680"/>
    <n v="18765"/>
    <n v="33.777000000000001"/>
  </r>
  <r>
    <x v="1"/>
    <x v="5"/>
    <x v="1"/>
    <s v="CUST_ID_006"/>
    <s v="PROD_ID_002"/>
    <x v="5"/>
    <s v="High"/>
    <d v="2021-10-10T00:00:00"/>
    <x v="9"/>
    <x v="3"/>
    <x v="1"/>
    <n v="1937"/>
    <n v="12"/>
    <n v="23"/>
    <n v="44551"/>
    <n v="6682.65"/>
    <n v="37868.35"/>
    <n v="20.578499999999998"/>
    <n v="23244"/>
    <n v="14624.349999999999"/>
    <n v="26.323829999999997"/>
  </r>
  <r>
    <x v="3"/>
    <x v="7"/>
    <x v="1"/>
    <s v="CUST_ID_040"/>
    <s v="PROD_ID_002"/>
    <x v="39"/>
    <s v="High"/>
    <d v="2021-03-21T00:00:00"/>
    <x v="8"/>
    <x v="1"/>
    <x v="1"/>
    <n v="3042"/>
    <n v="12"/>
    <n v="11"/>
    <n v="33462"/>
    <n v="5019.3"/>
    <n v="28442.7"/>
    <n v="15.08325"/>
    <n v="36504"/>
    <n v="-8061.2999999999993"/>
    <n v="-14.510339999999998"/>
  </r>
  <r>
    <x v="3"/>
    <x v="7"/>
    <x v="1"/>
    <s v="CUST_ID_040"/>
    <s v="PROD_ID_002"/>
    <x v="39"/>
    <s v="High"/>
    <d v="2020-03-13T00:00:00"/>
    <x v="8"/>
    <x v="1"/>
    <x v="0"/>
    <n v="3421"/>
    <n v="12"/>
    <n v="525"/>
    <n v="1796025"/>
    <n v="269403.75"/>
    <n v="1526621.25"/>
    <n v="848.17250000000001"/>
    <n v="41052"/>
    <n v="1485569.25"/>
    <n v="2674.0246499999998"/>
  </r>
  <r>
    <x v="1"/>
    <x v="5"/>
    <x v="1"/>
    <s v="CUST_ID_006"/>
    <s v="PROD_ID_002"/>
    <x v="5"/>
    <s v="High"/>
    <d v="2021-10-06T00:00:00"/>
    <x v="9"/>
    <x v="3"/>
    <x v="1"/>
    <n v="3071"/>
    <n v="12"/>
    <n v="23"/>
    <n v="70633"/>
    <n v="10594.949999999999"/>
    <n v="60038.05"/>
    <n v="32.627249999999997"/>
    <n v="36852"/>
    <n v="23186.050000000003"/>
    <n v="41.734890000000007"/>
  </r>
  <r>
    <x v="0"/>
    <x v="6"/>
    <x v="1"/>
    <s v="CUST_ID_023"/>
    <s v="PROD_ID_002"/>
    <x v="22"/>
    <s v="High"/>
    <d v="2020-12-30T00:00:00"/>
    <x v="7"/>
    <x v="3"/>
    <x v="0"/>
    <n v="1302"/>
    <n v="12"/>
    <n v="188"/>
    <n v="244776"/>
    <n v="36716.400000000001"/>
    <n v="208059.6"/>
    <n v="115.28125"/>
    <n v="15624"/>
    <n v="192435.6"/>
    <n v="346.38407999999998"/>
  </r>
  <r>
    <x v="1"/>
    <x v="5"/>
    <x v="1"/>
    <s v="CUST_ID_038"/>
    <s v="PROD_ID_002"/>
    <x v="37"/>
    <s v="High"/>
    <d v="2020-07-16T00:00:00"/>
    <x v="3"/>
    <x v="0"/>
    <x v="0"/>
    <n v="1410"/>
    <n v="12"/>
    <n v="23"/>
    <n v="32430"/>
    <n v="4864.5"/>
    <n v="27565.5"/>
    <n v="14.981249999999999"/>
    <n v="16920"/>
    <n v="10645.5"/>
    <n v="19.161899999999999"/>
  </r>
  <r>
    <x v="4"/>
    <x v="4"/>
    <x v="1"/>
    <s v="CUST_ID_005"/>
    <s v="PROD_ID_002"/>
    <x v="4"/>
    <s v="High"/>
    <d v="2020-11-16T00:00:00"/>
    <x v="6"/>
    <x v="3"/>
    <x v="0"/>
    <n v="1097"/>
    <n v="12"/>
    <n v="18"/>
    <n v="19746"/>
    <n v="2961.9"/>
    <n v="16784.099999999999"/>
    <n v="9.3227999999999991"/>
    <n v="13164"/>
    <n v="3620.0999999999985"/>
    <n v="6.5161799999999976"/>
  </r>
  <r>
    <x v="3"/>
    <x v="3"/>
    <x v="1"/>
    <s v="CUST_ID_052"/>
    <s v="PROD_ID_002"/>
    <x v="51"/>
    <s v="High"/>
    <d v="2020-10-15T00:00:00"/>
    <x v="9"/>
    <x v="3"/>
    <x v="0"/>
    <n v="352"/>
    <n v="12"/>
    <n v="30"/>
    <n v="10560"/>
    <n v="1584"/>
    <n v="8976"/>
    <n v="4.9809999999999999"/>
    <n v="4224"/>
    <n v="4752"/>
    <n v="8.5535999999999994"/>
  </r>
  <r>
    <x v="4"/>
    <x v="3"/>
    <x v="2"/>
    <s v="CUST_ID_124"/>
    <s v="PROD_ID_003"/>
    <x v="73"/>
    <s v="High"/>
    <d v="2021-02-07T00:00:00"/>
    <x v="4"/>
    <x v="1"/>
    <x v="1"/>
    <n v="600"/>
    <n v="148"/>
    <n v="18"/>
    <n v="10800"/>
    <n v="1620"/>
    <n v="9180"/>
    <n v="5.0999999999999996"/>
    <n v="88800"/>
    <n v="-79620"/>
    <n v="-143.316"/>
  </r>
  <r>
    <x v="1"/>
    <x v="5"/>
    <x v="2"/>
    <s v="CUST_ID_150"/>
    <s v="PROD_ID_003"/>
    <x v="90"/>
    <s v="High"/>
    <d v="2021-11-13T00:00:00"/>
    <x v="6"/>
    <x v="3"/>
    <x v="1"/>
    <n v="3391"/>
    <n v="148"/>
    <n v="23"/>
    <n v="77993"/>
    <n v="11698.949999999999"/>
    <n v="66294.05"/>
    <n v="36.031500000000001"/>
    <n v="501868"/>
    <n v="-435573.95"/>
    <n v="-784.03310999999997"/>
  </r>
  <r>
    <x v="0"/>
    <x v="4"/>
    <x v="2"/>
    <s v="CUST_ID_053"/>
    <s v="PROD_ID_003"/>
    <x v="52"/>
    <s v="High"/>
    <d v="2020-04-19T00:00:00"/>
    <x v="5"/>
    <x v="2"/>
    <x v="0"/>
    <n v="796"/>
    <n v="148"/>
    <n v="188"/>
    <n v="149648"/>
    <n v="22447.200000000001"/>
    <n v="127200.8"/>
    <n v="70.443749999999994"/>
    <n v="117808"/>
    <n v="9392.8000000000029"/>
    <n v="16.907040000000006"/>
  </r>
  <r>
    <x v="4"/>
    <x v="3"/>
    <x v="2"/>
    <s v="CUST_ID_132"/>
    <s v="PROD_ID_003"/>
    <x v="79"/>
    <s v="High"/>
    <d v="2021-05-12T00:00:00"/>
    <x v="10"/>
    <x v="2"/>
    <x v="1"/>
    <n v="1097"/>
    <n v="148"/>
    <n v="18"/>
    <n v="19746"/>
    <n v="2961.9"/>
    <n v="16784.099999999999"/>
    <n v="9.3227999999999991"/>
    <n v="162356"/>
    <n v="-145571.9"/>
    <n v="-262.02941999999996"/>
  </r>
  <r>
    <x v="3"/>
    <x v="6"/>
    <x v="3"/>
    <s v="CUST_ID_055"/>
    <s v="PROD_ID_004"/>
    <x v="54"/>
    <s v="High"/>
    <d v="2021-06-24T00:00:00"/>
    <x v="11"/>
    <x v="2"/>
    <x v="1"/>
    <n v="1039"/>
    <n v="308"/>
    <n v="30"/>
    <n v="31170"/>
    <n v="4675.5"/>
    <n v="26494.5"/>
    <n v="14.7135"/>
    <n v="320012"/>
    <n v="-293517.5"/>
    <n v="-528.33150000000001"/>
  </r>
  <r>
    <x v="1"/>
    <x v="6"/>
    <x v="3"/>
    <s v="CUST_ID_039"/>
    <s v="PROD_ID_004"/>
    <x v="38"/>
    <s v="High"/>
    <d v="2020-10-15T00:00:00"/>
    <x v="9"/>
    <x v="3"/>
    <x v="0"/>
    <n v="590"/>
    <n v="308"/>
    <n v="23"/>
    <n v="13570"/>
    <n v="2035.5"/>
    <n v="11534.5"/>
    <n v="6.2729999999999997"/>
    <n v="181720"/>
    <n v="-170185.5"/>
    <n v="-306.33389999999997"/>
  </r>
  <r>
    <x v="1"/>
    <x v="6"/>
    <x v="3"/>
    <s v="CUST_ID_039"/>
    <s v="PROD_ID_004"/>
    <x v="38"/>
    <s v="High"/>
    <d v="2021-04-09T00:00:00"/>
    <x v="5"/>
    <x v="2"/>
    <x v="1"/>
    <n v="1410"/>
    <n v="308"/>
    <n v="23"/>
    <n v="32430"/>
    <n v="4864.5"/>
    <n v="27565.5"/>
    <n v="14.981249999999999"/>
    <n v="434280"/>
    <n v="-406714.5"/>
    <n v="-732.08609999999999"/>
  </r>
  <r>
    <x v="0"/>
    <x v="1"/>
    <x v="3"/>
    <s v="CUST_ID_130"/>
    <s v="PROD_ID_004"/>
    <x v="57"/>
    <s v="High"/>
    <d v="2021-12-27T00:00:00"/>
    <x v="7"/>
    <x v="3"/>
    <x v="1"/>
    <n v="662"/>
    <n v="308"/>
    <n v="188"/>
    <n v="124456"/>
    <n v="18668.399999999998"/>
    <n v="105787.6"/>
    <n v="58.65"/>
    <n v="203896"/>
    <n v="-98108.4"/>
    <n v="-176.59511999999998"/>
  </r>
  <r>
    <x v="3"/>
    <x v="7"/>
    <x v="3"/>
    <s v="CUST_ID_008"/>
    <s v="PROD_ID_004"/>
    <x v="7"/>
    <s v="High"/>
    <d v="2020-12-10T00:00:00"/>
    <x v="7"/>
    <x v="3"/>
    <x v="0"/>
    <n v="352"/>
    <n v="308"/>
    <n v="30"/>
    <n v="10560"/>
    <n v="1584"/>
    <n v="8976"/>
    <n v="4.9809999999999999"/>
    <n v="108416"/>
    <n v="-99440"/>
    <n v="-178.99199999999999"/>
  </r>
  <r>
    <x v="2"/>
    <x v="4"/>
    <x v="5"/>
    <s v="CUST_ID_149"/>
    <s v="PROD_ID_006"/>
    <x v="52"/>
    <s v="High"/>
    <d v="2020-03-28T00:00:00"/>
    <x v="8"/>
    <x v="1"/>
    <x v="0"/>
    <n v="2970"/>
    <n v="320"/>
    <n v="450"/>
    <n v="1336500"/>
    <n v="200475"/>
    <n v="1136025"/>
    <n v="631.125"/>
    <n v="950400"/>
    <n v="185625"/>
    <n v="334.125"/>
  </r>
  <r>
    <x v="2"/>
    <x v="6"/>
    <x v="5"/>
    <s v="CUST_ID_127"/>
    <s v="PROD_ID_006"/>
    <x v="91"/>
    <s v="High"/>
    <d v="2020-12-16T00:00:00"/>
    <x v="7"/>
    <x v="3"/>
    <x v="0"/>
    <n v="655"/>
    <n v="320"/>
    <n v="450"/>
    <n v="294750"/>
    <n v="44212.5"/>
    <n v="250537.5"/>
    <n v="139.22999999999999"/>
    <n v="209600"/>
    <n v="40937.5"/>
    <n v="73.6875"/>
  </r>
  <r>
    <x v="3"/>
    <x v="0"/>
    <x v="0"/>
    <s v="CUST_ID_049"/>
    <s v="PROD_ID_001"/>
    <x v="48"/>
    <s v="High"/>
    <d v="2021-04-22T00:00:00"/>
    <x v="5"/>
    <x v="2"/>
    <x v="1"/>
    <n v="1642"/>
    <n v="6"/>
    <n v="11"/>
    <n v="18062"/>
    <n v="2709.3"/>
    <n v="15352.7"/>
    <n v="8.1395999999999997"/>
    <n v="9852"/>
    <n v="5500.7000000000007"/>
    <n v="9.9012600000000006"/>
  </r>
  <r>
    <x v="3"/>
    <x v="3"/>
    <x v="1"/>
    <s v="CUST_ID_004"/>
    <s v="PROD_ID_002"/>
    <x v="3"/>
    <s v="High"/>
    <d v="2021-01-28T00:00:00"/>
    <x v="1"/>
    <x v="1"/>
    <x v="1"/>
    <n v="868"/>
    <n v="12"/>
    <n v="11"/>
    <n v="9548"/>
    <n v="1432.2000000000003"/>
    <n v="8115.7999999999993"/>
    <n v="4.30185"/>
    <n v="10416"/>
    <n v="-2300.2000000000007"/>
    <n v="-4.1403600000000012"/>
  </r>
  <r>
    <x v="4"/>
    <x v="2"/>
    <x v="3"/>
    <s v="CUST_ID_147"/>
    <s v="PROD_ID_004"/>
    <x v="72"/>
    <s v="High"/>
    <d v="2020-03-19T00:00:00"/>
    <x v="8"/>
    <x v="1"/>
    <x v="0"/>
    <n v="2167"/>
    <n v="308"/>
    <n v="18"/>
    <n v="39006"/>
    <n v="5850.9000000000005"/>
    <n v="33155.1"/>
    <n v="18.421200000000002"/>
    <n v="667436"/>
    <n v="-634280.9"/>
    <n v="-1141.70562"/>
  </r>
  <r>
    <x v="5"/>
    <x v="8"/>
    <x v="6"/>
    <m/>
    <m/>
    <x v="94"/>
    <m/>
    <m/>
    <x v="12"/>
    <x v="4"/>
    <x v="2"/>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FC3DA8-EFA7-465F-A17B-878B9522445E}"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L2:M15" firstHeaderRow="1" firstDataRow="1" firstDataCol="1"/>
  <pivotFields count="21">
    <pivotField showAll="0">
      <items count="7">
        <item x="4"/>
        <item x="0"/>
        <item x="3"/>
        <item x="1"/>
        <item x="2"/>
        <item x="5"/>
        <item t="default"/>
      </items>
    </pivotField>
    <pivotField showAll="0"/>
    <pivotField showAll="0">
      <items count="8">
        <item x="1"/>
        <item x="4"/>
        <item x="2"/>
        <item x="3"/>
        <item x="0"/>
        <item x="5"/>
        <item x="6"/>
        <item t="default"/>
      </items>
    </pivotField>
    <pivotField showAll="0"/>
    <pivotField showAll="0"/>
    <pivotField showAll="0"/>
    <pivotField showAll="0"/>
    <pivotField showAll="0"/>
    <pivotField axis="axisRow" showAll="0">
      <items count="14">
        <item x="1"/>
        <item x="4"/>
        <item x="8"/>
        <item x="5"/>
        <item x="10"/>
        <item x="11"/>
        <item x="3"/>
        <item x="2"/>
        <item x="0"/>
        <item x="9"/>
        <item x="6"/>
        <item x="7"/>
        <item x="12"/>
        <item t="default"/>
      </items>
    </pivotField>
    <pivotField showAll="0">
      <items count="6">
        <item x="1"/>
        <item x="2"/>
        <item x="0"/>
        <item x="3"/>
        <item x="4"/>
        <item t="default"/>
      </items>
    </pivotField>
    <pivotField showAll="0">
      <items count="4">
        <item x="0"/>
        <item h="1" x="1"/>
        <item h="1" x="2"/>
        <item t="default"/>
      </items>
    </pivotField>
    <pivotField showAll="0"/>
    <pivotField showAll="0"/>
    <pivotField showAll="0"/>
    <pivotField showAll="0"/>
    <pivotField showAll="0"/>
    <pivotField dataField="1" showAll="0"/>
    <pivotField showAll="0"/>
    <pivotField showAll="0"/>
    <pivotField showAll="0"/>
    <pivotField showAll="0"/>
  </pivotFields>
  <rowFields count="1">
    <field x="8"/>
  </rowFields>
  <rowItems count="13">
    <i>
      <x/>
    </i>
    <i>
      <x v="1"/>
    </i>
    <i>
      <x v="2"/>
    </i>
    <i>
      <x v="3"/>
    </i>
    <i>
      <x v="4"/>
    </i>
    <i>
      <x v="5"/>
    </i>
    <i>
      <x v="6"/>
    </i>
    <i>
      <x v="7"/>
    </i>
    <i>
      <x v="8"/>
    </i>
    <i>
      <x v="9"/>
    </i>
    <i>
      <x v="10"/>
    </i>
    <i>
      <x v="11"/>
    </i>
    <i t="grand">
      <x/>
    </i>
  </rowItems>
  <colItems count="1">
    <i/>
  </colItems>
  <dataFields count="1">
    <dataField name="Sum of Net Sales" fld="1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CC3302B-533C-413E-9FB8-31334F069DB1}"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29:I38" firstHeaderRow="1" firstDataRow="1" firstDataCol="1"/>
  <pivotFields count="21">
    <pivotField showAll="0">
      <items count="7">
        <item x="4"/>
        <item x="0"/>
        <item x="3"/>
        <item x="1"/>
        <item x="2"/>
        <item x="5"/>
        <item t="default"/>
      </items>
    </pivotField>
    <pivotField axis="axisRow" showAll="0">
      <items count="10">
        <item x="1"/>
        <item x="2"/>
        <item x="3"/>
        <item x="4"/>
        <item x="6"/>
        <item x="5"/>
        <item x="7"/>
        <item x="0"/>
        <item x="8"/>
        <item t="default"/>
      </items>
    </pivotField>
    <pivotField showAll="0"/>
    <pivotField showAll="0"/>
    <pivotField showAll="0"/>
    <pivotField showAll="0"/>
    <pivotField showAll="0"/>
    <pivotField showAll="0"/>
    <pivotField showAll="0">
      <items count="14">
        <item x="1"/>
        <item x="4"/>
        <item x="8"/>
        <item x="5"/>
        <item x="10"/>
        <item x="11"/>
        <item x="3"/>
        <item x="2"/>
        <item x="0"/>
        <item x="9"/>
        <item x="6"/>
        <item x="7"/>
        <item x="12"/>
        <item t="default"/>
      </items>
    </pivotField>
    <pivotField showAll="0">
      <items count="6">
        <item x="1"/>
        <item x="2"/>
        <item x="0"/>
        <item x="3"/>
        <item x="4"/>
        <item t="default"/>
      </items>
    </pivotField>
    <pivotField showAll="0">
      <items count="4">
        <item x="0"/>
        <item h="1" x="1"/>
        <item h="1" x="2"/>
        <item t="default"/>
      </items>
    </pivotField>
    <pivotField showAll="0"/>
    <pivotField showAll="0"/>
    <pivotField showAll="0"/>
    <pivotField showAll="0"/>
    <pivotField showAll="0"/>
    <pivotField dataField="1" showAll="0"/>
    <pivotField showAll="0"/>
    <pivotField showAll="0"/>
    <pivotField showAll="0"/>
    <pivotField showAll="0"/>
  </pivotFields>
  <rowFields count="1">
    <field x="1"/>
  </rowFields>
  <rowItems count="9">
    <i>
      <x/>
    </i>
    <i>
      <x v="1"/>
    </i>
    <i>
      <x v="2"/>
    </i>
    <i>
      <x v="3"/>
    </i>
    <i>
      <x v="4"/>
    </i>
    <i>
      <x v="5"/>
    </i>
    <i>
      <x v="6"/>
    </i>
    <i>
      <x v="7"/>
    </i>
    <i t="grand">
      <x/>
    </i>
  </rowItems>
  <colItems count="1">
    <i/>
  </colItems>
  <dataFields count="1">
    <dataField name="Sum of Net Sales" fld="1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A928E62-2F8F-4D8A-A020-37E2E98F9726}"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J18:K25" firstHeaderRow="1" firstDataRow="1" firstDataCol="1"/>
  <pivotFields count="21">
    <pivotField showAll="0">
      <items count="7">
        <item x="4"/>
        <item x="0"/>
        <item x="3"/>
        <item x="1"/>
        <item x="2"/>
        <item x="5"/>
        <item t="default"/>
      </items>
    </pivotField>
    <pivotField showAll="0">
      <items count="10">
        <item x="1"/>
        <item x="2"/>
        <item x="3"/>
        <item x="4"/>
        <item x="6"/>
        <item x="5"/>
        <item x="7"/>
        <item x="0"/>
        <item x="8"/>
        <item t="default"/>
      </items>
    </pivotField>
    <pivotField axis="axisRow" showAll="0">
      <items count="8">
        <item x="1"/>
        <item x="4"/>
        <item x="2"/>
        <item x="3"/>
        <item x="0"/>
        <item x="5"/>
        <item x="6"/>
        <item t="default"/>
      </items>
    </pivotField>
    <pivotField showAll="0"/>
    <pivotField showAll="0"/>
    <pivotField showAll="0"/>
    <pivotField showAll="0"/>
    <pivotField showAll="0"/>
    <pivotField showAll="0">
      <items count="14">
        <item x="1"/>
        <item x="4"/>
        <item x="8"/>
        <item x="5"/>
        <item x="10"/>
        <item x="11"/>
        <item x="3"/>
        <item x="2"/>
        <item x="0"/>
        <item x="9"/>
        <item x="6"/>
        <item x="7"/>
        <item x="12"/>
        <item t="default"/>
      </items>
    </pivotField>
    <pivotField showAll="0">
      <items count="6">
        <item x="1"/>
        <item x="2"/>
        <item x="0"/>
        <item x="3"/>
        <item x="4"/>
        <item t="default"/>
      </items>
    </pivotField>
    <pivotField showAll="0">
      <items count="4">
        <item x="0"/>
        <item h="1" x="1"/>
        <item h="1" x="2"/>
        <item t="default"/>
      </items>
    </pivotField>
    <pivotField showAll="0"/>
    <pivotField showAll="0"/>
    <pivotField showAll="0"/>
    <pivotField showAll="0"/>
    <pivotField showAll="0"/>
    <pivotField showAll="0"/>
    <pivotField showAll="0"/>
    <pivotField showAll="0"/>
    <pivotField dataField="1" showAll="0"/>
    <pivotField showAll="0"/>
  </pivotFields>
  <rowFields count="1">
    <field x="2"/>
  </rowFields>
  <rowItems count="7">
    <i>
      <x/>
    </i>
    <i>
      <x v="1"/>
    </i>
    <i>
      <x v="2"/>
    </i>
    <i>
      <x v="3"/>
    </i>
    <i>
      <x v="4"/>
    </i>
    <i>
      <x v="5"/>
    </i>
    <i t="grand">
      <x/>
    </i>
  </rowItems>
  <colItems count="1">
    <i/>
  </colItems>
  <dataFields count="1">
    <dataField name="Sum of Profit" fld="19" baseField="0" baseItem="0"/>
  </dataFields>
  <chartFormats count="15">
    <chartFormat chart="1" format="0"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2" count="1" selected="0">
            <x v="0"/>
          </reference>
        </references>
      </pivotArea>
    </chartFormat>
    <chartFormat chart="3" format="11">
      <pivotArea type="data" outline="0" fieldPosition="0">
        <references count="2">
          <reference field="4294967294" count="1" selected="0">
            <x v="0"/>
          </reference>
          <reference field="2" count="1" selected="0">
            <x v="1"/>
          </reference>
        </references>
      </pivotArea>
    </chartFormat>
    <chartFormat chart="3" format="12">
      <pivotArea type="data" outline="0" fieldPosition="0">
        <references count="2">
          <reference field="4294967294" count="1" selected="0">
            <x v="0"/>
          </reference>
          <reference field="2" count="1" selected="0">
            <x v="2"/>
          </reference>
        </references>
      </pivotArea>
    </chartFormat>
    <chartFormat chart="3" format="13">
      <pivotArea type="data" outline="0" fieldPosition="0">
        <references count="2">
          <reference field="4294967294" count="1" selected="0">
            <x v="0"/>
          </reference>
          <reference field="2" count="1" selected="0">
            <x v="3"/>
          </reference>
        </references>
      </pivotArea>
    </chartFormat>
    <chartFormat chart="3" format="14">
      <pivotArea type="data" outline="0" fieldPosition="0">
        <references count="2">
          <reference field="4294967294" count="1" selected="0">
            <x v="0"/>
          </reference>
          <reference field="2" count="1" selected="0">
            <x v="4"/>
          </reference>
        </references>
      </pivotArea>
    </chartFormat>
    <chartFormat chart="3" format="15">
      <pivotArea type="data" outline="0" fieldPosition="0">
        <references count="2">
          <reference field="4294967294" count="1" selected="0">
            <x v="0"/>
          </reference>
          <reference field="2" count="1" selected="0">
            <x v="5"/>
          </reference>
        </references>
      </pivotArea>
    </chartFormat>
    <chartFormat chart="3" format="16">
      <pivotArea type="data" outline="0" fieldPosition="0">
        <references count="2">
          <reference field="4294967294" count="1" selected="0">
            <x v="0"/>
          </reference>
          <reference field="2" count="1" selected="0">
            <x v="6"/>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1" format="3">
      <pivotArea type="data" outline="0" fieldPosition="0">
        <references count="2">
          <reference field="4294967294" count="1" selected="0">
            <x v="0"/>
          </reference>
          <reference field="2" count="1" selected="0">
            <x v="2"/>
          </reference>
        </references>
      </pivotArea>
    </chartFormat>
    <chartFormat chart="1" format="4">
      <pivotArea type="data" outline="0" fieldPosition="0">
        <references count="2">
          <reference field="4294967294" count="1" selected="0">
            <x v="0"/>
          </reference>
          <reference field="2" count="1" selected="0">
            <x v="3"/>
          </reference>
        </references>
      </pivotArea>
    </chartFormat>
    <chartFormat chart="1" format="5">
      <pivotArea type="data" outline="0" fieldPosition="0">
        <references count="2">
          <reference field="4294967294" count="1" selected="0">
            <x v="0"/>
          </reference>
          <reference field="2" count="1" selected="0">
            <x v="4"/>
          </reference>
        </references>
      </pivotArea>
    </chartFormat>
    <chartFormat chart="1" format="6">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E3DE01B-4AAB-4F54-9FE1-9458DDA6347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G1:H8" firstHeaderRow="1" firstDataRow="1" firstDataCol="1"/>
  <pivotFields count="21">
    <pivotField showAll="0">
      <items count="7">
        <item x="4"/>
        <item x="0"/>
        <item x="3"/>
        <item x="1"/>
        <item x="2"/>
        <item x="5"/>
        <item t="default"/>
      </items>
    </pivotField>
    <pivotField showAll="0"/>
    <pivotField axis="axisRow" showAll="0">
      <items count="8">
        <item x="1"/>
        <item x="4"/>
        <item x="2"/>
        <item x="3"/>
        <item x="0"/>
        <item x="5"/>
        <item x="6"/>
        <item t="default"/>
      </items>
    </pivotField>
    <pivotField showAll="0"/>
    <pivotField showAll="0"/>
    <pivotField showAll="0"/>
    <pivotField showAll="0"/>
    <pivotField showAll="0"/>
    <pivotField showAll="0">
      <items count="14">
        <item x="1"/>
        <item x="4"/>
        <item x="8"/>
        <item x="5"/>
        <item x="10"/>
        <item x="11"/>
        <item x="3"/>
        <item x="2"/>
        <item x="0"/>
        <item x="9"/>
        <item x="6"/>
        <item x="7"/>
        <item x="12"/>
        <item t="default"/>
      </items>
    </pivotField>
    <pivotField showAll="0">
      <items count="6">
        <item x="1"/>
        <item x="2"/>
        <item x="0"/>
        <item x="3"/>
        <item x="4"/>
        <item t="default"/>
      </items>
    </pivotField>
    <pivotField showAll="0">
      <items count="4">
        <item x="0"/>
        <item h="1" x="1"/>
        <item h="1" x="2"/>
        <item t="default"/>
      </items>
    </pivotField>
    <pivotField showAll="0"/>
    <pivotField showAll="0"/>
    <pivotField showAll="0"/>
    <pivotField showAll="0"/>
    <pivotField showAll="0"/>
    <pivotField dataField="1" showAll="0"/>
    <pivotField showAll="0"/>
    <pivotField showAll="0"/>
    <pivotField showAll="0"/>
    <pivotField showAll="0"/>
  </pivotFields>
  <rowFields count="1">
    <field x="2"/>
  </rowFields>
  <rowItems count="7">
    <i>
      <x/>
    </i>
    <i>
      <x v="1"/>
    </i>
    <i>
      <x v="2"/>
    </i>
    <i>
      <x v="3"/>
    </i>
    <i>
      <x v="4"/>
    </i>
    <i>
      <x v="5"/>
    </i>
    <i t="grand">
      <x/>
    </i>
  </rowItems>
  <colItems count="1">
    <i/>
  </colItems>
  <dataFields count="1">
    <dataField name="Sum of Net Sales" fld="1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8C437F3-53E8-41B4-BA47-A3878EEC7C3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1:E10" firstHeaderRow="1" firstDataRow="1" firstDataCol="1"/>
  <pivotFields count="21">
    <pivotField showAll="0">
      <items count="7">
        <item x="4"/>
        <item x="0"/>
        <item x="3"/>
        <item x="1"/>
        <item x="2"/>
        <item x="5"/>
        <item t="default"/>
      </items>
    </pivotField>
    <pivotField axis="axisRow" showAll="0">
      <items count="10">
        <item x="1"/>
        <item x="2"/>
        <item x="3"/>
        <item x="4"/>
        <item x="6"/>
        <item x="5"/>
        <item x="7"/>
        <item x="0"/>
        <item x="8"/>
        <item t="default"/>
      </items>
    </pivotField>
    <pivotField showAll="0"/>
    <pivotField showAll="0"/>
    <pivotField showAll="0"/>
    <pivotField showAll="0"/>
    <pivotField showAll="0"/>
    <pivotField showAll="0"/>
    <pivotField showAll="0">
      <items count="14">
        <item x="1"/>
        <item x="4"/>
        <item x="8"/>
        <item x="5"/>
        <item x="10"/>
        <item x="11"/>
        <item x="3"/>
        <item x="2"/>
        <item x="0"/>
        <item x="9"/>
        <item x="6"/>
        <item x="7"/>
        <item x="12"/>
        <item t="default"/>
      </items>
    </pivotField>
    <pivotField showAll="0">
      <items count="6">
        <item x="1"/>
        <item x="2"/>
        <item x="0"/>
        <item x="3"/>
        <item x="4"/>
        <item t="default"/>
      </items>
    </pivotField>
    <pivotField showAll="0">
      <items count="4">
        <item x="0"/>
        <item h="1" x="1"/>
        <item h="1" x="2"/>
        <item t="default"/>
      </items>
    </pivotField>
    <pivotField showAll="0"/>
    <pivotField showAll="0"/>
    <pivotField showAll="0"/>
    <pivotField showAll="0"/>
    <pivotField showAll="0"/>
    <pivotField dataField="1" showAll="0"/>
    <pivotField showAll="0"/>
    <pivotField showAll="0"/>
    <pivotField showAll="0"/>
    <pivotField showAll="0"/>
  </pivotFields>
  <rowFields count="1">
    <field x="1"/>
  </rowFields>
  <rowItems count="9">
    <i>
      <x/>
    </i>
    <i>
      <x v="1"/>
    </i>
    <i>
      <x v="2"/>
    </i>
    <i>
      <x v="3"/>
    </i>
    <i>
      <x v="4"/>
    </i>
    <i>
      <x v="5"/>
    </i>
    <i>
      <x v="6"/>
    </i>
    <i>
      <x v="7"/>
    </i>
    <i t="grand">
      <x/>
    </i>
  </rowItems>
  <colItems count="1">
    <i/>
  </colItems>
  <dataFields count="1">
    <dataField name="Sum of Net Sales" fld="1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232F2E-7ED9-4780-A1F2-47F0D819F367}"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32:E38" firstHeaderRow="1" firstDataRow="1" firstDataCol="1"/>
  <pivotFields count="21">
    <pivotField axis="axisRow" showAll="0">
      <items count="7">
        <item x="4"/>
        <item x="0"/>
        <item x="3"/>
        <item x="1"/>
        <item x="2"/>
        <item x="5"/>
        <item t="default"/>
      </items>
    </pivotField>
    <pivotField showAll="0"/>
    <pivotField showAll="0"/>
    <pivotField showAll="0"/>
    <pivotField showAll="0"/>
    <pivotField showAll="0"/>
    <pivotField showAll="0"/>
    <pivotField showAll="0"/>
    <pivotField showAll="0">
      <items count="14">
        <item x="1"/>
        <item x="4"/>
        <item x="8"/>
        <item x="5"/>
        <item x="10"/>
        <item x="11"/>
        <item x="3"/>
        <item x="2"/>
        <item x="0"/>
        <item x="9"/>
        <item x="6"/>
        <item x="7"/>
        <item x="12"/>
        <item t="default"/>
      </items>
    </pivotField>
    <pivotField showAll="0">
      <items count="6">
        <item x="1"/>
        <item x="2"/>
        <item x="0"/>
        <item x="3"/>
        <item x="4"/>
        <item t="default"/>
      </items>
    </pivotField>
    <pivotField showAll="0">
      <items count="4">
        <item x="0"/>
        <item h="1" x="1"/>
        <item h="1" x="2"/>
        <item t="default"/>
      </items>
    </pivotField>
    <pivotField dataField="1" showAll="0"/>
    <pivotField showAll="0"/>
    <pivotField showAll="0"/>
    <pivotField showAll="0"/>
    <pivotField showAll="0"/>
    <pivotField showAll="0"/>
    <pivotField showAll="0"/>
    <pivotField showAll="0"/>
    <pivotField showAll="0"/>
    <pivotField showAll="0"/>
  </pivotFields>
  <rowFields count="1">
    <field x="0"/>
  </rowFields>
  <rowItems count="6">
    <i>
      <x/>
    </i>
    <i>
      <x v="1"/>
    </i>
    <i>
      <x v="2"/>
    </i>
    <i>
      <x v="3"/>
    </i>
    <i>
      <x v="4"/>
    </i>
    <i t="grand">
      <x/>
    </i>
  </rowItems>
  <colItems count="1">
    <i/>
  </colItems>
  <dataFields count="1">
    <dataField name="Sum of Units Sold"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32A66E-BBE8-4FD8-93F2-B6714FE597E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2:B41" firstHeaderRow="1" firstDataRow="1" firstDataCol="1"/>
  <pivotFields count="21">
    <pivotField showAll="0">
      <items count="7">
        <item x="4"/>
        <item x="0"/>
        <item x="3"/>
        <item x="1"/>
        <item x="2"/>
        <item x="5"/>
        <item t="default"/>
      </items>
    </pivotField>
    <pivotField axis="axisRow" showAll="0">
      <items count="10">
        <item x="1"/>
        <item x="2"/>
        <item x="3"/>
        <item x="4"/>
        <item x="6"/>
        <item x="5"/>
        <item x="7"/>
        <item x="0"/>
        <item x="8"/>
        <item t="default"/>
      </items>
    </pivotField>
    <pivotField showAll="0"/>
    <pivotField showAll="0"/>
    <pivotField showAll="0"/>
    <pivotField showAll="0"/>
    <pivotField showAll="0"/>
    <pivotField showAll="0"/>
    <pivotField showAll="0">
      <items count="14">
        <item x="1"/>
        <item x="4"/>
        <item x="8"/>
        <item x="5"/>
        <item x="10"/>
        <item x="11"/>
        <item x="3"/>
        <item x="2"/>
        <item x="0"/>
        <item x="9"/>
        <item x="6"/>
        <item x="7"/>
        <item x="12"/>
        <item t="default"/>
      </items>
    </pivotField>
    <pivotField showAll="0">
      <items count="6">
        <item x="1"/>
        <item x="2"/>
        <item x="0"/>
        <item x="3"/>
        <item x="4"/>
        <item t="default"/>
      </items>
    </pivotField>
    <pivotField showAll="0">
      <items count="4">
        <item x="0"/>
        <item h="1" x="1"/>
        <item h="1" x="2"/>
        <item t="default"/>
      </items>
    </pivotField>
    <pivotField dataField="1" showAll="0"/>
    <pivotField showAll="0"/>
    <pivotField showAll="0"/>
    <pivotField showAll="0"/>
    <pivotField showAll="0"/>
    <pivotField showAll="0"/>
    <pivotField showAll="0"/>
    <pivotField showAll="0"/>
    <pivotField showAll="0"/>
    <pivotField showAll="0"/>
  </pivotFields>
  <rowFields count="1">
    <field x="1"/>
  </rowFields>
  <rowItems count="9">
    <i>
      <x/>
    </i>
    <i>
      <x v="1"/>
    </i>
    <i>
      <x v="2"/>
    </i>
    <i>
      <x v="3"/>
    </i>
    <i>
      <x v="4"/>
    </i>
    <i>
      <x v="5"/>
    </i>
    <i>
      <x v="6"/>
    </i>
    <i>
      <x v="7"/>
    </i>
    <i t="grand">
      <x/>
    </i>
  </rowItems>
  <colItems count="1">
    <i/>
  </colItems>
  <dataFields count="1">
    <dataField name="Sum of Units Sold" fld="11"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AEB8E3-4A2C-4D1D-8B61-00F233253DC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V3:W96" firstHeaderRow="1" firstDataRow="1" firstDataCol="1"/>
  <pivotFields count="21">
    <pivotField showAll="0">
      <items count="7">
        <item x="4"/>
        <item x="0"/>
        <item x="3"/>
        <item x="1"/>
        <item x="2"/>
        <item x="5"/>
        <item t="default"/>
      </items>
    </pivotField>
    <pivotField showAll="0"/>
    <pivotField showAll="0"/>
    <pivotField showAll="0"/>
    <pivotField showAll="0"/>
    <pivotField axis="axisRow" showAll="0">
      <items count="96">
        <item x="77"/>
        <item x="67"/>
        <item x="39"/>
        <item x="86"/>
        <item x="57"/>
        <item x="19"/>
        <item x="78"/>
        <item x="40"/>
        <item x="87"/>
        <item x="93"/>
        <item x="20"/>
        <item x="58"/>
        <item x="68"/>
        <item x="44"/>
        <item x="24"/>
        <item x="17"/>
        <item x="92"/>
        <item x="66"/>
        <item x="55"/>
        <item x="85"/>
        <item x="37"/>
        <item x="5"/>
        <item x="45"/>
        <item x="25"/>
        <item x="80"/>
        <item x="89"/>
        <item x="30"/>
        <item x="59"/>
        <item x="10"/>
        <item x="70"/>
        <item x="62"/>
        <item x="33"/>
        <item x="73"/>
        <item x="81"/>
        <item x="51"/>
        <item x="13"/>
        <item x="28"/>
        <item x="48"/>
        <item x="23"/>
        <item x="43"/>
        <item x="21"/>
        <item x="41"/>
        <item x="69"/>
        <item x="79"/>
        <item x="88"/>
        <item x="1"/>
        <item x="6"/>
        <item x="35"/>
        <item x="15"/>
        <item x="75"/>
        <item x="83"/>
        <item x="90"/>
        <item x="64"/>
        <item x="53"/>
        <item x="16"/>
        <item x="84"/>
        <item x="91"/>
        <item x="36"/>
        <item x="65"/>
        <item x="54"/>
        <item x="7"/>
        <item x="56"/>
        <item x="76"/>
        <item x="18"/>
        <item x="38"/>
        <item x="0"/>
        <item x="4"/>
        <item x="61"/>
        <item x="32"/>
        <item x="12"/>
        <item x="72"/>
        <item x="50"/>
        <item x="8"/>
        <item x="49"/>
        <item x="60"/>
        <item x="11"/>
        <item x="71"/>
        <item x="31"/>
        <item x="26"/>
        <item x="46"/>
        <item x="2"/>
        <item x="3"/>
        <item x="52"/>
        <item x="34"/>
        <item x="74"/>
        <item x="14"/>
        <item x="82"/>
        <item x="63"/>
        <item x="22"/>
        <item x="42"/>
        <item x="27"/>
        <item x="47"/>
        <item x="9"/>
        <item x="29"/>
        <item x="94"/>
        <item t="default"/>
      </items>
    </pivotField>
    <pivotField showAll="0"/>
    <pivotField showAll="0"/>
    <pivotField showAll="0">
      <items count="14">
        <item x="1"/>
        <item x="4"/>
        <item x="8"/>
        <item x="5"/>
        <item x="10"/>
        <item x="11"/>
        <item x="3"/>
        <item x="2"/>
        <item x="0"/>
        <item x="9"/>
        <item x="6"/>
        <item x="7"/>
        <item x="12"/>
        <item t="default"/>
      </items>
    </pivotField>
    <pivotField showAll="0">
      <items count="6">
        <item x="1"/>
        <item x="2"/>
        <item x="0"/>
        <item x="3"/>
        <item x="4"/>
        <item t="default"/>
      </items>
    </pivotField>
    <pivotField showAll="0">
      <items count="4">
        <item x="0"/>
        <item h="1" x="1"/>
        <item h="1" x="2"/>
        <item t="default"/>
      </items>
    </pivotField>
    <pivotField showAll="0"/>
    <pivotField showAll="0"/>
    <pivotField showAll="0"/>
    <pivotField showAll="0"/>
    <pivotField showAll="0"/>
    <pivotField dataField="1" showAll="0"/>
    <pivotField showAll="0"/>
    <pivotField showAll="0"/>
    <pivotField showAll="0"/>
    <pivotField showAll="0"/>
  </pivotFields>
  <rowFields count="1">
    <field x="5"/>
  </rowFields>
  <rowItems count="93">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t="grand">
      <x/>
    </i>
  </rowItems>
  <colItems count="1">
    <i/>
  </colItems>
  <dataFields count="1">
    <dataField name="Sum of Net Sales" fld="1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B2F2839-8FDA-4F53-B72F-F361ACB324B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18:E27" firstHeaderRow="1" firstDataRow="1" firstDataCol="1"/>
  <pivotFields count="21">
    <pivotField showAll="0">
      <items count="7">
        <item x="4"/>
        <item x="0"/>
        <item x="3"/>
        <item x="1"/>
        <item x="2"/>
        <item x="5"/>
        <item t="default"/>
      </items>
    </pivotField>
    <pivotField axis="axisRow" showAll="0">
      <items count="10">
        <item x="1"/>
        <item x="2"/>
        <item x="3"/>
        <item x="4"/>
        <item x="6"/>
        <item x="5"/>
        <item x="7"/>
        <item x="0"/>
        <item x="8"/>
        <item t="default"/>
      </items>
    </pivotField>
    <pivotField showAll="0"/>
    <pivotField showAll="0"/>
    <pivotField showAll="0"/>
    <pivotField showAll="0"/>
    <pivotField showAll="0"/>
    <pivotField showAll="0"/>
    <pivotField showAll="0">
      <items count="14">
        <item x="1"/>
        <item x="4"/>
        <item x="8"/>
        <item x="5"/>
        <item x="10"/>
        <item x="11"/>
        <item x="3"/>
        <item x="2"/>
        <item x="0"/>
        <item x="9"/>
        <item x="6"/>
        <item x="7"/>
        <item x="12"/>
        <item t="default"/>
      </items>
    </pivotField>
    <pivotField showAll="0">
      <items count="6">
        <item x="1"/>
        <item x="2"/>
        <item x="0"/>
        <item x="3"/>
        <item x="4"/>
        <item t="default"/>
      </items>
    </pivotField>
    <pivotField showAll="0">
      <items count="4">
        <item x="0"/>
        <item h="1" x="1"/>
        <item h="1" x="2"/>
        <item t="default"/>
      </items>
    </pivotField>
    <pivotField showAll="0"/>
    <pivotField showAll="0"/>
    <pivotField showAll="0"/>
    <pivotField showAll="0"/>
    <pivotField showAll="0"/>
    <pivotField showAll="0"/>
    <pivotField showAll="0"/>
    <pivotField showAll="0"/>
    <pivotField dataField="1" showAll="0"/>
    <pivotField showAll="0"/>
  </pivotFields>
  <rowFields count="1">
    <field x="1"/>
  </rowFields>
  <rowItems count="9">
    <i>
      <x/>
    </i>
    <i>
      <x v="1"/>
    </i>
    <i>
      <x v="2"/>
    </i>
    <i>
      <x v="3"/>
    </i>
    <i>
      <x v="4"/>
    </i>
    <i>
      <x v="5"/>
    </i>
    <i>
      <x v="6"/>
    </i>
    <i>
      <x v="7"/>
    </i>
    <i t="grand">
      <x/>
    </i>
  </rowItems>
  <colItems count="1">
    <i/>
  </colItems>
  <dataFields count="1">
    <dataField name="Sum of Profit"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230A333-C694-41AC-8863-DD19142A94F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7" firstHeaderRow="1" firstDataRow="1" firstDataCol="1"/>
  <pivotFields count="21">
    <pivotField axis="axisRow" showAll="0">
      <items count="7">
        <item x="4"/>
        <item x="0"/>
        <item x="3"/>
        <item x="1"/>
        <item x="2"/>
        <item x="5"/>
        <item t="default"/>
      </items>
    </pivotField>
    <pivotField showAll="0"/>
    <pivotField showAll="0"/>
    <pivotField showAll="0"/>
    <pivotField showAll="0"/>
    <pivotField showAll="0"/>
    <pivotField showAll="0"/>
    <pivotField showAll="0"/>
    <pivotField showAll="0">
      <items count="14">
        <item x="1"/>
        <item x="4"/>
        <item x="8"/>
        <item x="5"/>
        <item x="10"/>
        <item x="11"/>
        <item x="3"/>
        <item x="2"/>
        <item x="0"/>
        <item x="9"/>
        <item x="6"/>
        <item x="7"/>
        <item x="12"/>
        <item t="default"/>
      </items>
    </pivotField>
    <pivotField showAll="0">
      <items count="6">
        <item x="1"/>
        <item x="2"/>
        <item x="0"/>
        <item x="3"/>
        <item x="4"/>
        <item t="default"/>
      </items>
    </pivotField>
    <pivotField showAll="0">
      <items count="4">
        <item x="0"/>
        <item h="1" x="1"/>
        <item h="1" x="2"/>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6">
    <i>
      <x/>
    </i>
    <i>
      <x v="1"/>
    </i>
    <i>
      <x v="2"/>
    </i>
    <i>
      <x v="3"/>
    </i>
    <i>
      <x v="4"/>
    </i>
    <i t="grand">
      <x/>
    </i>
  </rowItems>
  <colItems count="1">
    <i/>
  </colItems>
  <dataFields count="1">
    <dataField name="Sum of Net Sales" fld="16" baseField="0" baseItem="0"/>
  </dataFields>
  <chartFormats count="6">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0" count="1" selected="0">
            <x v="0"/>
          </reference>
        </references>
      </pivotArea>
    </chartFormat>
    <chartFormat chart="4" format="14">
      <pivotArea type="data" outline="0" fieldPosition="0">
        <references count="2">
          <reference field="4294967294" count="1" selected="0">
            <x v="0"/>
          </reference>
          <reference field="0" count="1" selected="0">
            <x v="1"/>
          </reference>
        </references>
      </pivotArea>
    </chartFormat>
    <chartFormat chart="4" format="15">
      <pivotArea type="data" outline="0" fieldPosition="0">
        <references count="2">
          <reference field="4294967294" count="1" selected="0">
            <x v="0"/>
          </reference>
          <reference field="0" count="1" selected="0">
            <x v="2"/>
          </reference>
        </references>
      </pivotArea>
    </chartFormat>
    <chartFormat chart="4" format="16">
      <pivotArea type="data" outline="0" fieldPosition="0">
        <references count="2">
          <reference field="4294967294" count="1" selected="0">
            <x v="0"/>
          </reference>
          <reference field="0" count="1" selected="0">
            <x v="3"/>
          </reference>
        </references>
      </pivotArea>
    </chartFormat>
    <chartFormat chart="4" format="17">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7E0E171-1B3F-463B-A782-9D5503269E1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J2:K4" firstHeaderRow="1" firstDataRow="1" firstDataCol="1"/>
  <pivotFields count="21">
    <pivotField showAll="0">
      <items count="7">
        <item x="4"/>
        <item x="0"/>
        <item x="3"/>
        <item x="1"/>
        <item x="2"/>
        <item x="5"/>
        <item t="default"/>
      </items>
    </pivotField>
    <pivotField showAll="0"/>
    <pivotField showAll="0"/>
    <pivotField showAll="0"/>
    <pivotField showAll="0"/>
    <pivotField showAll="0"/>
    <pivotField showAll="0"/>
    <pivotField showAll="0"/>
    <pivotField showAll="0">
      <items count="14">
        <item x="1"/>
        <item x="4"/>
        <item x="8"/>
        <item x="5"/>
        <item x="10"/>
        <item x="11"/>
        <item x="3"/>
        <item x="2"/>
        <item x="0"/>
        <item x="9"/>
        <item x="6"/>
        <item x="7"/>
        <item x="12"/>
        <item t="default"/>
      </items>
    </pivotField>
    <pivotField showAll="0">
      <items count="6">
        <item x="1"/>
        <item x="2"/>
        <item x="0"/>
        <item x="3"/>
        <item x="4"/>
        <item t="default"/>
      </items>
    </pivotField>
    <pivotField axis="axisRow" showAll="0">
      <items count="4">
        <item x="0"/>
        <item h="1" x="1"/>
        <item h="1" x="2"/>
        <item t="default"/>
      </items>
    </pivotField>
    <pivotField showAll="0"/>
    <pivotField showAll="0"/>
    <pivotField showAll="0"/>
    <pivotField showAll="0"/>
    <pivotField showAll="0"/>
    <pivotField dataField="1" showAll="0"/>
    <pivotField showAll="0"/>
    <pivotField showAll="0"/>
    <pivotField showAll="0"/>
    <pivotField showAll="0"/>
  </pivotFields>
  <rowFields count="1">
    <field x="10"/>
  </rowFields>
  <rowItems count="2">
    <i>
      <x/>
    </i>
    <i t="grand">
      <x/>
    </i>
  </rowItems>
  <colItems count="1">
    <i/>
  </colItems>
  <dataFields count="1">
    <dataField name="Sum of Net Sales" fld="1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8BB5B20-2851-4A2B-98BE-928EE25E9CF2}"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G18:H24" firstHeaderRow="1" firstDataRow="1" firstDataCol="1"/>
  <pivotFields count="21">
    <pivotField axis="axisRow" showAll="0">
      <items count="7">
        <item x="4"/>
        <item x="0"/>
        <item x="3"/>
        <item x="1"/>
        <item x="2"/>
        <item x="5"/>
        <item t="default"/>
      </items>
    </pivotField>
    <pivotField showAll="0">
      <items count="10">
        <item x="1"/>
        <item x="2"/>
        <item x="3"/>
        <item x="4"/>
        <item x="6"/>
        <item x="5"/>
        <item x="7"/>
        <item x="0"/>
        <item x="8"/>
        <item t="default"/>
      </items>
    </pivotField>
    <pivotField showAll="0"/>
    <pivotField showAll="0"/>
    <pivotField showAll="0"/>
    <pivotField showAll="0"/>
    <pivotField showAll="0"/>
    <pivotField showAll="0"/>
    <pivotField showAll="0">
      <items count="14">
        <item x="1"/>
        <item x="4"/>
        <item x="8"/>
        <item x="5"/>
        <item x="10"/>
        <item x="11"/>
        <item x="3"/>
        <item x="2"/>
        <item x="0"/>
        <item x="9"/>
        <item x="6"/>
        <item x="7"/>
        <item x="12"/>
        <item t="default"/>
      </items>
    </pivotField>
    <pivotField showAll="0">
      <items count="6">
        <item x="1"/>
        <item x="2"/>
        <item x="0"/>
        <item x="3"/>
        <item x="4"/>
        <item t="default"/>
      </items>
    </pivotField>
    <pivotField showAll="0">
      <items count="4">
        <item x="0"/>
        <item h="1" x="1"/>
        <item h="1" x="2"/>
        <item t="default"/>
      </items>
    </pivotField>
    <pivotField showAll="0"/>
    <pivotField showAll="0"/>
    <pivotField showAll="0"/>
    <pivotField showAll="0"/>
    <pivotField showAll="0"/>
    <pivotField showAll="0"/>
    <pivotField showAll="0"/>
    <pivotField showAll="0"/>
    <pivotField dataField="1" showAll="0"/>
    <pivotField showAll="0"/>
  </pivotFields>
  <rowFields count="1">
    <field x="0"/>
  </rowFields>
  <rowItems count="6">
    <i>
      <x/>
    </i>
    <i>
      <x v="1"/>
    </i>
    <i>
      <x v="2"/>
    </i>
    <i>
      <x v="3"/>
    </i>
    <i>
      <x v="4"/>
    </i>
    <i t="grand">
      <x/>
    </i>
  </rowItems>
  <colItems count="1">
    <i/>
  </colItems>
  <dataFields count="1">
    <dataField name="Sum of Profit"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2B37BA7-9AAC-4EA2-B52C-A881A5AAC8C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8:B24" firstHeaderRow="1" firstDataRow="1" firstDataCol="1"/>
  <pivotFields count="21">
    <pivotField axis="axisRow" showAll="0">
      <items count="7">
        <item x="4"/>
        <item x="0"/>
        <item x="3"/>
        <item x="1"/>
        <item x="2"/>
        <item x="5"/>
        <item t="default"/>
      </items>
    </pivotField>
    <pivotField showAll="0"/>
    <pivotField showAll="0"/>
    <pivotField showAll="0"/>
    <pivotField showAll="0"/>
    <pivotField showAll="0"/>
    <pivotField showAll="0"/>
    <pivotField showAll="0"/>
    <pivotField showAll="0">
      <items count="14">
        <item x="1"/>
        <item x="4"/>
        <item x="8"/>
        <item x="5"/>
        <item x="10"/>
        <item x="11"/>
        <item x="3"/>
        <item x="2"/>
        <item x="0"/>
        <item x="9"/>
        <item x="6"/>
        <item x="7"/>
        <item x="12"/>
        <item t="default"/>
      </items>
    </pivotField>
    <pivotField showAll="0">
      <items count="6">
        <item x="1"/>
        <item x="2"/>
        <item x="0"/>
        <item x="3"/>
        <item x="4"/>
        <item t="default"/>
      </items>
    </pivotField>
    <pivotField showAll="0">
      <items count="4">
        <item x="0"/>
        <item h="1" x="1"/>
        <item h="1" x="2"/>
        <item t="default"/>
      </items>
    </pivotField>
    <pivotField showAll="0"/>
    <pivotField showAll="0"/>
    <pivotField showAll="0"/>
    <pivotField showAll="0"/>
    <pivotField showAll="0"/>
    <pivotField showAll="0"/>
    <pivotField showAll="0"/>
    <pivotField showAll="0"/>
    <pivotField dataField="1" showAll="0"/>
    <pivotField showAll="0"/>
  </pivotFields>
  <rowFields count="1">
    <field x="0"/>
  </rowFields>
  <rowItems count="6">
    <i>
      <x/>
    </i>
    <i>
      <x v="1"/>
    </i>
    <i>
      <x v="2"/>
    </i>
    <i>
      <x v="3"/>
    </i>
    <i>
      <x v="4"/>
    </i>
    <i t="grand">
      <x/>
    </i>
  </rowItems>
  <colItems count="1">
    <i/>
  </colItems>
  <dataFields count="1">
    <dataField name="Sum of Profit"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7B41219F-F073-43D8-B31F-DE85D80BF845}" sourceName="Segment">
  <pivotTables>
    <pivotTable tabId="5" name="PivotTable2"/>
    <pivotTable tabId="5" name="PivotTable1"/>
    <pivotTable tabId="5" name="PivotTable10"/>
    <pivotTable tabId="5" name="PivotTable11"/>
    <pivotTable tabId="5" name="PivotTable12"/>
    <pivotTable tabId="5" name="PivotTable13"/>
    <pivotTable tabId="5" name="PivotTable3"/>
    <pivotTable tabId="5" name="PivotTable4"/>
    <pivotTable tabId="5" name="PivotTable5"/>
    <pivotTable tabId="5" name="PivotTable6"/>
    <pivotTable tabId="5" name="PivotTable7"/>
    <pivotTable tabId="5" name="PivotTable8"/>
    <pivotTable tabId="5" name="PivotTable9"/>
  </pivotTables>
  <data>
    <tabular pivotCacheId="1190974892">
      <items count="6">
        <i x="4" s="1"/>
        <i x="0" s="1"/>
        <i x="3" s="1"/>
        <i x="1" s="1"/>
        <i x="2"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A1A4234-E80F-4654-B5F1-5BD4162EBC41}" sourceName="Month">
  <pivotTables>
    <pivotTable tabId="5" name="PivotTable2"/>
    <pivotTable tabId="5" name="PivotTable1"/>
    <pivotTable tabId="5" name="PivotTable10"/>
    <pivotTable tabId="5" name="PivotTable11"/>
    <pivotTable tabId="5" name="PivotTable12"/>
    <pivotTable tabId="5" name="PivotTable13"/>
    <pivotTable tabId="5" name="PivotTable3"/>
    <pivotTable tabId="5" name="PivotTable4"/>
    <pivotTable tabId="5" name="PivotTable5"/>
    <pivotTable tabId="5" name="PivotTable6"/>
    <pivotTable tabId="5" name="PivotTable7"/>
    <pivotTable tabId="5" name="PivotTable8"/>
    <pivotTable tabId="5" name="PivotTable9"/>
  </pivotTables>
  <data>
    <tabular pivotCacheId="1190974892">
      <items count="13">
        <i x="1" s="1"/>
        <i x="4" s="1"/>
        <i x="8" s="1"/>
        <i x="5" s="1"/>
        <i x="10" s="1"/>
        <i x="11" s="1"/>
        <i x="3" s="1"/>
        <i x="2" s="1"/>
        <i x="0" s="1"/>
        <i x="9" s="1"/>
        <i x="6" s="1"/>
        <i x="7" s="1"/>
        <i x="1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A3CDF345-37C7-40FB-947B-DDBD4ED417DC}" sourceName="Quarter">
  <pivotTables>
    <pivotTable tabId="5" name="PivotTable2"/>
    <pivotTable tabId="5" name="PivotTable1"/>
    <pivotTable tabId="5" name="PivotTable10"/>
    <pivotTable tabId="5" name="PivotTable11"/>
    <pivotTable tabId="5" name="PivotTable12"/>
    <pivotTable tabId="5" name="PivotTable13"/>
    <pivotTable tabId="5" name="PivotTable3"/>
    <pivotTable tabId="5" name="PivotTable4"/>
    <pivotTable tabId="5" name="PivotTable5"/>
    <pivotTable tabId="5" name="PivotTable6"/>
    <pivotTable tabId="5" name="PivotTable7"/>
    <pivotTable tabId="5" name="PivotTable8"/>
    <pivotTable tabId="5" name="PivotTable9"/>
  </pivotTables>
  <data>
    <tabular pivotCacheId="1190974892">
      <items count="5">
        <i x="1" s="1"/>
        <i x="2" s="1"/>
        <i x="0" s="1"/>
        <i x="3" s="1"/>
        <i x="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1BF70C4-3E1F-4B97-B0F3-5EFC853FC2E3}" sourceName="Year">
  <pivotTables>
    <pivotTable tabId="5" name="PivotTable2"/>
    <pivotTable tabId="5" name="PivotTable1"/>
    <pivotTable tabId="5" name="PivotTable10"/>
    <pivotTable tabId="5" name="PivotTable11"/>
    <pivotTable tabId="5" name="PivotTable12"/>
    <pivotTable tabId="5" name="PivotTable13"/>
    <pivotTable tabId="5" name="PivotTable3"/>
    <pivotTable tabId="5" name="PivotTable4"/>
    <pivotTable tabId="5" name="PivotTable5"/>
    <pivotTable tabId="5" name="PivotTable6"/>
    <pivotTable tabId="5" name="PivotTable7"/>
    <pivotTable tabId="5" name="PivotTable8"/>
    <pivotTable tabId="5" name="PivotTable9"/>
  </pivotTables>
  <data>
    <tabular pivotCacheId="1190974892">
      <items count="3">
        <i x="0" s="1"/>
        <i x="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A682F75E-304F-493E-98B0-5327DD5245C8}" cache="Slicer_Segment" caption="Segment" rowHeight="234950"/>
  <slicer name="Month" xr10:uid="{8F555FBA-9290-4061-A8DA-5CFC05F93FF6}" cache="Slicer_Month" caption="Month" rowHeight="234950"/>
  <slicer name="Quarter" xr10:uid="{870FA786-E4FD-4745-A424-47DCF6F97FCC}" cache="Slicer_Quarter" caption="Quarter" rowHeight="234950"/>
  <slicer name="Year" xr10:uid="{FDD4A435-6BEB-422F-94B5-197BB6B92D06}"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1" xr10:uid="{A5943168-9C8D-4B48-9DF7-27CF2A0279B4}" cache="Slicer_Segment" caption="Segment" rowHeight="234950"/>
  <slicer name="Month 1" xr10:uid="{6B58DC60-82C2-4CB9-9C9E-9C13C244C83F}" cache="Slicer_Month" caption="Month" rowHeight="234950"/>
  <slicer name="Quarter 1" xr10:uid="{64DC01B5-F1AD-4630-A2A8-84AD7ECC119A}" cache="Slicer_Quarter" caption="Quarter" columnCount="4" rowHeight="234950"/>
  <slicer name="Year 1" xr10:uid="{39028B8E-97D0-436B-8583-14A8CBCFCB2B}" cache="Slicer_Year" caption="Yea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7249ACD-CCF7-4E8A-AF9A-D6E87F57C8CF}" name="Table336" displayName="Table336" ref="A1:U701" totalsRowShown="0" headerRowDxfId="16">
  <autoFilter ref="A1:U701" xr:uid="{B1626CAC-638C-4AD5-AB1A-AFAD1DF95BA3}"/>
  <tableColumns count="21">
    <tableColumn id="1" xr3:uid="{0AAAB6B4-4EFE-4875-85B4-51D374F067AC}" name="Segment"/>
    <tableColumn id="23" xr3:uid="{9C98BAF3-3B9D-4C71-9E4B-EEF647476A09}" name="Country" dataDxfId="15"/>
    <tableColumn id="17" xr3:uid="{C4EF7E4E-22F7-4F73-9BA3-98ECFE6A2FF4}" name="Product_Name" dataDxfId="14"/>
    <tableColumn id="2" xr3:uid="{287E8780-87BC-4E07-B8B1-0DD05EAFE142}" name="Customer_ID"/>
    <tableColumn id="3" xr3:uid="{45419782-A68E-4965-BD52-BE8069485344}" name="Product_ID"/>
    <tableColumn id="16" xr3:uid="{0C04F194-7C7E-4F49-8563-4BC2AAC75B5F}" name="Customer_Name" dataDxfId="13"/>
    <tableColumn id="4" xr3:uid="{8A37C0FA-2B14-45A5-A0DB-140961E0A3E6}" name="Discount Band"/>
    <tableColumn id="13" xr3:uid="{48F834AF-D964-468F-A999-E57D9BB917A3}" name="Date" dataDxfId="12"/>
    <tableColumn id="14" xr3:uid="{E4CB5BB9-92E5-4B33-966D-97C8CF4D5DAF}" name="Month" dataDxfId="11"/>
    <tableColumn id="20" xr3:uid="{4C32CB86-A510-4325-855C-DE7DCC4E2A32}" name="Quarter" dataDxfId="10"/>
    <tableColumn id="15" xr3:uid="{C35C8DAA-B744-4388-939B-1EA9836183E1}" name="Year" dataDxfId="9"/>
    <tableColumn id="5" xr3:uid="{C94C2374-4228-4517-B939-FD8269EA88DB}" name="Units Sold" dataDxfId="8" dataCellStyle="Comma"/>
    <tableColumn id="6" xr3:uid="{AA0A9E4C-B447-412B-B76A-D85D269A0032}" name="Manufacturing Price" dataDxfId="7" dataCellStyle="Comma"/>
    <tableColumn id="7" xr3:uid="{5C11B644-D828-465F-A8A0-FB6C51A0E287}" name="Sale Price" dataDxfId="6" dataCellStyle="Comma"/>
    <tableColumn id="8" xr3:uid="{238C72B8-4D1A-4BAF-8009-261B3D13E2D4}" name="Gross Sales" dataDxfId="5" dataCellStyle="Comma"/>
    <tableColumn id="9" xr3:uid="{C4F6B37C-8ED0-4D3B-B39B-B53171D12FA7}" name="Discounts"/>
    <tableColumn id="10" xr3:uid="{FA2FDC08-1F4F-46AD-8B8C-571982CAF0BE}" name="Net Sales" dataDxfId="4" dataCellStyle="Comma"/>
    <tableColumn id="21" xr3:uid="{708DBE53-DCDE-45D6-A121-54C1C89B8F49}" name="Sales ('000)" dataDxfId="3" dataCellStyle="Comma"/>
    <tableColumn id="11" xr3:uid="{A009858D-63A3-4FDA-A6D5-245FC8485B16}" name="COGS" dataDxfId="2" dataCellStyle="Comma"/>
    <tableColumn id="12" xr3:uid="{E69A3D96-CE8E-43F2-961D-5D512736B9B5}" name="Profit" dataDxfId="1" dataCellStyle="Comma"/>
    <tableColumn id="22" xr3:uid="{6E6B6466-FB7A-4FEC-9CC8-F82710A26483}" name="Profit ('000)" dataDxfId="0" dataCellStyle="Comma"/>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DC025-A87E-4872-96B3-16FFABDA0DFB}">
  <dimension ref="A1:W96"/>
  <sheetViews>
    <sheetView zoomScale="68" zoomScaleNormal="70" workbookViewId="0">
      <selection activeCell="K30" sqref="K30"/>
    </sheetView>
  </sheetViews>
  <sheetFormatPr defaultRowHeight="14.4" x14ac:dyDescent="0.3"/>
  <cols>
    <col min="1" max="1" width="14.33203125" bestFit="1" customWidth="1"/>
    <col min="2" max="2" width="16.77734375" bestFit="1" customWidth="1"/>
    <col min="3" max="3" width="16.33203125" bestFit="1" customWidth="1"/>
    <col min="4" max="5" width="16.77734375" bestFit="1" customWidth="1"/>
    <col min="6" max="6" width="16.33203125" bestFit="1" customWidth="1"/>
    <col min="7" max="7" width="14.33203125" bestFit="1" customWidth="1"/>
    <col min="8" max="9" width="16.33203125" bestFit="1" customWidth="1"/>
    <col min="10" max="10" width="14.33203125" bestFit="1" customWidth="1"/>
    <col min="11" max="11" width="16.33203125" bestFit="1" customWidth="1"/>
    <col min="12" max="12" width="14.33203125" bestFit="1" customWidth="1"/>
    <col min="13" max="13" width="16.33203125" bestFit="1" customWidth="1"/>
    <col min="14" max="14" width="15.77734375" customWidth="1"/>
    <col min="15" max="15" width="16.6640625" bestFit="1" customWidth="1"/>
    <col min="16" max="20" width="15.77734375" customWidth="1"/>
    <col min="22" max="22" width="18.5546875" bestFit="1" customWidth="1"/>
    <col min="23" max="23" width="16.33203125" bestFit="1" customWidth="1"/>
  </cols>
  <sheetData>
    <row r="1" spans="1:23" x14ac:dyDescent="0.3">
      <c r="A1" s="13" t="s">
        <v>316</v>
      </c>
      <c r="B1" t="s">
        <v>318</v>
      </c>
      <c r="D1" s="13" t="s">
        <v>316</v>
      </c>
      <c r="E1" t="s">
        <v>318</v>
      </c>
      <c r="G1" s="13" t="s">
        <v>316</v>
      </c>
      <c r="H1" t="s">
        <v>318</v>
      </c>
    </row>
    <row r="2" spans="1:23" x14ac:dyDescent="0.3">
      <c r="A2" s="14" t="s">
        <v>8</v>
      </c>
      <c r="B2">
        <v>1621424.88</v>
      </c>
      <c r="D2" s="14" t="s">
        <v>39</v>
      </c>
      <c r="E2">
        <v>9963640.8200000022</v>
      </c>
      <c r="G2" s="14" t="s">
        <v>13</v>
      </c>
      <c r="H2">
        <v>34272108.960000001</v>
      </c>
      <c r="J2" s="13" t="s">
        <v>316</v>
      </c>
      <c r="K2" t="s">
        <v>318</v>
      </c>
      <c r="L2" s="13" t="s">
        <v>316</v>
      </c>
      <c r="M2" t="s">
        <v>318</v>
      </c>
      <c r="N2" t="s">
        <v>321</v>
      </c>
      <c r="O2" t="s">
        <v>322</v>
      </c>
      <c r="P2" s="12" t="s">
        <v>311</v>
      </c>
      <c r="Q2" t="s">
        <v>324</v>
      </c>
      <c r="R2" t="s">
        <v>325</v>
      </c>
      <c r="S2" t="s">
        <v>323</v>
      </c>
    </row>
    <row r="3" spans="1:23" x14ac:dyDescent="0.3">
      <c r="A3" s="14" t="s">
        <v>40</v>
      </c>
      <c r="B3">
        <v>19463260.239999998</v>
      </c>
      <c r="D3" s="14" t="s">
        <v>7</v>
      </c>
      <c r="E3">
        <v>14410517.529999999</v>
      </c>
      <c r="G3" s="14" t="s">
        <v>81</v>
      </c>
      <c r="H3">
        <v>14644624.9</v>
      </c>
      <c r="J3" s="14">
        <v>2020</v>
      </c>
      <c r="K3">
        <v>101214228.94000001</v>
      </c>
      <c r="L3" s="14" t="s">
        <v>9</v>
      </c>
      <c r="M3">
        <v>8187746.4499999993</v>
      </c>
      <c r="N3" t="str">
        <f>L3</f>
        <v>Jan</v>
      </c>
      <c r="O3" s="16">
        <f>M3</f>
        <v>8187746.4499999993</v>
      </c>
      <c r="P3" s="8">
        <v>18300907.829999998</v>
      </c>
      <c r="S3" s="10">
        <f>P3/O3-1</f>
        <v>1.2351581038516404</v>
      </c>
      <c r="V3" s="13" t="s">
        <v>316</v>
      </c>
      <c r="W3" t="s">
        <v>318</v>
      </c>
    </row>
    <row r="4" spans="1:23" x14ac:dyDescent="0.3">
      <c r="A4" s="14" t="s">
        <v>15</v>
      </c>
      <c r="B4">
        <v>45753640.50999999</v>
      </c>
      <c r="D4" s="14" t="s">
        <v>14</v>
      </c>
      <c r="E4">
        <v>18298830.020000003</v>
      </c>
      <c r="G4" s="14" t="s">
        <v>52</v>
      </c>
      <c r="H4">
        <v>10282417.289999999</v>
      </c>
      <c r="J4" s="14" t="s">
        <v>317</v>
      </c>
      <c r="K4">
        <v>101214228.94000001</v>
      </c>
      <c r="L4" s="14" t="s">
        <v>58</v>
      </c>
      <c r="M4">
        <v>7088801.3999999994</v>
      </c>
      <c r="N4" t="str">
        <f t="shared" ref="N4:N15" si="0">L4</f>
        <v>Feb</v>
      </c>
      <c r="O4" s="16">
        <f t="shared" ref="O4:O16" si="1">M4</f>
        <v>7088801.3999999994</v>
      </c>
      <c r="P4" s="8">
        <v>23544302.829999998</v>
      </c>
      <c r="S4" s="10">
        <f t="shared" ref="S4:S14" si="2">P4/O4-1</f>
        <v>2.3213376283894762</v>
      </c>
      <c r="V4" s="14" t="s">
        <v>193</v>
      </c>
      <c r="W4">
        <v>2627676</v>
      </c>
    </row>
    <row r="5" spans="1:23" x14ac:dyDescent="0.3">
      <c r="A5" s="14" t="s">
        <v>43</v>
      </c>
      <c r="B5">
        <v>2397634.3099999996</v>
      </c>
      <c r="D5" s="14" t="s">
        <v>33</v>
      </c>
      <c r="E5">
        <v>16232768.579999998</v>
      </c>
      <c r="G5" s="14" t="s">
        <v>6</v>
      </c>
      <c r="H5">
        <v>17196950.889999993</v>
      </c>
      <c r="L5" s="14" t="s">
        <v>1</v>
      </c>
      <c r="M5">
        <v>9021611.5</v>
      </c>
      <c r="N5" t="str">
        <f t="shared" si="0"/>
        <v>Mar</v>
      </c>
      <c r="O5" s="16">
        <f t="shared" si="1"/>
        <v>9021611.5</v>
      </c>
      <c r="P5" s="8">
        <v>21303973.829999998</v>
      </c>
      <c r="S5" s="10">
        <f t="shared" si="2"/>
        <v>1.3614377353757696</v>
      </c>
      <c r="V5" s="14" t="s">
        <v>73</v>
      </c>
      <c r="W5">
        <v>3370450.74</v>
      </c>
    </row>
    <row r="6" spans="1:23" x14ac:dyDescent="0.3">
      <c r="A6" s="14" t="s">
        <v>30</v>
      </c>
      <c r="B6">
        <v>31978269</v>
      </c>
      <c r="D6" s="14" t="s">
        <v>29</v>
      </c>
      <c r="E6">
        <v>9656022.1999999974</v>
      </c>
      <c r="G6" s="14" t="s">
        <v>21</v>
      </c>
      <c r="H6">
        <v>12710858.140000001</v>
      </c>
      <c r="L6" s="14" t="s">
        <v>17</v>
      </c>
      <c r="M6">
        <v>9150553.8300000019</v>
      </c>
      <c r="N6" t="str">
        <f t="shared" si="0"/>
        <v>Apr</v>
      </c>
      <c r="O6" s="16">
        <f t="shared" si="1"/>
        <v>9150553.8300000019</v>
      </c>
      <c r="P6" s="8">
        <v>10611141.83</v>
      </c>
      <c r="S6" s="10">
        <f t="shared" si="2"/>
        <v>0.15961744252150889</v>
      </c>
      <c r="V6" s="14" t="s">
        <v>171</v>
      </c>
      <c r="W6">
        <v>1044857</v>
      </c>
    </row>
    <row r="7" spans="1:23" x14ac:dyDescent="0.3">
      <c r="A7" s="14" t="s">
        <v>317</v>
      </c>
      <c r="B7">
        <v>101214228.93999998</v>
      </c>
      <c r="D7" s="14" t="s">
        <v>57</v>
      </c>
      <c r="E7">
        <v>11552162.889999999</v>
      </c>
      <c r="G7" s="14" t="s">
        <v>28</v>
      </c>
      <c r="H7">
        <v>12107268.76</v>
      </c>
      <c r="L7" s="14" t="s">
        <v>48</v>
      </c>
      <c r="M7">
        <v>7541932.6899999985</v>
      </c>
      <c r="N7" t="str">
        <f t="shared" si="0"/>
        <v>May</v>
      </c>
      <c r="O7" s="16">
        <f t="shared" si="1"/>
        <v>7541932.6899999985</v>
      </c>
      <c r="P7" s="8">
        <v>14661450.829999998</v>
      </c>
      <c r="S7" s="10">
        <f t="shared" si="2"/>
        <v>0.9439912065828846</v>
      </c>
      <c r="V7" s="14" t="s">
        <v>37</v>
      </c>
      <c r="W7">
        <v>343566.24</v>
      </c>
    </row>
    <row r="8" spans="1:23" x14ac:dyDescent="0.3">
      <c r="D8" s="14" t="s">
        <v>36</v>
      </c>
      <c r="E8">
        <v>10634337.130000001</v>
      </c>
      <c r="G8" s="14" t="s">
        <v>317</v>
      </c>
      <c r="H8">
        <v>101214228.94</v>
      </c>
      <c r="L8" s="14" t="s">
        <v>45</v>
      </c>
      <c r="M8">
        <v>6204363.0599999996</v>
      </c>
      <c r="N8" t="str">
        <f t="shared" si="0"/>
        <v>Jun</v>
      </c>
      <c r="O8" s="16">
        <f t="shared" si="1"/>
        <v>6204363.0599999996</v>
      </c>
      <c r="P8" s="8">
        <v>22614103.829999998</v>
      </c>
      <c r="S8" s="10">
        <f t="shared" si="2"/>
        <v>2.6448711352491356</v>
      </c>
      <c r="V8" s="14" t="s">
        <v>200</v>
      </c>
      <c r="W8">
        <v>1160937</v>
      </c>
    </row>
    <row r="9" spans="1:23" x14ac:dyDescent="0.3">
      <c r="D9" s="14" t="s">
        <v>22</v>
      </c>
      <c r="E9">
        <v>10465949.770000001</v>
      </c>
      <c r="L9" s="14" t="s">
        <v>66</v>
      </c>
      <c r="M9">
        <v>13467148.75</v>
      </c>
      <c r="N9" t="str">
        <f t="shared" si="0"/>
        <v>Jul</v>
      </c>
      <c r="O9" s="16">
        <f t="shared" si="1"/>
        <v>13467148.75</v>
      </c>
      <c r="P9" s="8">
        <v>18334866.829999998</v>
      </c>
      <c r="S9" s="10">
        <f t="shared" si="2"/>
        <v>0.36145127453203463</v>
      </c>
      <c r="V9" s="14" t="s">
        <v>88</v>
      </c>
      <c r="W9">
        <v>51987.06</v>
      </c>
    </row>
    <row r="10" spans="1:23" x14ac:dyDescent="0.3">
      <c r="D10" s="14" t="s">
        <v>317</v>
      </c>
      <c r="E10">
        <v>101214228.94</v>
      </c>
      <c r="L10" s="14" t="s">
        <v>95</v>
      </c>
      <c r="M10">
        <v>8964255.0500000007</v>
      </c>
      <c r="N10" t="str">
        <f t="shared" si="0"/>
        <v>Aug</v>
      </c>
      <c r="O10" s="16">
        <f t="shared" si="1"/>
        <v>8964255.0500000007</v>
      </c>
      <c r="P10" s="8">
        <v>20514112.829999998</v>
      </c>
      <c r="S10" s="10">
        <f t="shared" si="2"/>
        <v>1.288434757331006</v>
      </c>
      <c r="V10" s="14" t="s">
        <v>101</v>
      </c>
      <c r="W10">
        <v>96843</v>
      </c>
    </row>
    <row r="11" spans="1:23" x14ac:dyDescent="0.3">
      <c r="L11" s="14" t="s">
        <v>90</v>
      </c>
      <c r="M11">
        <v>7741911.7399999993</v>
      </c>
      <c r="N11" t="str">
        <f t="shared" si="0"/>
        <v>Sep</v>
      </c>
      <c r="O11" s="16">
        <f t="shared" si="1"/>
        <v>7741911.7399999993</v>
      </c>
      <c r="P11" s="8">
        <v>20199829.829999998</v>
      </c>
      <c r="S11" s="10">
        <f t="shared" si="2"/>
        <v>1.6091526884288658</v>
      </c>
      <c r="V11" s="14" t="s">
        <v>136</v>
      </c>
      <c r="W11">
        <v>446570.88</v>
      </c>
    </row>
    <row r="12" spans="1:23" x14ac:dyDescent="0.3">
      <c r="L12" s="14" t="s">
        <v>44</v>
      </c>
      <c r="M12">
        <v>7036913.0399999972</v>
      </c>
      <c r="N12" t="str">
        <f t="shared" si="0"/>
        <v>Oct</v>
      </c>
      <c r="O12" s="16">
        <f t="shared" si="1"/>
        <v>7036913.0399999972</v>
      </c>
      <c r="P12" s="8">
        <v>12194029.83</v>
      </c>
      <c r="S12" s="10">
        <f t="shared" si="2"/>
        <v>0.73286635214693585</v>
      </c>
      <c r="V12" s="14" t="s">
        <v>107</v>
      </c>
      <c r="W12">
        <v>60438.479999999996</v>
      </c>
    </row>
    <row r="13" spans="1:23" x14ac:dyDescent="0.3">
      <c r="L13" s="14" t="s">
        <v>54</v>
      </c>
      <c r="M13">
        <v>6343311.7199999997</v>
      </c>
      <c r="N13" t="str">
        <f t="shared" si="0"/>
        <v>Nov</v>
      </c>
      <c r="O13" s="16">
        <f t="shared" si="1"/>
        <v>6343311.7199999997</v>
      </c>
      <c r="P13" s="8">
        <v>12337190.83</v>
      </c>
      <c r="S13" s="10">
        <f t="shared" si="2"/>
        <v>0.94491322113364484</v>
      </c>
      <c r="V13" s="14" t="s">
        <v>154</v>
      </c>
      <c r="W13">
        <v>2406386.2199999997</v>
      </c>
    </row>
    <row r="14" spans="1:23" x14ac:dyDescent="0.3">
      <c r="L14" s="14" t="s">
        <v>24</v>
      </c>
      <c r="M14">
        <v>10465679.709999999</v>
      </c>
      <c r="N14" t="str">
        <f t="shared" si="0"/>
        <v>Dec</v>
      </c>
      <c r="O14" s="16">
        <f t="shared" si="1"/>
        <v>10465679.709999999</v>
      </c>
      <c r="P14" s="8">
        <v>15522498.83</v>
      </c>
      <c r="Q14">
        <f>O14</f>
        <v>10465679.709999999</v>
      </c>
      <c r="R14" s="8">
        <f>P14</f>
        <v>15522498.83</v>
      </c>
      <c r="S14" s="10">
        <f t="shared" si="2"/>
        <v>0.48318114638729015</v>
      </c>
      <c r="T14" s="8"/>
      <c r="V14" s="14" t="s">
        <v>127</v>
      </c>
      <c r="W14">
        <v>1859894.33</v>
      </c>
    </row>
    <row r="15" spans="1:23" x14ac:dyDescent="0.3">
      <c r="L15" s="14" t="s">
        <v>317</v>
      </c>
      <c r="M15">
        <v>101214228.93999998</v>
      </c>
      <c r="N15" t="str">
        <f t="shared" si="0"/>
        <v>Grand Total</v>
      </c>
      <c r="O15">
        <f t="shared" si="1"/>
        <v>101214228.93999998</v>
      </c>
      <c r="V15" s="14" t="s">
        <v>148</v>
      </c>
      <c r="W15">
        <v>66236.94</v>
      </c>
    </row>
    <row r="16" spans="1:23" x14ac:dyDescent="0.3">
      <c r="N16">
        <f t="shared" ref="N16" si="3">L16</f>
        <v>0</v>
      </c>
      <c r="O16">
        <f t="shared" si="1"/>
        <v>0</v>
      </c>
      <c r="V16" s="14" t="s">
        <v>214</v>
      </c>
      <c r="W16">
        <v>56037.66</v>
      </c>
    </row>
    <row r="17" spans="1:23" x14ac:dyDescent="0.3">
      <c r="V17" s="14" t="s">
        <v>123</v>
      </c>
      <c r="W17">
        <v>172460.16</v>
      </c>
    </row>
    <row r="18" spans="1:23" x14ac:dyDescent="0.3">
      <c r="A18" s="13" t="s">
        <v>316</v>
      </c>
      <c r="B18" t="s">
        <v>319</v>
      </c>
      <c r="D18" s="13" t="s">
        <v>316</v>
      </c>
      <c r="E18" t="s">
        <v>319</v>
      </c>
      <c r="G18" s="13" t="s">
        <v>316</v>
      </c>
      <c r="H18" t="s">
        <v>319</v>
      </c>
      <c r="J18" s="13" t="s">
        <v>316</v>
      </c>
      <c r="K18" t="s">
        <v>319</v>
      </c>
      <c r="V18" s="14" t="s">
        <v>86</v>
      </c>
      <c r="W18">
        <v>88434</v>
      </c>
    </row>
    <row r="19" spans="1:23" x14ac:dyDescent="0.3">
      <c r="A19" s="14" t="s">
        <v>8</v>
      </c>
      <c r="B19">
        <v>-11362113.119999994</v>
      </c>
      <c r="D19" s="14" t="s">
        <v>39</v>
      </c>
      <c r="E19">
        <v>2819972.82</v>
      </c>
      <c r="G19" s="14" t="s">
        <v>8</v>
      </c>
      <c r="H19">
        <v>-11362113.119999994</v>
      </c>
      <c r="J19" s="14" t="s">
        <v>13</v>
      </c>
      <c r="K19">
        <v>31694508.960000001</v>
      </c>
      <c r="L19" s="18">
        <f>GETPIVOTDATA("Profit",$J$18,"Product_Name","City Cruiser")</f>
        <v>31694508.960000001</v>
      </c>
      <c r="M19" s="17">
        <f t="shared" ref="M19:M24" si="4">SUM(L19)/SUM($L$19:$L$24)</f>
        <v>1.1244033298273615</v>
      </c>
      <c r="V19" s="14" t="s">
        <v>92</v>
      </c>
      <c r="W19">
        <v>509904.68</v>
      </c>
    </row>
    <row r="20" spans="1:23" x14ac:dyDescent="0.3">
      <c r="A20" s="14" t="s">
        <v>40</v>
      </c>
      <c r="B20">
        <v>7649830.2400000002</v>
      </c>
      <c r="D20" s="14" t="s">
        <v>7</v>
      </c>
      <c r="E20">
        <v>4547249.53</v>
      </c>
      <c r="G20" s="14" t="s">
        <v>40</v>
      </c>
      <c r="H20">
        <v>7649830.2400000002</v>
      </c>
      <c r="J20" s="14" t="s">
        <v>81</v>
      </c>
      <c r="K20">
        <v>14265584.9</v>
      </c>
      <c r="L20" s="18">
        <f>GETPIVOTDATA("Profit",$J$18,"Product_Name","Road Racer")</f>
        <v>14265584.9</v>
      </c>
      <c r="M20" s="17">
        <f t="shared" si="4"/>
        <v>0.50608990925647479</v>
      </c>
      <c r="V20" s="14" t="s">
        <v>276</v>
      </c>
      <c r="W20">
        <v>897810.91999999993</v>
      </c>
    </row>
    <row r="21" spans="1:23" x14ac:dyDescent="0.3">
      <c r="A21" s="14" t="s">
        <v>15</v>
      </c>
      <c r="B21">
        <v>20150198.510000002</v>
      </c>
      <c r="D21" s="14" t="s">
        <v>14</v>
      </c>
      <c r="E21">
        <v>14906566.020000003</v>
      </c>
      <c r="G21" s="14" t="s">
        <v>15</v>
      </c>
      <c r="H21">
        <v>20150198.510000002</v>
      </c>
      <c r="J21" s="14" t="s">
        <v>52</v>
      </c>
      <c r="K21">
        <v>-2020822.7100000002</v>
      </c>
      <c r="L21" s="18">
        <f>GETPIVOTDATA("Profit",$J$18,"Product_Name","Speedster")</f>
        <v>-2020822.7100000002</v>
      </c>
      <c r="M21" s="17">
        <f t="shared" si="4"/>
        <v>-7.1691275828958373E-2</v>
      </c>
      <c r="V21" s="14" t="s">
        <v>121</v>
      </c>
      <c r="W21">
        <v>130221.36</v>
      </c>
    </row>
    <row r="22" spans="1:23" x14ac:dyDescent="0.3">
      <c r="A22" s="14" t="s">
        <v>43</v>
      </c>
      <c r="B22">
        <v>-11715423.689999996</v>
      </c>
      <c r="D22" s="14" t="s">
        <v>33</v>
      </c>
      <c r="E22">
        <v>9993362.5799999982</v>
      </c>
      <c r="G22" s="14" t="s">
        <v>43</v>
      </c>
      <c r="H22">
        <v>-11715423.689999996</v>
      </c>
      <c r="J22" s="14" t="s">
        <v>6</v>
      </c>
      <c r="K22">
        <v>-12891877.109999998</v>
      </c>
      <c r="L22" s="18">
        <f>GETPIVOTDATA("Profit",$J$18,"Product_Name","Trail Master")</f>
        <v>-12891877.109999998</v>
      </c>
      <c r="M22" s="17">
        <f t="shared" si="4"/>
        <v>-0.45735586465476946</v>
      </c>
      <c r="V22" s="14" t="s">
        <v>179</v>
      </c>
      <c r="W22">
        <v>2253058.15</v>
      </c>
    </row>
    <row r="23" spans="1:23" x14ac:dyDescent="0.3">
      <c r="A23" s="14" t="s">
        <v>30</v>
      </c>
      <c r="B23">
        <v>23465355</v>
      </c>
      <c r="D23" s="14" t="s">
        <v>29</v>
      </c>
      <c r="E23">
        <v>-5118533.8000000007</v>
      </c>
      <c r="G23" s="14" t="s">
        <v>30</v>
      </c>
      <c r="H23">
        <v>23465355</v>
      </c>
      <c r="J23" s="14" t="s">
        <v>21</v>
      </c>
      <c r="K23">
        <v>12207584.140000001</v>
      </c>
      <c r="L23" s="18">
        <f>GETPIVOTDATA("Profit",$J$18,"Product_Name","X-Terrain")</f>
        <v>12207584.140000001</v>
      </c>
      <c r="M23" s="17">
        <f t="shared" si="4"/>
        <v>0.43307969445076033</v>
      </c>
      <c r="V23" s="14" t="s">
        <v>67</v>
      </c>
      <c r="W23">
        <v>54573.94</v>
      </c>
    </row>
    <row r="24" spans="1:23" x14ac:dyDescent="0.3">
      <c r="A24" s="14" t="s">
        <v>317</v>
      </c>
      <c r="B24">
        <v>28187846.940000013</v>
      </c>
      <c r="D24" s="14" t="s">
        <v>57</v>
      </c>
      <c r="E24">
        <v>2327232.8899999997</v>
      </c>
      <c r="G24" s="14" t="s">
        <v>317</v>
      </c>
      <c r="H24">
        <v>28187846.940000013</v>
      </c>
      <c r="J24" s="14" t="s">
        <v>28</v>
      </c>
      <c r="K24">
        <v>-15067131.239999998</v>
      </c>
      <c r="L24" s="18">
        <f>GETPIVOTDATA("Profit",$J$18,"Product_Name","Yellow Edition")</f>
        <v>-15067131.239999998</v>
      </c>
      <c r="M24" s="17">
        <f t="shared" si="4"/>
        <v>-0.53452579305086856</v>
      </c>
      <c r="V24" s="14" t="s">
        <v>71</v>
      </c>
      <c r="W24">
        <v>58627.92</v>
      </c>
    </row>
    <row r="25" spans="1:23" x14ac:dyDescent="0.3">
      <c r="D25" s="14" t="s">
        <v>36</v>
      </c>
      <c r="E25">
        <v>1895275.1299999997</v>
      </c>
      <c r="J25" s="14" t="s">
        <v>317</v>
      </c>
      <c r="K25">
        <v>28187846.940000001</v>
      </c>
      <c r="M25" s="17"/>
      <c r="V25" s="14" t="s">
        <v>205</v>
      </c>
      <c r="W25">
        <v>157452.25</v>
      </c>
    </row>
    <row r="26" spans="1:23" x14ac:dyDescent="0.3">
      <c r="D26" s="14" t="s">
        <v>22</v>
      </c>
      <c r="E26">
        <v>-3183278.2299999991</v>
      </c>
      <c r="L26">
        <f>GETPIVOTDATA("Profit",$J$18)</f>
        <v>28187846.940000001</v>
      </c>
      <c r="M26" s="17"/>
      <c r="V26" s="14" t="s">
        <v>125</v>
      </c>
      <c r="W26">
        <v>267293.81</v>
      </c>
    </row>
    <row r="27" spans="1:23" x14ac:dyDescent="0.3">
      <c r="D27" s="14" t="s">
        <v>317</v>
      </c>
      <c r="E27">
        <v>28187846.940000001</v>
      </c>
      <c r="V27" s="14" t="s">
        <v>82</v>
      </c>
      <c r="W27">
        <v>1139010.24</v>
      </c>
    </row>
    <row r="28" spans="1:23" x14ac:dyDescent="0.3">
      <c r="F28">
        <f>GETPIVOTDATA("Profit",$D$18)</f>
        <v>28187846.940000001</v>
      </c>
      <c r="V28" s="14" t="s">
        <v>253</v>
      </c>
      <c r="W28">
        <v>315468</v>
      </c>
    </row>
    <row r="29" spans="1:23" x14ac:dyDescent="0.3">
      <c r="H29" s="13" t="s">
        <v>316</v>
      </c>
      <c r="I29" t="s">
        <v>318</v>
      </c>
      <c r="V29" s="14" t="s">
        <v>173</v>
      </c>
      <c r="W29">
        <v>56137.100000000006</v>
      </c>
    </row>
    <row r="30" spans="1:23" x14ac:dyDescent="0.3">
      <c r="H30" s="14" t="s">
        <v>39</v>
      </c>
      <c r="I30">
        <v>9963640.8200000022</v>
      </c>
      <c r="V30" s="14" t="s">
        <v>216</v>
      </c>
      <c r="W30">
        <v>619695</v>
      </c>
    </row>
    <row r="31" spans="1:23" x14ac:dyDescent="0.3">
      <c r="H31" s="14" t="s">
        <v>7</v>
      </c>
      <c r="I31">
        <v>14410517.529999999</v>
      </c>
      <c r="V31" s="14" t="s">
        <v>119</v>
      </c>
      <c r="W31">
        <v>636088.5</v>
      </c>
    </row>
    <row r="32" spans="1:23" x14ac:dyDescent="0.3">
      <c r="A32" s="13" t="s">
        <v>316</v>
      </c>
      <c r="B32" t="s">
        <v>320</v>
      </c>
      <c r="D32" s="13" t="s">
        <v>316</v>
      </c>
      <c r="E32" t="s">
        <v>320</v>
      </c>
      <c r="H32" s="14" t="s">
        <v>14</v>
      </c>
      <c r="I32">
        <v>18298830.020000003</v>
      </c>
      <c r="V32" s="14" t="s">
        <v>188</v>
      </c>
      <c r="W32">
        <v>1823619.06</v>
      </c>
    </row>
    <row r="33" spans="1:23" x14ac:dyDescent="0.3">
      <c r="A33" s="14" t="s">
        <v>39</v>
      </c>
      <c r="B33">
        <v>84436</v>
      </c>
      <c r="D33" s="14" t="s">
        <v>8</v>
      </c>
      <c r="E33">
        <v>97127</v>
      </c>
      <c r="H33" s="14" t="s">
        <v>33</v>
      </c>
      <c r="I33">
        <v>16232768.579999998</v>
      </c>
      <c r="V33" s="14" t="s">
        <v>164</v>
      </c>
      <c r="W33">
        <v>235737</v>
      </c>
    </row>
    <row r="34" spans="1:23" x14ac:dyDescent="0.3">
      <c r="A34" s="14" t="s">
        <v>7</v>
      </c>
      <c r="B34">
        <v>97814</v>
      </c>
      <c r="D34" s="14" t="s">
        <v>40</v>
      </c>
      <c r="E34">
        <v>112179</v>
      </c>
      <c r="H34" s="14" t="s">
        <v>29</v>
      </c>
      <c r="I34">
        <v>9656022.1999999974</v>
      </c>
      <c r="V34" s="14" t="s">
        <v>98</v>
      </c>
      <c r="W34">
        <v>1094607.97</v>
      </c>
    </row>
    <row r="35" spans="1:23" x14ac:dyDescent="0.3">
      <c r="A35" s="14" t="s">
        <v>14</v>
      </c>
      <c r="B35">
        <v>103388</v>
      </c>
      <c r="D35" s="14" t="s">
        <v>15</v>
      </c>
      <c r="E35">
        <v>260035</v>
      </c>
      <c r="H35" s="14" t="s">
        <v>57</v>
      </c>
      <c r="I35">
        <v>11552162.889999999</v>
      </c>
      <c r="V35" s="14" t="s">
        <v>59</v>
      </c>
      <c r="W35">
        <v>1310790.7</v>
      </c>
    </row>
    <row r="36" spans="1:23" x14ac:dyDescent="0.3">
      <c r="A36" s="14" t="s">
        <v>33</v>
      </c>
      <c r="B36">
        <v>64735</v>
      </c>
      <c r="D36" s="14" t="s">
        <v>43</v>
      </c>
      <c r="E36">
        <v>113394</v>
      </c>
      <c r="H36" s="14" t="s">
        <v>36</v>
      </c>
      <c r="I36">
        <v>10634337.130000001</v>
      </c>
      <c r="V36" s="14" t="s">
        <v>160</v>
      </c>
      <c r="W36">
        <v>242969.01</v>
      </c>
    </row>
    <row r="37" spans="1:23" x14ac:dyDescent="0.3">
      <c r="A37" s="14" t="s">
        <v>29</v>
      </c>
      <c r="B37">
        <v>70665</v>
      </c>
      <c r="D37" s="14" t="s">
        <v>30</v>
      </c>
      <c r="E37">
        <v>76445</v>
      </c>
      <c r="H37" s="14" t="s">
        <v>22</v>
      </c>
      <c r="I37">
        <v>10465949.770000001</v>
      </c>
      <c r="V37" s="14" t="s">
        <v>61</v>
      </c>
      <c r="W37">
        <v>1991306.33</v>
      </c>
    </row>
    <row r="38" spans="1:23" x14ac:dyDescent="0.3">
      <c r="A38" s="14" t="s">
        <v>57</v>
      </c>
      <c r="B38">
        <v>65905</v>
      </c>
      <c r="D38" s="14" t="s">
        <v>317</v>
      </c>
      <c r="E38">
        <v>659180</v>
      </c>
      <c r="H38" s="14" t="s">
        <v>317</v>
      </c>
      <c r="I38">
        <v>101214228.94</v>
      </c>
      <c r="V38" s="14" t="s">
        <v>146</v>
      </c>
      <c r="W38">
        <v>7920</v>
      </c>
    </row>
    <row r="39" spans="1:23" x14ac:dyDescent="0.3">
      <c r="A39" s="14" t="s">
        <v>36</v>
      </c>
      <c r="B39">
        <v>88741</v>
      </c>
      <c r="V39" s="14" t="s">
        <v>260</v>
      </c>
      <c r="W39">
        <v>437799.36</v>
      </c>
    </row>
    <row r="40" spans="1:23" x14ac:dyDescent="0.3">
      <c r="A40" s="14" t="s">
        <v>22</v>
      </c>
      <c r="B40">
        <v>83496</v>
      </c>
      <c r="V40" s="14" t="s">
        <v>18</v>
      </c>
      <c r="W40">
        <v>478631.83999999997</v>
      </c>
    </row>
    <row r="41" spans="1:23" x14ac:dyDescent="0.3">
      <c r="A41" s="14" t="s">
        <v>317</v>
      </c>
      <c r="B41">
        <v>659180</v>
      </c>
      <c r="V41" s="14" t="s">
        <v>177</v>
      </c>
      <c r="W41">
        <v>1295049.28</v>
      </c>
    </row>
    <row r="42" spans="1:23" x14ac:dyDescent="0.3">
      <c r="V42" s="14" t="s">
        <v>196</v>
      </c>
      <c r="W42">
        <v>68218</v>
      </c>
    </row>
    <row r="43" spans="1:23" x14ac:dyDescent="0.3">
      <c r="V43" s="14" t="s">
        <v>156</v>
      </c>
      <c r="W43">
        <v>1973096.05</v>
      </c>
    </row>
    <row r="44" spans="1:23" x14ac:dyDescent="0.3">
      <c r="V44" s="14" t="s">
        <v>75</v>
      </c>
      <c r="W44">
        <v>1695969.58</v>
      </c>
    </row>
    <row r="45" spans="1:23" x14ac:dyDescent="0.3">
      <c r="V45" s="14" t="s">
        <v>49</v>
      </c>
      <c r="W45">
        <v>73175.649999999994</v>
      </c>
    </row>
    <row r="46" spans="1:23" x14ac:dyDescent="0.3">
      <c r="B46" s="15">
        <f>GETPIVOTDATA("Net Sales",$A$1)</f>
        <v>101214228.93999998</v>
      </c>
      <c r="V46" s="14" t="s">
        <v>223</v>
      </c>
      <c r="W46">
        <v>16911.900000000001</v>
      </c>
    </row>
    <row r="47" spans="1:23" x14ac:dyDescent="0.3">
      <c r="B47" s="15">
        <f>GETPIVOTDATA("Profit",$A$18)</f>
        <v>28187846.940000013</v>
      </c>
      <c r="V47" s="14" t="s">
        <v>243</v>
      </c>
      <c r="W47">
        <v>285137.90000000002</v>
      </c>
    </row>
    <row r="48" spans="1:23" x14ac:dyDescent="0.3">
      <c r="B48" s="10">
        <f>B47/B46</f>
        <v>0.27849687968980952</v>
      </c>
      <c r="V48" s="14" t="s">
        <v>238</v>
      </c>
      <c r="W48">
        <v>583157.19999999995</v>
      </c>
    </row>
    <row r="49" spans="22:23" x14ac:dyDescent="0.3">
      <c r="V49" s="14" t="s">
        <v>202</v>
      </c>
      <c r="W49">
        <v>133392.06</v>
      </c>
    </row>
    <row r="50" spans="22:23" x14ac:dyDescent="0.3">
      <c r="V50" s="14" t="s">
        <v>144</v>
      </c>
      <c r="W50">
        <v>189065.2</v>
      </c>
    </row>
    <row r="51" spans="22:23" x14ac:dyDescent="0.3">
      <c r="V51" s="14" t="s">
        <v>181</v>
      </c>
      <c r="W51">
        <v>158067</v>
      </c>
    </row>
    <row r="52" spans="22:23" x14ac:dyDescent="0.3">
      <c r="V52" s="14" t="s">
        <v>113</v>
      </c>
      <c r="W52">
        <v>520955.1</v>
      </c>
    </row>
    <row r="53" spans="22:23" x14ac:dyDescent="0.3">
      <c r="V53" s="14" t="s">
        <v>55</v>
      </c>
      <c r="W53">
        <v>95987.97</v>
      </c>
    </row>
    <row r="54" spans="22:23" x14ac:dyDescent="0.3">
      <c r="V54" s="14" t="s">
        <v>133</v>
      </c>
      <c r="W54">
        <v>2501107.25</v>
      </c>
    </row>
    <row r="55" spans="22:23" x14ac:dyDescent="0.3">
      <c r="V55" s="14" t="s">
        <v>142</v>
      </c>
      <c r="W55">
        <v>2727158.1899999995</v>
      </c>
    </row>
    <row r="56" spans="22:23" x14ac:dyDescent="0.3">
      <c r="V56" s="14" t="s">
        <v>212</v>
      </c>
      <c r="W56">
        <v>1379376</v>
      </c>
    </row>
    <row r="57" spans="22:23" x14ac:dyDescent="0.3">
      <c r="V57" s="14" t="s">
        <v>158</v>
      </c>
      <c r="W57">
        <v>902371.72</v>
      </c>
    </row>
    <row r="58" spans="22:23" x14ac:dyDescent="0.3">
      <c r="V58" s="14" t="s">
        <v>25</v>
      </c>
      <c r="W58">
        <v>332877.27</v>
      </c>
    </row>
    <row r="59" spans="22:23" x14ac:dyDescent="0.3">
      <c r="V59" s="14" t="s">
        <v>111</v>
      </c>
      <c r="W59">
        <v>1747651.5</v>
      </c>
    </row>
    <row r="60" spans="22:23" x14ac:dyDescent="0.3">
      <c r="V60" s="14" t="s">
        <v>234</v>
      </c>
      <c r="W60">
        <v>61792.2</v>
      </c>
    </row>
    <row r="61" spans="22:23" x14ac:dyDescent="0.3">
      <c r="V61" s="14" t="s">
        <v>46</v>
      </c>
      <c r="W61">
        <v>1263006.3400000001</v>
      </c>
    </row>
    <row r="62" spans="22:23" x14ac:dyDescent="0.3">
      <c r="V62" s="14" t="s">
        <v>34</v>
      </c>
      <c r="W62">
        <v>2304541.52</v>
      </c>
    </row>
    <row r="63" spans="22:23" x14ac:dyDescent="0.3">
      <c r="V63" s="14" t="s">
        <v>131</v>
      </c>
      <c r="W63">
        <v>6835464.3300000001</v>
      </c>
    </row>
    <row r="64" spans="22:23" x14ac:dyDescent="0.3">
      <c r="V64" s="14" t="s">
        <v>191</v>
      </c>
      <c r="W64">
        <v>95206.319999999992</v>
      </c>
    </row>
    <row r="65" spans="22:23" x14ac:dyDescent="0.3">
      <c r="V65" s="14" t="s">
        <v>208</v>
      </c>
      <c r="W65">
        <v>51460.2</v>
      </c>
    </row>
    <row r="66" spans="22:23" x14ac:dyDescent="0.3">
      <c r="V66" s="14" t="s">
        <v>41</v>
      </c>
      <c r="W66">
        <v>1473868.9</v>
      </c>
    </row>
    <row r="67" spans="22:23" x14ac:dyDescent="0.3">
      <c r="V67" s="14" t="s">
        <v>287</v>
      </c>
      <c r="W67">
        <v>77832</v>
      </c>
    </row>
    <row r="68" spans="22:23" x14ac:dyDescent="0.3">
      <c r="V68" s="14" t="s">
        <v>63</v>
      </c>
      <c r="W68">
        <v>69637.679999999993</v>
      </c>
    </row>
    <row r="69" spans="22:23" x14ac:dyDescent="0.3">
      <c r="V69" s="14" t="s">
        <v>96</v>
      </c>
      <c r="W69">
        <v>2218117.5</v>
      </c>
    </row>
    <row r="70" spans="22:23" x14ac:dyDescent="0.3">
      <c r="V70" s="14" t="s">
        <v>167</v>
      </c>
      <c r="W70">
        <v>1853979</v>
      </c>
    </row>
    <row r="71" spans="22:23" x14ac:dyDescent="0.3">
      <c r="V71" s="14" t="s">
        <v>245</v>
      </c>
      <c r="W71">
        <v>1499563.2</v>
      </c>
    </row>
    <row r="72" spans="22:23" x14ac:dyDescent="0.3">
      <c r="V72" s="14" t="s">
        <v>3</v>
      </c>
      <c r="W72">
        <v>2355183</v>
      </c>
    </row>
    <row r="73" spans="22:23" x14ac:dyDescent="0.3">
      <c r="V73" s="14" t="s">
        <v>169</v>
      </c>
      <c r="W73">
        <v>1879228.06</v>
      </c>
    </row>
    <row r="74" spans="22:23" x14ac:dyDescent="0.3">
      <c r="V74" s="14" t="s">
        <v>226</v>
      </c>
      <c r="W74">
        <v>699642</v>
      </c>
    </row>
    <row r="75" spans="22:23" x14ac:dyDescent="0.3">
      <c r="V75" s="14" t="s">
        <v>77</v>
      </c>
      <c r="W75">
        <v>2495589.2999999998</v>
      </c>
    </row>
    <row r="76" spans="22:23" x14ac:dyDescent="0.3">
      <c r="V76" s="14" t="s">
        <v>258</v>
      </c>
      <c r="W76">
        <v>1781145</v>
      </c>
    </row>
    <row r="77" spans="22:23" x14ac:dyDescent="0.3">
      <c r="V77" s="14" t="s">
        <v>284</v>
      </c>
      <c r="W77">
        <v>2565634.5</v>
      </c>
    </row>
    <row r="78" spans="22:23" x14ac:dyDescent="0.3">
      <c r="V78" s="14" t="s">
        <v>117</v>
      </c>
      <c r="W78">
        <v>2417610.12</v>
      </c>
    </row>
    <row r="79" spans="22:23" x14ac:dyDescent="0.3">
      <c r="V79" s="14" t="s">
        <v>236</v>
      </c>
      <c r="W79">
        <v>113337</v>
      </c>
    </row>
    <row r="80" spans="22:23" x14ac:dyDescent="0.3">
      <c r="V80" s="14" t="s">
        <v>105</v>
      </c>
      <c r="W80">
        <v>1017929.89</v>
      </c>
    </row>
    <row r="81" spans="22:23" x14ac:dyDescent="0.3">
      <c r="V81" s="14" t="s">
        <v>162</v>
      </c>
      <c r="W81">
        <v>2208156.81</v>
      </c>
    </row>
    <row r="82" spans="22:23" x14ac:dyDescent="0.3">
      <c r="V82" s="14" t="s">
        <v>175</v>
      </c>
      <c r="W82">
        <v>3306789</v>
      </c>
    </row>
    <row r="83" spans="22:23" x14ac:dyDescent="0.3">
      <c r="V83" s="14" t="s">
        <v>10</v>
      </c>
      <c r="W83">
        <v>6951633.4699999997</v>
      </c>
    </row>
    <row r="84" spans="22:23" x14ac:dyDescent="0.3">
      <c r="V84" s="14" t="s">
        <v>31</v>
      </c>
      <c r="W84">
        <v>1525410.6</v>
      </c>
    </row>
    <row r="85" spans="22:23" x14ac:dyDescent="0.3">
      <c r="V85" s="14" t="s">
        <v>251</v>
      </c>
      <c r="W85">
        <v>1167687.95</v>
      </c>
    </row>
    <row r="86" spans="22:23" x14ac:dyDescent="0.3">
      <c r="V86" s="14" t="s">
        <v>264</v>
      </c>
      <c r="W86">
        <v>11404.08</v>
      </c>
    </row>
    <row r="87" spans="22:23" x14ac:dyDescent="0.3">
      <c r="V87" s="14" t="s">
        <v>220</v>
      </c>
      <c r="W87">
        <v>1051811.1199999999</v>
      </c>
    </row>
    <row r="88" spans="22:23" x14ac:dyDescent="0.3">
      <c r="V88" s="14" t="s">
        <v>138</v>
      </c>
      <c r="W88">
        <v>150223.72</v>
      </c>
    </row>
    <row r="89" spans="22:23" x14ac:dyDescent="0.3">
      <c r="V89" s="14" t="s">
        <v>84</v>
      </c>
      <c r="W89">
        <v>1769560.98</v>
      </c>
    </row>
    <row r="90" spans="22:23" x14ac:dyDescent="0.3">
      <c r="V90" s="14" t="s">
        <v>69</v>
      </c>
      <c r="W90">
        <v>1124082.08</v>
      </c>
    </row>
    <row r="91" spans="22:23" x14ac:dyDescent="0.3">
      <c r="V91" s="14" t="s">
        <v>109</v>
      </c>
      <c r="W91">
        <v>1329483.5999999999</v>
      </c>
    </row>
    <row r="92" spans="22:23" x14ac:dyDescent="0.3">
      <c r="V92" s="14" t="s">
        <v>218</v>
      </c>
      <c r="W92">
        <v>777508.72</v>
      </c>
    </row>
    <row r="93" spans="22:23" x14ac:dyDescent="0.3">
      <c r="V93" s="14" t="s">
        <v>129</v>
      </c>
      <c r="W93">
        <v>530179.86</v>
      </c>
    </row>
    <row r="94" spans="22:23" x14ac:dyDescent="0.3">
      <c r="V94" s="14" t="s">
        <v>232</v>
      </c>
      <c r="W94">
        <v>22896.9</v>
      </c>
    </row>
    <row r="95" spans="22:23" x14ac:dyDescent="0.3">
      <c r="V95" s="14" t="s">
        <v>103</v>
      </c>
      <c r="W95">
        <v>907408.32000000007</v>
      </c>
    </row>
    <row r="96" spans="22:23" x14ac:dyDescent="0.3">
      <c r="V96" s="14" t="s">
        <v>317</v>
      </c>
      <c r="W96">
        <v>101214228.94000001</v>
      </c>
    </row>
  </sheetData>
  <pageMargins left="0.7" right="0.7" top="0.75" bottom="0.75" header="0.3" footer="0.3"/>
  <drawing r:id="rId14"/>
  <extLst>
    <ext xmlns:x14="http://schemas.microsoft.com/office/spreadsheetml/2009/9/main" uri="{A8765BA9-456A-4dab-B4F3-ACF838C121DE}">
      <x14:slicerList>
        <x14:slicer r:id="rId1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8009E-7CAF-4058-B484-3F07AADA5AF3}">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8D4B2-8CB2-44C0-8553-36636338336E}">
  <dimension ref="A1"/>
  <sheetViews>
    <sheetView workbookViewId="0"/>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091A4-DF5D-41CD-97E4-AE9A57520EA0}">
  <dimension ref="A1"/>
  <sheetViews>
    <sheetView workbookViewId="0"/>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37325-E7E1-4CD6-A5C4-225F778A4A40}">
  <dimension ref="A1:V701"/>
  <sheetViews>
    <sheetView topLeftCell="E1" workbookViewId="0">
      <pane ySplit="1" topLeftCell="A676" activePane="bottomLeft" state="frozen"/>
      <selection pane="bottomLeft" sqref="A1:T701"/>
    </sheetView>
  </sheetViews>
  <sheetFormatPr defaultRowHeight="14.4" x14ac:dyDescent="0.3"/>
  <cols>
    <col min="1" max="1" width="14.88671875" bestFit="1" customWidth="1"/>
    <col min="2" max="2" width="10" customWidth="1"/>
    <col min="3" max="3" width="16" customWidth="1"/>
    <col min="4" max="4" width="14.109375" bestFit="1" customWidth="1"/>
    <col min="5" max="5" width="12.6640625" bestFit="1" customWidth="1"/>
    <col min="6" max="6" width="17.44140625" customWidth="1"/>
    <col min="7" max="7" width="12.77734375" customWidth="1"/>
    <col min="8" max="8" width="10.33203125" customWidth="1"/>
    <col min="9" max="9" width="9" customWidth="1"/>
    <col min="10" max="10" width="9.6640625" customWidth="1"/>
    <col min="11" max="11" width="6.88671875" customWidth="1"/>
    <col min="12" max="12" width="11.6640625" bestFit="1" customWidth="1"/>
    <col min="13" max="13" width="20.5546875" bestFit="1" customWidth="1"/>
    <col min="14" max="14" width="11.21875" bestFit="1" customWidth="1"/>
    <col min="15" max="15" width="12.44140625" bestFit="1" customWidth="1"/>
    <col min="16" max="16" width="11.33203125" bestFit="1" customWidth="1"/>
    <col min="17" max="17" width="12.33203125" bestFit="1" customWidth="1"/>
    <col min="18" max="18" width="12.6640625" bestFit="1" customWidth="1"/>
    <col min="19" max="19" width="11.33203125" bestFit="1" customWidth="1"/>
    <col min="20" max="20" width="12" bestFit="1" customWidth="1"/>
    <col min="21" max="21" width="13.109375" hidden="1" customWidth="1"/>
  </cols>
  <sheetData>
    <row r="1" spans="1:22" s="6" customFormat="1" x14ac:dyDescent="0.3">
      <c r="A1" s="7" t="s">
        <v>309</v>
      </c>
      <c r="B1" s="7" t="s">
        <v>308</v>
      </c>
      <c r="C1" s="7" t="s">
        <v>307</v>
      </c>
      <c r="D1" s="7" t="s">
        <v>306</v>
      </c>
      <c r="E1" s="7" t="s">
        <v>305</v>
      </c>
      <c r="F1" s="7" t="s">
        <v>304</v>
      </c>
      <c r="G1" s="7" t="s">
        <v>303</v>
      </c>
      <c r="H1" s="7" t="s">
        <v>302</v>
      </c>
      <c r="I1" s="7" t="s">
        <v>301</v>
      </c>
      <c r="J1" s="7" t="s">
        <v>300</v>
      </c>
      <c r="K1" s="7" t="s">
        <v>299</v>
      </c>
      <c r="L1" s="7" t="s">
        <v>298</v>
      </c>
      <c r="M1" s="7" t="s">
        <v>297</v>
      </c>
      <c r="N1" s="7" t="s">
        <v>296</v>
      </c>
      <c r="O1" s="7" t="s">
        <v>295</v>
      </c>
      <c r="P1" s="7" t="s">
        <v>294</v>
      </c>
      <c r="Q1" s="7" t="s">
        <v>293</v>
      </c>
      <c r="R1" s="7" t="s">
        <v>292</v>
      </c>
      <c r="S1" s="7" t="s">
        <v>291</v>
      </c>
      <c r="T1" s="7" t="s">
        <v>290</v>
      </c>
      <c r="U1" s="7" t="s">
        <v>289</v>
      </c>
      <c r="V1" s="7"/>
    </row>
    <row r="2" spans="1:22" x14ac:dyDescent="0.3">
      <c r="A2" t="s">
        <v>40</v>
      </c>
      <c r="B2" t="s">
        <v>22</v>
      </c>
      <c r="C2" t="s">
        <v>21</v>
      </c>
      <c r="D2" t="s">
        <v>288</v>
      </c>
      <c r="E2" t="s">
        <v>19</v>
      </c>
      <c r="F2" t="s">
        <v>287</v>
      </c>
      <c r="G2" t="s">
        <v>286</v>
      </c>
      <c r="H2" s="4">
        <v>44096</v>
      </c>
      <c r="I2" t="s">
        <v>90</v>
      </c>
      <c r="J2" t="s">
        <v>65</v>
      </c>
      <c r="K2" s="3">
        <v>2020</v>
      </c>
      <c r="L2" s="1">
        <v>414</v>
      </c>
      <c r="M2" s="5">
        <v>6</v>
      </c>
      <c r="N2" s="5">
        <v>188</v>
      </c>
      <c r="O2" s="1">
        <v>77832</v>
      </c>
      <c r="P2" s="2">
        <v>0</v>
      </c>
      <c r="Q2" s="1">
        <v>77832</v>
      </c>
      <c r="R2" s="5">
        <v>43.125</v>
      </c>
      <c r="S2" s="1">
        <v>2484</v>
      </c>
      <c r="T2" s="1">
        <v>75348</v>
      </c>
      <c r="U2" s="1">
        <v>135.62639999999999</v>
      </c>
    </row>
    <row r="3" spans="1:22" x14ac:dyDescent="0.3">
      <c r="A3" t="s">
        <v>43</v>
      </c>
      <c r="B3" t="s">
        <v>39</v>
      </c>
      <c r="C3" t="s">
        <v>13</v>
      </c>
      <c r="D3" t="s">
        <v>244</v>
      </c>
      <c r="E3" t="s">
        <v>11</v>
      </c>
      <c r="F3" t="s">
        <v>243</v>
      </c>
      <c r="G3" t="s">
        <v>286</v>
      </c>
      <c r="H3" s="4">
        <v>43841</v>
      </c>
      <c r="I3" t="s">
        <v>9</v>
      </c>
      <c r="J3" t="s">
        <v>0</v>
      </c>
      <c r="K3" s="3">
        <v>2020</v>
      </c>
      <c r="L3" s="1">
        <v>659</v>
      </c>
      <c r="M3" s="5">
        <v>12</v>
      </c>
      <c r="N3" s="5">
        <v>23</v>
      </c>
      <c r="O3" s="1">
        <v>15157</v>
      </c>
      <c r="P3" s="2">
        <v>0</v>
      </c>
      <c r="Q3" s="1">
        <v>15157</v>
      </c>
      <c r="R3" s="5">
        <v>8.2349999999999994</v>
      </c>
      <c r="S3" s="1">
        <v>7908</v>
      </c>
      <c r="T3" s="1">
        <v>7249</v>
      </c>
      <c r="U3" s="1">
        <v>13.0482</v>
      </c>
    </row>
    <row r="4" spans="1:22" x14ac:dyDescent="0.3">
      <c r="A4" t="s">
        <v>30</v>
      </c>
      <c r="B4" t="s">
        <v>7</v>
      </c>
      <c r="C4" t="s">
        <v>13</v>
      </c>
      <c r="D4" t="s">
        <v>176</v>
      </c>
      <c r="E4" t="s">
        <v>11</v>
      </c>
      <c r="F4" t="s">
        <v>175</v>
      </c>
      <c r="G4" t="s">
        <v>286</v>
      </c>
      <c r="H4" s="4">
        <v>44223</v>
      </c>
      <c r="I4" t="s">
        <v>9</v>
      </c>
      <c r="J4" t="s">
        <v>0</v>
      </c>
      <c r="K4" s="3">
        <v>2021</v>
      </c>
      <c r="L4" s="1">
        <v>946</v>
      </c>
      <c r="M4" s="5">
        <v>12</v>
      </c>
      <c r="N4" s="5">
        <v>450</v>
      </c>
      <c r="O4" s="1">
        <v>425700</v>
      </c>
      <c r="P4" s="2">
        <v>0</v>
      </c>
      <c r="Q4" s="1">
        <v>425700</v>
      </c>
      <c r="R4" s="5">
        <v>236.4</v>
      </c>
      <c r="S4" s="1">
        <v>11352</v>
      </c>
      <c r="T4" s="1">
        <v>414348</v>
      </c>
      <c r="U4" s="1">
        <v>745.82640000000004</v>
      </c>
    </row>
    <row r="5" spans="1:22" x14ac:dyDescent="0.3">
      <c r="A5" t="s">
        <v>15</v>
      </c>
      <c r="B5" t="s">
        <v>14</v>
      </c>
      <c r="C5" t="s">
        <v>13</v>
      </c>
      <c r="D5" t="s">
        <v>12</v>
      </c>
      <c r="E5" t="s">
        <v>11</v>
      </c>
      <c r="F5" t="s">
        <v>10</v>
      </c>
      <c r="G5" t="s">
        <v>286</v>
      </c>
      <c r="H5" s="4">
        <v>44044</v>
      </c>
      <c r="I5" t="s">
        <v>95</v>
      </c>
      <c r="J5" t="s">
        <v>65</v>
      </c>
      <c r="K5" s="3">
        <v>2020</v>
      </c>
      <c r="L5" s="1">
        <v>2070</v>
      </c>
      <c r="M5" s="5">
        <v>12</v>
      </c>
      <c r="N5" s="5">
        <v>525</v>
      </c>
      <c r="O5" s="1">
        <v>1086750</v>
      </c>
      <c r="P5" s="2">
        <v>0</v>
      </c>
      <c r="Q5" s="1">
        <v>1086750</v>
      </c>
      <c r="R5" s="5">
        <v>603.75</v>
      </c>
      <c r="S5" s="1">
        <v>24840</v>
      </c>
      <c r="T5" s="1">
        <v>1061910</v>
      </c>
      <c r="U5" s="1">
        <v>1911.4379999999999</v>
      </c>
    </row>
    <row r="6" spans="1:22" x14ac:dyDescent="0.3">
      <c r="A6" t="s">
        <v>8</v>
      </c>
      <c r="B6" t="s">
        <v>33</v>
      </c>
      <c r="C6" t="s">
        <v>13</v>
      </c>
      <c r="D6" t="s">
        <v>64</v>
      </c>
      <c r="E6" t="s">
        <v>11</v>
      </c>
      <c r="F6" t="s">
        <v>63</v>
      </c>
      <c r="G6" t="s">
        <v>286</v>
      </c>
      <c r="H6" s="4">
        <v>44385</v>
      </c>
      <c r="I6" t="s">
        <v>66</v>
      </c>
      <c r="J6" t="s">
        <v>65</v>
      </c>
      <c r="K6" s="3">
        <v>2021</v>
      </c>
      <c r="L6" s="1">
        <v>1094</v>
      </c>
      <c r="M6" s="5">
        <v>12</v>
      </c>
      <c r="N6" s="5">
        <v>18</v>
      </c>
      <c r="O6" s="1">
        <v>19692</v>
      </c>
      <c r="P6" s="2">
        <v>0</v>
      </c>
      <c r="Q6" s="1">
        <v>19692</v>
      </c>
      <c r="R6" s="5">
        <v>10.944000000000001</v>
      </c>
      <c r="S6" s="1">
        <v>13128</v>
      </c>
      <c r="T6" s="1">
        <v>6564</v>
      </c>
      <c r="U6" s="1">
        <v>11.815199999999999</v>
      </c>
    </row>
    <row r="7" spans="1:22" x14ac:dyDescent="0.3">
      <c r="A7" t="s">
        <v>43</v>
      </c>
      <c r="B7" t="s">
        <v>57</v>
      </c>
      <c r="C7" t="s">
        <v>13</v>
      </c>
      <c r="D7" t="s">
        <v>72</v>
      </c>
      <c r="E7" t="s">
        <v>11</v>
      </c>
      <c r="F7" t="s">
        <v>71</v>
      </c>
      <c r="G7" t="s">
        <v>286</v>
      </c>
      <c r="H7" s="4">
        <v>44467</v>
      </c>
      <c r="I7" t="s">
        <v>90</v>
      </c>
      <c r="J7" t="s">
        <v>65</v>
      </c>
      <c r="K7" s="3">
        <v>2021</v>
      </c>
      <c r="L7" s="1">
        <v>2582</v>
      </c>
      <c r="M7" s="5">
        <v>12</v>
      </c>
      <c r="N7" s="5">
        <v>23</v>
      </c>
      <c r="O7" s="1">
        <v>59386</v>
      </c>
      <c r="P7" s="2">
        <v>0</v>
      </c>
      <c r="Q7" s="1">
        <v>59386</v>
      </c>
      <c r="R7" s="5">
        <v>32.28</v>
      </c>
      <c r="S7" s="1">
        <v>30984</v>
      </c>
      <c r="T7" s="1">
        <v>28402</v>
      </c>
      <c r="U7" s="1">
        <v>51.123599999999996</v>
      </c>
    </row>
    <row r="8" spans="1:22" x14ac:dyDescent="0.3">
      <c r="A8" t="s">
        <v>40</v>
      </c>
      <c r="B8" t="s">
        <v>29</v>
      </c>
      <c r="C8" t="s">
        <v>52</v>
      </c>
      <c r="D8" t="s">
        <v>239</v>
      </c>
      <c r="E8" t="s">
        <v>50</v>
      </c>
      <c r="F8" t="s">
        <v>238</v>
      </c>
      <c r="G8" t="s">
        <v>286</v>
      </c>
      <c r="H8" s="4">
        <v>44100</v>
      </c>
      <c r="I8" t="s">
        <v>90</v>
      </c>
      <c r="J8" t="s">
        <v>65</v>
      </c>
      <c r="K8" s="3">
        <v>2020</v>
      </c>
      <c r="L8" s="1">
        <v>414</v>
      </c>
      <c r="M8" s="5">
        <v>148</v>
      </c>
      <c r="N8" s="5">
        <v>188</v>
      </c>
      <c r="O8" s="1">
        <v>77832</v>
      </c>
      <c r="P8" s="2">
        <v>0</v>
      </c>
      <c r="Q8" s="1">
        <v>77832</v>
      </c>
      <c r="R8" s="5">
        <v>43.125</v>
      </c>
      <c r="S8" s="1">
        <v>61272</v>
      </c>
      <c r="T8" s="1">
        <v>16560</v>
      </c>
      <c r="U8" s="1">
        <v>29.808</v>
      </c>
    </row>
    <row r="9" spans="1:22" x14ac:dyDescent="0.3">
      <c r="A9" t="s">
        <v>15</v>
      </c>
      <c r="B9" t="s">
        <v>36</v>
      </c>
      <c r="C9" t="s">
        <v>6</v>
      </c>
      <c r="D9" t="s">
        <v>35</v>
      </c>
      <c r="E9" t="s">
        <v>4</v>
      </c>
      <c r="F9" t="s">
        <v>34</v>
      </c>
      <c r="G9" t="s">
        <v>286</v>
      </c>
      <c r="H9" s="4">
        <v>43872</v>
      </c>
      <c r="I9" t="s">
        <v>58</v>
      </c>
      <c r="J9" t="s">
        <v>0</v>
      </c>
      <c r="K9" s="3">
        <v>2020</v>
      </c>
      <c r="L9" s="1">
        <v>1832</v>
      </c>
      <c r="M9" s="5">
        <v>308</v>
      </c>
      <c r="N9" s="5">
        <v>525</v>
      </c>
      <c r="O9" s="1">
        <v>961800</v>
      </c>
      <c r="P9" s="2">
        <v>0</v>
      </c>
      <c r="Q9" s="1">
        <v>961800</v>
      </c>
      <c r="R9" s="5">
        <v>534.45000000000005</v>
      </c>
      <c r="S9" s="1">
        <v>564256</v>
      </c>
      <c r="T9" s="1">
        <v>397544</v>
      </c>
      <c r="U9" s="1">
        <v>715.57920000000001</v>
      </c>
    </row>
    <row r="10" spans="1:22" x14ac:dyDescent="0.3">
      <c r="A10" t="s">
        <v>40</v>
      </c>
      <c r="B10" t="s">
        <v>22</v>
      </c>
      <c r="C10" t="s">
        <v>81</v>
      </c>
      <c r="D10" t="s">
        <v>227</v>
      </c>
      <c r="E10" t="s">
        <v>79</v>
      </c>
      <c r="F10" t="s">
        <v>226</v>
      </c>
      <c r="G10" t="s">
        <v>272</v>
      </c>
      <c r="H10" s="4">
        <v>44208</v>
      </c>
      <c r="I10" t="s">
        <v>9</v>
      </c>
      <c r="J10" t="s">
        <v>0</v>
      </c>
      <c r="K10" s="3">
        <v>2021</v>
      </c>
      <c r="L10" s="1">
        <v>396</v>
      </c>
      <c r="M10" s="5">
        <v>4</v>
      </c>
      <c r="N10" s="5">
        <v>188</v>
      </c>
      <c r="O10" s="1">
        <v>74448</v>
      </c>
      <c r="P10" s="2">
        <v>744.48</v>
      </c>
      <c r="Q10" s="1">
        <v>73703.520000000004</v>
      </c>
      <c r="R10" s="5">
        <v>40.837499999999999</v>
      </c>
      <c r="S10" s="1">
        <v>1584</v>
      </c>
      <c r="T10" s="1">
        <v>72119.520000000004</v>
      </c>
      <c r="U10" s="1">
        <v>129.815136</v>
      </c>
    </row>
    <row r="11" spans="1:22" x14ac:dyDescent="0.3">
      <c r="A11" t="s">
        <v>8</v>
      </c>
      <c r="B11" t="s">
        <v>39</v>
      </c>
      <c r="C11" t="s">
        <v>81</v>
      </c>
      <c r="D11" t="s">
        <v>233</v>
      </c>
      <c r="E11" t="s">
        <v>79</v>
      </c>
      <c r="F11" t="s">
        <v>232</v>
      </c>
      <c r="G11" t="s">
        <v>272</v>
      </c>
      <c r="H11" s="4">
        <v>44292</v>
      </c>
      <c r="I11" t="s">
        <v>17</v>
      </c>
      <c r="J11" t="s">
        <v>16</v>
      </c>
      <c r="K11" s="3">
        <v>2021</v>
      </c>
      <c r="L11" s="1">
        <v>919</v>
      </c>
      <c r="M11" s="5">
        <v>4</v>
      </c>
      <c r="N11" s="5">
        <v>18</v>
      </c>
      <c r="O11" s="1">
        <v>16542</v>
      </c>
      <c r="P11" s="2">
        <v>165.42000000000002</v>
      </c>
      <c r="Q11" s="1">
        <v>16376.58</v>
      </c>
      <c r="R11" s="5">
        <v>9.1000800000000002</v>
      </c>
      <c r="S11" s="1">
        <v>3676</v>
      </c>
      <c r="T11" s="1">
        <v>12700.58</v>
      </c>
      <c r="U11" s="1">
        <v>22.861044</v>
      </c>
    </row>
    <row r="12" spans="1:22" x14ac:dyDescent="0.3">
      <c r="A12" t="s">
        <v>30</v>
      </c>
      <c r="B12" t="s">
        <v>7</v>
      </c>
      <c r="C12" t="s">
        <v>81</v>
      </c>
      <c r="D12" t="s">
        <v>120</v>
      </c>
      <c r="E12" t="s">
        <v>79</v>
      </c>
      <c r="F12" t="s">
        <v>119</v>
      </c>
      <c r="G12" t="s">
        <v>272</v>
      </c>
      <c r="H12" s="4">
        <v>44154</v>
      </c>
      <c r="I12" t="s">
        <v>54</v>
      </c>
      <c r="J12" t="s">
        <v>23</v>
      </c>
      <c r="K12" s="3">
        <v>2020</v>
      </c>
      <c r="L12" s="1">
        <v>593</v>
      </c>
      <c r="M12" s="5">
        <v>4</v>
      </c>
      <c r="N12" s="5">
        <v>450</v>
      </c>
      <c r="O12" s="1">
        <v>266850</v>
      </c>
      <c r="P12" s="2">
        <v>2668.5</v>
      </c>
      <c r="Q12" s="1">
        <v>264181.5</v>
      </c>
      <c r="R12" s="5">
        <v>146.71799999999999</v>
      </c>
      <c r="S12" s="1">
        <v>2372</v>
      </c>
      <c r="T12" s="1">
        <v>261809.5</v>
      </c>
      <c r="U12" s="1">
        <v>471.25709999999998</v>
      </c>
    </row>
    <row r="13" spans="1:22" x14ac:dyDescent="0.3">
      <c r="A13" t="s">
        <v>30</v>
      </c>
      <c r="B13" t="s">
        <v>14</v>
      </c>
      <c r="C13" t="s">
        <v>21</v>
      </c>
      <c r="D13" t="s">
        <v>285</v>
      </c>
      <c r="E13" t="s">
        <v>19</v>
      </c>
      <c r="F13" t="s">
        <v>284</v>
      </c>
      <c r="G13" t="s">
        <v>272</v>
      </c>
      <c r="H13" s="4">
        <v>44185</v>
      </c>
      <c r="I13" t="s">
        <v>24</v>
      </c>
      <c r="J13" t="s">
        <v>23</v>
      </c>
      <c r="K13" s="3">
        <v>2020</v>
      </c>
      <c r="L13" s="1">
        <v>2998</v>
      </c>
      <c r="M13" s="5">
        <v>6</v>
      </c>
      <c r="N13" s="5">
        <v>450</v>
      </c>
      <c r="O13" s="1">
        <v>1349100</v>
      </c>
      <c r="P13" s="2">
        <v>13491</v>
      </c>
      <c r="Q13" s="1">
        <v>1335609</v>
      </c>
      <c r="R13" s="5">
        <v>741.90599999999995</v>
      </c>
      <c r="S13" s="1">
        <v>17988</v>
      </c>
      <c r="T13" s="1">
        <v>1317621</v>
      </c>
      <c r="U13" s="1">
        <v>2371.7177999999999</v>
      </c>
    </row>
    <row r="14" spans="1:22" x14ac:dyDescent="0.3">
      <c r="A14" t="s">
        <v>40</v>
      </c>
      <c r="B14" t="s">
        <v>33</v>
      </c>
      <c r="C14" t="s">
        <v>21</v>
      </c>
      <c r="D14" t="s">
        <v>246</v>
      </c>
      <c r="E14" t="s">
        <v>19</v>
      </c>
      <c r="F14" t="s">
        <v>245</v>
      </c>
      <c r="G14" t="s">
        <v>272</v>
      </c>
      <c r="H14" s="4">
        <v>43888</v>
      </c>
      <c r="I14" t="s">
        <v>58</v>
      </c>
      <c r="J14" t="s">
        <v>0</v>
      </c>
      <c r="K14" s="3">
        <v>2020</v>
      </c>
      <c r="L14" s="1">
        <v>796</v>
      </c>
      <c r="M14" s="5">
        <v>6</v>
      </c>
      <c r="N14" s="5">
        <v>188</v>
      </c>
      <c r="O14" s="1">
        <v>149648</v>
      </c>
      <c r="P14" s="2">
        <v>1496.48</v>
      </c>
      <c r="Q14" s="1">
        <v>148151.51999999999</v>
      </c>
      <c r="R14" s="5">
        <v>82.046250000000001</v>
      </c>
      <c r="S14" s="1">
        <v>4776</v>
      </c>
      <c r="T14" s="1">
        <v>143375.51999999999</v>
      </c>
      <c r="U14" s="1">
        <v>258.07593599999996</v>
      </c>
    </row>
    <row r="15" spans="1:22" x14ac:dyDescent="0.3">
      <c r="A15" t="s">
        <v>8</v>
      </c>
      <c r="B15" t="s">
        <v>57</v>
      </c>
      <c r="C15" t="s">
        <v>13</v>
      </c>
      <c r="D15" t="s">
        <v>147</v>
      </c>
      <c r="E15" t="s">
        <v>11</v>
      </c>
      <c r="F15" t="s">
        <v>146</v>
      </c>
      <c r="G15" t="s">
        <v>272</v>
      </c>
      <c r="H15" s="4">
        <v>44387</v>
      </c>
      <c r="I15" t="s">
        <v>66</v>
      </c>
      <c r="J15" t="s">
        <v>65</v>
      </c>
      <c r="K15" s="3">
        <v>2021</v>
      </c>
      <c r="L15" s="1">
        <v>919</v>
      </c>
      <c r="M15" s="5">
        <v>12</v>
      </c>
      <c r="N15" s="5">
        <v>18</v>
      </c>
      <c r="O15" s="1">
        <v>16542</v>
      </c>
      <c r="P15" s="2">
        <v>165.42000000000002</v>
      </c>
      <c r="Q15" s="1">
        <v>16376.58</v>
      </c>
      <c r="R15" s="5">
        <v>9.1000800000000002</v>
      </c>
      <c r="S15" s="1">
        <v>11028</v>
      </c>
      <c r="T15" s="1">
        <v>5348.58</v>
      </c>
      <c r="U15" s="1">
        <v>9.6274439999999988</v>
      </c>
    </row>
    <row r="16" spans="1:22" x14ac:dyDescent="0.3">
      <c r="A16" t="s">
        <v>40</v>
      </c>
      <c r="B16" t="s">
        <v>29</v>
      </c>
      <c r="C16" t="s">
        <v>52</v>
      </c>
      <c r="D16" t="s">
        <v>221</v>
      </c>
      <c r="E16" t="s">
        <v>50</v>
      </c>
      <c r="F16" t="s">
        <v>220</v>
      </c>
      <c r="G16" t="s">
        <v>272</v>
      </c>
      <c r="H16" s="4">
        <v>44284</v>
      </c>
      <c r="I16" t="s">
        <v>1</v>
      </c>
      <c r="J16" t="s">
        <v>0</v>
      </c>
      <c r="K16" s="3">
        <v>2021</v>
      </c>
      <c r="L16" s="1">
        <v>796</v>
      </c>
      <c r="M16" s="5">
        <v>148</v>
      </c>
      <c r="N16" s="5">
        <v>188</v>
      </c>
      <c r="O16" s="1">
        <v>149648</v>
      </c>
      <c r="P16" s="2">
        <v>1496.48</v>
      </c>
      <c r="Q16" s="1">
        <v>148151.51999999999</v>
      </c>
      <c r="R16" s="5">
        <v>82.046250000000001</v>
      </c>
      <c r="S16" s="1">
        <v>117808</v>
      </c>
      <c r="T16" s="1">
        <v>30343.51999999999</v>
      </c>
      <c r="U16" s="1">
        <v>54.618335999999978</v>
      </c>
    </row>
    <row r="17" spans="1:21" x14ac:dyDescent="0.3">
      <c r="A17" t="s">
        <v>15</v>
      </c>
      <c r="B17" t="s">
        <v>36</v>
      </c>
      <c r="C17" t="s">
        <v>52</v>
      </c>
      <c r="D17" t="s">
        <v>145</v>
      </c>
      <c r="E17" t="s">
        <v>50</v>
      </c>
      <c r="F17" t="s">
        <v>144</v>
      </c>
      <c r="G17" t="s">
        <v>272</v>
      </c>
      <c r="H17" s="4">
        <v>44488</v>
      </c>
      <c r="I17" t="s">
        <v>44</v>
      </c>
      <c r="J17" t="s">
        <v>23</v>
      </c>
      <c r="K17" s="3">
        <v>2021</v>
      </c>
      <c r="L17" s="1">
        <v>2510</v>
      </c>
      <c r="M17" s="5">
        <v>148</v>
      </c>
      <c r="N17" s="5">
        <v>11</v>
      </c>
      <c r="O17" s="1">
        <v>27610</v>
      </c>
      <c r="P17" s="2">
        <v>276.10000000000002</v>
      </c>
      <c r="Q17" s="1">
        <v>27333.9</v>
      </c>
      <c r="R17" s="5">
        <v>14.49756</v>
      </c>
      <c r="S17" s="1">
        <v>371480</v>
      </c>
      <c r="T17" s="1">
        <v>-344146.1</v>
      </c>
      <c r="U17" s="1">
        <v>-619.4629799999999</v>
      </c>
    </row>
    <row r="18" spans="1:21" x14ac:dyDescent="0.3">
      <c r="A18" t="s">
        <v>30</v>
      </c>
      <c r="B18" t="s">
        <v>22</v>
      </c>
      <c r="C18" t="s">
        <v>6</v>
      </c>
      <c r="D18" t="s">
        <v>213</v>
      </c>
      <c r="E18" t="s">
        <v>4</v>
      </c>
      <c r="F18" t="s">
        <v>212</v>
      </c>
      <c r="G18" t="s">
        <v>272</v>
      </c>
      <c r="H18" s="4">
        <v>44408</v>
      </c>
      <c r="I18" t="s">
        <v>66</v>
      </c>
      <c r="J18" t="s">
        <v>65</v>
      </c>
      <c r="K18" s="3">
        <v>2021</v>
      </c>
      <c r="L18" s="1">
        <v>593</v>
      </c>
      <c r="M18" s="5">
        <v>308</v>
      </c>
      <c r="N18" s="5">
        <v>450</v>
      </c>
      <c r="O18" s="1">
        <v>266850</v>
      </c>
      <c r="P18" s="2">
        <v>2668.5</v>
      </c>
      <c r="Q18" s="1">
        <v>264181.5</v>
      </c>
      <c r="R18" s="5">
        <v>146.71799999999999</v>
      </c>
      <c r="S18" s="1">
        <v>182644</v>
      </c>
      <c r="T18" s="1">
        <v>81537.5</v>
      </c>
      <c r="U18" s="1">
        <v>146.76749999999998</v>
      </c>
    </row>
    <row r="19" spans="1:21" x14ac:dyDescent="0.3">
      <c r="A19" t="s">
        <v>8</v>
      </c>
      <c r="B19" t="s">
        <v>39</v>
      </c>
      <c r="C19" t="s">
        <v>28</v>
      </c>
      <c r="D19" t="s">
        <v>87</v>
      </c>
      <c r="E19" t="s">
        <v>26</v>
      </c>
      <c r="F19" t="s">
        <v>86</v>
      </c>
      <c r="G19" t="s">
        <v>272</v>
      </c>
      <c r="H19" s="4">
        <v>44284</v>
      </c>
      <c r="I19" t="s">
        <v>1</v>
      </c>
      <c r="J19" t="s">
        <v>0</v>
      </c>
      <c r="K19" s="3">
        <v>2021</v>
      </c>
      <c r="L19" s="1">
        <v>2387</v>
      </c>
      <c r="M19" s="5">
        <v>320</v>
      </c>
      <c r="N19" s="5">
        <v>18</v>
      </c>
      <c r="O19" s="1">
        <v>42966</v>
      </c>
      <c r="P19" s="2">
        <v>429.66</v>
      </c>
      <c r="Q19" s="1">
        <v>42536.34</v>
      </c>
      <c r="R19" s="5">
        <v>23.62932</v>
      </c>
      <c r="S19" s="1">
        <v>763840</v>
      </c>
      <c r="T19" s="1">
        <v>-721303.66</v>
      </c>
      <c r="U19" s="1">
        <v>-1298.3465880000001</v>
      </c>
    </row>
    <row r="20" spans="1:21" x14ac:dyDescent="0.3">
      <c r="A20" t="s">
        <v>43</v>
      </c>
      <c r="B20" t="s">
        <v>7</v>
      </c>
      <c r="C20" t="s">
        <v>28</v>
      </c>
      <c r="D20" t="s">
        <v>209</v>
      </c>
      <c r="E20" t="s">
        <v>26</v>
      </c>
      <c r="F20" t="s">
        <v>208</v>
      </c>
      <c r="G20" t="s">
        <v>272</v>
      </c>
      <c r="H20" s="4">
        <v>44404</v>
      </c>
      <c r="I20" t="s">
        <v>66</v>
      </c>
      <c r="J20" t="s">
        <v>65</v>
      </c>
      <c r="K20" s="3">
        <v>2021</v>
      </c>
      <c r="L20" s="1">
        <v>385</v>
      </c>
      <c r="M20" s="5">
        <v>320</v>
      </c>
      <c r="N20" s="5">
        <v>23</v>
      </c>
      <c r="O20" s="1">
        <v>8855</v>
      </c>
      <c r="P20" s="2">
        <v>88.55</v>
      </c>
      <c r="Q20" s="1">
        <v>8766.4500000000007</v>
      </c>
      <c r="R20" s="5">
        <v>4.7668500000000007</v>
      </c>
      <c r="S20" s="1">
        <v>123200</v>
      </c>
      <c r="T20" s="1">
        <v>-114433.55</v>
      </c>
      <c r="U20" s="1">
        <v>-205.98039</v>
      </c>
    </row>
    <row r="21" spans="1:21" x14ac:dyDescent="0.3">
      <c r="A21" t="s">
        <v>30</v>
      </c>
      <c r="B21" t="s">
        <v>14</v>
      </c>
      <c r="C21" t="s">
        <v>81</v>
      </c>
      <c r="D21" t="s">
        <v>201</v>
      </c>
      <c r="E21" t="s">
        <v>79</v>
      </c>
      <c r="F21" t="s">
        <v>200</v>
      </c>
      <c r="G21" t="s">
        <v>272</v>
      </c>
      <c r="H21" s="4">
        <v>44073</v>
      </c>
      <c r="I21" t="s">
        <v>95</v>
      </c>
      <c r="J21" t="s">
        <v>65</v>
      </c>
      <c r="K21" s="3">
        <v>2020</v>
      </c>
      <c r="L21" s="1">
        <v>257</v>
      </c>
      <c r="M21" s="5">
        <v>4</v>
      </c>
      <c r="N21" s="5">
        <v>450</v>
      </c>
      <c r="O21" s="1">
        <v>115650</v>
      </c>
      <c r="P21" s="2">
        <v>2313</v>
      </c>
      <c r="Q21" s="1">
        <v>113337</v>
      </c>
      <c r="R21" s="5">
        <v>62.915999999999997</v>
      </c>
      <c r="S21" s="1">
        <v>1028</v>
      </c>
      <c r="T21" s="1">
        <v>112309</v>
      </c>
      <c r="U21" s="1">
        <v>202.15619999999998</v>
      </c>
    </row>
    <row r="22" spans="1:21" x14ac:dyDescent="0.3">
      <c r="A22" t="s">
        <v>15</v>
      </c>
      <c r="B22" t="s">
        <v>33</v>
      </c>
      <c r="C22" t="s">
        <v>81</v>
      </c>
      <c r="D22" t="s">
        <v>155</v>
      </c>
      <c r="E22" t="s">
        <v>79</v>
      </c>
      <c r="F22" t="s">
        <v>154</v>
      </c>
      <c r="G22" t="s">
        <v>272</v>
      </c>
      <c r="H22" s="4">
        <v>44119</v>
      </c>
      <c r="I22" t="s">
        <v>44</v>
      </c>
      <c r="J22" t="s">
        <v>23</v>
      </c>
      <c r="K22" s="3">
        <v>2020</v>
      </c>
      <c r="L22" s="1">
        <v>2574</v>
      </c>
      <c r="M22" s="5">
        <v>4</v>
      </c>
      <c r="N22" s="5">
        <v>11</v>
      </c>
      <c r="O22" s="1">
        <v>28314</v>
      </c>
      <c r="P22" s="2">
        <v>566.28</v>
      </c>
      <c r="Q22" s="1">
        <v>27747.72</v>
      </c>
      <c r="R22" s="5">
        <v>14.714700000000001</v>
      </c>
      <c r="S22" s="1">
        <v>10296</v>
      </c>
      <c r="T22" s="1">
        <v>17451.72</v>
      </c>
      <c r="U22" s="1">
        <v>31.413095999999999</v>
      </c>
    </row>
    <row r="23" spans="1:21" x14ac:dyDescent="0.3">
      <c r="A23" t="s">
        <v>40</v>
      </c>
      <c r="B23" t="s">
        <v>57</v>
      </c>
      <c r="C23" t="s">
        <v>21</v>
      </c>
      <c r="D23" t="s">
        <v>275</v>
      </c>
      <c r="E23" t="s">
        <v>19</v>
      </c>
      <c r="F23" t="s">
        <v>274</v>
      </c>
      <c r="G23" t="s">
        <v>272</v>
      </c>
      <c r="H23" s="4">
        <v>44499</v>
      </c>
      <c r="I23" t="s">
        <v>44</v>
      </c>
      <c r="J23" t="s">
        <v>23</v>
      </c>
      <c r="K23" s="3">
        <v>2021</v>
      </c>
      <c r="L23" s="1">
        <v>1992</v>
      </c>
      <c r="M23" s="5">
        <v>6</v>
      </c>
      <c r="N23" s="5">
        <v>188</v>
      </c>
      <c r="O23" s="1">
        <v>374496</v>
      </c>
      <c r="P23" s="2">
        <v>7489.92</v>
      </c>
      <c r="Q23" s="1">
        <v>367006.08</v>
      </c>
      <c r="R23" s="5">
        <v>203.35</v>
      </c>
      <c r="S23" s="1">
        <v>11952</v>
      </c>
      <c r="T23" s="1">
        <v>355054.08000000002</v>
      </c>
      <c r="U23" s="1">
        <v>639.09734400000002</v>
      </c>
    </row>
    <row r="24" spans="1:21" x14ac:dyDescent="0.3">
      <c r="A24" t="s">
        <v>40</v>
      </c>
      <c r="B24" t="s">
        <v>29</v>
      </c>
      <c r="C24" t="s">
        <v>13</v>
      </c>
      <c r="D24" t="s">
        <v>70</v>
      </c>
      <c r="E24" t="s">
        <v>11</v>
      </c>
      <c r="F24" t="s">
        <v>69</v>
      </c>
      <c r="G24" t="s">
        <v>272</v>
      </c>
      <c r="H24" s="4">
        <v>44175</v>
      </c>
      <c r="I24" t="s">
        <v>24</v>
      </c>
      <c r="J24" t="s">
        <v>23</v>
      </c>
      <c r="K24" s="3">
        <v>2020</v>
      </c>
      <c r="L24" s="1">
        <v>971</v>
      </c>
      <c r="M24" s="5">
        <v>12</v>
      </c>
      <c r="N24" s="5">
        <v>188</v>
      </c>
      <c r="O24" s="1">
        <v>182548</v>
      </c>
      <c r="P24" s="2">
        <v>3650.96</v>
      </c>
      <c r="Q24" s="1">
        <v>178897.04</v>
      </c>
      <c r="R24" s="5">
        <v>99.102500000000006</v>
      </c>
      <c r="S24" s="1">
        <v>11652</v>
      </c>
      <c r="T24" s="1">
        <v>167245.04</v>
      </c>
      <c r="U24" s="1">
        <v>301.04107199999999</v>
      </c>
    </row>
    <row r="25" spans="1:21" x14ac:dyDescent="0.3">
      <c r="A25" t="s">
        <v>40</v>
      </c>
      <c r="B25" t="s">
        <v>36</v>
      </c>
      <c r="C25" t="s">
        <v>13</v>
      </c>
      <c r="D25" t="s">
        <v>178</v>
      </c>
      <c r="E25" t="s">
        <v>11</v>
      </c>
      <c r="F25" t="s">
        <v>177</v>
      </c>
      <c r="G25" t="s">
        <v>272</v>
      </c>
      <c r="H25" s="4">
        <v>43974</v>
      </c>
      <c r="I25" t="s">
        <v>48</v>
      </c>
      <c r="J25" t="s">
        <v>16</v>
      </c>
      <c r="K25" s="3">
        <v>2020</v>
      </c>
      <c r="L25" s="1">
        <v>2574</v>
      </c>
      <c r="M25" s="5">
        <v>12</v>
      </c>
      <c r="N25" s="5">
        <v>188</v>
      </c>
      <c r="O25" s="1">
        <v>483912</v>
      </c>
      <c r="P25" s="2">
        <v>9678.24</v>
      </c>
      <c r="Q25" s="1">
        <v>474233.76</v>
      </c>
      <c r="R25" s="5">
        <v>262.76249999999999</v>
      </c>
      <c r="S25" s="1">
        <v>30888</v>
      </c>
      <c r="T25" s="1">
        <v>443345.76</v>
      </c>
      <c r="U25" s="1">
        <v>798.02236800000003</v>
      </c>
    </row>
    <row r="26" spans="1:21" x14ac:dyDescent="0.3">
      <c r="A26" t="s">
        <v>8</v>
      </c>
      <c r="B26" t="s">
        <v>22</v>
      </c>
      <c r="C26" t="s">
        <v>13</v>
      </c>
      <c r="D26" t="s">
        <v>124</v>
      </c>
      <c r="E26" t="s">
        <v>11</v>
      </c>
      <c r="F26" t="s">
        <v>123</v>
      </c>
      <c r="G26" t="s">
        <v>272</v>
      </c>
      <c r="H26" s="4">
        <v>43879</v>
      </c>
      <c r="I26" t="s">
        <v>58</v>
      </c>
      <c r="J26" t="s">
        <v>0</v>
      </c>
      <c r="K26" s="3">
        <v>2020</v>
      </c>
      <c r="L26" s="1">
        <v>2142</v>
      </c>
      <c r="M26" s="5">
        <v>12</v>
      </c>
      <c r="N26" s="5">
        <v>18</v>
      </c>
      <c r="O26" s="1">
        <v>38556</v>
      </c>
      <c r="P26" s="2">
        <v>771.12</v>
      </c>
      <c r="Q26" s="1">
        <v>37784.879999999997</v>
      </c>
      <c r="R26" s="5">
        <v>20.991599999999998</v>
      </c>
      <c r="S26" s="1">
        <v>25704</v>
      </c>
      <c r="T26" s="1">
        <v>12080.879999999997</v>
      </c>
      <c r="U26" s="1">
        <v>21.745583999999994</v>
      </c>
    </row>
    <row r="27" spans="1:21" x14ac:dyDescent="0.3">
      <c r="A27" t="s">
        <v>43</v>
      </c>
      <c r="B27" t="s">
        <v>39</v>
      </c>
      <c r="C27" t="s">
        <v>13</v>
      </c>
      <c r="D27" t="s">
        <v>126</v>
      </c>
      <c r="E27" t="s">
        <v>11</v>
      </c>
      <c r="F27" t="s">
        <v>125</v>
      </c>
      <c r="G27" t="s">
        <v>272</v>
      </c>
      <c r="H27" s="4">
        <v>43858</v>
      </c>
      <c r="I27" t="s">
        <v>9</v>
      </c>
      <c r="J27" t="s">
        <v>0</v>
      </c>
      <c r="K27" s="3">
        <v>2020</v>
      </c>
      <c r="L27" s="1">
        <v>2310</v>
      </c>
      <c r="M27" s="5">
        <v>12</v>
      </c>
      <c r="N27" s="5">
        <v>23</v>
      </c>
      <c r="O27" s="1">
        <v>53130</v>
      </c>
      <c r="P27" s="2">
        <v>1062.5999999999999</v>
      </c>
      <c r="Q27" s="1">
        <v>52067.4</v>
      </c>
      <c r="R27" s="5">
        <v>28.297499999999999</v>
      </c>
      <c r="S27" s="1">
        <v>27720</v>
      </c>
      <c r="T27" s="1">
        <v>24347.4</v>
      </c>
      <c r="U27" s="1">
        <v>43.825320000000005</v>
      </c>
    </row>
    <row r="28" spans="1:21" x14ac:dyDescent="0.3">
      <c r="A28" t="s">
        <v>15</v>
      </c>
      <c r="B28" t="s">
        <v>7</v>
      </c>
      <c r="C28" t="s">
        <v>13</v>
      </c>
      <c r="D28" t="s">
        <v>106</v>
      </c>
      <c r="E28" t="s">
        <v>11</v>
      </c>
      <c r="F28" t="s">
        <v>105</v>
      </c>
      <c r="G28" t="s">
        <v>272</v>
      </c>
      <c r="H28" s="4">
        <v>44551</v>
      </c>
      <c r="I28" t="s">
        <v>24</v>
      </c>
      <c r="J28" t="s">
        <v>23</v>
      </c>
      <c r="K28" s="3">
        <v>2021</v>
      </c>
      <c r="L28" s="1">
        <v>2416</v>
      </c>
      <c r="M28" s="5">
        <v>12</v>
      </c>
      <c r="N28" s="5">
        <v>11</v>
      </c>
      <c r="O28" s="1">
        <v>26576</v>
      </c>
      <c r="P28" s="2">
        <v>531.52</v>
      </c>
      <c r="Q28" s="1">
        <v>26044.48</v>
      </c>
      <c r="R28" s="5">
        <v>13.80918</v>
      </c>
      <c r="S28" s="1">
        <v>28992</v>
      </c>
      <c r="T28" s="1">
        <v>-2947.5200000000004</v>
      </c>
      <c r="U28" s="1">
        <v>-5.3055360000000009</v>
      </c>
    </row>
    <row r="29" spans="1:21" x14ac:dyDescent="0.3">
      <c r="A29" t="s">
        <v>15</v>
      </c>
      <c r="B29" t="s">
        <v>14</v>
      </c>
      <c r="C29" t="s">
        <v>52</v>
      </c>
      <c r="D29" t="s">
        <v>219</v>
      </c>
      <c r="E29" t="s">
        <v>50</v>
      </c>
      <c r="F29" t="s">
        <v>218</v>
      </c>
      <c r="G29" t="s">
        <v>272</v>
      </c>
      <c r="H29" s="4">
        <v>44209</v>
      </c>
      <c r="I29" t="s">
        <v>9</v>
      </c>
      <c r="J29" t="s">
        <v>0</v>
      </c>
      <c r="K29" s="3">
        <v>2021</v>
      </c>
      <c r="L29" s="1">
        <v>3559</v>
      </c>
      <c r="M29" s="5">
        <v>148</v>
      </c>
      <c r="N29" s="5">
        <v>525</v>
      </c>
      <c r="O29" s="1">
        <v>1868475</v>
      </c>
      <c r="P29" s="2">
        <v>37369.5</v>
      </c>
      <c r="Q29" s="1">
        <v>1831105.5</v>
      </c>
      <c r="R29" s="5">
        <v>1017.338</v>
      </c>
      <c r="S29" s="1">
        <v>526732</v>
      </c>
      <c r="T29" s="1">
        <v>1304373.5</v>
      </c>
      <c r="U29" s="1">
        <v>2347.8723</v>
      </c>
    </row>
    <row r="30" spans="1:21" x14ac:dyDescent="0.3">
      <c r="A30" t="s">
        <v>40</v>
      </c>
      <c r="B30" t="s">
        <v>33</v>
      </c>
      <c r="C30" t="s">
        <v>52</v>
      </c>
      <c r="D30" t="s">
        <v>261</v>
      </c>
      <c r="E30" t="s">
        <v>50</v>
      </c>
      <c r="F30" t="s">
        <v>260</v>
      </c>
      <c r="G30" t="s">
        <v>272</v>
      </c>
      <c r="H30" s="4">
        <v>44508</v>
      </c>
      <c r="I30" t="s">
        <v>54</v>
      </c>
      <c r="J30" t="s">
        <v>23</v>
      </c>
      <c r="K30" s="3">
        <v>2021</v>
      </c>
      <c r="L30" s="1">
        <v>971</v>
      </c>
      <c r="M30" s="5">
        <v>148</v>
      </c>
      <c r="N30" s="5">
        <v>188</v>
      </c>
      <c r="O30" s="1">
        <v>182548</v>
      </c>
      <c r="P30" s="2">
        <v>3650.96</v>
      </c>
      <c r="Q30" s="1">
        <v>178897.04</v>
      </c>
      <c r="R30" s="5">
        <v>99.102500000000006</v>
      </c>
      <c r="S30" s="1">
        <v>143708</v>
      </c>
      <c r="T30" s="1">
        <v>35189.040000000008</v>
      </c>
      <c r="U30" s="1">
        <v>63.340272000000013</v>
      </c>
    </row>
    <row r="31" spans="1:21" x14ac:dyDescent="0.3">
      <c r="A31" t="s">
        <v>40</v>
      </c>
      <c r="B31" t="s">
        <v>57</v>
      </c>
      <c r="C31" t="s">
        <v>52</v>
      </c>
      <c r="D31" t="s">
        <v>104</v>
      </c>
      <c r="E31" t="s">
        <v>50</v>
      </c>
      <c r="F31" t="s">
        <v>103</v>
      </c>
      <c r="G31" t="s">
        <v>272</v>
      </c>
      <c r="H31" s="4">
        <v>43849</v>
      </c>
      <c r="I31" t="s">
        <v>9</v>
      </c>
      <c r="J31" t="s">
        <v>0</v>
      </c>
      <c r="K31" s="3">
        <v>2020</v>
      </c>
      <c r="L31" s="1">
        <v>2574</v>
      </c>
      <c r="M31" s="5">
        <v>148</v>
      </c>
      <c r="N31" s="5">
        <v>188</v>
      </c>
      <c r="O31" s="1">
        <v>483912</v>
      </c>
      <c r="P31" s="2">
        <v>9678.24</v>
      </c>
      <c r="Q31" s="1">
        <v>474233.76</v>
      </c>
      <c r="R31" s="5">
        <v>262.76249999999999</v>
      </c>
      <c r="S31" s="1">
        <v>380952</v>
      </c>
      <c r="T31" s="1">
        <v>93281.760000000009</v>
      </c>
      <c r="U31" s="1">
        <v>167.90716800000001</v>
      </c>
    </row>
    <row r="32" spans="1:21" x14ac:dyDescent="0.3">
      <c r="A32" t="s">
        <v>15</v>
      </c>
      <c r="B32" t="s">
        <v>29</v>
      </c>
      <c r="C32" t="s">
        <v>52</v>
      </c>
      <c r="D32" t="s">
        <v>174</v>
      </c>
      <c r="E32" t="s">
        <v>50</v>
      </c>
      <c r="F32" t="s">
        <v>173</v>
      </c>
      <c r="G32" t="s">
        <v>272</v>
      </c>
      <c r="H32" s="4">
        <v>44042</v>
      </c>
      <c r="I32" t="s">
        <v>66</v>
      </c>
      <c r="J32" t="s">
        <v>65</v>
      </c>
      <c r="K32" s="3">
        <v>2020</v>
      </c>
      <c r="L32" s="1">
        <v>653</v>
      </c>
      <c r="M32" s="5">
        <v>148</v>
      </c>
      <c r="N32" s="5">
        <v>30</v>
      </c>
      <c r="O32" s="1">
        <v>19590</v>
      </c>
      <c r="P32" s="2">
        <v>391.8</v>
      </c>
      <c r="Q32" s="1">
        <v>19198.2</v>
      </c>
      <c r="R32" s="5">
        <v>10.6624</v>
      </c>
      <c r="S32" s="1">
        <v>96644</v>
      </c>
      <c r="T32" s="1">
        <v>-77445.8</v>
      </c>
      <c r="U32" s="1">
        <v>-139.40244000000001</v>
      </c>
    </row>
    <row r="33" spans="1:21" x14ac:dyDescent="0.3">
      <c r="A33" t="s">
        <v>30</v>
      </c>
      <c r="B33" t="s">
        <v>36</v>
      </c>
      <c r="C33" t="s">
        <v>6</v>
      </c>
      <c r="D33" t="s">
        <v>237</v>
      </c>
      <c r="E33" t="s">
        <v>4</v>
      </c>
      <c r="F33" t="s">
        <v>236</v>
      </c>
      <c r="G33" t="s">
        <v>272</v>
      </c>
      <c r="H33" s="4">
        <v>43882</v>
      </c>
      <c r="I33" t="s">
        <v>58</v>
      </c>
      <c r="J33" t="s">
        <v>0</v>
      </c>
      <c r="K33" s="3">
        <v>2020</v>
      </c>
      <c r="L33" s="1">
        <v>257</v>
      </c>
      <c r="M33" s="5">
        <v>308</v>
      </c>
      <c r="N33" s="5">
        <v>450</v>
      </c>
      <c r="O33" s="1">
        <v>115650</v>
      </c>
      <c r="P33" s="2">
        <v>2313</v>
      </c>
      <c r="Q33" s="1">
        <v>113337</v>
      </c>
      <c r="R33" s="5">
        <v>62.915999999999997</v>
      </c>
      <c r="S33" s="1">
        <v>79156</v>
      </c>
      <c r="T33" s="1">
        <v>34181</v>
      </c>
      <c r="U33" s="1">
        <v>61.525799999999997</v>
      </c>
    </row>
    <row r="34" spans="1:21" x14ac:dyDescent="0.3">
      <c r="A34" t="s">
        <v>15</v>
      </c>
      <c r="B34" t="s">
        <v>22</v>
      </c>
      <c r="C34" t="s">
        <v>6</v>
      </c>
      <c r="D34" t="s">
        <v>168</v>
      </c>
      <c r="E34" t="s">
        <v>4</v>
      </c>
      <c r="F34" t="s">
        <v>167</v>
      </c>
      <c r="G34" t="s">
        <v>272</v>
      </c>
      <c r="H34" s="4">
        <v>44224</v>
      </c>
      <c r="I34" t="s">
        <v>9</v>
      </c>
      <c r="J34" t="s">
        <v>0</v>
      </c>
      <c r="K34" s="3">
        <v>2021</v>
      </c>
      <c r="L34" s="1">
        <v>319</v>
      </c>
      <c r="M34" s="5">
        <v>308</v>
      </c>
      <c r="N34" s="5">
        <v>525</v>
      </c>
      <c r="O34" s="1">
        <v>167475</v>
      </c>
      <c r="P34" s="2">
        <v>3349.5</v>
      </c>
      <c r="Q34" s="1">
        <v>164125.5</v>
      </c>
      <c r="R34" s="5">
        <v>91.238</v>
      </c>
      <c r="S34" s="1">
        <v>98252</v>
      </c>
      <c r="T34" s="1">
        <v>65873.5</v>
      </c>
      <c r="U34" s="1">
        <v>118.5723</v>
      </c>
    </row>
    <row r="35" spans="1:21" x14ac:dyDescent="0.3">
      <c r="A35" t="s">
        <v>15</v>
      </c>
      <c r="B35" t="s">
        <v>39</v>
      </c>
      <c r="C35" t="s">
        <v>6</v>
      </c>
      <c r="D35" t="s">
        <v>99</v>
      </c>
      <c r="E35" t="s">
        <v>4</v>
      </c>
      <c r="F35" t="s">
        <v>98</v>
      </c>
      <c r="G35" t="s">
        <v>272</v>
      </c>
      <c r="H35" s="4">
        <v>44208</v>
      </c>
      <c r="I35" t="s">
        <v>9</v>
      </c>
      <c r="J35" t="s">
        <v>0</v>
      </c>
      <c r="K35" s="3">
        <v>2021</v>
      </c>
      <c r="L35" s="1">
        <v>2328</v>
      </c>
      <c r="M35" s="5">
        <v>308</v>
      </c>
      <c r="N35" s="5">
        <v>525</v>
      </c>
      <c r="O35" s="1">
        <v>1222200</v>
      </c>
      <c r="P35" s="2">
        <v>24444</v>
      </c>
      <c r="Q35" s="1">
        <v>1197756</v>
      </c>
      <c r="R35" s="5">
        <v>665.42</v>
      </c>
      <c r="S35" s="1">
        <v>717024</v>
      </c>
      <c r="T35" s="1">
        <v>480732</v>
      </c>
      <c r="U35" s="1">
        <v>865.31759999999997</v>
      </c>
    </row>
    <row r="36" spans="1:21" x14ac:dyDescent="0.3">
      <c r="A36" t="s">
        <v>15</v>
      </c>
      <c r="B36" t="s">
        <v>7</v>
      </c>
      <c r="C36" t="s">
        <v>28</v>
      </c>
      <c r="D36" t="s">
        <v>252</v>
      </c>
      <c r="E36" t="s">
        <v>26</v>
      </c>
      <c r="F36" t="s">
        <v>251</v>
      </c>
      <c r="G36" t="s">
        <v>272</v>
      </c>
      <c r="H36" s="4">
        <v>44378</v>
      </c>
      <c r="I36" t="s">
        <v>66</v>
      </c>
      <c r="J36" t="s">
        <v>65</v>
      </c>
      <c r="K36" s="3">
        <v>2021</v>
      </c>
      <c r="L36" s="1">
        <v>3559</v>
      </c>
      <c r="M36" s="5">
        <v>320</v>
      </c>
      <c r="N36" s="5">
        <v>525</v>
      </c>
      <c r="O36" s="1">
        <v>1868475</v>
      </c>
      <c r="P36" s="2">
        <v>37369.5</v>
      </c>
      <c r="Q36" s="1">
        <v>1831105.5</v>
      </c>
      <c r="R36" s="5">
        <v>1017.338</v>
      </c>
      <c r="S36" s="1">
        <v>1138880</v>
      </c>
      <c r="T36" s="1">
        <v>692225.5</v>
      </c>
      <c r="U36" s="1">
        <v>1246.0058999999999</v>
      </c>
    </row>
    <row r="37" spans="1:21" x14ac:dyDescent="0.3">
      <c r="A37" t="s">
        <v>8</v>
      </c>
      <c r="B37" t="s">
        <v>14</v>
      </c>
      <c r="C37" t="s">
        <v>81</v>
      </c>
      <c r="D37" t="s">
        <v>203</v>
      </c>
      <c r="E37" t="s">
        <v>79</v>
      </c>
      <c r="F37" t="s">
        <v>202</v>
      </c>
      <c r="G37" t="s">
        <v>272</v>
      </c>
      <c r="H37" s="4">
        <v>44541</v>
      </c>
      <c r="I37" t="s">
        <v>24</v>
      </c>
      <c r="J37" t="s">
        <v>23</v>
      </c>
      <c r="K37" s="3">
        <v>2021</v>
      </c>
      <c r="L37" s="1">
        <v>1090</v>
      </c>
      <c r="M37" s="5">
        <v>4</v>
      </c>
      <c r="N37" s="5">
        <v>18</v>
      </c>
      <c r="O37" s="1">
        <v>19620</v>
      </c>
      <c r="P37" s="2">
        <v>588.6</v>
      </c>
      <c r="Q37" s="1">
        <v>19031.400000000001</v>
      </c>
      <c r="R37" s="5">
        <v>10.569120000000002</v>
      </c>
      <c r="S37" s="1">
        <v>4360</v>
      </c>
      <c r="T37" s="1">
        <v>14671.400000000001</v>
      </c>
      <c r="U37" s="1">
        <v>26.408520000000003</v>
      </c>
    </row>
    <row r="38" spans="1:21" x14ac:dyDescent="0.3">
      <c r="A38" t="s">
        <v>15</v>
      </c>
      <c r="B38" t="s">
        <v>33</v>
      </c>
      <c r="C38" t="s">
        <v>21</v>
      </c>
      <c r="D38" t="s">
        <v>112</v>
      </c>
      <c r="E38" t="s">
        <v>19</v>
      </c>
      <c r="F38" t="s">
        <v>111</v>
      </c>
      <c r="G38" t="s">
        <v>272</v>
      </c>
      <c r="H38" s="4">
        <v>43967</v>
      </c>
      <c r="I38" t="s">
        <v>48</v>
      </c>
      <c r="J38" t="s">
        <v>16</v>
      </c>
      <c r="K38" s="3">
        <v>2020</v>
      </c>
      <c r="L38" s="1">
        <v>2156</v>
      </c>
      <c r="M38" s="5">
        <v>6</v>
      </c>
      <c r="N38" s="5">
        <v>525</v>
      </c>
      <c r="O38" s="1">
        <v>1131900</v>
      </c>
      <c r="P38" s="2">
        <v>33957</v>
      </c>
      <c r="Q38" s="1">
        <v>1097943</v>
      </c>
      <c r="R38" s="5">
        <v>610.08150000000001</v>
      </c>
      <c r="S38" s="1">
        <v>12936</v>
      </c>
      <c r="T38" s="1">
        <v>1085007</v>
      </c>
      <c r="U38" s="1">
        <v>1953.0126</v>
      </c>
    </row>
    <row r="39" spans="1:21" x14ac:dyDescent="0.3">
      <c r="A39" t="s">
        <v>43</v>
      </c>
      <c r="B39" t="s">
        <v>57</v>
      </c>
      <c r="C39" t="s">
        <v>13</v>
      </c>
      <c r="D39" t="s">
        <v>68</v>
      </c>
      <c r="E39" t="s">
        <v>11</v>
      </c>
      <c r="F39" t="s">
        <v>67</v>
      </c>
      <c r="G39" t="s">
        <v>272</v>
      </c>
      <c r="H39" s="4">
        <v>44318</v>
      </c>
      <c r="I39" t="s">
        <v>48</v>
      </c>
      <c r="J39" t="s">
        <v>16</v>
      </c>
      <c r="K39" s="3">
        <v>2021</v>
      </c>
      <c r="L39" s="1">
        <v>2334</v>
      </c>
      <c r="M39" s="5">
        <v>12</v>
      </c>
      <c r="N39" s="5">
        <v>23</v>
      </c>
      <c r="O39" s="1">
        <v>53682</v>
      </c>
      <c r="P39" s="2">
        <v>1610.46</v>
      </c>
      <c r="Q39" s="1">
        <v>52071.54</v>
      </c>
      <c r="R39" s="5">
        <v>28.29975</v>
      </c>
      <c r="S39" s="1">
        <v>28008</v>
      </c>
      <c r="T39" s="1">
        <v>24063.54</v>
      </c>
      <c r="U39" s="1">
        <v>43.314371999999999</v>
      </c>
    </row>
    <row r="40" spans="1:21" x14ac:dyDescent="0.3">
      <c r="A40" t="s">
        <v>43</v>
      </c>
      <c r="B40" t="s">
        <v>29</v>
      </c>
      <c r="C40" t="s">
        <v>6</v>
      </c>
      <c r="D40" t="s">
        <v>42</v>
      </c>
      <c r="E40" t="s">
        <v>4</v>
      </c>
      <c r="F40" t="s">
        <v>41</v>
      </c>
      <c r="G40" t="s">
        <v>272</v>
      </c>
      <c r="H40" s="4">
        <v>44288</v>
      </c>
      <c r="I40" t="s">
        <v>17</v>
      </c>
      <c r="J40" t="s">
        <v>16</v>
      </c>
      <c r="K40" s="3">
        <v>2021</v>
      </c>
      <c r="L40" s="1">
        <v>2334</v>
      </c>
      <c r="M40" s="5">
        <v>308</v>
      </c>
      <c r="N40" s="5">
        <v>23</v>
      </c>
      <c r="O40" s="1">
        <v>53682</v>
      </c>
      <c r="P40" s="2">
        <v>1610.46</v>
      </c>
      <c r="Q40" s="1">
        <v>52071.54</v>
      </c>
      <c r="R40" s="5">
        <v>28.29975</v>
      </c>
      <c r="S40" s="1">
        <v>718872</v>
      </c>
      <c r="T40" s="1">
        <v>-666800.46</v>
      </c>
      <c r="U40" s="1">
        <v>-1200.240828</v>
      </c>
    </row>
    <row r="41" spans="1:21" x14ac:dyDescent="0.3">
      <c r="A41" t="s">
        <v>15</v>
      </c>
      <c r="B41" t="s">
        <v>36</v>
      </c>
      <c r="C41" t="s">
        <v>13</v>
      </c>
      <c r="D41" t="s">
        <v>74</v>
      </c>
      <c r="E41" t="s">
        <v>11</v>
      </c>
      <c r="F41" t="s">
        <v>73</v>
      </c>
      <c r="G41" t="s">
        <v>272</v>
      </c>
      <c r="H41" s="4">
        <v>44138</v>
      </c>
      <c r="I41" t="s">
        <v>54</v>
      </c>
      <c r="J41" t="s">
        <v>23</v>
      </c>
      <c r="K41" s="3">
        <v>2020</v>
      </c>
      <c r="L41" s="1">
        <v>2112</v>
      </c>
      <c r="M41" s="5">
        <v>12</v>
      </c>
      <c r="N41" s="5">
        <v>11</v>
      </c>
      <c r="O41" s="1">
        <v>23232</v>
      </c>
      <c r="P41" s="2">
        <v>696.96</v>
      </c>
      <c r="Q41" s="1">
        <v>22535.040000000001</v>
      </c>
      <c r="R41" s="5">
        <v>11.9504</v>
      </c>
      <c r="S41" s="1">
        <v>25344</v>
      </c>
      <c r="T41" s="1">
        <v>-2808.9599999999991</v>
      </c>
      <c r="U41" s="1">
        <v>-5.0561279999999984</v>
      </c>
    </row>
    <row r="42" spans="1:21" x14ac:dyDescent="0.3">
      <c r="A42" t="s">
        <v>43</v>
      </c>
      <c r="B42" t="s">
        <v>39</v>
      </c>
      <c r="C42" t="s">
        <v>13</v>
      </c>
      <c r="D42" t="s">
        <v>244</v>
      </c>
      <c r="E42" t="s">
        <v>11</v>
      </c>
      <c r="F42" t="s">
        <v>243</v>
      </c>
      <c r="G42" t="s">
        <v>272</v>
      </c>
      <c r="H42" s="4">
        <v>44296</v>
      </c>
      <c r="I42" t="s">
        <v>17</v>
      </c>
      <c r="J42" t="s">
        <v>16</v>
      </c>
      <c r="K42" s="3">
        <v>2021</v>
      </c>
      <c r="L42" s="1">
        <v>2713</v>
      </c>
      <c r="M42" s="5">
        <v>12</v>
      </c>
      <c r="N42" s="5">
        <v>23</v>
      </c>
      <c r="O42" s="1">
        <v>62399</v>
      </c>
      <c r="P42" s="2">
        <v>2495.9599999999996</v>
      </c>
      <c r="Q42" s="1">
        <v>59903.040000000001</v>
      </c>
      <c r="R42" s="5">
        <v>32.558399999999999</v>
      </c>
      <c r="S42" s="1">
        <v>32556</v>
      </c>
      <c r="T42" s="1">
        <v>27347.040000000001</v>
      </c>
      <c r="U42" s="1">
        <v>49.224671999999998</v>
      </c>
    </row>
    <row r="43" spans="1:21" x14ac:dyDescent="0.3">
      <c r="A43" t="s">
        <v>15</v>
      </c>
      <c r="B43" t="s">
        <v>22</v>
      </c>
      <c r="C43" t="s">
        <v>52</v>
      </c>
      <c r="D43" t="s">
        <v>102</v>
      </c>
      <c r="E43" t="s">
        <v>50</v>
      </c>
      <c r="F43" t="s">
        <v>101</v>
      </c>
      <c r="G43" t="s">
        <v>272</v>
      </c>
      <c r="H43" s="4">
        <v>44389</v>
      </c>
      <c r="I43" t="s">
        <v>66</v>
      </c>
      <c r="J43" t="s">
        <v>65</v>
      </c>
      <c r="K43" s="3">
        <v>2021</v>
      </c>
      <c r="L43" s="1">
        <v>883</v>
      </c>
      <c r="M43" s="5">
        <v>148</v>
      </c>
      <c r="N43" s="5">
        <v>30</v>
      </c>
      <c r="O43" s="1">
        <v>26490</v>
      </c>
      <c r="P43" s="2">
        <v>1059.5999999999999</v>
      </c>
      <c r="Q43" s="1">
        <v>25430.400000000001</v>
      </c>
      <c r="R43" s="5">
        <v>14.131200000000002</v>
      </c>
      <c r="S43" s="1">
        <v>130684</v>
      </c>
      <c r="T43" s="1">
        <v>-105253.6</v>
      </c>
      <c r="U43" s="1">
        <v>-189.45648</v>
      </c>
    </row>
    <row r="44" spans="1:21" x14ac:dyDescent="0.3">
      <c r="A44" t="s">
        <v>15</v>
      </c>
      <c r="B44" t="s">
        <v>39</v>
      </c>
      <c r="C44" t="s">
        <v>81</v>
      </c>
      <c r="D44" t="s">
        <v>157</v>
      </c>
      <c r="E44" t="s">
        <v>79</v>
      </c>
      <c r="F44" t="s">
        <v>156</v>
      </c>
      <c r="G44" t="s">
        <v>272</v>
      </c>
      <c r="H44" s="4">
        <v>44550</v>
      </c>
      <c r="I44" t="s">
        <v>24</v>
      </c>
      <c r="J44" t="s">
        <v>23</v>
      </c>
      <c r="K44" s="3">
        <v>2021</v>
      </c>
      <c r="L44" s="1">
        <v>3421</v>
      </c>
      <c r="M44" s="5">
        <v>4</v>
      </c>
      <c r="N44" s="5">
        <v>11</v>
      </c>
      <c r="O44" s="1">
        <v>37631</v>
      </c>
      <c r="P44" s="2">
        <v>1505.24</v>
      </c>
      <c r="Q44" s="1">
        <v>36125.760000000002</v>
      </c>
      <c r="R44" s="5">
        <v>19.158720000000002</v>
      </c>
      <c r="S44" s="1">
        <v>13684</v>
      </c>
      <c r="T44" s="1">
        <v>22441.760000000002</v>
      </c>
      <c r="U44" s="1">
        <v>40.395168000000005</v>
      </c>
    </row>
    <row r="45" spans="1:21" x14ac:dyDescent="0.3">
      <c r="A45" t="s">
        <v>15</v>
      </c>
      <c r="B45" t="s">
        <v>7</v>
      </c>
      <c r="C45" t="s">
        <v>21</v>
      </c>
      <c r="D45" t="s">
        <v>110</v>
      </c>
      <c r="E45" t="s">
        <v>19</v>
      </c>
      <c r="F45" t="s">
        <v>109</v>
      </c>
      <c r="G45" t="s">
        <v>272</v>
      </c>
      <c r="H45" s="4">
        <v>44026</v>
      </c>
      <c r="I45" t="s">
        <v>66</v>
      </c>
      <c r="J45" t="s">
        <v>65</v>
      </c>
      <c r="K45" s="3">
        <v>2020</v>
      </c>
      <c r="L45" s="1">
        <v>3421</v>
      </c>
      <c r="M45" s="5">
        <v>6</v>
      </c>
      <c r="N45" s="5">
        <v>11</v>
      </c>
      <c r="O45" s="1">
        <v>37631</v>
      </c>
      <c r="P45" s="2">
        <v>1505.24</v>
      </c>
      <c r="Q45" s="1">
        <v>36125.760000000002</v>
      </c>
      <c r="R45" s="5">
        <v>19.158720000000002</v>
      </c>
      <c r="S45" s="1">
        <v>20526</v>
      </c>
      <c r="T45" s="1">
        <v>15599.760000000002</v>
      </c>
      <c r="U45" s="1">
        <v>28.079568000000002</v>
      </c>
    </row>
    <row r="46" spans="1:21" x14ac:dyDescent="0.3">
      <c r="A46" t="s">
        <v>43</v>
      </c>
      <c r="B46" t="s">
        <v>39</v>
      </c>
      <c r="C46" t="s">
        <v>13</v>
      </c>
      <c r="D46" t="s">
        <v>126</v>
      </c>
      <c r="E46" t="s">
        <v>11</v>
      </c>
      <c r="F46" t="s">
        <v>125</v>
      </c>
      <c r="G46" t="s">
        <v>272</v>
      </c>
      <c r="H46" s="4">
        <v>43845</v>
      </c>
      <c r="I46" t="s">
        <v>9</v>
      </c>
      <c r="J46" t="s">
        <v>0</v>
      </c>
      <c r="K46" s="3">
        <v>2020</v>
      </c>
      <c r="L46" s="1">
        <v>805</v>
      </c>
      <c r="M46" s="5">
        <v>12</v>
      </c>
      <c r="N46" s="5">
        <v>23</v>
      </c>
      <c r="O46" s="1">
        <v>18515</v>
      </c>
      <c r="P46" s="2">
        <v>740.6</v>
      </c>
      <c r="Q46" s="1">
        <v>17774.400000000001</v>
      </c>
      <c r="R46" s="5">
        <v>9.6623999999999999</v>
      </c>
      <c r="S46" s="1">
        <v>9660</v>
      </c>
      <c r="T46" s="1">
        <v>8114.4000000000015</v>
      </c>
      <c r="U46" s="1">
        <v>14.605920000000003</v>
      </c>
    </row>
    <row r="47" spans="1:21" x14ac:dyDescent="0.3">
      <c r="A47" t="s">
        <v>43</v>
      </c>
      <c r="B47" t="s">
        <v>14</v>
      </c>
      <c r="C47" t="s">
        <v>13</v>
      </c>
      <c r="D47" t="s">
        <v>197</v>
      </c>
      <c r="E47" t="s">
        <v>11</v>
      </c>
      <c r="F47" t="s">
        <v>196</v>
      </c>
      <c r="G47" t="s">
        <v>272</v>
      </c>
      <c r="H47" s="4">
        <v>44277</v>
      </c>
      <c r="I47" t="s">
        <v>1</v>
      </c>
      <c r="J47" t="s">
        <v>0</v>
      </c>
      <c r="K47" s="3">
        <v>2021</v>
      </c>
      <c r="L47" s="1">
        <v>1817</v>
      </c>
      <c r="M47" s="5">
        <v>12</v>
      </c>
      <c r="N47" s="5">
        <v>23</v>
      </c>
      <c r="O47" s="1">
        <v>41791</v>
      </c>
      <c r="P47" s="2">
        <v>1671.64</v>
      </c>
      <c r="Q47" s="1">
        <v>40119.360000000001</v>
      </c>
      <c r="R47" s="5">
        <v>21.801599999999997</v>
      </c>
      <c r="S47" s="1">
        <v>21804</v>
      </c>
      <c r="T47" s="1">
        <v>18315.36</v>
      </c>
      <c r="U47" s="1">
        <v>32.967647999999997</v>
      </c>
    </row>
    <row r="48" spans="1:21" x14ac:dyDescent="0.3">
      <c r="A48" t="s">
        <v>15</v>
      </c>
      <c r="B48" t="s">
        <v>36</v>
      </c>
      <c r="C48" t="s">
        <v>52</v>
      </c>
      <c r="D48" t="s">
        <v>145</v>
      </c>
      <c r="E48" t="s">
        <v>50</v>
      </c>
      <c r="F48" t="s">
        <v>144</v>
      </c>
      <c r="G48" t="s">
        <v>272</v>
      </c>
      <c r="H48" s="4">
        <v>44352</v>
      </c>
      <c r="I48" t="s">
        <v>45</v>
      </c>
      <c r="J48" t="s">
        <v>16</v>
      </c>
      <c r="K48" s="3">
        <v>2021</v>
      </c>
      <c r="L48" s="1">
        <v>3175</v>
      </c>
      <c r="M48" s="5">
        <v>148</v>
      </c>
      <c r="N48" s="5">
        <v>30</v>
      </c>
      <c r="O48" s="1">
        <v>95250</v>
      </c>
      <c r="P48" s="2">
        <v>3810</v>
      </c>
      <c r="Q48" s="1">
        <v>91440</v>
      </c>
      <c r="R48" s="5">
        <v>50.803199999999997</v>
      </c>
      <c r="S48" s="1">
        <v>469900</v>
      </c>
      <c r="T48" s="1">
        <v>-378460</v>
      </c>
      <c r="U48" s="1">
        <v>-681.22799999999995</v>
      </c>
    </row>
    <row r="49" spans="1:21" x14ac:dyDescent="0.3">
      <c r="A49" t="s">
        <v>15</v>
      </c>
      <c r="B49" t="s">
        <v>22</v>
      </c>
      <c r="C49" t="s">
        <v>6</v>
      </c>
      <c r="D49" t="s">
        <v>168</v>
      </c>
      <c r="E49" t="s">
        <v>4</v>
      </c>
      <c r="F49" t="s">
        <v>167</v>
      </c>
      <c r="G49" t="s">
        <v>272</v>
      </c>
      <c r="H49" s="4">
        <v>43877</v>
      </c>
      <c r="I49" t="s">
        <v>58</v>
      </c>
      <c r="J49" t="s">
        <v>0</v>
      </c>
      <c r="K49" s="3">
        <v>2020</v>
      </c>
      <c r="L49" s="1">
        <v>419</v>
      </c>
      <c r="M49" s="5">
        <v>308</v>
      </c>
      <c r="N49" s="5">
        <v>525</v>
      </c>
      <c r="O49" s="1">
        <v>219975</v>
      </c>
      <c r="P49" s="2">
        <v>8799</v>
      </c>
      <c r="Q49" s="1">
        <v>211176</v>
      </c>
      <c r="R49" s="5">
        <v>117.264</v>
      </c>
      <c r="S49" s="1">
        <v>129052</v>
      </c>
      <c r="T49" s="1">
        <v>82124</v>
      </c>
      <c r="U49" s="1">
        <v>147.82319999999999</v>
      </c>
    </row>
    <row r="50" spans="1:21" x14ac:dyDescent="0.3">
      <c r="A50" t="s">
        <v>43</v>
      </c>
      <c r="B50" t="s">
        <v>33</v>
      </c>
      <c r="C50" t="s">
        <v>6</v>
      </c>
      <c r="D50" t="s">
        <v>215</v>
      </c>
      <c r="E50" t="s">
        <v>4</v>
      </c>
      <c r="F50" t="s">
        <v>214</v>
      </c>
      <c r="G50" t="s">
        <v>272</v>
      </c>
      <c r="H50" s="4">
        <v>44089</v>
      </c>
      <c r="I50" t="s">
        <v>90</v>
      </c>
      <c r="J50" t="s">
        <v>65</v>
      </c>
      <c r="K50" s="3">
        <v>2020</v>
      </c>
      <c r="L50" s="1">
        <v>1817</v>
      </c>
      <c r="M50" s="5">
        <v>308</v>
      </c>
      <c r="N50" s="5">
        <v>23</v>
      </c>
      <c r="O50" s="1">
        <v>41791</v>
      </c>
      <c r="P50" s="2">
        <v>1671.64</v>
      </c>
      <c r="Q50" s="1">
        <v>40119.360000000001</v>
      </c>
      <c r="R50" s="5">
        <v>21.801599999999997</v>
      </c>
      <c r="S50" s="1">
        <v>559636</v>
      </c>
      <c r="T50" s="1">
        <v>-519516.64</v>
      </c>
      <c r="U50" s="1">
        <v>-935.129952</v>
      </c>
    </row>
    <row r="51" spans="1:21" x14ac:dyDescent="0.3">
      <c r="A51" t="s">
        <v>43</v>
      </c>
      <c r="B51" t="s">
        <v>57</v>
      </c>
      <c r="C51" t="s">
        <v>28</v>
      </c>
      <c r="D51" t="s">
        <v>206</v>
      </c>
      <c r="E51" t="s">
        <v>26</v>
      </c>
      <c r="F51" t="s">
        <v>205</v>
      </c>
      <c r="G51" t="s">
        <v>272</v>
      </c>
      <c r="H51" s="4">
        <v>44488</v>
      </c>
      <c r="I51" t="s">
        <v>44</v>
      </c>
      <c r="J51" t="s">
        <v>23</v>
      </c>
      <c r="K51" s="3">
        <v>2021</v>
      </c>
      <c r="L51" s="1">
        <v>805</v>
      </c>
      <c r="M51" s="5">
        <v>320</v>
      </c>
      <c r="N51" s="5">
        <v>23</v>
      </c>
      <c r="O51" s="1">
        <v>18515</v>
      </c>
      <c r="P51" s="2">
        <v>740.6</v>
      </c>
      <c r="Q51" s="1">
        <v>17774.400000000001</v>
      </c>
      <c r="R51" s="5">
        <v>9.6623999999999999</v>
      </c>
      <c r="S51" s="1">
        <v>257600</v>
      </c>
      <c r="T51" s="1">
        <v>-239825.6</v>
      </c>
      <c r="U51" s="1">
        <v>-431.68608</v>
      </c>
    </row>
    <row r="52" spans="1:21" x14ac:dyDescent="0.3">
      <c r="A52" t="s">
        <v>15</v>
      </c>
      <c r="B52" t="s">
        <v>29</v>
      </c>
      <c r="C52" t="s">
        <v>28</v>
      </c>
      <c r="D52" t="s">
        <v>163</v>
      </c>
      <c r="E52" t="s">
        <v>26</v>
      </c>
      <c r="F52" t="s">
        <v>162</v>
      </c>
      <c r="G52" t="s">
        <v>272</v>
      </c>
      <c r="H52" s="4">
        <v>44196</v>
      </c>
      <c r="I52" t="s">
        <v>24</v>
      </c>
      <c r="J52" t="s">
        <v>23</v>
      </c>
      <c r="K52" s="3">
        <v>2020</v>
      </c>
      <c r="L52" s="1">
        <v>2134</v>
      </c>
      <c r="M52" s="5">
        <v>320</v>
      </c>
      <c r="N52" s="5">
        <v>525</v>
      </c>
      <c r="O52" s="1">
        <v>1120350</v>
      </c>
      <c r="P52" s="2">
        <v>44814</v>
      </c>
      <c r="Q52" s="1">
        <v>1075536</v>
      </c>
      <c r="R52" s="5">
        <v>597.40800000000002</v>
      </c>
      <c r="S52" s="1">
        <v>682880</v>
      </c>
      <c r="T52" s="1">
        <v>392656</v>
      </c>
      <c r="U52" s="1">
        <v>706.7808</v>
      </c>
    </row>
    <row r="53" spans="1:21" x14ac:dyDescent="0.3">
      <c r="A53" t="s">
        <v>15</v>
      </c>
      <c r="B53" t="s">
        <v>33</v>
      </c>
      <c r="C53" t="s">
        <v>21</v>
      </c>
      <c r="D53" t="s">
        <v>112</v>
      </c>
      <c r="E53" t="s">
        <v>19</v>
      </c>
      <c r="F53" t="s">
        <v>111</v>
      </c>
      <c r="G53" t="s">
        <v>228</v>
      </c>
      <c r="H53" s="4">
        <v>44425</v>
      </c>
      <c r="I53" t="s">
        <v>95</v>
      </c>
      <c r="J53" t="s">
        <v>65</v>
      </c>
      <c r="K53" s="3">
        <v>2021</v>
      </c>
      <c r="L53" s="1">
        <v>1391</v>
      </c>
      <c r="M53" s="5">
        <v>6</v>
      </c>
      <c r="N53" s="5">
        <v>11</v>
      </c>
      <c r="O53" s="1">
        <v>15301</v>
      </c>
      <c r="P53" s="2">
        <v>765.05</v>
      </c>
      <c r="Q53" s="1">
        <v>14535.95</v>
      </c>
      <c r="R53" s="5">
        <v>7.7073499999999999</v>
      </c>
      <c r="S53" s="1">
        <v>8346</v>
      </c>
      <c r="T53" s="1">
        <v>6189.9500000000007</v>
      </c>
      <c r="U53" s="1">
        <v>11.141910000000001</v>
      </c>
    </row>
    <row r="54" spans="1:21" x14ac:dyDescent="0.3">
      <c r="A54" t="s">
        <v>15</v>
      </c>
      <c r="B54" t="s">
        <v>14</v>
      </c>
      <c r="C54" t="s">
        <v>13</v>
      </c>
      <c r="D54" t="s">
        <v>12</v>
      </c>
      <c r="E54" t="s">
        <v>11</v>
      </c>
      <c r="F54" t="s">
        <v>10</v>
      </c>
      <c r="G54" t="s">
        <v>228</v>
      </c>
      <c r="H54" s="4">
        <v>44467</v>
      </c>
      <c r="I54" t="s">
        <v>90</v>
      </c>
      <c r="J54" t="s">
        <v>65</v>
      </c>
      <c r="K54" s="3">
        <v>2021</v>
      </c>
      <c r="L54" s="1">
        <v>2819</v>
      </c>
      <c r="M54" s="5">
        <v>12</v>
      </c>
      <c r="N54" s="5">
        <v>11</v>
      </c>
      <c r="O54" s="1">
        <v>31009</v>
      </c>
      <c r="P54" s="2">
        <v>1550.4499999999998</v>
      </c>
      <c r="Q54" s="1">
        <v>29458.55</v>
      </c>
      <c r="R54" s="5">
        <v>15.620850000000001</v>
      </c>
      <c r="S54" s="1">
        <v>33828</v>
      </c>
      <c r="T54" s="1">
        <v>-4369.4500000000007</v>
      </c>
      <c r="U54" s="1">
        <v>-7.8650100000000007</v>
      </c>
    </row>
    <row r="55" spans="1:21" x14ac:dyDescent="0.3">
      <c r="A55" t="s">
        <v>15</v>
      </c>
      <c r="B55" t="s">
        <v>7</v>
      </c>
      <c r="C55" t="s">
        <v>28</v>
      </c>
      <c r="D55" t="s">
        <v>252</v>
      </c>
      <c r="E55" t="s">
        <v>26</v>
      </c>
      <c r="F55" t="s">
        <v>251</v>
      </c>
      <c r="G55" t="s">
        <v>228</v>
      </c>
      <c r="H55" s="4">
        <v>43918</v>
      </c>
      <c r="I55" t="s">
        <v>1</v>
      </c>
      <c r="J55" t="s">
        <v>0</v>
      </c>
      <c r="K55" s="3">
        <v>2020</v>
      </c>
      <c r="L55" s="1">
        <v>1391</v>
      </c>
      <c r="M55" s="5">
        <v>320</v>
      </c>
      <c r="N55" s="5">
        <v>11</v>
      </c>
      <c r="O55" s="1">
        <v>15301</v>
      </c>
      <c r="P55" s="2">
        <v>765.05</v>
      </c>
      <c r="Q55" s="1">
        <v>14535.95</v>
      </c>
      <c r="R55" s="5">
        <v>7.7073499999999999</v>
      </c>
      <c r="S55" s="1">
        <v>445120</v>
      </c>
      <c r="T55" s="1">
        <v>-430584.05</v>
      </c>
      <c r="U55" s="1">
        <v>-775.05128999999999</v>
      </c>
    </row>
    <row r="56" spans="1:21" x14ac:dyDescent="0.3">
      <c r="A56" t="s">
        <v>15</v>
      </c>
      <c r="B56" t="s">
        <v>36</v>
      </c>
      <c r="C56" t="s">
        <v>81</v>
      </c>
      <c r="D56" t="s">
        <v>130</v>
      </c>
      <c r="E56" t="s">
        <v>79</v>
      </c>
      <c r="F56" t="s">
        <v>129</v>
      </c>
      <c r="G56" t="s">
        <v>228</v>
      </c>
      <c r="H56" s="4">
        <v>44340</v>
      </c>
      <c r="I56" t="s">
        <v>48</v>
      </c>
      <c r="J56" t="s">
        <v>16</v>
      </c>
      <c r="K56" s="3">
        <v>2021</v>
      </c>
      <c r="L56" s="1">
        <v>1219</v>
      </c>
      <c r="M56" s="5">
        <v>4</v>
      </c>
      <c r="N56" s="5">
        <v>11</v>
      </c>
      <c r="O56" s="1">
        <v>13409</v>
      </c>
      <c r="P56" s="2">
        <v>670.45</v>
      </c>
      <c r="Q56" s="1">
        <v>12738.55</v>
      </c>
      <c r="R56" s="5">
        <v>6.7563999999999993</v>
      </c>
      <c r="S56" s="1">
        <v>4876</v>
      </c>
      <c r="T56" s="1">
        <v>7862.5499999999993</v>
      </c>
      <c r="U56" s="1">
        <v>14.152589999999998</v>
      </c>
    </row>
    <row r="57" spans="1:21" x14ac:dyDescent="0.3">
      <c r="A57" t="s">
        <v>15</v>
      </c>
      <c r="B57" t="s">
        <v>22</v>
      </c>
      <c r="C57" t="s">
        <v>21</v>
      </c>
      <c r="D57" t="s">
        <v>20</v>
      </c>
      <c r="E57" t="s">
        <v>19</v>
      </c>
      <c r="F57" t="s">
        <v>18</v>
      </c>
      <c r="G57" t="s">
        <v>228</v>
      </c>
      <c r="H57" s="4">
        <v>43929</v>
      </c>
      <c r="I57" t="s">
        <v>17</v>
      </c>
      <c r="J57" t="s">
        <v>16</v>
      </c>
      <c r="K57" s="3">
        <v>2020</v>
      </c>
      <c r="L57" s="1">
        <v>864</v>
      </c>
      <c r="M57" s="5">
        <v>6</v>
      </c>
      <c r="N57" s="5">
        <v>525</v>
      </c>
      <c r="O57" s="1">
        <v>453600</v>
      </c>
      <c r="P57" s="2">
        <v>22680</v>
      </c>
      <c r="Q57" s="1">
        <v>430920</v>
      </c>
      <c r="R57" s="5">
        <v>239.4</v>
      </c>
      <c r="S57" s="1">
        <v>5184</v>
      </c>
      <c r="T57" s="1">
        <v>425736</v>
      </c>
      <c r="U57" s="1">
        <v>766.32479999999998</v>
      </c>
    </row>
    <row r="58" spans="1:21" x14ac:dyDescent="0.3">
      <c r="A58" t="s">
        <v>30</v>
      </c>
      <c r="B58" t="s">
        <v>39</v>
      </c>
      <c r="C58" t="s">
        <v>21</v>
      </c>
      <c r="D58" t="s">
        <v>78</v>
      </c>
      <c r="E58" t="s">
        <v>19</v>
      </c>
      <c r="F58" t="s">
        <v>77</v>
      </c>
      <c r="G58" t="s">
        <v>228</v>
      </c>
      <c r="H58" s="4">
        <v>43850</v>
      </c>
      <c r="I58" t="s">
        <v>9</v>
      </c>
      <c r="J58" t="s">
        <v>0</v>
      </c>
      <c r="K58" s="3">
        <v>2020</v>
      </c>
      <c r="L58" s="1">
        <v>1320</v>
      </c>
      <c r="M58" s="5">
        <v>6</v>
      </c>
      <c r="N58" s="5">
        <v>450</v>
      </c>
      <c r="O58" s="1">
        <v>594000</v>
      </c>
      <c r="P58" s="2">
        <v>29700</v>
      </c>
      <c r="Q58" s="1">
        <v>564300</v>
      </c>
      <c r="R58" s="5">
        <v>313.5</v>
      </c>
      <c r="S58" s="1">
        <v>7920</v>
      </c>
      <c r="T58" s="1">
        <v>556380</v>
      </c>
      <c r="U58" s="1">
        <v>1001.4839999999999</v>
      </c>
    </row>
    <row r="59" spans="1:21" x14ac:dyDescent="0.3">
      <c r="A59" t="s">
        <v>15</v>
      </c>
      <c r="B59" t="s">
        <v>14</v>
      </c>
      <c r="C59" t="s">
        <v>13</v>
      </c>
      <c r="D59" t="s">
        <v>12</v>
      </c>
      <c r="E59" t="s">
        <v>11</v>
      </c>
      <c r="F59" t="s">
        <v>10</v>
      </c>
      <c r="G59" t="s">
        <v>228</v>
      </c>
      <c r="H59" s="4">
        <v>43839</v>
      </c>
      <c r="I59" t="s">
        <v>9</v>
      </c>
      <c r="J59" t="s">
        <v>0</v>
      </c>
      <c r="K59" s="3">
        <v>2020</v>
      </c>
      <c r="L59" s="1">
        <v>1474</v>
      </c>
      <c r="M59" s="5">
        <v>12</v>
      </c>
      <c r="N59" s="5">
        <v>525</v>
      </c>
      <c r="O59" s="1">
        <v>773850</v>
      </c>
      <c r="P59" s="2">
        <v>38692.5</v>
      </c>
      <c r="Q59" s="1">
        <v>735157.5</v>
      </c>
      <c r="R59" s="5">
        <v>408.31</v>
      </c>
      <c r="S59" s="1">
        <v>17688</v>
      </c>
      <c r="T59" s="1">
        <v>717469.5</v>
      </c>
      <c r="U59" s="1">
        <v>1291.4450999999999</v>
      </c>
    </row>
    <row r="60" spans="1:21" x14ac:dyDescent="0.3">
      <c r="A60" t="s">
        <v>15</v>
      </c>
      <c r="B60" t="s">
        <v>14</v>
      </c>
      <c r="C60" t="s">
        <v>13</v>
      </c>
      <c r="D60" t="s">
        <v>12</v>
      </c>
      <c r="E60" t="s">
        <v>11</v>
      </c>
      <c r="F60" t="s">
        <v>10</v>
      </c>
      <c r="G60" t="s">
        <v>228</v>
      </c>
      <c r="H60" s="4">
        <v>44181</v>
      </c>
      <c r="I60" t="s">
        <v>24</v>
      </c>
      <c r="J60" t="s">
        <v>23</v>
      </c>
      <c r="K60" s="3">
        <v>2020</v>
      </c>
      <c r="L60" s="1">
        <v>1667</v>
      </c>
      <c r="M60" s="5">
        <v>12</v>
      </c>
      <c r="N60" s="5">
        <v>30</v>
      </c>
      <c r="O60" s="1">
        <v>50010</v>
      </c>
      <c r="P60" s="2">
        <v>2500.5</v>
      </c>
      <c r="Q60" s="1">
        <v>47509.5</v>
      </c>
      <c r="R60" s="5">
        <v>26.390999999999998</v>
      </c>
      <c r="S60" s="1">
        <v>20004</v>
      </c>
      <c r="T60" s="1">
        <v>27505.5</v>
      </c>
      <c r="U60" s="1">
        <v>49.509900000000002</v>
      </c>
    </row>
    <row r="61" spans="1:21" x14ac:dyDescent="0.3">
      <c r="A61" t="s">
        <v>40</v>
      </c>
      <c r="B61" t="s">
        <v>7</v>
      </c>
      <c r="C61" t="s">
        <v>13</v>
      </c>
      <c r="D61" t="s">
        <v>195</v>
      </c>
      <c r="E61" t="s">
        <v>11</v>
      </c>
      <c r="F61" t="s">
        <v>169</v>
      </c>
      <c r="G61" t="s">
        <v>228</v>
      </c>
      <c r="H61" s="4">
        <v>44037</v>
      </c>
      <c r="I61" t="s">
        <v>66</v>
      </c>
      <c r="J61" t="s">
        <v>65</v>
      </c>
      <c r="K61" s="3">
        <v>2020</v>
      </c>
      <c r="L61" s="1">
        <v>845</v>
      </c>
      <c r="M61" s="5">
        <v>12</v>
      </c>
      <c r="N61" s="5">
        <v>188</v>
      </c>
      <c r="O61" s="1">
        <v>158860</v>
      </c>
      <c r="P61" s="2">
        <v>7943</v>
      </c>
      <c r="Q61" s="1">
        <v>150917</v>
      </c>
      <c r="R61" s="5">
        <v>83.6</v>
      </c>
      <c r="S61" s="1">
        <v>10140</v>
      </c>
      <c r="T61" s="1">
        <v>140777</v>
      </c>
      <c r="U61" s="1">
        <v>253.39859999999999</v>
      </c>
    </row>
    <row r="62" spans="1:21" x14ac:dyDescent="0.3">
      <c r="A62" t="s">
        <v>15</v>
      </c>
      <c r="B62" t="s">
        <v>14</v>
      </c>
      <c r="C62" t="s">
        <v>13</v>
      </c>
      <c r="D62" t="s">
        <v>12</v>
      </c>
      <c r="E62" t="s">
        <v>11</v>
      </c>
      <c r="F62" t="s">
        <v>10</v>
      </c>
      <c r="G62" t="s">
        <v>228</v>
      </c>
      <c r="H62" s="4">
        <v>44104</v>
      </c>
      <c r="I62" t="s">
        <v>90</v>
      </c>
      <c r="J62" t="s">
        <v>65</v>
      </c>
      <c r="K62" s="3">
        <v>2020</v>
      </c>
      <c r="L62" s="1">
        <v>2162</v>
      </c>
      <c r="M62" s="5">
        <v>12</v>
      </c>
      <c r="N62" s="5">
        <v>30</v>
      </c>
      <c r="O62" s="1">
        <v>64860</v>
      </c>
      <c r="P62" s="2">
        <v>3243</v>
      </c>
      <c r="Q62" s="1">
        <v>61617</v>
      </c>
      <c r="R62" s="5">
        <v>34.238</v>
      </c>
      <c r="S62" s="1">
        <v>25944</v>
      </c>
      <c r="T62" s="1">
        <v>35673</v>
      </c>
      <c r="U62" s="1">
        <v>64.211399999999998</v>
      </c>
    </row>
    <row r="63" spans="1:21" x14ac:dyDescent="0.3">
      <c r="A63" t="s">
        <v>15</v>
      </c>
      <c r="B63" t="s">
        <v>14</v>
      </c>
      <c r="C63" t="s">
        <v>13</v>
      </c>
      <c r="D63" t="s">
        <v>62</v>
      </c>
      <c r="E63" t="s">
        <v>11</v>
      </c>
      <c r="F63" t="s">
        <v>61</v>
      </c>
      <c r="G63" t="s">
        <v>228</v>
      </c>
      <c r="H63" s="4">
        <v>44034</v>
      </c>
      <c r="I63" t="s">
        <v>66</v>
      </c>
      <c r="J63" t="s">
        <v>65</v>
      </c>
      <c r="K63" s="3">
        <v>2020</v>
      </c>
      <c r="L63" s="1">
        <v>2563</v>
      </c>
      <c r="M63" s="5">
        <v>12</v>
      </c>
      <c r="N63" s="5">
        <v>11</v>
      </c>
      <c r="O63" s="1">
        <v>28193</v>
      </c>
      <c r="P63" s="2">
        <v>1409.65</v>
      </c>
      <c r="Q63" s="1">
        <v>26783.35</v>
      </c>
      <c r="R63" s="5">
        <v>14.2044</v>
      </c>
      <c r="S63" s="1">
        <v>30756</v>
      </c>
      <c r="T63" s="1">
        <v>-3972.6500000000015</v>
      </c>
      <c r="U63" s="1">
        <v>-7.1507700000000023</v>
      </c>
    </row>
    <row r="64" spans="1:21" x14ac:dyDescent="0.3">
      <c r="A64" t="s">
        <v>43</v>
      </c>
      <c r="B64" t="s">
        <v>57</v>
      </c>
      <c r="C64" t="s">
        <v>13</v>
      </c>
      <c r="D64" t="s">
        <v>68</v>
      </c>
      <c r="E64" t="s">
        <v>11</v>
      </c>
      <c r="F64" t="s">
        <v>67</v>
      </c>
      <c r="G64" t="s">
        <v>228</v>
      </c>
      <c r="H64" s="4">
        <v>44271</v>
      </c>
      <c r="I64" t="s">
        <v>1</v>
      </c>
      <c r="J64" t="s">
        <v>0</v>
      </c>
      <c r="K64" s="3">
        <v>2021</v>
      </c>
      <c r="L64" s="1">
        <v>2539</v>
      </c>
      <c r="M64" s="5">
        <v>12</v>
      </c>
      <c r="N64" s="5">
        <v>23</v>
      </c>
      <c r="O64" s="1">
        <v>58397</v>
      </c>
      <c r="P64" s="2">
        <v>2919.8500000000004</v>
      </c>
      <c r="Q64" s="1">
        <v>55477.15</v>
      </c>
      <c r="R64" s="5">
        <v>30.152999999999999</v>
      </c>
      <c r="S64" s="1">
        <v>30468</v>
      </c>
      <c r="T64" s="1">
        <v>25009.15</v>
      </c>
      <c r="U64" s="1">
        <v>45.016469999999998</v>
      </c>
    </row>
    <row r="65" spans="1:21" x14ac:dyDescent="0.3">
      <c r="A65" t="s">
        <v>40</v>
      </c>
      <c r="B65" t="s">
        <v>33</v>
      </c>
      <c r="C65" t="s">
        <v>52</v>
      </c>
      <c r="D65" t="s">
        <v>53</v>
      </c>
      <c r="E65" t="s">
        <v>50</v>
      </c>
      <c r="F65" t="s">
        <v>31</v>
      </c>
      <c r="G65" t="s">
        <v>228</v>
      </c>
      <c r="H65" s="4">
        <v>43946</v>
      </c>
      <c r="I65" t="s">
        <v>17</v>
      </c>
      <c r="J65" t="s">
        <v>16</v>
      </c>
      <c r="K65" s="3">
        <v>2020</v>
      </c>
      <c r="L65" s="1">
        <v>845</v>
      </c>
      <c r="M65" s="5">
        <v>148</v>
      </c>
      <c r="N65" s="5">
        <v>188</v>
      </c>
      <c r="O65" s="1">
        <v>158860</v>
      </c>
      <c r="P65" s="2">
        <v>7943</v>
      </c>
      <c r="Q65" s="1">
        <v>150917</v>
      </c>
      <c r="R65" s="5">
        <v>83.6</v>
      </c>
      <c r="S65" s="1">
        <v>125060</v>
      </c>
      <c r="T65" s="1">
        <v>25857</v>
      </c>
      <c r="U65" s="1">
        <v>46.5426</v>
      </c>
    </row>
    <row r="66" spans="1:21" x14ac:dyDescent="0.3">
      <c r="A66" t="s">
        <v>15</v>
      </c>
      <c r="B66" t="s">
        <v>57</v>
      </c>
      <c r="C66" t="s">
        <v>52</v>
      </c>
      <c r="D66" t="s">
        <v>143</v>
      </c>
      <c r="E66" t="s">
        <v>50</v>
      </c>
      <c r="F66" t="s">
        <v>142</v>
      </c>
      <c r="G66" t="s">
        <v>228</v>
      </c>
      <c r="H66" s="4">
        <v>44497</v>
      </c>
      <c r="I66" t="s">
        <v>44</v>
      </c>
      <c r="J66" t="s">
        <v>23</v>
      </c>
      <c r="K66" s="3">
        <v>2021</v>
      </c>
      <c r="L66" s="1">
        <v>1240</v>
      </c>
      <c r="M66" s="5">
        <v>148</v>
      </c>
      <c r="N66" s="5">
        <v>30</v>
      </c>
      <c r="O66" s="1">
        <v>37200</v>
      </c>
      <c r="P66" s="2">
        <v>1860</v>
      </c>
      <c r="Q66" s="1">
        <v>35340</v>
      </c>
      <c r="R66" s="5">
        <v>19.626999999999999</v>
      </c>
      <c r="S66" s="1">
        <v>183520</v>
      </c>
      <c r="T66" s="1">
        <v>-148180</v>
      </c>
      <c r="U66" s="1">
        <v>-266.72399999999999</v>
      </c>
    </row>
    <row r="67" spans="1:21" x14ac:dyDescent="0.3">
      <c r="A67" t="s">
        <v>15</v>
      </c>
      <c r="B67" t="s">
        <v>29</v>
      </c>
      <c r="C67" t="s">
        <v>6</v>
      </c>
      <c r="D67" t="s">
        <v>47</v>
      </c>
      <c r="E67" t="s">
        <v>4</v>
      </c>
      <c r="F67" t="s">
        <v>46</v>
      </c>
      <c r="G67" t="s">
        <v>228</v>
      </c>
      <c r="H67" s="4">
        <v>44081</v>
      </c>
      <c r="I67" t="s">
        <v>90</v>
      </c>
      <c r="J67" t="s">
        <v>65</v>
      </c>
      <c r="K67" s="3">
        <v>2020</v>
      </c>
      <c r="L67" s="1">
        <v>1667</v>
      </c>
      <c r="M67" s="5">
        <v>308</v>
      </c>
      <c r="N67" s="5">
        <v>30</v>
      </c>
      <c r="O67" s="1">
        <v>50010</v>
      </c>
      <c r="P67" s="2">
        <v>2500.5</v>
      </c>
      <c r="Q67" s="1">
        <v>47509.5</v>
      </c>
      <c r="R67" s="5">
        <v>26.390999999999998</v>
      </c>
      <c r="S67" s="1">
        <v>513436</v>
      </c>
      <c r="T67" s="1">
        <v>-465926.5</v>
      </c>
      <c r="U67" s="1">
        <v>-838.66769999999997</v>
      </c>
    </row>
    <row r="68" spans="1:21" x14ac:dyDescent="0.3">
      <c r="A68" t="s">
        <v>15</v>
      </c>
      <c r="B68" t="s">
        <v>22</v>
      </c>
      <c r="C68" t="s">
        <v>6</v>
      </c>
      <c r="D68" t="s">
        <v>168</v>
      </c>
      <c r="E68" t="s">
        <v>4</v>
      </c>
      <c r="F68" t="s">
        <v>167</v>
      </c>
      <c r="G68" t="s">
        <v>228</v>
      </c>
      <c r="H68" s="4">
        <v>44015</v>
      </c>
      <c r="I68" t="s">
        <v>66</v>
      </c>
      <c r="J68" t="s">
        <v>65</v>
      </c>
      <c r="K68" s="3">
        <v>2020</v>
      </c>
      <c r="L68" s="1">
        <v>1518</v>
      </c>
      <c r="M68" s="5">
        <v>308</v>
      </c>
      <c r="N68" s="5">
        <v>30</v>
      </c>
      <c r="O68" s="1">
        <v>45540</v>
      </c>
      <c r="P68" s="2">
        <v>2277</v>
      </c>
      <c r="Q68" s="1">
        <v>43263</v>
      </c>
      <c r="R68" s="5">
        <v>24.035</v>
      </c>
      <c r="S68" s="1">
        <v>467544</v>
      </c>
      <c r="T68" s="1">
        <v>-424281</v>
      </c>
      <c r="U68" s="1">
        <v>-763.70579999999995</v>
      </c>
    </row>
    <row r="69" spans="1:21" x14ac:dyDescent="0.3">
      <c r="A69" t="s">
        <v>15</v>
      </c>
      <c r="B69" t="s">
        <v>36</v>
      </c>
      <c r="C69" t="s">
        <v>6</v>
      </c>
      <c r="D69" t="s">
        <v>122</v>
      </c>
      <c r="E69" t="s">
        <v>4</v>
      </c>
      <c r="F69" t="s">
        <v>121</v>
      </c>
      <c r="G69" t="s">
        <v>228</v>
      </c>
      <c r="H69" s="4">
        <v>44043</v>
      </c>
      <c r="I69" t="s">
        <v>66</v>
      </c>
      <c r="J69" t="s">
        <v>65</v>
      </c>
      <c r="K69" s="3">
        <v>2020</v>
      </c>
      <c r="L69" s="1">
        <v>2756</v>
      </c>
      <c r="M69" s="5">
        <v>308</v>
      </c>
      <c r="N69" s="5">
        <v>30</v>
      </c>
      <c r="O69" s="1">
        <v>82680</v>
      </c>
      <c r="P69" s="2">
        <v>4134</v>
      </c>
      <c r="Q69" s="1">
        <v>78546</v>
      </c>
      <c r="R69" s="5">
        <v>43.643000000000001</v>
      </c>
      <c r="S69" s="1">
        <v>848848</v>
      </c>
      <c r="T69" s="1">
        <v>-770302</v>
      </c>
      <c r="U69" s="1">
        <v>-1386.5436</v>
      </c>
    </row>
    <row r="70" spans="1:21" x14ac:dyDescent="0.3">
      <c r="A70" t="s">
        <v>15</v>
      </c>
      <c r="B70" t="s">
        <v>29</v>
      </c>
      <c r="C70" t="s">
        <v>28</v>
      </c>
      <c r="D70" t="s">
        <v>163</v>
      </c>
      <c r="E70" t="s">
        <v>26</v>
      </c>
      <c r="F70" t="s">
        <v>162</v>
      </c>
      <c r="G70" t="s">
        <v>228</v>
      </c>
      <c r="H70" s="4">
        <v>44207</v>
      </c>
      <c r="I70" t="s">
        <v>9</v>
      </c>
      <c r="J70" t="s">
        <v>0</v>
      </c>
      <c r="K70" s="3">
        <v>2021</v>
      </c>
      <c r="L70" s="1">
        <v>1474</v>
      </c>
      <c r="M70" s="5">
        <v>320</v>
      </c>
      <c r="N70" s="5">
        <v>525</v>
      </c>
      <c r="O70" s="1">
        <v>773850</v>
      </c>
      <c r="P70" s="2">
        <v>38692.5</v>
      </c>
      <c r="Q70" s="1">
        <v>735157.5</v>
      </c>
      <c r="R70" s="5">
        <v>408.31</v>
      </c>
      <c r="S70" s="1">
        <v>471680</v>
      </c>
      <c r="T70" s="1">
        <v>263477.5</v>
      </c>
      <c r="U70" s="1">
        <v>474.2595</v>
      </c>
    </row>
    <row r="71" spans="1:21" x14ac:dyDescent="0.3">
      <c r="A71" t="s">
        <v>8</v>
      </c>
      <c r="B71" t="s">
        <v>14</v>
      </c>
      <c r="C71" t="s">
        <v>81</v>
      </c>
      <c r="D71" t="s">
        <v>203</v>
      </c>
      <c r="E71" t="s">
        <v>79</v>
      </c>
      <c r="F71" t="s">
        <v>202</v>
      </c>
      <c r="G71" t="s">
        <v>228</v>
      </c>
      <c r="H71" s="4">
        <v>44197</v>
      </c>
      <c r="I71" t="s">
        <v>9</v>
      </c>
      <c r="J71" t="s">
        <v>0</v>
      </c>
      <c r="K71" s="3">
        <v>2021</v>
      </c>
      <c r="L71" s="1">
        <v>2759</v>
      </c>
      <c r="M71" s="5">
        <v>4</v>
      </c>
      <c r="N71" s="5">
        <v>18</v>
      </c>
      <c r="O71" s="1">
        <v>49662</v>
      </c>
      <c r="P71" s="2">
        <v>2979.72</v>
      </c>
      <c r="Q71" s="1">
        <v>46682.28</v>
      </c>
      <c r="R71" s="5">
        <v>25.93272</v>
      </c>
      <c r="S71" s="1">
        <v>11036</v>
      </c>
      <c r="T71" s="1">
        <v>35646.28</v>
      </c>
      <c r="U71" s="1">
        <v>64.163303999999997</v>
      </c>
    </row>
    <row r="72" spans="1:21" x14ac:dyDescent="0.3">
      <c r="A72" t="s">
        <v>15</v>
      </c>
      <c r="B72" t="s">
        <v>22</v>
      </c>
      <c r="C72" t="s">
        <v>81</v>
      </c>
      <c r="D72" t="s">
        <v>132</v>
      </c>
      <c r="E72" t="s">
        <v>79</v>
      </c>
      <c r="F72" t="s">
        <v>131</v>
      </c>
      <c r="G72" t="s">
        <v>228</v>
      </c>
      <c r="H72" s="4">
        <v>43936</v>
      </c>
      <c r="I72" t="s">
        <v>17</v>
      </c>
      <c r="J72" t="s">
        <v>16</v>
      </c>
      <c r="K72" s="3">
        <v>2020</v>
      </c>
      <c r="L72" s="1">
        <v>316</v>
      </c>
      <c r="M72" s="5">
        <v>4</v>
      </c>
      <c r="N72" s="5">
        <v>11</v>
      </c>
      <c r="O72" s="1">
        <v>3476</v>
      </c>
      <c r="P72" s="2">
        <v>208.56</v>
      </c>
      <c r="Q72" s="1">
        <v>3267.44</v>
      </c>
      <c r="R72" s="5">
        <v>1.73054</v>
      </c>
      <c r="S72" s="1">
        <v>1264</v>
      </c>
      <c r="T72" s="1">
        <v>2003.44</v>
      </c>
      <c r="U72" s="1">
        <v>3.6061920000000001</v>
      </c>
    </row>
    <row r="73" spans="1:21" x14ac:dyDescent="0.3">
      <c r="A73" t="s">
        <v>40</v>
      </c>
      <c r="B73" t="s">
        <v>39</v>
      </c>
      <c r="C73" t="s">
        <v>81</v>
      </c>
      <c r="D73" t="s">
        <v>80</v>
      </c>
      <c r="E73" t="s">
        <v>79</v>
      </c>
      <c r="F73" t="s">
        <v>37</v>
      </c>
      <c r="G73" t="s">
        <v>228</v>
      </c>
      <c r="H73" s="4">
        <v>44424</v>
      </c>
      <c r="I73" t="s">
        <v>95</v>
      </c>
      <c r="J73" t="s">
        <v>65</v>
      </c>
      <c r="K73" s="3">
        <v>2021</v>
      </c>
      <c r="L73" s="1">
        <v>1064</v>
      </c>
      <c r="M73" s="5">
        <v>4</v>
      </c>
      <c r="N73" s="5">
        <v>188</v>
      </c>
      <c r="O73" s="1">
        <v>200032</v>
      </c>
      <c r="P73" s="2">
        <v>12001.92</v>
      </c>
      <c r="Q73" s="1">
        <v>188030.07999999999</v>
      </c>
      <c r="R73" s="5">
        <v>104.2225</v>
      </c>
      <c r="S73" s="1">
        <v>4256</v>
      </c>
      <c r="T73" s="1">
        <v>183774.07999999999</v>
      </c>
      <c r="U73" s="1">
        <v>330.79334399999999</v>
      </c>
    </row>
    <row r="74" spans="1:21" x14ac:dyDescent="0.3">
      <c r="A74" t="s">
        <v>15</v>
      </c>
      <c r="B74" t="s">
        <v>7</v>
      </c>
      <c r="C74" t="s">
        <v>21</v>
      </c>
      <c r="D74" t="s">
        <v>128</v>
      </c>
      <c r="E74" t="s">
        <v>19</v>
      </c>
      <c r="F74" t="s">
        <v>127</v>
      </c>
      <c r="G74" t="s">
        <v>228</v>
      </c>
      <c r="H74" s="4">
        <v>44464</v>
      </c>
      <c r="I74" t="s">
        <v>90</v>
      </c>
      <c r="J74" t="s">
        <v>65</v>
      </c>
      <c r="K74" s="3">
        <v>2021</v>
      </c>
      <c r="L74" s="1">
        <v>1684</v>
      </c>
      <c r="M74" s="5">
        <v>6</v>
      </c>
      <c r="N74" s="5">
        <v>11</v>
      </c>
      <c r="O74" s="1">
        <v>18524</v>
      </c>
      <c r="P74" s="2">
        <v>1111.44</v>
      </c>
      <c r="Q74" s="1">
        <v>17412.560000000001</v>
      </c>
      <c r="R74" s="5">
        <v>9.2317400000000003</v>
      </c>
      <c r="S74" s="1">
        <v>10104</v>
      </c>
      <c r="T74" s="1">
        <v>7308.5600000000013</v>
      </c>
      <c r="U74" s="1">
        <v>13.155408000000001</v>
      </c>
    </row>
    <row r="75" spans="1:21" x14ac:dyDescent="0.3">
      <c r="A75" t="s">
        <v>8</v>
      </c>
      <c r="B75" t="s">
        <v>14</v>
      </c>
      <c r="C75" t="s">
        <v>13</v>
      </c>
      <c r="D75" t="s">
        <v>198</v>
      </c>
      <c r="E75" t="s">
        <v>11</v>
      </c>
      <c r="F75" t="s">
        <v>156</v>
      </c>
      <c r="G75" t="s">
        <v>228</v>
      </c>
      <c r="H75" s="4">
        <v>43946</v>
      </c>
      <c r="I75" t="s">
        <v>17</v>
      </c>
      <c r="J75" t="s">
        <v>16</v>
      </c>
      <c r="K75" s="3">
        <v>2020</v>
      </c>
      <c r="L75" s="1">
        <v>2759</v>
      </c>
      <c r="M75" s="5">
        <v>12</v>
      </c>
      <c r="N75" s="5">
        <v>18</v>
      </c>
      <c r="O75" s="1">
        <v>49662</v>
      </c>
      <c r="P75" s="2">
        <v>2979.72</v>
      </c>
      <c r="Q75" s="1">
        <v>46682.28</v>
      </c>
      <c r="R75" s="5">
        <v>25.93272</v>
      </c>
      <c r="S75" s="1">
        <v>33108</v>
      </c>
      <c r="T75" s="1">
        <v>13574.279999999999</v>
      </c>
      <c r="U75" s="1">
        <v>24.433703999999999</v>
      </c>
    </row>
    <row r="76" spans="1:21" x14ac:dyDescent="0.3">
      <c r="A76" t="s">
        <v>15</v>
      </c>
      <c r="B76" t="s">
        <v>7</v>
      </c>
      <c r="C76" t="s">
        <v>13</v>
      </c>
      <c r="D76" t="s">
        <v>106</v>
      </c>
      <c r="E76" t="s">
        <v>11</v>
      </c>
      <c r="F76" t="s">
        <v>105</v>
      </c>
      <c r="G76" t="s">
        <v>228</v>
      </c>
      <c r="H76" s="4">
        <v>44305</v>
      </c>
      <c r="I76" t="s">
        <v>17</v>
      </c>
      <c r="J76" t="s">
        <v>16</v>
      </c>
      <c r="K76" s="3">
        <v>2021</v>
      </c>
      <c r="L76" s="1">
        <v>872</v>
      </c>
      <c r="M76" s="5">
        <v>12</v>
      </c>
      <c r="N76" s="5">
        <v>525</v>
      </c>
      <c r="O76" s="1">
        <v>457800</v>
      </c>
      <c r="P76" s="2">
        <v>27468</v>
      </c>
      <c r="Q76" s="1">
        <v>430332</v>
      </c>
      <c r="R76" s="5">
        <v>239.18299999999999</v>
      </c>
      <c r="S76" s="1">
        <v>10464</v>
      </c>
      <c r="T76" s="1">
        <v>419868</v>
      </c>
      <c r="U76" s="1">
        <v>755.76239999999996</v>
      </c>
    </row>
    <row r="77" spans="1:21" x14ac:dyDescent="0.3">
      <c r="A77" t="s">
        <v>30</v>
      </c>
      <c r="B77" t="s">
        <v>33</v>
      </c>
      <c r="C77" t="s">
        <v>52</v>
      </c>
      <c r="D77" t="s">
        <v>217</v>
      </c>
      <c r="E77" t="s">
        <v>50</v>
      </c>
      <c r="F77" t="s">
        <v>216</v>
      </c>
      <c r="G77" t="s">
        <v>228</v>
      </c>
      <c r="H77" s="4">
        <v>43976</v>
      </c>
      <c r="I77" t="s">
        <v>48</v>
      </c>
      <c r="J77" t="s">
        <v>16</v>
      </c>
      <c r="K77" s="3">
        <v>2020</v>
      </c>
      <c r="L77" s="1">
        <v>1465</v>
      </c>
      <c r="M77" s="5">
        <v>148</v>
      </c>
      <c r="N77" s="5">
        <v>450</v>
      </c>
      <c r="O77" s="1">
        <v>659250</v>
      </c>
      <c r="P77" s="2">
        <v>39555</v>
      </c>
      <c r="Q77" s="1">
        <v>619695</v>
      </c>
      <c r="R77" s="5">
        <v>344.322</v>
      </c>
      <c r="S77" s="1">
        <v>216820</v>
      </c>
      <c r="T77" s="1">
        <v>402875</v>
      </c>
      <c r="U77" s="1">
        <v>725.17499999999995</v>
      </c>
    </row>
    <row r="78" spans="1:21" x14ac:dyDescent="0.3">
      <c r="A78" t="s">
        <v>15</v>
      </c>
      <c r="B78" t="s">
        <v>57</v>
      </c>
      <c r="C78" t="s">
        <v>52</v>
      </c>
      <c r="D78" t="s">
        <v>143</v>
      </c>
      <c r="E78" t="s">
        <v>50</v>
      </c>
      <c r="F78" t="s">
        <v>142</v>
      </c>
      <c r="G78" t="s">
        <v>228</v>
      </c>
      <c r="H78" s="4">
        <v>44098</v>
      </c>
      <c r="I78" t="s">
        <v>90</v>
      </c>
      <c r="J78" t="s">
        <v>65</v>
      </c>
      <c r="K78" s="3">
        <v>2020</v>
      </c>
      <c r="L78" s="1">
        <v>2491</v>
      </c>
      <c r="M78" s="5">
        <v>148</v>
      </c>
      <c r="N78" s="5">
        <v>525</v>
      </c>
      <c r="O78" s="1">
        <v>1307775</v>
      </c>
      <c r="P78" s="2">
        <v>78466.5</v>
      </c>
      <c r="Q78" s="1">
        <v>1229308.5</v>
      </c>
      <c r="R78" s="5">
        <v>683.00400000000002</v>
      </c>
      <c r="S78" s="1">
        <v>368668</v>
      </c>
      <c r="T78" s="1">
        <v>860640.5</v>
      </c>
      <c r="U78" s="1">
        <v>1549.1529</v>
      </c>
    </row>
    <row r="79" spans="1:21" x14ac:dyDescent="0.3">
      <c r="A79" t="s">
        <v>30</v>
      </c>
      <c r="B79" t="s">
        <v>57</v>
      </c>
      <c r="C79" t="s">
        <v>6</v>
      </c>
      <c r="D79" t="s">
        <v>259</v>
      </c>
      <c r="E79" t="s">
        <v>4</v>
      </c>
      <c r="F79" t="s">
        <v>258</v>
      </c>
      <c r="G79" t="s">
        <v>228</v>
      </c>
      <c r="H79" s="4">
        <v>44063</v>
      </c>
      <c r="I79" t="s">
        <v>95</v>
      </c>
      <c r="J79" t="s">
        <v>65</v>
      </c>
      <c r="K79" s="3">
        <v>2020</v>
      </c>
      <c r="L79" s="1">
        <v>1465</v>
      </c>
      <c r="M79" s="5">
        <v>308</v>
      </c>
      <c r="N79" s="5">
        <v>450</v>
      </c>
      <c r="O79" s="1">
        <v>659250</v>
      </c>
      <c r="P79" s="2">
        <v>39555</v>
      </c>
      <c r="Q79" s="1">
        <v>619695</v>
      </c>
      <c r="R79" s="5">
        <v>344.322</v>
      </c>
      <c r="S79" s="1">
        <v>451220</v>
      </c>
      <c r="T79" s="1">
        <v>168475</v>
      </c>
      <c r="U79" s="1">
        <v>303.255</v>
      </c>
    </row>
    <row r="80" spans="1:21" x14ac:dyDescent="0.3">
      <c r="A80" t="s">
        <v>15</v>
      </c>
      <c r="B80" t="s">
        <v>39</v>
      </c>
      <c r="C80" t="s">
        <v>6</v>
      </c>
      <c r="D80" t="s">
        <v>99</v>
      </c>
      <c r="E80" t="s">
        <v>4</v>
      </c>
      <c r="F80" t="s">
        <v>98</v>
      </c>
      <c r="G80" t="s">
        <v>228</v>
      </c>
      <c r="H80" s="4">
        <v>44402</v>
      </c>
      <c r="I80" t="s">
        <v>66</v>
      </c>
      <c r="J80" t="s">
        <v>65</v>
      </c>
      <c r="K80" s="3">
        <v>2021</v>
      </c>
      <c r="L80" s="1">
        <v>1348</v>
      </c>
      <c r="M80" s="5">
        <v>308</v>
      </c>
      <c r="N80" s="5">
        <v>30</v>
      </c>
      <c r="O80" s="1">
        <v>40440</v>
      </c>
      <c r="P80" s="2">
        <v>2426.4</v>
      </c>
      <c r="Q80" s="1">
        <v>38013.599999999999</v>
      </c>
      <c r="R80" s="5">
        <v>21.112400000000001</v>
      </c>
      <c r="S80" s="1">
        <v>415184</v>
      </c>
      <c r="T80" s="1">
        <v>-377170.4</v>
      </c>
      <c r="U80" s="1">
        <v>-678.90672000000006</v>
      </c>
    </row>
    <row r="81" spans="1:21" x14ac:dyDescent="0.3">
      <c r="A81" t="s">
        <v>30</v>
      </c>
      <c r="B81" t="s">
        <v>29</v>
      </c>
      <c r="C81" t="s">
        <v>6</v>
      </c>
      <c r="D81" t="s">
        <v>97</v>
      </c>
      <c r="E81" t="s">
        <v>4</v>
      </c>
      <c r="F81" t="s">
        <v>96</v>
      </c>
      <c r="G81" t="s">
        <v>228</v>
      </c>
      <c r="H81" s="4">
        <v>43895</v>
      </c>
      <c r="I81" t="s">
        <v>1</v>
      </c>
      <c r="J81" t="s">
        <v>0</v>
      </c>
      <c r="K81" s="3">
        <v>2020</v>
      </c>
      <c r="L81" s="1">
        <v>2923</v>
      </c>
      <c r="M81" s="5">
        <v>308</v>
      </c>
      <c r="N81" s="5">
        <v>450</v>
      </c>
      <c r="O81" s="1">
        <v>1315350</v>
      </c>
      <c r="P81" s="2">
        <v>78921</v>
      </c>
      <c r="Q81" s="1">
        <v>1236429</v>
      </c>
      <c r="R81" s="5">
        <v>686.952</v>
      </c>
      <c r="S81" s="1">
        <v>900284</v>
      </c>
      <c r="T81" s="1">
        <v>336145</v>
      </c>
      <c r="U81" s="1">
        <v>605.06100000000004</v>
      </c>
    </row>
    <row r="82" spans="1:21" x14ac:dyDescent="0.3">
      <c r="A82" t="s">
        <v>15</v>
      </c>
      <c r="B82" t="s">
        <v>36</v>
      </c>
      <c r="C82" t="s">
        <v>28</v>
      </c>
      <c r="D82" t="s">
        <v>165</v>
      </c>
      <c r="E82" t="s">
        <v>26</v>
      </c>
      <c r="F82" t="s">
        <v>164</v>
      </c>
      <c r="G82" t="s">
        <v>228</v>
      </c>
      <c r="H82" s="4">
        <v>44248</v>
      </c>
      <c r="I82" t="s">
        <v>58</v>
      </c>
      <c r="J82" t="s">
        <v>0</v>
      </c>
      <c r="K82" s="3">
        <v>2021</v>
      </c>
      <c r="L82" s="1">
        <v>872</v>
      </c>
      <c r="M82" s="5">
        <v>320</v>
      </c>
      <c r="N82" s="5">
        <v>525</v>
      </c>
      <c r="O82" s="1">
        <v>457800</v>
      </c>
      <c r="P82" s="2">
        <v>27468</v>
      </c>
      <c r="Q82" s="1">
        <v>430332</v>
      </c>
      <c r="R82" s="5">
        <v>239.18299999999999</v>
      </c>
      <c r="S82" s="1">
        <v>279040</v>
      </c>
      <c r="T82" s="1">
        <v>151292</v>
      </c>
      <c r="U82" s="1">
        <v>272.32560000000001</v>
      </c>
    </row>
    <row r="83" spans="1:21" x14ac:dyDescent="0.3">
      <c r="A83" t="s">
        <v>15</v>
      </c>
      <c r="B83" t="s">
        <v>22</v>
      </c>
      <c r="C83" t="s">
        <v>28</v>
      </c>
      <c r="D83" t="s">
        <v>85</v>
      </c>
      <c r="E83" t="s">
        <v>26</v>
      </c>
      <c r="F83" t="s">
        <v>84</v>
      </c>
      <c r="G83" t="s">
        <v>228</v>
      </c>
      <c r="H83" s="4">
        <v>44082</v>
      </c>
      <c r="I83" t="s">
        <v>90</v>
      </c>
      <c r="J83" t="s">
        <v>65</v>
      </c>
      <c r="K83" s="3">
        <v>2020</v>
      </c>
      <c r="L83" s="1">
        <v>1684</v>
      </c>
      <c r="M83" s="5">
        <v>320</v>
      </c>
      <c r="N83" s="5">
        <v>11</v>
      </c>
      <c r="O83" s="1">
        <v>18524</v>
      </c>
      <c r="P83" s="2">
        <v>1111.44</v>
      </c>
      <c r="Q83" s="1">
        <v>17412.560000000001</v>
      </c>
      <c r="R83" s="5">
        <v>9.2317400000000003</v>
      </c>
      <c r="S83" s="1">
        <v>538880</v>
      </c>
      <c r="T83" s="1">
        <v>-521467.44</v>
      </c>
      <c r="U83" s="1">
        <v>-938.641392</v>
      </c>
    </row>
    <row r="84" spans="1:21" x14ac:dyDescent="0.3">
      <c r="A84" t="s">
        <v>15</v>
      </c>
      <c r="B84" t="s">
        <v>22</v>
      </c>
      <c r="C84" t="s">
        <v>28</v>
      </c>
      <c r="D84" t="s">
        <v>85</v>
      </c>
      <c r="E84" t="s">
        <v>26</v>
      </c>
      <c r="F84" t="s">
        <v>84</v>
      </c>
      <c r="G84" t="s">
        <v>228</v>
      </c>
      <c r="H84" s="4">
        <v>44429</v>
      </c>
      <c r="I84" t="s">
        <v>95</v>
      </c>
      <c r="J84" t="s">
        <v>65</v>
      </c>
      <c r="K84" s="3">
        <v>2021</v>
      </c>
      <c r="L84" s="1">
        <v>2491</v>
      </c>
      <c r="M84" s="5">
        <v>320</v>
      </c>
      <c r="N84" s="5">
        <v>525</v>
      </c>
      <c r="O84" s="1">
        <v>1307775</v>
      </c>
      <c r="P84" s="2">
        <v>78466.5</v>
      </c>
      <c r="Q84" s="1">
        <v>1229308.5</v>
      </c>
      <c r="R84" s="5">
        <v>683.00400000000002</v>
      </c>
      <c r="S84" s="1">
        <v>797120</v>
      </c>
      <c r="T84" s="1">
        <v>432188.5</v>
      </c>
      <c r="U84" s="1">
        <v>777.9393</v>
      </c>
    </row>
    <row r="85" spans="1:21" x14ac:dyDescent="0.3">
      <c r="A85" t="s">
        <v>15</v>
      </c>
      <c r="B85" t="s">
        <v>7</v>
      </c>
      <c r="C85" t="s">
        <v>21</v>
      </c>
      <c r="D85" t="s">
        <v>128</v>
      </c>
      <c r="E85" t="s">
        <v>19</v>
      </c>
      <c r="F85" t="s">
        <v>127</v>
      </c>
      <c r="G85" t="s">
        <v>228</v>
      </c>
      <c r="H85" s="4">
        <v>44334</v>
      </c>
      <c r="I85" t="s">
        <v>48</v>
      </c>
      <c r="J85" t="s">
        <v>16</v>
      </c>
      <c r="K85" s="3">
        <v>2021</v>
      </c>
      <c r="L85" s="1">
        <v>2108</v>
      </c>
      <c r="M85" s="5">
        <v>6</v>
      </c>
      <c r="N85" s="5">
        <v>30</v>
      </c>
      <c r="O85" s="1">
        <v>63240</v>
      </c>
      <c r="P85" s="2">
        <v>3794.4</v>
      </c>
      <c r="Q85" s="1">
        <v>59445.599999999999</v>
      </c>
      <c r="R85" s="5">
        <v>33.031599999999997</v>
      </c>
      <c r="S85" s="1">
        <v>12648</v>
      </c>
      <c r="T85" s="1">
        <v>46797.599999999999</v>
      </c>
      <c r="U85" s="1">
        <v>84.235680000000002</v>
      </c>
    </row>
    <row r="86" spans="1:21" x14ac:dyDescent="0.3">
      <c r="A86" t="s">
        <v>15</v>
      </c>
      <c r="B86" t="s">
        <v>14</v>
      </c>
      <c r="C86" t="s">
        <v>13</v>
      </c>
      <c r="D86" t="s">
        <v>62</v>
      </c>
      <c r="E86" t="s">
        <v>11</v>
      </c>
      <c r="F86" t="s">
        <v>61</v>
      </c>
      <c r="G86" t="s">
        <v>228</v>
      </c>
      <c r="H86" s="4">
        <v>44437</v>
      </c>
      <c r="I86" t="s">
        <v>95</v>
      </c>
      <c r="J86" t="s">
        <v>65</v>
      </c>
      <c r="K86" s="3">
        <v>2021</v>
      </c>
      <c r="L86" s="1">
        <v>2108</v>
      </c>
      <c r="M86" s="5">
        <v>12</v>
      </c>
      <c r="N86" s="5">
        <v>30</v>
      </c>
      <c r="O86" s="1">
        <v>63240</v>
      </c>
      <c r="P86" s="2">
        <v>3794.4</v>
      </c>
      <c r="Q86" s="1">
        <v>59445.599999999999</v>
      </c>
      <c r="R86" s="5">
        <v>33.031599999999997</v>
      </c>
      <c r="S86" s="1">
        <v>25296</v>
      </c>
      <c r="T86" s="1">
        <v>34149.599999999999</v>
      </c>
      <c r="U86" s="1">
        <v>61.469279999999998</v>
      </c>
    </row>
    <row r="87" spans="1:21" x14ac:dyDescent="0.3">
      <c r="A87" t="s">
        <v>15</v>
      </c>
      <c r="B87" t="s">
        <v>39</v>
      </c>
      <c r="C87" t="s">
        <v>81</v>
      </c>
      <c r="D87" t="s">
        <v>134</v>
      </c>
      <c r="E87" t="s">
        <v>79</v>
      </c>
      <c r="F87" t="s">
        <v>133</v>
      </c>
      <c r="G87" t="s">
        <v>228</v>
      </c>
      <c r="H87" s="4">
        <v>44309</v>
      </c>
      <c r="I87" t="s">
        <v>17</v>
      </c>
      <c r="J87" t="s">
        <v>16</v>
      </c>
      <c r="K87" s="3">
        <v>2021</v>
      </c>
      <c r="L87" s="1">
        <v>2201</v>
      </c>
      <c r="M87" s="5">
        <v>4</v>
      </c>
      <c r="N87" s="5">
        <v>30</v>
      </c>
      <c r="O87" s="1">
        <v>66030</v>
      </c>
      <c r="P87" s="2">
        <v>4622.0999999999995</v>
      </c>
      <c r="Q87" s="1">
        <v>61407.9</v>
      </c>
      <c r="R87" s="5">
        <v>34.112400000000001</v>
      </c>
      <c r="S87" s="1">
        <v>8804</v>
      </c>
      <c r="T87" s="1">
        <v>52603.9</v>
      </c>
      <c r="U87" s="1">
        <v>94.687020000000004</v>
      </c>
    </row>
    <row r="88" spans="1:21" x14ac:dyDescent="0.3">
      <c r="A88" t="s">
        <v>15</v>
      </c>
      <c r="B88" t="s">
        <v>14</v>
      </c>
      <c r="C88" t="s">
        <v>13</v>
      </c>
      <c r="D88" t="s">
        <v>62</v>
      </c>
      <c r="E88" t="s">
        <v>11</v>
      </c>
      <c r="F88" t="s">
        <v>61</v>
      </c>
      <c r="G88" t="s">
        <v>228</v>
      </c>
      <c r="H88" s="4">
        <v>44233</v>
      </c>
      <c r="I88" t="s">
        <v>58</v>
      </c>
      <c r="J88" t="s">
        <v>0</v>
      </c>
      <c r="K88" s="3">
        <v>2021</v>
      </c>
      <c r="L88" s="1">
        <v>1237</v>
      </c>
      <c r="M88" s="5">
        <v>12</v>
      </c>
      <c r="N88" s="5">
        <v>11</v>
      </c>
      <c r="O88" s="1">
        <v>13607</v>
      </c>
      <c r="P88" s="2">
        <v>952.4899999999999</v>
      </c>
      <c r="Q88" s="1">
        <v>12654.51</v>
      </c>
      <c r="R88" s="5">
        <v>6.7118100000000007</v>
      </c>
      <c r="S88" s="1">
        <v>14844</v>
      </c>
      <c r="T88" s="1">
        <v>-2189.4899999999998</v>
      </c>
      <c r="U88" s="1">
        <v>-3.9410819999999993</v>
      </c>
    </row>
    <row r="89" spans="1:21" x14ac:dyDescent="0.3">
      <c r="A89" t="s">
        <v>8</v>
      </c>
      <c r="B89" t="s">
        <v>7</v>
      </c>
      <c r="C89" t="s">
        <v>6</v>
      </c>
      <c r="D89" t="s">
        <v>235</v>
      </c>
      <c r="E89" t="s">
        <v>4</v>
      </c>
      <c r="F89" t="s">
        <v>234</v>
      </c>
      <c r="G89" t="s">
        <v>228</v>
      </c>
      <c r="H89" s="4">
        <v>43832</v>
      </c>
      <c r="I89" t="s">
        <v>9</v>
      </c>
      <c r="J89" t="s">
        <v>0</v>
      </c>
      <c r="K89" s="3">
        <v>2020</v>
      </c>
      <c r="L89" s="1">
        <v>2658</v>
      </c>
      <c r="M89" s="5">
        <v>308</v>
      </c>
      <c r="N89" s="5">
        <v>18</v>
      </c>
      <c r="O89" s="1">
        <v>47844</v>
      </c>
      <c r="P89" s="2">
        <v>3349.0799999999995</v>
      </c>
      <c r="Q89" s="1">
        <v>44494.92</v>
      </c>
      <c r="R89" s="5">
        <v>24.7194</v>
      </c>
      <c r="S89" s="1">
        <v>818664</v>
      </c>
      <c r="T89" s="1">
        <v>-774169.08</v>
      </c>
      <c r="U89" s="1">
        <v>-1393.5043439999999</v>
      </c>
    </row>
    <row r="90" spans="1:21" x14ac:dyDescent="0.3">
      <c r="A90" t="s">
        <v>40</v>
      </c>
      <c r="B90" t="s">
        <v>14</v>
      </c>
      <c r="C90" t="s">
        <v>21</v>
      </c>
      <c r="D90" t="s">
        <v>279</v>
      </c>
      <c r="E90" t="s">
        <v>19</v>
      </c>
      <c r="F90" t="s">
        <v>276</v>
      </c>
      <c r="G90" t="s">
        <v>228</v>
      </c>
      <c r="H90" s="4">
        <v>43903</v>
      </c>
      <c r="I90" t="s">
        <v>1</v>
      </c>
      <c r="J90" t="s">
        <v>0</v>
      </c>
      <c r="K90" s="3">
        <v>2020</v>
      </c>
      <c r="L90" s="1">
        <v>3000</v>
      </c>
      <c r="M90" s="5">
        <v>6</v>
      </c>
      <c r="N90" s="5">
        <v>188</v>
      </c>
      <c r="O90" s="1">
        <v>564000</v>
      </c>
      <c r="P90" s="2">
        <v>39480.000000000007</v>
      </c>
      <c r="Q90" s="1">
        <v>524520</v>
      </c>
      <c r="R90" s="5">
        <v>290.625</v>
      </c>
      <c r="S90" s="1">
        <v>18000</v>
      </c>
      <c r="T90" s="1">
        <v>506520</v>
      </c>
      <c r="U90" s="1">
        <v>911.73599999999999</v>
      </c>
    </row>
    <row r="91" spans="1:21" x14ac:dyDescent="0.3">
      <c r="A91" t="s">
        <v>43</v>
      </c>
      <c r="B91" t="s">
        <v>39</v>
      </c>
      <c r="C91" t="s">
        <v>13</v>
      </c>
      <c r="D91" t="s">
        <v>126</v>
      </c>
      <c r="E91" t="s">
        <v>11</v>
      </c>
      <c r="F91" t="s">
        <v>125</v>
      </c>
      <c r="G91" t="s">
        <v>228</v>
      </c>
      <c r="H91" s="4">
        <v>44086</v>
      </c>
      <c r="I91" t="s">
        <v>90</v>
      </c>
      <c r="J91" t="s">
        <v>65</v>
      </c>
      <c r="K91" s="3">
        <v>2020</v>
      </c>
      <c r="L91" s="1">
        <v>3517</v>
      </c>
      <c r="M91" s="5">
        <v>12</v>
      </c>
      <c r="N91" s="5">
        <v>23</v>
      </c>
      <c r="O91" s="1">
        <v>80891</v>
      </c>
      <c r="P91" s="2">
        <v>5662.3700000000008</v>
      </c>
      <c r="Q91" s="1">
        <v>75228.63</v>
      </c>
      <c r="R91" s="5">
        <v>40.887449999999994</v>
      </c>
      <c r="S91" s="1">
        <v>42204</v>
      </c>
      <c r="T91" s="1">
        <v>33024.630000000005</v>
      </c>
      <c r="U91" s="1">
        <v>59.444334000000005</v>
      </c>
    </row>
    <row r="92" spans="1:21" x14ac:dyDescent="0.3">
      <c r="A92" t="s">
        <v>30</v>
      </c>
      <c r="B92" t="s">
        <v>33</v>
      </c>
      <c r="C92" t="s">
        <v>13</v>
      </c>
      <c r="D92" t="s">
        <v>151</v>
      </c>
      <c r="E92" t="s">
        <v>11</v>
      </c>
      <c r="F92" t="s">
        <v>131</v>
      </c>
      <c r="G92" t="s">
        <v>228</v>
      </c>
      <c r="H92" s="4">
        <v>43998</v>
      </c>
      <c r="I92" t="s">
        <v>45</v>
      </c>
      <c r="J92" t="s">
        <v>16</v>
      </c>
      <c r="K92" s="3">
        <v>2020</v>
      </c>
      <c r="L92" s="1">
        <v>1348</v>
      </c>
      <c r="M92" s="5">
        <v>12</v>
      </c>
      <c r="N92" s="5">
        <v>450</v>
      </c>
      <c r="O92" s="1">
        <v>606600</v>
      </c>
      <c r="P92" s="2">
        <v>42462.000000000007</v>
      </c>
      <c r="Q92" s="1">
        <v>564138</v>
      </c>
      <c r="R92" s="5">
        <v>313.31700000000001</v>
      </c>
      <c r="S92" s="1">
        <v>16176</v>
      </c>
      <c r="T92" s="1">
        <v>547962</v>
      </c>
      <c r="U92" s="1">
        <v>986.33159999999998</v>
      </c>
    </row>
    <row r="93" spans="1:21" x14ac:dyDescent="0.3">
      <c r="A93" t="s">
        <v>30</v>
      </c>
      <c r="B93" t="s">
        <v>57</v>
      </c>
      <c r="C93" t="s">
        <v>13</v>
      </c>
      <c r="D93" t="s">
        <v>194</v>
      </c>
      <c r="E93" t="s">
        <v>11</v>
      </c>
      <c r="F93" t="s">
        <v>193</v>
      </c>
      <c r="G93" t="s">
        <v>228</v>
      </c>
      <c r="H93" s="4">
        <v>44335</v>
      </c>
      <c r="I93" t="s">
        <v>48</v>
      </c>
      <c r="J93" t="s">
        <v>16</v>
      </c>
      <c r="K93" s="3">
        <v>2021</v>
      </c>
      <c r="L93" s="1">
        <v>1685</v>
      </c>
      <c r="M93" s="5">
        <v>12</v>
      </c>
      <c r="N93" s="5">
        <v>450</v>
      </c>
      <c r="O93" s="1">
        <v>758250</v>
      </c>
      <c r="P93" s="2">
        <v>53077.500000000007</v>
      </c>
      <c r="Q93" s="1">
        <v>705172.5</v>
      </c>
      <c r="R93" s="5">
        <v>391.71600000000001</v>
      </c>
      <c r="S93" s="1">
        <v>20220</v>
      </c>
      <c r="T93" s="1">
        <v>684952.5</v>
      </c>
      <c r="U93" s="1">
        <v>1232.9144999999999</v>
      </c>
    </row>
    <row r="94" spans="1:21" x14ac:dyDescent="0.3">
      <c r="A94" t="s">
        <v>8</v>
      </c>
      <c r="B94" t="s">
        <v>29</v>
      </c>
      <c r="C94" t="s">
        <v>13</v>
      </c>
      <c r="D94" t="s">
        <v>149</v>
      </c>
      <c r="E94" t="s">
        <v>11</v>
      </c>
      <c r="F94" t="s">
        <v>148</v>
      </c>
      <c r="G94" t="s">
        <v>228</v>
      </c>
      <c r="H94" s="4">
        <v>43928</v>
      </c>
      <c r="I94" t="s">
        <v>17</v>
      </c>
      <c r="J94" t="s">
        <v>16</v>
      </c>
      <c r="K94" s="3">
        <v>2020</v>
      </c>
      <c r="L94" s="1">
        <v>3316</v>
      </c>
      <c r="M94" s="5">
        <v>12</v>
      </c>
      <c r="N94" s="5">
        <v>18</v>
      </c>
      <c r="O94" s="1">
        <v>59688</v>
      </c>
      <c r="P94" s="2">
        <v>4178.1600000000008</v>
      </c>
      <c r="Q94" s="1">
        <v>55509.84</v>
      </c>
      <c r="R94" s="5">
        <v>30.835080000000001</v>
      </c>
      <c r="S94" s="1">
        <v>39792</v>
      </c>
      <c r="T94" s="1">
        <v>15717.839999999997</v>
      </c>
      <c r="U94" s="1">
        <v>28.292111999999992</v>
      </c>
    </row>
    <row r="95" spans="1:21" x14ac:dyDescent="0.3">
      <c r="A95" t="s">
        <v>15</v>
      </c>
      <c r="B95" t="s">
        <v>36</v>
      </c>
      <c r="C95" t="s">
        <v>13</v>
      </c>
      <c r="D95" t="s">
        <v>76</v>
      </c>
      <c r="E95" t="s">
        <v>11</v>
      </c>
      <c r="F95" t="s">
        <v>75</v>
      </c>
      <c r="G95" t="s">
        <v>228</v>
      </c>
      <c r="H95" s="4">
        <v>44361</v>
      </c>
      <c r="I95" t="s">
        <v>45</v>
      </c>
      <c r="J95" t="s">
        <v>16</v>
      </c>
      <c r="K95" s="3">
        <v>2021</v>
      </c>
      <c r="L95" s="1">
        <v>2550</v>
      </c>
      <c r="M95" s="5">
        <v>12</v>
      </c>
      <c r="N95" s="5">
        <v>11</v>
      </c>
      <c r="O95" s="1">
        <v>28050</v>
      </c>
      <c r="P95" s="2">
        <v>1963.5000000000002</v>
      </c>
      <c r="Q95" s="1">
        <v>26086.5</v>
      </c>
      <c r="R95" s="5">
        <v>13.83375</v>
      </c>
      <c r="S95" s="1">
        <v>30600</v>
      </c>
      <c r="T95" s="1">
        <v>-4513.5</v>
      </c>
      <c r="U95" s="1">
        <v>-8.1242999999999999</v>
      </c>
    </row>
    <row r="96" spans="1:21" x14ac:dyDescent="0.3">
      <c r="A96" t="s">
        <v>15</v>
      </c>
      <c r="B96" t="s">
        <v>22</v>
      </c>
      <c r="C96" t="s">
        <v>52</v>
      </c>
      <c r="D96" t="s">
        <v>102</v>
      </c>
      <c r="E96" t="s">
        <v>50</v>
      </c>
      <c r="F96" t="s">
        <v>101</v>
      </c>
      <c r="G96" t="s">
        <v>228</v>
      </c>
      <c r="H96" s="4">
        <v>44238</v>
      </c>
      <c r="I96" t="s">
        <v>58</v>
      </c>
      <c r="J96" t="s">
        <v>0</v>
      </c>
      <c r="K96" s="3">
        <v>2021</v>
      </c>
      <c r="L96" s="1">
        <v>1705</v>
      </c>
      <c r="M96" s="5">
        <v>148</v>
      </c>
      <c r="N96" s="5">
        <v>30</v>
      </c>
      <c r="O96" s="1">
        <v>51150</v>
      </c>
      <c r="P96" s="2">
        <v>3580.5000000000005</v>
      </c>
      <c r="Q96" s="1">
        <v>47569.5</v>
      </c>
      <c r="R96" s="5">
        <v>26.430599999999998</v>
      </c>
      <c r="S96" s="1">
        <v>252340</v>
      </c>
      <c r="T96" s="1">
        <v>-204770.5</v>
      </c>
      <c r="U96" s="1">
        <v>-368.58690000000001</v>
      </c>
    </row>
    <row r="97" spans="1:21" x14ac:dyDescent="0.3">
      <c r="A97" t="s">
        <v>15</v>
      </c>
      <c r="B97" t="s">
        <v>14</v>
      </c>
      <c r="C97" t="s">
        <v>52</v>
      </c>
      <c r="D97" t="s">
        <v>219</v>
      </c>
      <c r="E97" t="s">
        <v>50</v>
      </c>
      <c r="F97" t="s">
        <v>218</v>
      </c>
      <c r="G97" t="s">
        <v>228</v>
      </c>
      <c r="H97" s="4">
        <v>44321</v>
      </c>
      <c r="I97" t="s">
        <v>48</v>
      </c>
      <c r="J97" t="s">
        <v>16</v>
      </c>
      <c r="K97" s="3">
        <v>2021</v>
      </c>
      <c r="L97" s="1">
        <v>706</v>
      </c>
      <c r="M97" s="5">
        <v>148</v>
      </c>
      <c r="N97" s="5">
        <v>30</v>
      </c>
      <c r="O97" s="1">
        <v>21180</v>
      </c>
      <c r="P97" s="2">
        <v>1482.6000000000001</v>
      </c>
      <c r="Q97" s="1">
        <v>19697.400000000001</v>
      </c>
      <c r="R97" s="5">
        <v>10.9368</v>
      </c>
      <c r="S97" s="1">
        <v>104488</v>
      </c>
      <c r="T97" s="1">
        <v>-84790.6</v>
      </c>
      <c r="U97" s="1">
        <v>-152.62308000000002</v>
      </c>
    </row>
    <row r="98" spans="1:21" x14ac:dyDescent="0.3">
      <c r="A98" t="s">
        <v>40</v>
      </c>
      <c r="B98" t="s">
        <v>22</v>
      </c>
      <c r="C98" t="s">
        <v>28</v>
      </c>
      <c r="D98" t="s">
        <v>189</v>
      </c>
      <c r="E98" t="s">
        <v>26</v>
      </c>
      <c r="F98" t="s">
        <v>188</v>
      </c>
      <c r="G98" t="s">
        <v>228</v>
      </c>
      <c r="H98" s="4">
        <v>44353</v>
      </c>
      <c r="I98" t="s">
        <v>45</v>
      </c>
      <c r="J98" t="s">
        <v>16</v>
      </c>
      <c r="K98" s="3">
        <v>2021</v>
      </c>
      <c r="L98" s="1">
        <v>1193</v>
      </c>
      <c r="M98" s="5">
        <v>320</v>
      </c>
      <c r="N98" s="5">
        <v>188</v>
      </c>
      <c r="O98" s="1">
        <v>224284</v>
      </c>
      <c r="P98" s="2">
        <v>15699.880000000001</v>
      </c>
      <c r="Q98" s="1">
        <v>208584.12</v>
      </c>
      <c r="R98" s="5">
        <v>115.55249999999999</v>
      </c>
      <c r="S98" s="1">
        <v>381760</v>
      </c>
      <c r="T98" s="1">
        <v>-173175.88</v>
      </c>
      <c r="U98" s="1">
        <v>-311.71658400000001</v>
      </c>
    </row>
    <row r="99" spans="1:21" x14ac:dyDescent="0.3">
      <c r="A99" t="s">
        <v>30</v>
      </c>
      <c r="B99" t="s">
        <v>39</v>
      </c>
      <c r="C99" t="s">
        <v>21</v>
      </c>
      <c r="D99" t="s">
        <v>248</v>
      </c>
      <c r="E99" t="s">
        <v>19</v>
      </c>
      <c r="F99" t="s">
        <v>117</v>
      </c>
      <c r="G99" t="s">
        <v>228</v>
      </c>
      <c r="H99" s="4">
        <v>44056</v>
      </c>
      <c r="I99" t="s">
        <v>95</v>
      </c>
      <c r="J99" t="s">
        <v>65</v>
      </c>
      <c r="K99" s="3">
        <v>2020</v>
      </c>
      <c r="L99" s="1">
        <v>1540</v>
      </c>
      <c r="M99" s="5">
        <v>6</v>
      </c>
      <c r="N99" s="5">
        <v>450</v>
      </c>
      <c r="O99" s="1">
        <v>693000</v>
      </c>
      <c r="P99" s="2">
        <v>55440</v>
      </c>
      <c r="Q99" s="1">
        <v>637560</v>
      </c>
      <c r="R99" s="5">
        <v>354.108</v>
      </c>
      <c r="S99" s="1">
        <v>9240</v>
      </c>
      <c r="T99" s="1">
        <v>628320</v>
      </c>
      <c r="U99" s="1">
        <v>1130.9759999999999</v>
      </c>
    </row>
    <row r="100" spans="1:21" x14ac:dyDescent="0.3">
      <c r="A100" t="s">
        <v>15</v>
      </c>
      <c r="B100" t="s">
        <v>36</v>
      </c>
      <c r="C100" t="s">
        <v>13</v>
      </c>
      <c r="D100" t="s">
        <v>76</v>
      </c>
      <c r="E100" t="s">
        <v>11</v>
      </c>
      <c r="F100" t="s">
        <v>75</v>
      </c>
      <c r="G100" t="s">
        <v>228</v>
      </c>
      <c r="H100" s="4">
        <v>44514</v>
      </c>
      <c r="I100" t="s">
        <v>54</v>
      </c>
      <c r="J100" t="s">
        <v>23</v>
      </c>
      <c r="K100" s="3">
        <v>2021</v>
      </c>
      <c r="L100" s="1">
        <v>2891</v>
      </c>
      <c r="M100" s="5">
        <v>12</v>
      </c>
      <c r="N100" s="5">
        <v>11</v>
      </c>
      <c r="O100" s="1">
        <v>31801</v>
      </c>
      <c r="P100" s="2">
        <v>2544.08</v>
      </c>
      <c r="Q100" s="1">
        <v>29256.92</v>
      </c>
      <c r="R100" s="5">
        <v>15.513959999999999</v>
      </c>
      <c r="S100" s="1">
        <v>34692</v>
      </c>
      <c r="T100" s="1">
        <v>-5435.0800000000017</v>
      </c>
      <c r="U100" s="1">
        <v>-9.7831440000000036</v>
      </c>
    </row>
    <row r="101" spans="1:21" x14ac:dyDescent="0.3">
      <c r="A101" t="s">
        <v>15</v>
      </c>
      <c r="B101" t="s">
        <v>36</v>
      </c>
      <c r="C101" t="s">
        <v>13</v>
      </c>
      <c r="D101" t="s">
        <v>76</v>
      </c>
      <c r="E101" t="s">
        <v>11</v>
      </c>
      <c r="F101" t="s">
        <v>75</v>
      </c>
      <c r="G101" t="s">
        <v>228</v>
      </c>
      <c r="H101" s="4">
        <v>44125</v>
      </c>
      <c r="I101" t="s">
        <v>44</v>
      </c>
      <c r="J101" t="s">
        <v>23</v>
      </c>
      <c r="K101" s="3">
        <v>2020</v>
      </c>
      <c r="L101" s="1">
        <v>2575</v>
      </c>
      <c r="M101" s="5">
        <v>12</v>
      </c>
      <c r="N101" s="5">
        <v>525</v>
      </c>
      <c r="O101" s="1">
        <v>1351875</v>
      </c>
      <c r="P101" s="2">
        <v>108150</v>
      </c>
      <c r="Q101" s="1">
        <v>1243725</v>
      </c>
      <c r="R101" s="5">
        <v>691.01199999999994</v>
      </c>
      <c r="S101" s="1">
        <v>30900</v>
      </c>
      <c r="T101" s="1">
        <v>1212825</v>
      </c>
      <c r="U101" s="1">
        <v>2183.085</v>
      </c>
    </row>
    <row r="102" spans="1:21" x14ac:dyDescent="0.3">
      <c r="A102" t="s">
        <v>15</v>
      </c>
      <c r="B102" t="s">
        <v>36</v>
      </c>
      <c r="C102" t="s">
        <v>13</v>
      </c>
      <c r="D102" t="s">
        <v>74</v>
      </c>
      <c r="E102" t="s">
        <v>11</v>
      </c>
      <c r="F102" t="s">
        <v>73</v>
      </c>
      <c r="G102" t="s">
        <v>228</v>
      </c>
      <c r="H102" s="4">
        <v>43877</v>
      </c>
      <c r="I102" t="s">
        <v>58</v>
      </c>
      <c r="J102" t="s">
        <v>0</v>
      </c>
      <c r="K102" s="3">
        <v>2020</v>
      </c>
      <c r="L102" s="1">
        <v>2335</v>
      </c>
      <c r="M102" s="5">
        <v>12</v>
      </c>
      <c r="N102" s="5">
        <v>11</v>
      </c>
      <c r="O102" s="1">
        <v>25685</v>
      </c>
      <c r="P102" s="2">
        <v>2054.8000000000002</v>
      </c>
      <c r="Q102" s="1">
        <v>23630.2</v>
      </c>
      <c r="R102" s="5">
        <v>12.53224</v>
      </c>
      <c r="S102" s="1">
        <v>28020</v>
      </c>
      <c r="T102" s="1">
        <v>-4389.7999999999993</v>
      </c>
      <c r="U102" s="1">
        <v>-7.9016399999999987</v>
      </c>
    </row>
    <row r="103" spans="1:21" x14ac:dyDescent="0.3">
      <c r="A103" t="s">
        <v>30</v>
      </c>
      <c r="B103" t="s">
        <v>33</v>
      </c>
      <c r="C103" t="s">
        <v>52</v>
      </c>
      <c r="D103" t="s">
        <v>217</v>
      </c>
      <c r="E103" t="s">
        <v>50</v>
      </c>
      <c r="F103" t="s">
        <v>216</v>
      </c>
      <c r="G103" t="s">
        <v>228</v>
      </c>
      <c r="H103" s="4">
        <v>44512</v>
      </c>
      <c r="I103" t="s">
        <v>54</v>
      </c>
      <c r="J103" t="s">
        <v>23</v>
      </c>
      <c r="K103" s="3">
        <v>2021</v>
      </c>
      <c r="L103" s="1">
        <v>463</v>
      </c>
      <c r="M103" s="5">
        <v>148</v>
      </c>
      <c r="N103" s="5">
        <v>450</v>
      </c>
      <c r="O103" s="1">
        <v>208350</v>
      </c>
      <c r="P103" s="2">
        <v>16668</v>
      </c>
      <c r="Q103" s="1">
        <v>191682</v>
      </c>
      <c r="R103" s="5">
        <v>106.536</v>
      </c>
      <c r="S103" s="1">
        <v>68524</v>
      </c>
      <c r="T103" s="1">
        <v>123158</v>
      </c>
      <c r="U103" s="1">
        <v>221.68439999999998</v>
      </c>
    </row>
    <row r="104" spans="1:21" x14ac:dyDescent="0.3">
      <c r="A104" t="s">
        <v>30</v>
      </c>
      <c r="B104" t="s">
        <v>7</v>
      </c>
      <c r="C104" t="s">
        <v>6</v>
      </c>
      <c r="D104" t="s">
        <v>94</v>
      </c>
      <c r="E104" t="s">
        <v>4</v>
      </c>
      <c r="F104" t="s">
        <v>3</v>
      </c>
      <c r="G104" t="s">
        <v>228</v>
      </c>
      <c r="H104" s="4">
        <v>44377</v>
      </c>
      <c r="I104" t="s">
        <v>45</v>
      </c>
      <c r="J104" t="s">
        <v>16</v>
      </c>
      <c r="K104" s="3">
        <v>2021</v>
      </c>
      <c r="L104" s="1">
        <v>970</v>
      </c>
      <c r="M104" s="5">
        <v>308</v>
      </c>
      <c r="N104" s="5">
        <v>450</v>
      </c>
      <c r="O104" s="1">
        <v>436500</v>
      </c>
      <c r="P104" s="2">
        <v>34920</v>
      </c>
      <c r="Q104" s="1">
        <v>401580</v>
      </c>
      <c r="R104" s="5">
        <v>223.00800000000001</v>
      </c>
      <c r="S104" s="1">
        <v>298760</v>
      </c>
      <c r="T104" s="1">
        <v>102820</v>
      </c>
      <c r="U104" s="1">
        <v>185.07599999999999</v>
      </c>
    </row>
    <row r="105" spans="1:21" x14ac:dyDescent="0.3">
      <c r="A105" t="s">
        <v>8</v>
      </c>
      <c r="B105" t="s">
        <v>14</v>
      </c>
      <c r="C105" t="s">
        <v>28</v>
      </c>
      <c r="D105" t="s">
        <v>135</v>
      </c>
      <c r="E105" t="s">
        <v>26</v>
      </c>
      <c r="F105" t="s">
        <v>59</v>
      </c>
      <c r="G105" t="s">
        <v>228</v>
      </c>
      <c r="H105" s="4">
        <v>44476</v>
      </c>
      <c r="I105" t="s">
        <v>44</v>
      </c>
      <c r="J105" t="s">
        <v>23</v>
      </c>
      <c r="K105" s="3">
        <v>2021</v>
      </c>
      <c r="L105" s="1">
        <v>1650</v>
      </c>
      <c r="M105" s="5">
        <v>320</v>
      </c>
      <c r="N105" s="5">
        <v>18</v>
      </c>
      <c r="O105" s="1">
        <v>29700</v>
      </c>
      <c r="P105" s="2">
        <v>2376</v>
      </c>
      <c r="Q105" s="1">
        <v>27324</v>
      </c>
      <c r="R105" s="5">
        <v>15.18</v>
      </c>
      <c r="S105" s="1">
        <v>528000</v>
      </c>
      <c r="T105" s="1">
        <v>-500676</v>
      </c>
      <c r="U105" s="1">
        <v>-901.21679999999992</v>
      </c>
    </row>
    <row r="106" spans="1:21" x14ac:dyDescent="0.3">
      <c r="A106" t="s">
        <v>8</v>
      </c>
      <c r="B106" t="s">
        <v>33</v>
      </c>
      <c r="C106" t="s">
        <v>81</v>
      </c>
      <c r="D106" t="s">
        <v>265</v>
      </c>
      <c r="E106" t="s">
        <v>79</v>
      </c>
      <c r="F106" t="s">
        <v>264</v>
      </c>
      <c r="G106" t="s">
        <v>228</v>
      </c>
      <c r="H106" s="4">
        <v>44244</v>
      </c>
      <c r="I106" t="s">
        <v>58</v>
      </c>
      <c r="J106" t="s">
        <v>0</v>
      </c>
      <c r="K106" s="3">
        <v>2021</v>
      </c>
      <c r="L106" s="1">
        <v>440</v>
      </c>
      <c r="M106" s="5">
        <v>4</v>
      </c>
      <c r="N106" s="5">
        <v>18</v>
      </c>
      <c r="O106" s="1">
        <v>7920</v>
      </c>
      <c r="P106" s="2">
        <v>712.8</v>
      </c>
      <c r="Q106" s="1">
        <v>7207.2</v>
      </c>
      <c r="R106" s="5">
        <v>4.0076400000000003</v>
      </c>
      <c r="S106" s="1">
        <v>1760</v>
      </c>
      <c r="T106" s="1">
        <v>5447.2</v>
      </c>
      <c r="U106" s="1">
        <v>9.8049599999999995</v>
      </c>
    </row>
    <row r="107" spans="1:21" x14ac:dyDescent="0.3">
      <c r="A107" t="s">
        <v>30</v>
      </c>
      <c r="B107" t="s">
        <v>57</v>
      </c>
      <c r="C107" t="s">
        <v>21</v>
      </c>
      <c r="D107" t="s">
        <v>182</v>
      </c>
      <c r="E107" t="s">
        <v>19</v>
      </c>
      <c r="F107" t="s">
        <v>181</v>
      </c>
      <c r="G107" t="s">
        <v>228</v>
      </c>
      <c r="H107" s="4">
        <v>43996</v>
      </c>
      <c r="I107" t="s">
        <v>45</v>
      </c>
      <c r="J107" t="s">
        <v>16</v>
      </c>
      <c r="K107" s="3">
        <v>2020</v>
      </c>
      <c r="L107" s="1">
        <v>386</v>
      </c>
      <c r="M107" s="5">
        <v>6</v>
      </c>
      <c r="N107" s="5">
        <v>450</v>
      </c>
      <c r="O107" s="1">
        <v>173700</v>
      </c>
      <c r="P107" s="2">
        <v>15633</v>
      </c>
      <c r="Q107" s="1">
        <v>158067</v>
      </c>
      <c r="R107" s="5">
        <v>87.906000000000006</v>
      </c>
      <c r="S107" s="1">
        <v>2316</v>
      </c>
      <c r="T107" s="1">
        <v>155751</v>
      </c>
      <c r="U107" s="1">
        <v>280.35179999999997</v>
      </c>
    </row>
    <row r="108" spans="1:21" x14ac:dyDescent="0.3">
      <c r="A108" t="s">
        <v>40</v>
      </c>
      <c r="B108" t="s">
        <v>29</v>
      </c>
      <c r="C108" t="s">
        <v>21</v>
      </c>
      <c r="D108" t="s">
        <v>280</v>
      </c>
      <c r="E108" t="s">
        <v>19</v>
      </c>
      <c r="F108" t="s">
        <v>46</v>
      </c>
      <c r="G108" t="s">
        <v>228</v>
      </c>
      <c r="H108" s="4">
        <v>44315</v>
      </c>
      <c r="I108" t="s">
        <v>17</v>
      </c>
      <c r="J108" t="s">
        <v>16</v>
      </c>
      <c r="K108" s="3">
        <v>2021</v>
      </c>
      <c r="L108" s="1">
        <v>2228</v>
      </c>
      <c r="M108" s="5">
        <v>6</v>
      </c>
      <c r="N108" s="5">
        <v>188</v>
      </c>
      <c r="O108" s="1">
        <v>418864</v>
      </c>
      <c r="P108" s="2">
        <v>37697.760000000002</v>
      </c>
      <c r="Q108" s="1">
        <v>381166.24</v>
      </c>
      <c r="R108" s="5">
        <v>211.23374999999999</v>
      </c>
      <c r="S108" s="1">
        <v>13368</v>
      </c>
      <c r="T108" s="1">
        <v>367798.24</v>
      </c>
      <c r="U108" s="1">
        <v>662.036832</v>
      </c>
    </row>
    <row r="109" spans="1:21" x14ac:dyDescent="0.3">
      <c r="A109" t="s">
        <v>15</v>
      </c>
      <c r="B109" t="s">
        <v>7</v>
      </c>
      <c r="C109" t="s">
        <v>21</v>
      </c>
      <c r="D109" t="s">
        <v>110</v>
      </c>
      <c r="E109" t="s">
        <v>19</v>
      </c>
      <c r="F109" t="s">
        <v>109</v>
      </c>
      <c r="G109" t="s">
        <v>228</v>
      </c>
      <c r="H109" s="4">
        <v>44530</v>
      </c>
      <c r="I109" t="s">
        <v>54</v>
      </c>
      <c r="J109" t="s">
        <v>23</v>
      </c>
      <c r="K109" s="3">
        <v>2021</v>
      </c>
      <c r="L109" s="1">
        <v>1933</v>
      </c>
      <c r="M109" s="5">
        <v>6</v>
      </c>
      <c r="N109" s="5">
        <v>11</v>
      </c>
      <c r="O109" s="1">
        <v>21263</v>
      </c>
      <c r="P109" s="2">
        <v>1913.6699999999998</v>
      </c>
      <c r="Q109" s="1">
        <v>19349.330000000002</v>
      </c>
      <c r="R109" s="5">
        <v>10.26207</v>
      </c>
      <c r="S109" s="1">
        <v>11598</v>
      </c>
      <c r="T109" s="1">
        <v>7751.3300000000017</v>
      </c>
      <c r="U109" s="1">
        <v>13.952394000000004</v>
      </c>
    </row>
    <row r="110" spans="1:21" x14ac:dyDescent="0.3">
      <c r="A110" t="s">
        <v>30</v>
      </c>
      <c r="B110" t="s">
        <v>36</v>
      </c>
      <c r="C110" t="s">
        <v>21</v>
      </c>
      <c r="D110" t="s">
        <v>277</v>
      </c>
      <c r="E110" t="s">
        <v>19</v>
      </c>
      <c r="F110" t="s">
        <v>276</v>
      </c>
      <c r="G110" t="s">
        <v>228</v>
      </c>
      <c r="H110" s="4">
        <v>44274</v>
      </c>
      <c r="I110" t="s">
        <v>1</v>
      </c>
      <c r="J110" t="s">
        <v>0</v>
      </c>
      <c r="K110" s="3">
        <v>2021</v>
      </c>
      <c r="L110" s="1">
        <v>401</v>
      </c>
      <c r="M110" s="5">
        <v>6</v>
      </c>
      <c r="N110" s="5">
        <v>450</v>
      </c>
      <c r="O110" s="1">
        <v>180450</v>
      </c>
      <c r="P110" s="2">
        <v>16240.5</v>
      </c>
      <c r="Q110" s="1">
        <v>164209.5</v>
      </c>
      <c r="R110" s="5">
        <v>91.182000000000002</v>
      </c>
      <c r="S110" s="1">
        <v>2406</v>
      </c>
      <c r="T110" s="1">
        <v>161803.5</v>
      </c>
      <c r="U110" s="1">
        <v>291.24630000000002</v>
      </c>
    </row>
    <row r="111" spans="1:21" x14ac:dyDescent="0.3">
      <c r="A111" t="s">
        <v>8</v>
      </c>
      <c r="B111" t="s">
        <v>29</v>
      </c>
      <c r="C111" t="s">
        <v>13</v>
      </c>
      <c r="D111" t="s">
        <v>149</v>
      </c>
      <c r="E111" t="s">
        <v>11</v>
      </c>
      <c r="F111" t="s">
        <v>148</v>
      </c>
      <c r="G111" t="s">
        <v>228</v>
      </c>
      <c r="H111" s="4">
        <v>44372</v>
      </c>
      <c r="I111" t="s">
        <v>45</v>
      </c>
      <c r="J111" t="s">
        <v>16</v>
      </c>
      <c r="K111" s="3">
        <v>2021</v>
      </c>
      <c r="L111" s="1">
        <v>440</v>
      </c>
      <c r="M111" s="5">
        <v>12</v>
      </c>
      <c r="N111" s="5">
        <v>18</v>
      </c>
      <c r="O111" s="1">
        <v>7920</v>
      </c>
      <c r="P111" s="2">
        <v>712.8</v>
      </c>
      <c r="Q111" s="1">
        <v>7207.2</v>
      </c>
      <c r="R111" s="5">
        <v>4.0076400000000003</v>
      </c>
      <c r="S111" s="1">
        <v>5280</v>
      </c>
      <c r="T111" s="1">
        <v>1927.1999999999998</v>
      </c>
      <c r="U111" s="1">
        <v>3.4689599999999996</v>
      </c>
    </row>
    <row r="112" spans="1:21" x14ac:dyDescent="0.3">
      <c r="A112" t="s">
        <v>8</v>
      </c>
      <c r="B112" t="s">
        <v>57</v>
      </c>
      <c r="C112" t="s">
        <v>13</v>
      </c>
      <c r="D112" t="s">
        <v>147</v>
      </c>
      <c r="E112" t="s">
        <v>11</v>
      </c>
      <c r="F112" t="s">
        <v>146</v>
      </c>
      <c r="G112" t="s">
        <v>228</v>
      </c>
      <c r="H112" s="4">
        <v>44264</v>
      </c>
      <c r="I112" t="s">
        <v>1</v>
      </c>
      <c r="J112" t="s">
        <v>0</v>
      </c>
      <c r="K112" s="3">
        <v>2021</v>
      </c>
      <c r="L112" s="1">
        <v>2130</v>
      </c>
      <c r="M112" s="5">
        <v>12</v>
      </c>
      <c r="N112" s="5">
        <v>18</v>
      </c>
      <c r="O112" s="1">
        <v>38340</v>
      </c>
      <c r="P112" s="2">
        <v>3450.6</v>
      </c>
      <c r="Q112" s="1">
        <v>34889.4</v>
      </c>
      <c r="R112" s="5">
        <v>19.382999999999999</v>
      </c>
      <c r="S112" s="1">
        <v>25560</v>
      </c>
      <c r="T112" s="1">
        <v>9329.4000000000015</v>
      </c>
      <c r="U112" s="1">
        <v>16.792920000000002</v>
      </c>
    </row>
    <row r="113" spans="1:21" x14ac:dyDescent="0.3">
      <c r="A113" t="s">
        <v>8</v>
      </c>
      <c r="B113" t="s">
        <v>22</v>
      </c>
      <c r="C113" t="s">
        <v>6</v>
      </c>
      <c r="D113" t="s">
        <v>192</v>
      </c>
      <c r="E113" t="s">
        <v>4</v>
      </c>
      <c r="F113" t="s">
        <v>191</v>
      </c>
      <c r="G113" t="s">
        <v>228</v>
      </c>
      <c r="H113" s="4">
        <v>44023</v>
      </c>
      <c r="I113" t="s">
        <v>66</v>
      </c>
      <c r="J113" t="s">
        <v>65</v>
      </c>
      <c r="K113" s="3">
        <v>2020</v>
      </c>
      <c r="L113" s="1">
        <v>2681</v>
      </c>
      <c r="M113" s="5">
        <v>308</v>
      </c>
      <c r="N113" s="5">
        <v>18</v>
      </c>
      <c r="O113" s="1">
        <v>48258</v>
      </c>
      <c r="P113" s="2">
        <v>4343.22</v>
      </c>
      <c r="Q113" s="1">
        <v>43914.78</v>
      </c>
      <c r="R113" s="5">
        <v>24.39528</v>
      </c>
      <c r="S113" s="1">
        <v>825748</v>
      </c>
      <c r="T113" s="1">
        <v>-781833.22</v>
      </c>
      <c r="U113" s="1">
        <v>-1407.299796</v>
      </c>
    </row>
    <row r="114" spans="1:21" x14ac:dyDescent="0.3">
      <c r="A114" t="s">
        <v>43</v>
      </c>
      <c r="B114" t="s">
        <v>39</v>
      </c>
      <c r="C114" t="s">
        <v>28</v>
      </c>
      <c r="D114" t="s">
        <v>250</v>
      </c>
      <c r="E114" t="s">
        <v>26</v>
      </c>
      <c r="F114" t="s">
        <v>249</v>
      </c>
      <c r="G114" t="s">
        <v>228</v>
      </c>
      <c r="H114" s="4">
        <v>44424</v>
      </c>
      <c r="I114" t="s">
        <v>95</v>
      </c>
      <c r="J114" t="s">
        <v>65</v>
      </c>
      <c r="K114" s="3">
        <v>2021</v>
      </c>
      <c r="L114" s="1">
        <v>1164</v>
      </c>
      <c r="M114" s="5">
        <v>320</v>
      </c>
      <c r="N114" s="5">
        <v>23</v>
      </c>
      <c r="O114" s="1">
        <v>26772</v>
      </c>
      <c r="P114" s="2">
        <v>2409.48</v>
      </c>
      <c r="Q114" s="1">
        <v>24362.52</v>
      </c>
      <c r="R114" s="5">
        <v>13.240500000000001</v>
      </c>
      <c r="S114" s="1">
        <v>372480</v>
      </c>
      <c r="T114" s="1">
        <v>-348117.48</v>
      </c>
      <c r="U114" s="1">
        <v>-626.61146399999996</v>
      </c>
    </row>
    <row r="115" spans="1:21" x14ac:dyDescent="0.3">
      <c r="A115" t="s">
        <v>15</v>
      </c>
      <c r="B115" t="s">
        <v>36</v>
      </c>
      <c r="C115" t="s">
        <v>6</v>
      </c>
      <c r="D115" t="s">
        <v>35</v>
      </c>
      <c r="E115" t="s">
        <v>4</v>
      </c>
      <c r="F115" t="s">
        <v>34</v>
      </c>
      <c r="G115" t="s">
        <v>228</v>
      </c>
      <c r="H115" s="4">
        <v>44216</v>
      </c>
      <c r="I115" t="s">
        <v>9</v>
      </c>
      <c r="J115" t="s">
        <v>0</v>
      </c>
      <c r="K115" s="3">
        <v>2021</v>
      </c>
      <c r="L115" s="1">
        <v>3218</v>
      </c>
      <c r="M115" s="5">
        <v>308</v>
      </c>
      <c r="N115" s="5">
        <v>30</v>
      </c>
      <c r="O115" s="1">
        <v>96540</v>
      </c>
      <c r="P115" s="2">
        <v>8688.6</v>
      </c>
      <c r="Q115" s="1">
        <v>87851.4</v>
      </c>
      <c r="R115" s="5">
        <v>48.812400000000004</v>
      </c>
      <c r="S115" s="1">
        <v>991144</v>
      </c>
      <c r="T115" s="1">
        <v>-903292.6</v>
      </c>
      <c r="U115" s="1">
        <v>-1625.9266799999998</v>
      </c>
    </row>
    <row r="116" spans="1:21" x14ac:dyDescent="0.3">
      <c r="A116" t="s">
        <v>8</v>
      </c>
      <c r="B116" t="s">
        <v>7</v>
      </c>
      <c r="C116" t="s">
        <v>28</v>
      </c>
      <c r="D116" t="s">
        <v>89</v>
      </c>
      <c r="E116" t="s">
        <v>26</v>
      </c>
      <c r="F116" t="s">
        <v>88</v>
      </c>
      <c r="G116" t="s">
        <v>228</v>
      </c>
      <c r="H116" s="4">
        <v>44147</v>
      </c>
      <c r="I116" t="s">
        <v>54</v>
      </c>
      <c r="J116" t="s">
        <v>23</v>
      </c>
      <c r="K116" s="3">
        <v>2020</v>
      </c>
      <c r="L116" s="1">
        <v>367</v>
      </c>
      <c r="M116" s="5">
        <v>320</v>
      </c>
      <c r="N116" s="5">
        <v>18</v>
      </c>
      <c r="O116" s="1">
        <v>6606</v>
      </c>
      <c r="P116" s="2">
        <v>594.54000000000008</v>
      </c>
      <c r="Q116" s="1">
        <v>6011.46</v>
      </c>
      <c r="R116" s="5">
        <v>3.34152</v>
      </c>
      <c r="S116" s="1">
        <v>117440</v>
      </c>
      <c r="T116" s="1">
        <v>-111428.54</v>
      </c>
      <c r="U116" s="1">
        <v>-200.571372</v>
      </c>
    </row>
    <row r="117" spans="1:21" x14ac:dyDescent="0.3">
      <c r="A117" t="s">
        <v>8</v>
      </c>
      <c r="B117" t="s">
        <v>14</v>
      </c>
      <c r="C117" t="s">
        <v>81</v>
      </c>
      <c r="D117" t="s">
        <v>281</v>
      </c>
      <c r="E117" t="s">
        <v>79</v>
      </c>
      <c r="F117" t="s">
        <v>49</v>
      </c>
      <c r="G117" t="s">
        <v>2</v>
      </c>
      <c r="H117" s="4">
        <v>44429</v>
      </c>
      <c r="I117" t="s">
        <v>95</v>
      </c>
      <c r="J117" t="s">
        <v>65</v>
      </c>
      <c r="K117" s="3">
        <v>2021</v>
      </c>
      <c r="L117" s="1">
        <v>463</v>
      </c>
      <c r="M117" s="5">
        <v>4</v>
      </c>
      <c r="N117" s="5">
        <v>18</v>
      </c>
      <c r="O117" s="1">
        <v>8334</v>
      </c>
      <c r="P117" s="2">
        <v>833.4</v>
      </c>
      <c r="Q117" s="1">
        <v>7500.6</v>
      </c>
      <c r="R117" s="5">
        <v>4.1688000000000001</v>
      </c>
      <c r="S117" s="1">
        <v>1852</v>
      </c>
      <c r="T117" s="1">
        <v>5648.6</v>
      </c>
      <c r="U117" s="1">
        <v>10.167480000000001</v>
      </c>
    </row>
    <row r="118" spans="1:21" x14ac:dyDescent="0.3">
      <c r="A118" t="s">
        <v>8</v>
      </c>
      <c r="B118" t="s">
        <v>33</v>
      </c>
      <c r="C118" t="s">
        <v>13</v>
      </c>
      <c r="D118" t="s">
        <v>64</v>
      </c>
      <c r="E118" t="s">
        <v>11</v>
      </c>
      <c r="F118" t="s">
        <v>63</v>
      </c>
      <c r="G118" t="s">
        <v>2</v>
      </c>
      <c r="H118" s="4">
        <v>44209</v>
      </c>
      <c r="I118" t="s">
        <v>9</v>
      </c>
      <c r="J118" t="s">
        <v>0</v>
      </c>
      <c r="K118" s="3">
        <v>2021</v>
      </c>
      <c r="L118" s="1">
        <v>463</v>
      </c>
      <c r="M118" s="5">
        <v>12</v>
      </c>
      <c r="N118" s="5">
        <v>18</v>
      </c>
      <c r="O118" s="1">
        <v>8334</v>
      </c>
      <c r="P118" s="2">
        <v>833.4</v>
      </c>
      <c r="Q118" s="1">
        <v>7500.6</v>
      </c>
      <c r="R118" s="5">
        <v>4.1688000000000001</v>
      </c>
      <c r="S118" s="1">
        <v>5556</v>
      </c>
      <c r="T118" s="1">
        <v>1944.6000000000004</v>
      </c>
      <c r="U118" s="1">
        <v>3.5002800000000005</v>
      </c>
    </row>
    <row r="119" spans="1:21" x14ac:dyDescent="0.3">
      <c r="A119" t="s">
        <v>40</v>
      </c>
      <c r="B119" t="s">
        <v>33</v>
      </c>
      <c r="C119" t="s">
        <v>81</v>
      </c>
      <c r="D119" t="s">
        <v>83</v>
      </c>
      <c r="E119" t="s">
        <v>79</v>
      </c>
      <c r="F119" t="s">
        <v>82</v>
      </c>
      <c r="G119" t="s">
        <v>2</v>
      </c>
      <c r="H119" s="4">
        <v>44314</v>
      </c>
      <c r="I119" t="s">
        <v>17</v>
      </c>
      <c r="J119" t="s">
        <v>16</v>
      </c>
      <c r="K119" s="3">
        <v>2021</v>
      </c>
      <c r="L119" s="1">
        <v>1778</v>
      </c>
      <c r="M119" s="5">
        <v>4</v>
      </c>
      <c r="N119" s="5">
        <v>188</v>
      </c>
      <c r="O119" s="1">
        <v>334264</v>
      </c>
      <c r="P119" s="2">
        <v>33426.400000000001</v>
      </c>
      <c r="Q119" s="1">
        <v>300837.59999999998</v>
      </c>
      <c r="R119" s="5">
        <v>166.72499999999999</v>
      </c>
      <c r="S119" s="1">
        <v>7112</v>
      </c>
      <c r="T119" s="1">
        <v>293725.59999999998</v>
      </c>
      <c r="U119" s="1">
        <v>528.70607999999993</v>
      </c>
    </row>
    <row r="120" spans="1:21" x14ac:dyDescent="0.3">
      <c r="A120" t="s">
        <v>40</v>
      </c>
      <c r="B120" t="s">
        <v>33</v>
      </c>
      <c r="C120" t="s">
        <v>21</v>
      </c>
      <c r="D120" t="s">
        <v>246</v>
      </c>
      <c r="E120" t="s">
        <v>19</v>
      </c>
      <c r="F120" t="s">
        <v>245</v>
      </c>
      <c r="G120" t="s">
        <v>2</v>
      </c>
      <c r="H120" s="4">
        <v>44307</v>
      </c>
      <c r="I120" t="s">
        <v>17</v>
      </c>
      <c r="J120" t="s">
        <v>16</v>
      </c>
      <c r="K120" s="3">
        <v>2021</v>
      </c>
      <c r="L120" s="1">
        <v>2165</v>
      </c>
      <c r="M120" s="5">
        <v>6</v>
      </c>
      <c r="N120" s="5">
        <v>188</v>
      </c>
      <c r="O120" s="1">
        <v>407020</v>
      </c>
      <c r="P120" s="2">
        <v>40702</v>
      </c>
      <c r="Q120" s="1">
        <v>366318</v>
      </c>
      <c r="R120" s="5">
        <v>202.95</v>
      </c>
      <c r="S120" s="1">
        <v>12990</v>
      </c>
      <c r="T120" s="1">
        <v>353328</v>
      </c>
      <c r="U120" s="1">
        <v>635.99040000000002</v>
      </c>
    </row>
    <row r="121" spans="1:21" x14ac:dyDescent="0.3">
      <c r="A121" t="s">
        <v>43</v>
      </c>
      <c r="B121" t="s">
        <v>39</v>
      </c>
      <c r="C121" t="s">
        <v>13</v>
      </c>
      <c r="D121" t="s">
        <v>244</v>
      </c>
      <c r="E121" t="s">
        <v>11</v>
      </c>
      <c r="F121" t="s">
        <v>243</v>
      </c>
      <c r="G121" t="s">
        <v>2</v>
      </c>
      <c r="H121" s="4">
        <v>44099</v>
      </c>
      <c r="I121" t="s">
        <v>90</v>
      </c>
      <c r="J121" t="s">
        <v>65</v>
      </c>
      <c r="K121" s="3">
        <v>2020</v>
      </c>
      <c r="L121" s="1">
        <v>2600</v>
      </c>
      <c r="M121" s="5">
        <v>12</v>
      </c>
      <c r="N121" s="5">
        <v>23</v>
      </c>
      <c r="O121" s="1">
        <v>59800</v>
      </c>
      <c r="P121" s="2">
        <v>5980</v>
      </c>
      <c r="Q121" s="1">
        <v>53820</v>
      </c>
      <c r="R121" s="5">
        <v>29.2545</v>
      </c>
      <c r="S121" s="1">
        <v>31200</v>
      </c>
      <c r="T121" s="1">
        <v>22620</v>
      </c>
      <c r="U121" s="1">
        <v>40.716000000000001</v>
      </c>
    </row>
    <row r="122" spans="1:21" x14ac:dyDescent="0.3">
      <c r="A122" t="s">
        <v>30</v>
      </c>
      <c r="B122" t="s">
        <v>57</v>
      </c>
      <c r="C122" t="s">
        <v>52</v>
      </c>
      <c r="D122" t="s">
        <v>100</v>
      </c>
      <c r="E122" t="s">
        <v>50</v>
      </c>
      <c r="F122" t="s">
        <v>77</v>
      </c>
      <c r="G122" t="s">
        <v>2</v>
      </c>
      <c r="H122" s="4">
        <v>44297</v>
      </c>
      <c r="I122" t="s">
        <v>17</v>
      </c>
      <c r="J122" t="s">
        <v>16</v>
      </c>
      <c r="K122" s="3">
        <v>2021</v>
      </c>
      <c r="L122" s="1">
        <v>2753</v>
      </c>
      <c r="M122" s="5">
        <v>148</v>
      </c>
      <c r="N122" s="5">
        <v>450</v>
      </c>
      <c r="O122" s="1">
        <v>1238850</v>
      </c>
      <c r="P122" s="2">
        <v>123885</v>
      </c>
      <c r="Q122" s="1">
        <v>1114965</v>
      </c>
      <c r="R122" s="5">
        <v>619.38</v>
      </c>
      <c r="S122" s="1">
        <v>407444</v>
      </c>
      <c r="T122" s="1">
        <v>707521</v>
      </c>
      <c r="U122" s="1">
        <v>1273.5378000000001</v>
      </c>
    </row>
    <row r="123" spans="1:21" x14ac:dyDescent="0.3">
      <c r="A123" t="s">
        <v>40</v>
      </c>
      <c r="B123" t="s">
        <v>29</v>
      </c>
      <c r="C123" t="s">
        <v>52</v>
      </c>
      <c r="D123" t="s">
        <v>239</v>
      </c>
      <c r="E123" t="s">
        <v>50</v>
      </c>
      <c r="F123" t="s">
        <v>238</v>
      </c>
      <c r="G123" t="s">
        <v>2</v>
      </c>
      <c r="H123" s="4">
        <v>43869</v>
      </c>
      <c r="I123" t="s">
        <v>58</v>
      </c>
      <c r="J123" t="s">
        <v>0</v>
      </c>
      <c r="K123" s="3">
        <v>2020</v>
      </c>
      <c r="L123" s="1">
        <v>2299</v>
      </c>
      <c r="M123" s="5">
        <v>148</v>
      </c>
      <c r="N123" s="5">
        <v>188</v>
      </c>
      <c r="O123" s="1">
        <v>432212</v>
      </c>
      <c r="P123" s="2">
        <v>43221.200000000004</v>
      </c>
      <c r="Q123" s="1">
        <v>388990.8</v>
      </c>
      <c r="R123" s="5">
        <v>215.55</v>
      </c>
      <c r="S123" s="1">
        <v>340252</v>
      </c>
      <c r="T123" s="1">
        <v>48738.799999999988</v>
      </c>
      <c r="U123" s="1">
        <v>87.729839999999982</v>
      </c>
    </row>
    <row r="124" spans="1:21" x14ac:dyDescent="0.3">
      <c r="A124" t="s">
        <v>30</v>
      </c>
      <c r="B124" t="s">
        <v>7</v>
      </c>
      <c r="C124" t="s">
        <v>6</v>
      </c>
      <c r="D124" t="s">
        <v>94</v>
      </c>
      <c r="E124" t="s">
        <v>4</v>
      </c>
      <c r="F124" t="s">
        <v>3</v>
      </c>
      <c r="G124" t="s">
        <v>2</v>
      </c>
      <c r="H124" s="4">
        <v>44365</v>
      </c>
      <c r="I124" t="s">
        <v>45</v>
      </c>
      <c r="J124" t="s">
        <v>16</v>
      </c>
      <c r="K124" s="3">
        <v>2021</v>
      </c>
      <c r="L124" s="1">
        <v>2753</v>
      </c>
      <c r="M124" s="5">
        <v>308</v>
      </c>
      <c r="N124" s="5">
        <v>450</v>
      </c>
      <c r="O124" s="1">
        <v>1238850</v>
      </c>
      <c r="P124" s="2">
        <v>123885</v>
      </c>
      <c r="Q124" s="1">
        <v>1114965</v>
      </c>
      <c r="R124" s="5">
        <v>619.38</v>
      </c>
      <c r="S124" s="1">
        <v>847924</v>
      </c>
      <c r="T124" s="1">
        <v>267041</v>
      </c>
      <c r="U124" s="1">
        <v>480.67379999999997</v>
      </c>
    </row>
    <row r="125" spans="1:21" x14ac:dyDescent="0.3">
      <c r="A125" t="s">
        <v>43</v>
      </c>
      <c r="B125" t="s">
        <v>29</v>
      </c>
      <c r="C125" t="s">
        <v>6</v>
      </c>
      <c r="D125" t="s">
        <v>170</v>
      </c>
      <c r="E125" t="s">
        <v>4</v>
      </c>
      <c r="F125" t="s">
        <v>169</v>
      </c>
      <c r="G125" t="s">
        <v>2</v>
      </c>
      <c r="H125" s="4">
        <v>44419</v>
      </c>
      <c r="I125" t="s">
        <v>95</v>
      </c>
      <c r="J125" t="s">
        <v>65</v>
      </c>
      <c r="K125" s="3">
        <v>2021</v>
      </c>
      <c r="L125" s="1">
        <v>2600</v>
      </c>
      <c r="M125" s="5">
        <v>308</v>
      </c>
      <c r="N125" s="5">
        <v>23</v>
      </c>
      <c r="O125" s="1">
        <v>59800</v>
      </c>
      <c r="P125" s="2">
        <v>5980</v>
      </c>
      <c r="Q125" s="1">
        <v>53820</v>
      </c>
      <c r="R125" s="5">
        <v>29.2545</v>
      </c>
      <c r="S125" s="1">
        <v>800800</v>
      </c>
      <c r="T125" s="1">
        <v>-746980</v>
      </c>
      <c r="U125" s="1">
        <v>-1344.5639999999999</v>
      </c>
    </row>
    <row r="126" spans="1:21" x14ac:dyDescent="0.3">
      <c r="A126" t="s">
        <v>15</v>
      </c>
      <c r="B126" t="s">
        <v>36</v>
      </c>
      <c r="C126" t="s">
        <v>6</v>
      </c>
      <c r="D126" t="s">
        <v>122</v>
      </c>
      <c r="E126" t="s">
        <v>4</v>
      </c>
      <c r="F126" t="s">
        <v>121</v>
      </c>
      <c r="G126" t="s">
        <v>2</v>
      </c>
      <c r="H126" s="4">
        <v>44400</v>
      </c>
      <c r="I126" t="s">
        <v>66</v>
      </c>
      <c r="J126" t="s">
        <v>65</v>
      </c>
      <c r="K126" s="3">
        <v>2021</v>
      </c>
      <c r="L126" s="1">
        <v>2244</v>
      </c>
      <c r="M126" s="5">
        <v>308</v>
      </c>
      <c r="N126" s="5">
        <v>525</v>
      </c>
      <c r="O126" s="1">
        <v>1178100</v>
      </c>
      <c r="P126" s="2">
        <v>117810</v>
      </c>
      <c r="Q126" s="1">
        <v>1060290</v>
      </c>
      <c r="R126" s="5">
        <v>589.04999999999995</v>
      </c>
      <c r="S126" s="1">
        <v>691152</v>
      </c>
      <c r="T126" s="1">
        <v>369138</v>
      </c>
      <c r="U126" s="1">
        <v>664.44839999999999</v>
      </c>
    </row>
    <row r="127" spans="1:21" x14ac:dyDescent="0.3">
      <c r="A127" t="s">
        <v>8</v>
      </c>
      <c r="B127" t="s">
        <v>36</v>
      </c>
      <c r="C127" t="s">
        <v>81</v>
      </c>
      <c r="D127" t="s">
        <v>271</v>
      </c>
      <c r="E127" t="s">
        <v>79</v>
      </c>
      <c r="F127" t="s">
        <v>160</v>
      </c>
      <c r="G127" t="s">
        <v>2</v>
      </c>
      <c r="H127" s="4">
        <v>44307</v>
      </c>
      <c r="I127" t="s">
        <v>17</v>
      </c>
      <c r="J127" t="s">
        <v>16</v>
      </c>
      <c r="K127" s="3">
        <v>2021</v>
      </c>
      <c r="L127" s="1">
        <v>1438</v>
      </c>
      <c r="M127" s="5">
        <v>4</v>
      </c>
      <c r="N127" s="5">
        <v>18</v>
      </c>
      <c r="O127" s="1">
        <v>25884</v>
      </c>
      <c r="P127" s="2">
        <v>2847.24</v>
      </c>
      <c r="Q127" s="1">
        <v>23036.760000000002</v>
      </c>
      <c r="R127" s="5">
        <v>12.794639999999999</v>
      </c>
      <c r="S127" s="1">
        <v>5752</v>
      </c>
      <c r="T127" s="1">
        <v>17284.760000000002</v>
      </c>
      <c r="U127" s="1">
        <v>31.112568000000003</v>
      </c>
    </row>
    <row r="128" spans="1:21" x14ac:dyDescent="0.3">
      <c r="A128" t="s">
        <v>8</v>
      </c>
      <c r="B128" t="s">
        <v>22</v>
      </c>
      <c r="C128" t="s">
        <v>13</v>
      </c>
      <c r="D128" t="s">
        <v>124</v>
      </c>
      <c r="E128" t="s">
        <v>11</v>
      </c>
      <c r="F128" t="s">
        <v>123</v>
      </c>
      <c r="G128" t="s">
        <v>2</v>
      </c>
      <c r="H128" s="4">
        <v>44312</v>
      </c>
      <c r="I128" t="s">
        <v>17</v>
      </c>
      <c r="J128" t="s">
        <v>16</v>
      </c>
      <c r="K128" s="3">
        <v>2021</v>
      </c>
      <c r="L128" s="1">
        <v>1438</v>
      </c>
      <c r="M128" s="5">
        <v>12</v>
      </c>
      <c r="N128" s="5">
        <v>18</v>
      </c>
      <c r="O128" s="1">
        <v>25884</v>
      </c>
      <c r="P128" s="2">
        <v>2847.24</v>
      </c>
      <c r="Q128" s="1">
        <v>23036.760000000002</v>
      </c>
      <c r="R128" s="5">
        <v>12.794639999999999</v>
      </c>
      <c r="S128" s="1">
        <v>17256</v>
      </c>
      <c r="T128" s="1">
        <v>5780.760000000002</v>
      </c>
      <c r="U128" s="1">
        <v>10.405368000000003</v>
      </c>
    </row>
    <row r="129" spans="1:21" x14ac:dyDescent="0.3">
      <c r="A129" t="s">
        <v>8</v>
      </c>
      <c r="B129" t="s">
        <v>22</v>
      </c>
      <c r="C129" t="s">
        <v>6</v>
      </c>
      <c r="D129" t="s">
        <v>278</v>
      </c>
      <c r="E129" t="s">
        <v>4</v>
      </c>
      <c r="F129" t="s">
        <v>138</v>
      </c>
      <c r="G129" t="s">
        <v>2</v>
      </c>
      <c r="H129" s="4">
        <v>44004</v>
      </c>
      <c r="I129" t="s">
        <v>45</v>
      </c>
      <c r="J129" t="s">
        <v>16</v>
      </c>
      <c r="K129" s="3">
        <v>2020</v>
      </c>
      <c r="L129" s="1">
        <v>1206</v>
      </c>
      <c r="M129" s="5">
        <v>308</v>
      </c>
      <c r="N129" s="5">
        <v>18</v>
      </c>
      <c r="O129" s="1">
        <v>21708</v>
      </c>
      <c r="P129" s="2">
        <v>2387.8799999999997</v>
      </c>
      <c r="Q129" s="1">
        <v>19320.12</v>
      </c>
      <c r="R129" s="5">
        <v>10.7334</v>
      </c>
      <c r="S129" s="1">
        <v>371448</v>
      </c>
      <c r="T129" s="1">
        <v>-352127.88</v>
      </c>
      <c r="U129" s="1">
        <v>-633.83018400000003</v>
      </c>
    </row>
    <row r="130" spans="1:21" x14ac:dyDescent="0.3">
      <c r="A130" t="s">
        <v>43</v>
      </c>
      <c r="B130" t="s">
        <v>39</v>
      </c>
      <c r="C130" t="s">
        <v>81</v>
      </c>
      <c r="D130" t="s">
        <v>114</v>
      </c>
      <c r="E130" t="s">
        <v>79</v>
      </c>
      <c r="F130" t="s">
        <v>113</v>
      </c>
      <c r="G130" t="s">
        <v>2</v>
      </c>
      <c r="H130" s="4">
        <v>43853</v>
      </c>
      <c r="I130" t="s">
        <v>9</v>
      </c>
      <c r="J130" t="s">
        <v>0</v>
      </c>
      <c r="K130" s="3">
        <v>2020</v>
      </c>
      <c r="L130" s="1">
        <v>1872</v>
      </c>
      <c r="M130" s="5">
        <v>4</v>
      </c>
      <c r="N130" s="5">
        <v>23</v>
      </c>
      <c r="O130" s="1">
        <v>43056</v>
      </c>
      <c r="P130" s="2">
        <v>4736.16</v>
      </c>
      <c r="Q130" s="1">
        <v>38319.839999999997</v>
      </c>
      <c r="R130" s="5">
        <v>20.826000000000001</v>
      </c>
      <c r="S130" s="1">
        <v>7488</v>
      </c>
      <c r="T130" s="1">
        <v>30831.839999999997</v>
      </c>
      <c r="U130" s="1">
        <v>55.497311999999994</v>
      </c>
    </row>
    <row r="131" spans="1:21" x14ac:dyDescent="0.3">
      <c r="A131" t="s">
        <v>15</v>
      </c>
      <c r="B131" t="s">
        <v>39</v>
      </c>
      <c r="C131" t="s">
        <v>81</v>
      </c>
      <c r="D131" t="s">
        <v>134</v>
      </c>
      <c r="E131" t="s">
        <v>79</v>
      </c>
      <c r="F131" t="s">
        <v>133</v>
      </c>
      <c r="G131" t="s">
        <v>2</v>
      </c>
      <c r="H131" s="4">
        <v>44280</v>
      </c>
      <c r="I131" t="s">
        <v>1</v>
      </c>
      <c r="J131" t="s">
        <v>0</v>
      </c>
      <c r="K131" s="3">
        <v>2021</v>
      </c>
      <c r="L131" s="1">
        <v>3247</v>
      </c>
      <c r="M131" s="5">
        <v>4</v>
      </c>
      <c r="N131" s="5">
        <v>11</v>
      </c>
      <c r="O131" s="1">
        <v>35717</v>
      </c>
      <c r="P131" s="2">
        <v>3928.87</v>
      </c>
      <c r="Q131" s="1">
        <v>31788.13</v>
      </c>
      <c r="R131" s="5">
        <v>16.85838</v>
      </c>
      <c r="S131" s="1">
        <v>12988</v>
      </c>
      <c r="T131" s="1">
        <v>18800.13</v>
      </c>
      <c r="U131" s="1">
        <v>33.840234000000002</v>
      </c>
    </row>
    <row r="132" spans="1:21" x14ac:dyDescent="0.3">
      <c r="A132" t="s">
        <v>15</v>
      </c>
      <c r="B132" t="s">
        <v>33</v>
      </c>
      <c r="C132" t="s">
        <v>21</v>
      </c>
      <c r="D132" t="s">
        <v>112</v>
      </c>
      <c r="E132" t="s">
        <v>19</v>
      </c>
      <c r="F132" t="s">
        <v>111</v>
      </c>
      <c r="G132" t="s">
        <v>2</v>
      </c>
      <c r="H132" s="4">
        <v>44560</v>
      </c>
      <c r="I132" t="s">
        <v>24</v>
      </c>
      <c r="J132" t="s">
        <v>23</v>
      </c>
      <c r="K132" s="3">
        <v>2021</v>
      </c>
      <c r="L132" s="1">
        <v>3590</v>
      </c>
      <c r="M132" s="5">
        <v>6</v>
      </c>
      <c r="N132" s="5">
        <v>30</v>
      </c>
      <c r="O132" s="1">
        <v>107700</v>
      </c>
      <c r="P132" s="2">
        <v>11847</v>
      </c>
      <c r="Q132" s="1">
        <v>95853</v>
      </c>
      <c r="R132" s="5">
        <v>53.257599999999996</v>
      </c>
      <c r="S132" s="1">
        <v>21540</v>
      </c>
      <c r="T132" s="1">
        <v>74313</v>
      </c>
      <c r="U132" s="1">
        <v>133.76339999999999</v>
      </c>
    </row>
    <row r="133" spans="1:21" x14ac:dyDescent="0.3">
      <c r="A133" t="s">
        <v>15</v>
      </c>
      <c r="B133" t="s">
        <v>36</v>
      </c>
      <c r="C133" t="s">
        <v>13</v>
      </c>
      <c r="D133" t="s">
        <v>76</v>
      </c>
      <c r="E133" t="s">
        <v>11</v>
      </c>
      <c r="F133" t="s">
        <v>75</v>
      </c>
      <c r="G133" t="s">
        <v>2</v>
      </c>
      <c r="H133" s="4">
        <v>44301</v>
      </c>
      <c r="I133" t="s">
        <v>17</v>
      </c>
      <c r="J133" t="s">
        <v>16</v>
      </c>
      <c r="K133" s="3">
        <v>2021</v>
      </c>
      <c r="L133" s="1">
        <v>3590</v>
      </c>
      <c r="M133" s="5">
        <v>12</v>
      </c>
      <c r="N133" s="5">
        <v>30</v>
      </c>
      <c r="O133" s="1">
        <v>107700</v>
      </c>
      <c r="P133" s="2">
        <v>11847</v>
      </c>
      <c r="Q133" s="1">
        <v>95853</v>
      </c>
      <c r="R133" s="5">
        <v>53.257599999999996</v>
      </c>
      <c r="S133" s="1">
        <v>43080</v>
      </c>
      <c r="T133" s="1">
        <v>52773</v>
      </c>
      <c r="U133" s="1">
        <v>94.991399999999999</v>
      </c>
    </row>
    <row r="134" spans="1:21" x14ac:dyDescent="0.3">
      <c r="A134" t="s">
        <v>15</v>
      </c>
      <c r="B134" t="s">
        <v>57</v>
      </c>
      <c r="C134" t="s">
        <v>52</v>
      </c>
      <c r="D134" t="s">
        <v>143</v>
      </c>
      <c r="E134" t="s">
        <v>50</v>
      </c>
      <c r="F134" t="s">
        <v>142</v>
      </c>
      <c r="G134" t="s">
        <v>2</v>
      </c>
      <c r="H134" s="4">
        <v>44113</v>
      </c>
      <c r="I134" t="s">
        <v>44</v>
      </c>
      <c r="J134" t="s">
        <v>23</v>
      </c>
      <c r="K134" s="3">
        <v>2020</v>
      </c>
      <c r="L134" s="1">
        <v>3366</v>
      </c>
      <c r="M134" s="5">
        <v>148</v>
      </c>
      <c r="N134" s="5">
        <v>30</v>
      </c>
      <c r="O134" s="1">
        <v>100980</v>
      </c>
      <c r="P134" s="2">
        <v>11107.8</v>
      </c>
      <c r="Q134" s="1">
        <v>89872.2</v>
      </c>
      <c r="R134" s="5">
        <v>49.929000000000002</v>
      </c>
      <c r="S134" s="1">
        <v>498168</v>
      </c>
      <c r="T134" s="1">
        <v>-408295.8</v>
      </c>
      <c r="U134" s="1">
        <v>-734.93243999999993</v>
      </c>
    </row>
    <row r="135" spans="1:21" x14ac:dyDescent="0.3">
      <c r="A135" t="s">
        <v>43</v>
      </c>
      <c r="B135" t="s">
        <v>7</v>
      </c>
      <c r="C135" t="s">
        <v>52</v>
      </c>
      <c r="D135" t="s">
        <v>230</v>
      </c>
      <c r="E135" t="s">
        <v>50</v>
      </c>
      <c r="F135" t="s">
        <v>158</v>
      </c>
      <c r="G135" t="s">
        <v>2</v>
      </c>
      <c r="H135" s="4">
        <v>44135</v>
      </c>
      <c r="I135" t="s">
        <v>44</v>
      </c>
      <c r="J135" t="s">
        <v>23</v>
      </c>
      <c r="K135" s="3">
        <v>2020</v>
      </c>
      <c r="L135" s="1">
        <v>786</v>
      </c>
      <c r="M135" s="5">
        <v>148</v>
      </c>
      <c r="N135" s="5">
        <v>23</v>
      </c>
      <c r="O135" s="1">
        <v>18078</v>
      </c>
      <c r="P135" s="2">
        <v>1988.58</v>
      </c>
      <c r="Q135" s="1">
        <v>16089.42</v>
      </c>
      <c r="R135" s="5">
        <v>8.7442499999999992</v>
      </c>
      <c r="S135" s="1">
        <v>116328</v>
      </c>
      <c r="T135" s="1">
        <v>-100238.58</v>
      </c>
      <c r="U135" s="1">
        <v>-180.42944399999999</v>
      </c>
    </row>
    <row r="136" spans="1:21" x14ac:dyDescent="0.3">
      <c r="A136" t="s">
        <v>15</v>
      </c>
      <c r="B136" t="s">
        <v>29</v>
      </c>
      <c r="C136" t="s">
        <v>52</v>
      </c>
      <c r="D136" t="s">
        <v>174</v>
      </c>
      <c r="E136" t="s">
        <v>50</v>
      </c>
      <c r="F136" t="s">
        <v>173</v>
      </c>
      <c r="G136" t="s">
        <v>2</v>
      </c>
      <c r="H136" s="4">
        <v>44289</v>
      </c>
      <c r="I136" t="s">
        <v>17</v>
      </c>
      <c r="J136" t="s">
        <v>16</v>
      </c>
      <c r="K136" s="3">
        <v>2021</v>
      </c>
      <c r="L136" s="1">
        <v>413</v>
      </c>
      <c r="M136" s="5">
        <v>148</v>
      </c>
      <c r="N136" s="5">
        <v>525</v>
      </c>
      <c r="O136" s="1">
        <v>216825</v>
      </c>
      <c r="P136" s="2">
        <v>23850.75</v>
      </c>
      <c r="Q136" s="1">
        <v>192974.25</v>
      </c>
      <c r="R136" s="5">
        <v>107.15600000000001</v>
      </c>
      <c r="S136" s="1">
        <v>61124</v>
      </c>
      <c r="T136" s="1">
        <v>131850.25</v>
      </c>
      <c r="U136" s="1">
        <v>237.33044999999998</v>
      </c>
    </row>
    <row r="137" spans="1:21" x14ac:dyDescent="0.3">
      <c r="A137" t="s">
        <v>15</v>
      </c>
      <c r="B137" t="s">
        <v>29</v>
      </c>
      <c r="C137" t="s">
        <v>6</v>
      </c>
      <c r="D137" t="s">
        <v>47</v>
      </c>
      <c r="E137" t="s">
        <v>4</v>
      </c>
      <c r="F137" t="s">
        <v>46</v>
      </c>
      <c r="G137" t="s">
        <v>2</v>
      </c>
      <c r="H137" s="4">
        <v>44264</v>
      </c>
      <c r="I137" t="s">
        <v>1</v>
      </c>
      <c r="J137" t="s">
        <v>0</v>
      </c>
      <c r="K137" s="3">
        <v>2021</v>
      </c>
      <c r="L137" s="1">
        <v>3522</v>
      </c>
      <c r="M137" s="5">
        <v>308</v>
      </c>
      <c r="N137" s="5">
        <v>30</v>
      </c>
      <c r="O137" s="1">
        <v>105660</v>
      </c>
      <c r="P137" s="2">
        <v>11622.6</v>
      </c>
      <c r="Q137" s="1">
        <v>94037.4</v>
      </c>
      <c r="R137" s="5">
        <v>52.243000000000002</v>
      </c>
      <c r="S137" s="1">
        <v>1084776</v>
      </c>
      <c r="T137" s="1">
        <v>-990738.6</v>
      </c>
      <c r="U137" s="1">
        <v>-1783.3294799999999</v>
      </c>
    </row>
    <row r="138" spans="1:21" x14ac:dyDescent="0.3">
      <c r="A138" t="s">
        <v>40</v>
      </c>
      <c r="B138" t="s">
        <v>14</v>
      </c>
      <c r="C138" t="s">
        <v>28</v>
      </c>
      <c r="D138" t="s">
        <v>273</v>
      </c>
      <c r="E138" t="s">
        <v>26</v>
      </c>
      <c r="F138" t="s">
        <v>179</v>
      </c>
      <c r="G138" t="s">
        <v>2</v>
      </c>
      <c r="H138" s="4">
        <v>44128</v>
      </c>
      <c r="I138" t="s">
        <v>44</v>
      </c>
      <c r="J138" t="s">
        <v>23</v>
      </c>
      <c r="K138" s="3">
        <v>2020</v>
      </c>
      <c r="L138" s="1">
        <v>1136</v>
      </c>
      <c r="M138" s="5">
        <v>320</v>
      </c>
      <c r="N138" s="5">
        <v>188</v>
      </c>
      <c r="O138" s="1">
        <v>213568</v>
      </c>
      <c r="P138" s="2">
        <v>23492.48</v>
      </c>
      <c r="Q138" s="1">
        <v>190075.51999999999</v>
      </c>
      <c r="R138" s="5">
        <v>105.35375000000001</v>
      </c>
      <c r="S138" s="1">
        <v>363520</v>
      </c>
      <c r="T138" s="1">
        <v>-173444.48000000001</v>
      </c>
      <c r="U138" s="1">
        <v>-312.200064</v>
      </c>
    </row>
    <row r="139" spans="1:21" x14ac:dyDescent="0.3">
      <c r="A139" t="s">
        <v>15</v>
      </c>
      <c r="B139" t="s">
        <v>33</v>
      </c>
      <c r="C139" t="s">
        <v>28</v>
      </c>
      <c r="D139" t="s">
        <v>187</v>
      </c>
      <c r="E139" t="s">
        <v>26</v>
      </c>
      <c r="F139" t="s">
        <v>131</v>
      </c>
      <c r="G139" t="s">
        <v>2</v>
      </c>
      <c r="H139" s="4">
        <v>44472</v>
      </c>
      <c r="I139" t="s">
        <v>44</v>
      </c>
      <c r="J139" t="s">
        <v>23</v>
      </c>
      <c r="K139" s="3">
        <v>2021</v>
      </c>
      <c r="L139" s="1">
        <v>413</v>
      </c>
      <c r="M139" s="5">
        <v>320</v>
      </c>
      <c r="N139" s="5">
        <v>525</v>
      </c>
      <c r="O139" s="1">
        <v>216825</v>
      </c>
      <c r="P139" s="2">
        <v>23850.75</v>
      </c>
      <c r="Q139" s="1">
        <v>192974.25</v>
      </c>
      <c r="R139" s="5">
        <v>107.15600000000001</v>
      </c>
      <c r="S139" s="1">
        <v>132160</v>
      </c>
      <c r="T139" s="1">
        <v>60814.25</v>
      </c>
      <c r="U139" s="1">
        <v>109.46565</v>
      </c>
    </row>
    <row r="140" spans="1:21" x14ac:dyDescent="0.3">
      <c r="A140" t="s">
        <v>15</v>
      </c>
      <c r="B140" t="s">
        <v>7</v>
      </c>
      <c r="C140" t="s">
        <v>13</v>
      </c>
      <c r="D140" t="s">
        <v>106</v>
      </c>
      <c r="E140" t="s">
        <v>11</v>
      </c>
      <c r="F140" t="s">
        <v>105</v>
      </c>
      <c r="G140" t="s">
        <v>2</v>
      </c>
      <c r="H140" s="4">
        <v>44316</v>
      </c>
      <c r="I140" t="s">
        <v>17</v>
      </c>
      <c r="J140" t="s">
        <v>16</v>
      </c>
      <c r="K140" s="3">
        <v>2021</v>
      </c>
      <c r="L140" s="1">
        <v>456</v>
      </c>
      <c r="M140" s="5">
        <v>12</v>
      </c>
      <c r="N140" s="5">
        <v>11</v>
      </c>
      <c r="O140" s="1">
        <v>5016</v>
      </c>
      <c r="P140" s="2">
        <v>551.7600000000001</v>
      </c>
      <c r="Q140" s="1">
        <v>4464.24</v>
      </c>
      <c r="R140" s="5">
        <v>2.3673999999999999</v>
      </c>
      <c r="S140" s="1">
        <v>5472</v>
      </c>
      <c r="T140" s="1">
        <v>-1007.7600000000002</v>
      </c>
      <c r="U140" s="1">
        <v>-1.8139680000000002</v>
      </c>
    </row>
    <row r="141" spans="1:21" x14ac:dyDescent="0.3">
      <c r="A141" t="s">
        <v>40</v>
      </c>
      <c r="B141" t="s">
        <v>57</v>
      </c>
      <c r="C141" t="s">
        <v>81</v>
      </c>
      <c r="D141" t="s">
        <v>282</v>
      </c>
      <c r="E141" t="s">
        <v>79</v>
      </c>
      <c r="F141" t="s">
        <v>171</v>
      </c>
      <c r="G141" t="s">
        <v>2</v>
      </c>
      <c r="H141" s="4">
        <v>44146</v>
      </c>
      <c r="I141" t="s">
        <v>54</v>
      </c>
      <c r="J141" t="s">
        <v>23</v>
      </c>
      <c r="K141" s="3">
        <v>2020</v>
      </c>
      <c r="L141" s="1">
        <v>2899</v>
      </c>
      <c r="M141" s="5">
        <v>4</v>
      </c>
      <c r="N141" s="5">
        <v>188</v>
      </c>
      <c r="O141" s="1">
        <v>545012</v>
      </c>
      <c r="P141" s="2">
        <v>65401.439999999995</v>
      </c>
      <c r="Q141" s="1">
        <v>479610.56</v>
      </c>
      <c r="R141" s="5">
        <v>265.76</v>
      </c>
      <c r="S141" s="1">
        <v>11596</v>
      </c>
      <c r="T141" s="1">
        <v>468014.56</v>
      </c>
      <c r="U141" s="1">
        <v>842.42620799999997</v>
      </c>
    </row>
    <row r="142" spans="1:21" x14ac:dyDescent="0.3">
      <c r="A142" t="s">
        <v>15</v>
      </c>
      <c r="B142" t="s">
        <v>22</v>
      </c>
      <c r="C142" t="s">
        <v>21</v>
      </c>
      <c r="D142" t="s">
        <v>20</v>
      </c>
      <c r="E142" t="s">
        <v>19</v>
      </c>
      <c r="F142" t="s">
        <v>18</v>
      </c>
      <c r="G142" t="s">
        <v>2</v>
      </c>
      <c r="H142" s="4">
        <v>44542</v>
      </c>
      <c r="I142" t="s">
        <v>24</v>
      </c>
      <c r="J142" t="s">
        <v>23</v>
      </c>
      <c r="K142" s="3">
        <v>2021</v>
      </c>
      <c r="L142" s="1">
        <v>2058</v>
      </c>
      <c r="M142" s="5">
        <v>6</v>
      </c>
      <c r="N142" s="5">
        <v>30</v>
      </c>
      <c r="O142" s="1">
        <v>61740</v>
      </c>
      <c r="P142" s="2">
        <v>7408.7999999999993</v>
      </c>
      <c r="Q142" s="1">
        <v>54331.199999999997</v>
      </c>
      <c r="R142" s="5">
        <v>30.184000000000001</v>
      </c>
      <c r="S142" s="1">
        <v>12348</v>
      </c>
      <c r="T142" s="1">
        <v>41983.199999999997</v>
      </c>
      <c r="U142" s="1">
        <v>75.569759999999988</v>
      </c>
    </row>
    <row r="143" spans="1:21" x14ac:dyDescent="0.3">
      <c r="A143" t="s">
        <v>30</v>
      </c>
      <c r="B143" t="s">
        <v>57</v>
      </c>
      <c r="C143" t="s">
        <v>21</v>
      </c>
      <c r="D143" t="s">
        <v>182</v>
      </c>
      <c r="E143" t="s">
        <v>19</v>
      </c>
      <c r="F143" t="s">
        <v>181</v>
      </c>
      <c r="G143" t="s">
        <v>2</v>
      </c>
      <c r="H143" s="4">
        <v>44394</v>
      </c>
      <c r="I143" t="s">
        <v>66</v>
      </c>
      <c r="J143" t="s">
        <v>65</v>
      </c>
      <c r="K143" s="3">
        <v>2021</v>
      </c>
      <c r="L143" s="1">
        <v>1423</v>
      </c>
      <c r="M143" s="5">
        <v>6</v>
      </c>
      <c r="N143" s="5">
        <v>450</v>
      </c>
      <c r="O143" s="1">
        <v>640350</v>
      </c>
      <c r="P143" s="2">
        <v>76842</v>
      </c>
      <c r="Q143" s="1">
        <v>563508</v>
      </c>
      <c r="R143" s="5">
        <v>313.10399999999998</v>
      </c>
      <c r="S143" s="1">
        <v>8538</v>
      </c>
      <c r="T143" s="1">
        <v>554970</v>
      </c>
      <c r="U143" s="1">
        <v>998.94600000000003</v>
      </c>
    </row>
    <row r="144" spans="1:21" x14ac:dyDescent="0.3">
      <c r="A144" t="s">
        <v>15</v>
      </c>
      <c r="B144" t="s">
        <v>36</v>
      </c>
      <c r="C144" t="s">
        <v>13</v>
      </c>
      <c r="D144" t="s">
        <v>74</v>
      </c>
      <c r="E144" t="s">
        <v>11</v>
      </c>
      <c r="F144" t="s">
        <v>73</v>
      </c>
      <c r="G144" t="s">
        <v>2</v>
      </c>
      <c r="H144" s="4">
        <v>44488</v>
      </c>
      <c r="I144" t="s">
        <v>44</v>
      </c>
      <c r="J144" t="s">
        <v>23</v>
      </c>
      <c r="K144" s="3">
        <v>2021</v>
      </c>
      <c r="L144" s="1">
        <v>2058</v>
      </c>
      <c r="M144" s="5">
        <v>12</v>
      </c>
      <c r="N144" s="5">
        <v>30</v>
      </c>
      <c r="O144" s="1">
        <v>61740</v>
      </c>
      <c r="P144" s="2">
        <v>7408.7999999999993</v>
      </c>
      <c r="Q144" s="1">
        <v>54331.199999999997</v>
      </c>
      <c r="R144" s="5">
        <v>30.184000000000001</v>
      </c>
      <c r="S144" s="1">
        <v>24696</v>
      </c>
      <c r="T144" s="1">
        <v>29635.199999999997</v>
      </c>
      <c r="U144" s="1">
        <v>53.34335999999999</v>
      </c>
    </row>
    <row r="145" spans="1:21" x14ac:dyDescent="0.3">
      <c r="A145" t="s">
        <v>43</v>
      </c>
      <c r="B145" t="s">
        <v>14</v>
      </c>
      <c r="C145" t="s">
        <v>13</v>
      </c>
      <c r="D145" t="s">
        <v>197</v>
      </c>
      <c r="E145" t="s">
        <v>11</v>
      </c>
      <c r="F145" t="s">
        <v>196</v>
      </c>
      <c r="G145" t="s">
        <v>2</v>
      </c>
      <c r="H145" s="4">
        <v>44333</v>
      </c>
      <c r="I145" t="s">
        <v>48</v>
      </c>
      <c r="J145" t="s">
        <v>16</v>
      </c>
      <c r="K145" s="3">
        <v>2021</v>
      </c>
      <c r="L145" s="1">
        <v>456</v>
      </c>
      <c r="M145" s="5">
        <v>12</v>
      </c>
      <c r="N145" s="5">
        <v>23</v>
      </c>
      <c r="O145" s="1">
        <v>10488</v>
      </c>
      <c r="P145" s="2">
        <v>1258.56</v>
      </c>
      <c r="Q145" s="1">
        <v>9229.44</v>
      </c>
      <c r="R145" s="5">
        <v>5.016</v>
      </c>
      <c r="S145" s="1">
        <v>5472</v>
      </c>
      <c r="T145" s="1">
        <v>3757.4400000000005</v>
      </c>
      <c r="U145" s="1">
        <v>6.7633920000000005</v>
      </c>
    </row>
    <row r="146" spans="1:21" x14ac:dyDescent="0.3">
      <c r="A146" t="s">
        <v>15</v>
      </c>
      <c r="B146" t="s">
        <v>29</v>
      </c>
      <c r="C146" t="s">
        <v>6</v>
      </c>
      <c r="D146" t="s">
        <v>47</v>
      </c>
      <c r="E146" t="s">
        <v>4</v>
      </c>
      <c r="F146" t="s">
        <v>46</v>
      </c>
      <c r="G146" t="s">
        <v>2</v>
      </c>
      <c r="H146" s="4">
        <v>43889</v>
      </c>
      <c r="I146" t="s">
        <v>58</v>
      </c>
      <c r="J146" t="s">
        <v>0</v>
      </c>
      <c r="K146" s="3">
        <v>2020</v>
      </c>
      <c r="L146" s="1">
        <v>748</v>
      </c>
      <c r="M146" s="5">
        <v>308</v>
      </c>
      <c r="N146" s="5">
        <v>525</v>
      </c>
      <c r="O146" s="1">
        <v>392700</v>
      </c>
      <c r="P146" s="2">
        <v>47124</v>
      </c>
      <c r="Q146" s="1">
        <v>345576</v>
      </c>
      <c r="R146" s="5">
        <v>191.88399999999999</v>
      </c>
      <c r="S146" s="1">
        <v>230384</v>
      </c>
      <c r="T146" s="1">
        <v>115192</v>
      </c>
      <c r="U146" s="1">
        <v>207.34559999999999</v>
      </c>
    </row>
    <row r="147" spans="1:21" x14ac:dyDescent="0.3">
      <c r="A147" t="s">
        <v>43</v>
      </c>
      <c r="B147" t="s">
        <v>57</v>
      </c>
      <c r="C147" t="s">
        <v>28</v>
      </c>
      <c r="D147" t="s">
        <v>206</v>
      </c>
      <c r="E147" t="s">
        <v>26</v>
      </c>
      <c r="F147" t="s">
        <v>205</v>
      </c>
      <c r="G147" t="s">
        <v>2</v>
      </c>
      <c r="H147" s="4">
        <v>44181</v>
      </c>
      <c r="I147" t="s">
        <v>24</v>
      </c>
      <c r="J147" t="s">
        <v>23</v>
      </c>
      <c r="K147" s="3">
        <v>2020</v>
      </c>
      <c r="L147" s="1">
        <v>3058</v>
      </c>
      <c r="M147" s="5">
        <v>320</v>
      </c>
      <c r="N147" s="5">
        <v>23</v>
      </c>
      <c r="O147" s="1">
        <v>70334</v>
      </c>
      <c r="P147" s="2">
        <v>8440.08</v>
      </c>
      <c r="Q147" s="1">
        <v>61893.919999999998</v>
      </c>
      <c r="R147" s="5">
        <v>33.633600000000001</v>
      </c>
      <c r="S147" s="1">
        <v>978560</v>
      </c>
      <c r="T147" s="1">
        <v>-916666.08</v>
      </c>
      <c r="U147" s="1">
        <v>-1649.9989439999999</v>
      </c>
    </row>
    <row r="148" spans="1:21" x14ac:dyDescent="0.3">
      <c r="A148" t="s">
        <v>8</v>
      </c>
      <c r="B148" t="s">
        <v>29</v>
      </c>
      <c r="C148" t="s">
        <v>28</v>
      </c>
      <c r="D148" t="s">
        <v>210</v>
      </c>
      <c r="E148" t="s">
        <v>26</v>
      </c>
      <c r="F148" t="s">
        <v>136</v>
      </c>
      <c r="G148" t="s">
        <v>2</v>
      </c>
      <c r="H148" s="4">
        <v>43837</v>
      </c>
      <c r="I148" t="s">
        <v>9</v>
      </c>
      <c r="J148" t="s">
        <v>0</v>
      </c>
      <c r="K148" s="3">
        <v>2020</v>
      </c>
      <c r="L148" s="1">
        <v>3313</v>
      </c>
      <c r="M148" s="5">
        <v>320</v>
      </c>
      <c r="N148" s="5">
        <v>18</v>
      </c>
      <c r="O148" s="1">
        <v>59634</v>
      </c>
      <c r="P148" s="2">
        <v>7156.0800000000008</v>
      </c>
      <c r="Q148" s="1">
        <v>52477.919999999998</v>
      </c>
      <c r="R148" s="5">
        <v>29.15616</v>
      </c>
      <c r="S148" s="1">
        <v>1060160</v>
      </c>
      <c r="T148" s="1">
        <v>-1007682.08</v>
      </c>
      <c r="U148" s="1">
        <v>-1813.8277439999999</v>
      </c>
    </row>
    <row r="149" spans="1:21" x14ac:dyDescent="0.3">
      <c r="A149" t="s">
        <v>15</v>
      </c>
      <c r="B149" t="s">
        <v>36</v>
      </c>
      <c r="C149" t="s">
        <v>81</v>
      </c>
      <c r="D149" t="s">
        <v>130</v>
      </c>
      <c r="E149" t="s">
        <v>79</v>
      </c>
      <c r="F149" t="s">
        <v>129</v>
      </c>
      <c r="G149" t="s">
        <v>2</v>
      </c>
      <c r="H149" s="4">
        <v>43912</v>
      </c>
      <c r="I149" t="s">
        <v>1</v>
      </c>
      <c r="J149" t="s">
        <v>0</v>
      </c>
      <c r="K149" s="3">
        <v>2020</v>
      </c>
      <c r="L149" s="1">
        <v>530</v>
      </c>
      <c r="M149" s="5">
        <v>4</v>
      </c>
      <c r="N149" s="5">
        <v>30</v>
      </c>
      <c r="O149" s="1">
        <v>15900</v>
      </c>
      <c r="P149" s="2">
        <v>2067</v>
      </c>
      <c r="Q149" s="1">
        <v>13833</v>
      </c>
      <c r="R149" s="5">
        <v>7.6908000000000003</v>
      </c>
      <c r="S149" s="1">
        <v>2120</v>
      </c>
      <c r="T149" s="1">
        <v>11713</v>
      </c>
      <c r="U149" s="1">
        <v>21.083400000000001</v>
      </c>
    </row>
    <row r="150" spans="1:21" x14ac:dyDescent="0.3">
      <c r="A150" t="s">
        <v>43</v>
      </c>
      <c r="B150" t="s">
        <v>36</v>
      </c>
      <c r="C150" t="s">
        <v>52</v>
      </c>
      <c r="D150" t="s">
        <v>224</v>
      </c>
      <c r="E150" t="s">
        <v>50</v>
      </c>
      <c r="F150" t="s">
        <v>223</v>
      </c>
      <c r="G150" t="s">
        <v>2</v>
      </c>
      <c r="H150" s="4">
        <v>44381</v>
      </c>
      <c r="I150" t="s">
        <v>66</v>
      </c>
      <c r="J150" t="s">
        <v>65</v>
      </c>
      <c r="K150" s="3">
        <v>2021</v>
      </c>
      <c r="L150" s="1">
        <v>792</v>
      </c>
      <c r="M150" s="5">
        <v>148</v>
      </c>
      <c r="N150" s="5">
        <v>23</v>
      </c>
      <c r="O150" s="1">
        <v>18216</v>
      </c>
      <c r="P150" s="2">
        <v>2368.08</v>
      </c>
      <c r="Q150" s="1">
        <v>15847.92</v>
      </c>
      <c r="R150" s="5">
        <v>8.6129999999999995</v>
      </c>
      <c r="S150" s="1">
        <v>117216</v>
      </c>
      <c r="T150" s="1">
        <v>-101368.08</v>
      </c>
      <c r="U150" s="1">
        <v>-182.46254400000001</v>
      </c>
    </row>
    <row r="151" spans="1:21" x14ac:dyDescent="0.3">
      <c r="A151" t="s">
        <v>30</v>
      </c>
      <c r="B151" t="s">
        <v>22</v>
      </c>
      <c r="C151" t="s">
        <v>52</v>
      </c>
      <c r="D151" t="s">
        <v>254</v>
      </c>
      <c r="E151" t="s">
        <v>50</v>
      </c>
      <c r="F151" t="s">
        <v>253</v>
      </c>
      <c r="G151" t="s">
        <v>2</v>
      </c>
      <c r="H151" s="4">
        <v>44429</v>
      </c>
      <c r="I151" t="s">
        <v>95</v>
      </c>
      <c r="J151" t="s">
        <v>65</v>
      </c>
      <c r="K151" s="3">
        <v>2021</v>
      </c>
      <c r="L151" s="1">
        <v>3126</v>
      </c>
      <c r="M151" s="5">
        <v>148</v>
      </c>
      <c r="N151" s="5">
        <v>450</v>
      </c>
      <c r="O151" s="1">
        <v>1406700</v>
      </c>
      <c r="P151" s="2">
        <v>182871</v>
      </c>
      <c r="Q151" s="1">
        <v>1223829</v>
      </c>
      <c r="R151" s="5">
        <v>679.90499999999997</v>
      </c>
      <c r="S151" s="1">
        <v>462648</v>
      </c>
      <c r="T151" s="1">
        <v>761181</v>
      </c>
      <c r="U151" s="1">
        <v>1370.1258</v>
      </c>
    </row>
    <row r="152" spans="1:21" x14ac:dyDescent="0.3">
      <c r="A152" t="s">
        <v>8</v>
      </c>
      <c r="B152" t="s">
        <v>39</v>
      </c>
      <c r="C152" t="s">
        <v>28</v>
      </c>
      <c r="D152" t="s">
        <v>204</v>
      </c>
      <c r="E152" t="s">
        <v>26</v>
      </c>
      <c r="F152" t="s">
        <v>117</v>
      </c>
      <c r="G152" t="s">
        <v>2</v>
      </c>
      <c r="H152" s="4">
        <v>43851</v>
      </c>
      <c r="I152" t="s">
        <v>9</v>
      </c>
      <c r="J152" t="s">
        <v>0</v>
      </c>
      <c r="K152" s="3">
        <v>2020</v>
      </c>
      <c r="L152" s="1">
        <v>2124</v>
      </c>
      <c r="M152" s="5">
        <v>320</v>
      </c>
      <c r="N152" s="5">
        <v>18</v>
      </c>
      <c r="O152" s="1">
        <v>38232</v>
      </c>
      <c r="P152" s="2">
        <v>4970.16</v>
      </c>
      <c r="Q152" s="1">
        <v>33261.839999999997</v>
      </c>
      <c r="R152" s="5">
        <v>18.4788</v>
      </c>
      <c r="S152" s="1">
        <v>679680</v>
      </c>
      <c r="T152" s="1">
        <v>-646418.16</v>
      </c>
      <c r="U152" s="1">
        <v>-1163.552688</v>
      </c>
    </row>
    <row r="153" spans="1:21" x14ac:dyDescent="0.3">
      <c r="A153" t="s">
        <v>15</v>
      </c>
      <c r="B153" t="s">
        <v>22</v>
      </c>
      <c r="C153" t="s">
        <v>81</v>
      </c>
      <c r="D153" t="s">
        <v>132</v>
      </c>
      <c r="E153" t="s">
        <v>79</v>
      </c>
      <c r="F153" t="s">
        <v>131</v>
      </c>
      <c r="G153" t="s">
        <v>2</v>
      </c>
      <c r="H153" s="4">
        <v>43986</v>
      </c>
      <c r="I153" t="s">
        <v>45</v>
      </c>
      <c r="J153" t="s">
        <v>16</v>
      </c>
      <c r="K153" s="3">
        <v>2020</v>
      </c>
      <c r="L153" s="1">
        <v>3595</v>
      </c>
      <c r="M153" s="5">
        <v>4</v>
      </c>
      <c r="N153" s="5">
        <v>11</v>
      </c>
      <c r="O153" s="1">
        <v>39545</v>
      </c>
      <c r="P153" s="2">
        <v>5536.2999999999993</v>
      </c>
      <c r="Q153" s="1">
        <v>34008.699999999997</v>
      </c>
      <c r="R153" s="5">
        <v>18.035919999999997</v>
      </c>
      <c r="S153" s="1">
        <v>14380</v>
      </c>
      <c r="T153" s="1">
        <v>19628.699999999997</v>
      </c>
      <c r="U153" s="1">
        <v>35.331659999999992</v>
      </c>
    </row>
    <row r="154" spans="1:21" x14ac:dyDescent="0.3">
      <c r="A154" t="s">
        <v>15</v>
      </c>
      <c r="B154" t="s">
        <v>7</v>
      </c>
      <c r="C154" t="s">
        <v>21</v>
      </c>
      <c r="D154" t="s">
        <v>153</v>
      </c>
      <c r="E154" t="s">
        <v>19</v>
      </c>
      <c r="F154" t="s">
        <v>3</v>
      </c>
      <c r="G154" t="s">
        <v>2</v>
      </c>
      <c r="H154" s="4">
        <v>44261</v>
      </c>
      <c r="I154" t="s">
        <v>1</v>
      </c>
      <c r="J154" t="s">
        <v>0</v>
      </c>
      <c r="K154" s="3">
        <v>2021</v>
      </c>
      <c r="L154" s="1">
        <v>3595</v>
      </c>
      <c r="M154" s="5">
        <v>6</v>
      </c>
      <c r="N154" s="5">
        <v>11</v>
      </c>
      <c r="O154" s="1">
        <v>39545</v>
      </c>
      <c r="P154" s="2">
        <v>5536.2999999999993</v>
      </c>
      <c r="Q154" s="1">
        <v>34008.699999999997</v>
      </c>
      <c r="R154" s="5">
        <v>18.035919999999997</v>
      </c>
      <c r="S154" s="1">
        <v>21570</v>
      </c>
      <c r="T154" s="1">
        <v>12438.699999999997</v>
      </c>
      <c r="U154" s="1">
        <v>22.389659999999996</v>
      </c>
    </row>
    <row r="155" spans="1:21" x14ac:dyDescent="0.3">
      <c r="A155" t="s">
        <v>8</v>
      </c>
      <c r="B155" t="s">
        <v>39</v>
      </c>
      <c r="C155" t="s">
        <v>28</v>
      </c>
      <c r="D155" t="s">
        <v>87</v>
      </c>
      <c r="E155" t="s">
        <v>26</v>
      </c>
      <c r="F155" t="s">
        <v>86</v>
      </c>
      <c r="G155" t="s">
        <v>2</v>
      </c>
      <c r="H155" s="4">
        <v>44415</v>
      </c>
      <c r="I155" t="s">
        <v>95</v>
      </c>
      <c r="J155" t="s">
        <v>65</v>
      </c>
      <c r="K155" s="3">
        <v>2021</v>
      </c>
      <c r="L155" s="1">
        <v>2418</v>
      </c>
      <c r="M155" s="5">
        <v>320</v>
      </c>
      <c r="N155" s="5">
        <v>18</v>
      </c>
      <c r="O155" s="1">
        <v>43524</v>
      </c>
      <c r="P155" s="2">
        <v>6093.36</v>
      </c>
      <c r="Q155" s="1">
        <v>37430.639999999999</v>
      </c>
      <c r="R155" s="5">
        <v>20.794799999999999</v>
      </c>
      <c r="S155" s="1">
        <v>773760</v>
      </c>
      <c r="T155" s="1">
        <v>-736329.36</v>
      </c>
      <c r="U155" s="1">
        <v>-1325.392848</v>
      </c>
    </row>
    <row r="156" spans="1:21" x14ac:dyDescent="0.3">
      <c r="A156" t="s">
        <v>40</v>
      </c>
      <c r="B156" t="s">
        <v>33</v>
      </c>
      <c r="C156" t="s">
        <v>81</v>
      </c>
      <c r="D156" t="s">
        <v>83</v>
      </c>
      <c r="E156" t="s">
        <v>79</v>
      </c>
      <c r="F156" t="s">
        <v>82</v>
      </c>
      <c r="G156" t="s">
        <v>2</v>
      </c>
      <c r="H156" s="4">
        <v>43918</v>
      </c>
      <c r="I156" t="s">
        <v>1</v>
      </c>
      <c r="J156" t="s">
        <v>0</v>
      </c>
      <c r="K156" s="3">
        <v>2020</v>
      </c>
      <c r="L156" s="1">
        <v>1228</v>
      </c>
      <c r="M156" s="5">
        <v>4</v>
      </c>
      <c r="N156" s="5">
        <v>188</v>
      </c>
      <c r="O156" s="1">
        <v>230864</v>
      </c>
      <c r="P156" s="2">
        <v>32320.960000000003</v>
      </c>
      <c r="Q156" s="1">
        <v>198543.04</v>
      </c>
      <c r="R156" s="5">
        <v>109.9725</v>
      </c>
      <c r="S156" s="1">
        <v>4912</v>
      </c>
      <c r="T156" s="1">
        <v>193631.04</v>
      </c>
      <c r="U156" s="1">
        <v>348.53587199999998</v>
      </c>
    </row>
    <row r="157" spans="1:21" x14ac:dyDescent="0.3">
      <c r="A157" t="s">
        <v>40</v>
      </c>
      <c r="B157" t="s">
        <v>14</v>
      </c>
      <c r="C157" t="s">
        <v>81</v>
      </c>
      <c r="D157" t="s">
        <v>184</v>
      </c>
      <c r="E157" t="s">
        <v>79</v>
      </c>
      <c r="F157" t="s">
        <v>59</v>
      </c>
      <c r="G157" t="s">
        <v>2</v>
      </c>
      <c r="H157" s="4">
        <v>44385</v>
      </c>
      <c r="I157" t="s">
        <v>66</v>
      </c>
      <c r="J157" t="s">
        <v>65</v>
      </c>
      <c r="K157" s="3">
        <v>2021</v>
      </c>
      <c r="L157" s="1">
        <v>3385</v>
      </c>
      <c r="M157" s="5">
        <v>4</v>
      </c>
      <c r="N157" s="5">
        <v>188</v>
      </c>
      <c r="O157" s="1">
        <v>636380</v>
      </c>
      <c r="P157" s="2">
        <v>89093.200000000012</v>
      </c>
      <c r="Q157" s="1">
        <v>547286.80000000005</v>
      </c>
      <c r="R157" s="5">
        <v>303.25749999999999</v>
      </c>
      <c r="S157" s="1">
        <v>13540</v>
      </c>
      <c r="T157" s="1">
        <v>533746.80000000005</v>
      </c>
      <c r="U157" s="1">
        <v>960.7442400000001</v>
      </c>
    </row>
    <row r="158" spans="1:21" x14ac:dyDescent="0.3">
      <c r="A158" t="s">
        <v>15</v>
      </c>
      <c r="B158" t="s">
        <v>22</v>
      </c>
      <c r="C158" t="s">
        <v>21</v>
      </c>
      <c r="D158" t="s">
        <v>20</v>
      </c>
      <c r="E158" t="s">
        <v>19</v>
      </c>
      <c r="F158" t="s">
        <v>18</v>
      </c>
      <c r="G158" t="s">
        <v>2</v>
      </c>
      <c r="H158" s="4">
        <v>44151</v>
      </c>
      <c r="I158" t="s">
        <v>54</v>
      </c>
      <c r="J158" t="s">
        <v>23</v>
      </c>
      <c r="K158" s="3">
        <v>2020</v>
      </c>
      <c r="L158" s="1">
        <v>2072</v>
      </c>
      <c r="M158" s="5">
        <v>6</v>
      </c>
      <c r="N158" s="5">
        <v>11</v>
      </c>
      <c r="O158" s="1">
        <v>22792</v>
      </c>
      <c r="P158" s="2">
        <v>3190.88</v>
      </c>
      <c r="Q158" s="1">
        <v>19601.12</v>
      </c>
      <c r="R158" s="5">
        <v>10.396540000000002</v>
      </c>
      <c r="S158" s="1">
        <v>12432</v>
      </c>
      <c r="T158" s="1">
        <v>7169.119999999999</v>
      </c>
      <c r="U158" s="1">
        <v>12.904415999999998</v>
      </c>
    </row>
    <row r="159" spans="1:21" x14ac:dyDescent="0.3">
      <c r="A159" t="s">
        <v>43</v>
      </c>
      <c r="B159" t="s">
        <v>57</v>
      </c>
      <c r="C159" t="s">
        <v>13</v>
      </c>
      <c r="D159" t="s">
        <v>72</v>
      </c>
      <c r="E159" t="s">
        <v>11</v>
      </c>
      <c r="F159" t="s">
        <v>71</v>
      </c>
      <c r="G159" t="s">
        <v>2</v>
      </c>
      <c r="H159" s="4">
        <v>43922</v>
      </c>
      <c r="I159" t="s">
        <v>17</v>
      </c>
      <c r="J159" t="s">
        <v>16</v>
      </c>
      <c r="K159" s="3">
        <v>2020</v>
      </c>
      <c r="L159" s="1">
        <v>2964</v>
      </c>
      <c r="M159" s="5">
        <v>12</v>
      </c>
      <c r="N159" s="5">
        <v>23</v>
      </c>
      <c r="O159" s="1">
        <v>68172</v>
      </c>
      <c r="P159" s="2">
        <v>9544.0800000000017</v>
      </c>
      <c r="Q159" s="1">
        <v>58627.92</v>
      </c>
      <c r="R159" s="5">
        <v>31.863</v>
      </c>
      <c r="S159" s="1">
        <v>35568</v>
      </c>
      <c r="T159" s="1">
        <v>23059.919999999998</v>
      </c>
      <c r="U159" s="1">
        <v>41.507855999999997</v>
      </c>
    </row>
    <row r="160" spans="1:21" x14ac:dyDescent="0.3">
      <c r="A160" t="s">
        <v>43</v>
      </c>
      <c r="B160" t="s">
        <v>57</v>
      </c>
      <c r="C160" t="s">
        <v>13</v>
      </c>
      <c r="D160" t="s">
        <v>72</v>
      </c>
      <c r="E160" t="s">
        <v>11</v>
      </c>
      <c r="F160" t="s">
        <v>71</v>
      </c>
      <c r="G160" t="s">
        <v>2</v>
      </c>
      <c r="H160" s="4">
        <v>44308</v>
      </c>
      <c r="I160" t="s">
        <v>17</v>
      </c>
      <c r="J160" t="s">
        <v>16</v>
      </c>
      <c r="K160" s="3">
        <v>2021</v>
      </c>
      <c r="L160" s="1">
        <v>2092</v>
      </c>
      <c r="M160" s="5">
        <v>12</v>
      </c>
      <c r="N160" s="5">
        <v>23</v>
      </c>
      <c r="O160" s="1">
        <v>48116</v>
      </c>
      <c r="P160" s="2">
        <v>6736.2400000000007</v>
      </c>
      <c r="Q160" s="1">
        <v>41379.760000000002</v>
      </c>
      <c r="R160" s="5">
        <v>22.4847</v>
      </c>
      <c r="S160" s="1">
        <v>25104</v>
      </c>
      <c r="T160" s="1">
        <v>16275.760000000002</v>
      </c>
      <c r="U160" s="1">
        <v>29.296368000000005</v>
      </c>
    </row>
    <row r="161" spans="1:21" x14ac:dyDescent="0.3">
      <c r="A161" t="s">
        <v>8</v>
      </c>
      <c r="B161" t="s">
        <v>14</v>
      </c>
      <c r="C161" t="s">
        <v>13</v>
      </c>
      <c r="D161" t="s">
        <v>198</v>
      </c>
      <c r="E161" t="s">
        <v>11</v>
      </c>
      <c r="F161" t="s">
        <v>156</v>
      </c>
      <c r="G161" t="s">
        <v>2</v>
      </c>
      <c r="H161" s="4">
        <v>43952</v>
      </c>
      <c r="I161" t="s">
        <v>48</v>
      </c>
      <c r="J161" t="s">
        <v>16</v>
      </c>
      <c r="K161" s="3">
        <v>2020</v>
      </c>
      <c r="L161" s="1">
        <v>2666</v>
      </c>
      <c r="M161" s="5">
        <v>12</v>
      </c>
      <c r="N161" s="5">
        <v>18</v>
      </c>
      <c r="O161" s="1">
        <v>47988</v>
      </c>
      <c r="P161" s="2">
        <v>6718.3200000000006</v>
      </c>
      <c r="Q161" s="1">
        <v>41269.68</v>
      </c>
      <c r="R161" s="5">
        <v>22.931039999999999</v>
      </c>
      <c r="S161" s="1">
        <v>31992</v>
      </c>
      <c r="T161" s="1">
        <v>9277.68</v>
      </c>
      <c r="U161" s="1">
        <v>16.699824</v>
      </c>
    </row>
    <row r="162" spans="1:21" x14ac:dyDescent="0.3">
      <c r="A162" t="s">
        <v>15</v>
      </c>
      <c r="B162" t="s">
        <v>14</v>
      </c>
      <c r="C162" t="s">
        <v>13</v>
      </c>
      <c r="D162" t="s">
        <v>62</v>
      </c>
      <c r="E162" t="s">
        <v>11</v>
      </c>
      <c r="F162" t="s">
        <v>61</v>
      </c>
      <c r="G162" t="s">
        <v>2</v>
      </c>
      <c r="H162" s="4">
        <v>44366</v>
      </c>
      <c r="I162" t="s">
        <v>45</v>
      </c>
      <c r="J162" t="s">
        <v>16</v>
      </c>
      <c r="K162" s="3">
        <v>2021</v>
      </c>
      <c r="L162" s="1">
        <v>2306</v>
      </c>
      <c r="M162" s="5">
        <v>12</v>
      </c>
      <c r="N162" s="5">
        <v>525</v>
      </c>
      <c r="O162" s="1">
        <v>1210650</v>
      </c>
      <c r="P162" s="2">
        <v>169491.00000000003</v>
      </c>
      <c r="Q162" s="1">
        <v>1041159</v>
      </c>
      <c r="R162" s="5">
        <v>578.52200000000005</v>
      </c>
      <c r="S162" s="1">
        <v>27672</v>
      </c>
      <c r="T162" s="1">
        <v>1013487</v>
      </c>
      <c r="U162" s="1">
        <v>1824.2765999999999</v>
      </c>
    </row>
    <row r="163" spans="1:21" x14ac:dyDescent="0.3">
      <c r="A163" t="s">
        <v>30</v>
      </c>
      <c r="B163" t="s">
        <v>33</v>
      </c>
      <c r="C163" t="s">
        <v>52</v>
      </c>
      <c r="D163" t="s">
        <v>240</v>
      </c>
      <c r="E163" t="s">
        <v>50</v>
      </c>
      <c r="F163" t="s">
        <v>31</v>
      </c>
      <c r="G163" t="s">
        <v>2</v>
      </c>
      <c r="H163" s="4">
        <v>44204</v>
      </c>
      <c r="I163" t="s">
        <v>9</v>
      </c>
      <c r="J163" t="s">
        <v>0</v>
      </c>
      <c r="K163" s="3">
        <v>2021</v>
      </c>
      <c r="L163" s="1">
        <v>323</v>
      </c>
      <c r="M163" s="5">
        <v>148</v>
      </c>
      <c r="N163" s="5">
        <v>450</v>
      </c>
      <c r="O163" s="1">
        <v>145350</v>
      </c>
      <c r="P163" s="2">
        <v>20349.000000000004</v>
      </c>
      <c r="Q163" s="1">
        <v>125001</v>
      </c>
      <c r="R163" s="5">
        <v>69.402000000000001</v>
      </c>
      <c r="S163" s="1">
        <v>47804</v>
      </c>
      <c r="T163" s="1">
        <v>77197</v>
      </c>
      <c r="U163" s="1">
        <v>138.9546</v>
      </c>
    </row>
    <row r="164" spans="1:21" x14ac:dyDescent="0.3">
      <c r="A164" t="s">
        <v>30</v>
      </c>
      <c r="B164" t="s">
        <v>57</v>
      </c>
      <c r="C164" t="s">
        <v>52</v>
      </c>
      <c r="D164" t="s">
        <v>268</v>
      </c>
      <c r="E164" t="s">
        <v>50</v>
      </c>
      <c r="F164" t="s">
        <v>55</v>
      </c>
      <c r="G164" t="s">
        <v>2</v>
      </c>
      <c r="H164" s="4">
        <v>44442</v>
      </c>
      <c r="I164" t="s">
        <v>90</v>
      </c>
      <c r="J164" t="s">
        <v>65</v>
      </c>
      <c r="K164" s="3">
        <v>2021</v>
      </c>
      <c r="L164" s="1">
        <v>3043</v>
      </c>
      <c r="M164" s="5">
        <v>148</v>
      </c>
      <c r="N164" s="5">
        <v>450</v>
      </c>
      <c r="O164" s="1">
        <v>1369350</v>
      </c>
      <c r="P164" s="2">
        <v>191709.00000000003</v>
      </c>
      <c r="Q164" s="1">
        <v>1177641</v>
      </c>
      <c r="R164" s="5">
        <v>654.28800000000001</v>
      </c>
      <c r="S164" s="1">
        <v>450364</v>
      </c>
      <c r="T164" s="1">
        <v>727277</v>
      </c>
      <c r="U164" s="1">
        <v>1309.0986</v>
      </c>
    </row>
    <row r="165" spans="1:21" x14ac:dyDescent="0.3">
      <c r="A165" t="s">
        <v>30</v>
      </c>
      <c r="B165" t="s">
        <v>29</v>
      </c>
      <c r="C165" t="s">
        <v>6</v>
      </c>
      <c r="D165" t="s">
        <v>97</v>
      </c>
      <c r="E165" t="s">
        <v>4</v>
      </c>
      <c r="F165" t="s">
        <v>96</v>
      </c>
      <c r="G165" t="s">
        <v>2</v>
      </c>
      <c r="H165" s="4">
        <v>44488</v>
      </c>
      <c r="I165" t="s">
        <v>44</v>
      </c>
      <c r="J165" t="s">
        <v>23</v>
      </c>
      <c r="K165" s="3">
        <v>2021</v>
      </c>
      <c r="L165" s="1">
        <v>323</v>
      </c>
      <c r="M165" s="5">
        <v>308</v>
      </c>
      <c r="N165" s="5">
        <v>450</v>
      </c>
      <c r="O165" s="1">
        <v>145350</v>
      </c>
      <c r="P165" s="2">
        <v>20349.000000000004</v>
      </c>
      <c r="Q165" s="1">
        <v>125001</v>
      </c>
      <c r="R165" s="5">
        <v>69.402000000000001</v>
      </c>
      <c r="S165" s="1">
        <v>99484</v>
      </c>
      <c r="T165" s="1">
        <v>25517</v>
      </c>
      <c r="U165" s="1">
        <v>45.930599999999998</v>
      </c>
    </row>
    <row r="166" spans="1:21" x14ac:dyDescent="0.3">
      <c r="A166" t="s">
        <v>15</v>
      </c>
      <c r="B166" t="s">
        <v>36</v>
      </c>
      <c r="C166" t="s">
        <v>6</v>
      </c>
      <c r="D166" t="s">
        <v>35</v>
      </c>
      <c r="E166" t="s">
        <v>4</v>
      </c>
      <c r="F166" t="s">
        <v>34</v>
      </c>
      <c r="G166" t="s">
        <v>2</v>
      </c>
      <c r="H166" s="4">
        <v>44215</v>
      </c>
      <c r="I166" t="s">
        <v>9</v>
      </c>
      <c r="J166" t="s">
        <v>0</v>
      </c>
      <c r="K166" s="3">
        <v>2021</v>
      </c>
      <c r="L166" s="1">
        <v>1537</v>
      </c>
      <c r="M166" s="5">
        <v>308</v>
      </c>
      <c r="N166" s="5">
        <v>525</v>
      </c>
      <c r="O166" s="1">
        <v>806925</v>
      </c>
      <c r="P166" s="2">
        <v>112969.50000000001</v>
      </c>
      <c r="Q166" s="1">
        <v>693955.5</v>
      </c>
      <c r="R166" s="5">
        <v>385.58100000000002</v>
      </c>
      <c r="S166" s="1">
        <v>473396</v>
      </c>
      <c r="T166" s="1">
        <v>220559.5</v>
      </c>
      <c r="U166" s="1">
        <v>397.00709999999998</v>
      </c>
    </row>
    <row r="167" spans="1:21" x14ac:dyDescent="0.3">
      <c r="A167" t="s">
        <v>43</v>
      </c>
      <c r="B167" t="s">
        <v>29</v>
      </c>
      <c r="C167" t="s">
        <v>28</v>
      </c>
      <c r="D167" t="s">
        <v>229</v>
      </c>
      <c r="E167" t="s">
        <v>26</v>
      </c>
      <c r="F167" t="s">
        <v>25</v>
      </c>
      <c r="G167" t="s">
        <v>2</v>
      </c>
      <c r="H167" s="4">
        <v>44111</v>
      </c>
      <c r="I167" t="s">
        <v>44</v>
      </c>
      <c r="J167" t="s">
        <v>23</v>
      </c>
      <c r="K167" s="3">
        <v>2020</v>
      </c>
      <c r="L167" s="1">
        <v>2092</v>
      </c>
      <c r="M167" s="5">
        <v>320</v>
      </c>
      <c r="N167" s="5">
        <v>23</v>
      </c>
      <c r="O167" s="1">
        <v>48116</v>
      </c>
      <c r="P167" s="2">
        <v>6736.2400000000007</v>
      </c>
      <c r="Q167" s="1">
        <v>41379.760000000002</v>
      </c>
      <c r="R167" s="5">
        <v>22.4847</v>
      </c>
      <c r="S167" s="1">
        <v>669440</v>
      </c>
      <c r="T167" s="1">
        <v>-628060.24</v>
      </c>
      <c r="U167" s="1">
        <v>-1130.5084319999999</v>
      </c>
    </row>
    <row r="168" spans="1:21" x14ac:dyDescent="0.3">
      <c r="A168" t="s">
        <v>15</v>
      </c>
      <c r="B168" t="s">
        <v>33</v>
      </c>
      <c r="C168" t="s">
        <v>28</v>
      </c>
      <c r="D168" t="s">
        <v>187</v>
      </c>
      <c r="E168" t="s">
        <v>26</v>
      </c>
      <c r="F168" t="s">
        <v>131</v>
      </c>
      <c r="G168" t="s">
        <v>2</v>
      </c>
      <c r="H168" s="4">
        <v>44530</v>
      </c>
      <c r="I168" t="s">
        <v>54</v>
      </c>
      <c r="J168" t="s">
        <v>23</v>
      </c>
      <c r="K168" s="3">
        <v>2021</v>
      </c>
      <c r="L168" s="1">
        <v>2072</v>
      </c>
      <c r="M168" s="5">
        <v>320</v>
      </c>
      <c r="N168" s="5">
        <v>11</v>
      </c>
      <c r="O168" s="1">
        <v>22792</v>
      </c>
      <c r="P168" s="2">
        <v>3190.88</v>
      </c>
      <c r="Q168" s="1">
        <v>19601.12</v>
      </c>
      <c r="R168" s="5">
        <v>10.396540000000002</v>
      </c>
      <c r="S168" s="1">
        <v>663040</v>
      </c>
      <c r="T168" s="1">
        <v>-643438.88</v>
      </c>
      <c r="U168" s="1">
        <v>-1158.1899839999999</v>
      </c>
    </row>
    <row r="169" spans="1:21" x14ac:dyDescent="0.3">
      <c r="A169" t="s">
        <v>43</v>
      </c>
      <c r="B169" t="s">
        <v>36</v>
      </c>
      <c r="C169" t="s">
        <v>28</v>
      </c>
      <c r="D169" t="s">
        <v>185</v>
      </c>
      <c r="E169" t="s">
        <v>26</v>
      </c>
      <c r="F169" t="s">
        <v>92</v>
      </c>
      <c r="G169" t="s">
        <v>2</v>
      </c>
      <c r="H169" s="4">
        <v>44156</v>
      </c>
      <c r="I169" t="s">
        <v>54</v>
      </c>
      <c r="J169" t="s">
        <v>23</v>
      </c>
      <c r="K169" s="3">
        <v>2020</v>
      </c>
      <c r="L169" s="1">
        <v>2244</v>
      </c>
      <c r="M169" s="5">
        <v>320</v>
      </c>
      <c r="N169" s="5">
        <v>23</v>
      </c>
      <c r="O169" s="1">
        <v>51612</v>
      </c>
      <c r="P169" s="2">
        <v>7225.68</v>
      </c>
      <c r="Q169" s="1">
        <v>44386.32</v>
      </c>
      <c r="R169" s="5">
        <v>24.123000000000001</v>
      </c>
      <c r="S169" s="1">
        <v>718080</v>
      </c>
      <c r="T169" s="1">
        <v>-673693.68</v>
      </c>
      <c r="U169" s="1">
        <v>-1212.6486240000002</v>
      </c>
    </row>
    <row r="170" spans="1:21" x14ac:dyDescent="0.3">
      <c r="A170" t="s">
        <v>15</v>
      </c>
      <c r="B170" t="s">
        <v>7</v>
      </c>
      <c r="C170" t="s">
        <v>13</v>
      </c>
      <c r="D170" t="s">
        <v>106</v>
      </c>
      <c r="E170" t="s">
        <v>11</v>
      </c>
      <c r="F170" t="s">
        <v>105</v>
      </c>
      <c r="G170" t="s">
        <v>2</v>
      </c>
      <c r="H170" s="4">
        <v>43911</v>
      </c>
      <c r="I170" t="s">
        <v>1</v>
      </c>
      <c r="J170" t="s">
        <v>0</v>
      </c>
      <c r="K170" s="3">
        <v>2020</v>
      </c>
      <c r="L170" s="1">
        <v>320</v>
      </c>
      <c r="M170" s="5">
        <v>12</v>
      </c>
      <c r="N170" s="5">
        <v>30</v>
      </c>
      <c r="O170" s="1">
        <v>9600</v>
      </c>
      <c r="P170" s="2">
        <v>1440</v>
      </c>
      <c r="Q170" s="1">
        <v>8160</v>
      </c>
      <c r="R170" s="5">
        <v>4.5389999999999997</v>
      </c>
      <c r="S170" s="1">
        <v>3840</v>
      </c>
      <c r="T170" s="1">
        <v>4320</v>
      </c>
      <c r="U170" s="1">
        <v>7.7759999999999998</v>
      </c>
    </row>
    <row r="171" spans="1:21" x14ac:dyDescent="0.3">
      <c r="A171" t="s">
        <v>15</v>
      </c>
      <c r="B171" t="s">
        <v>7</v>
      </c>
      <c r="C171" t="s">
        <v>13</v>
      </c>
      <c r="D171" t="s">
        <v>106</v>
      </c>
      <c r="E171" t="s">
        <v>11</v>
      </c>
      <c r="F171" t="s">
        <v>105</v>
      </c>
      <c r="G171" t="s">
        <v>2</v>
      </c>
      <c r="H171" s="4">
        <v>44441</v>
      </c>
      <c r="I171" t="s">
        <v>90</v>
      </c>
      <c r="J171" t="s">
        <v>65</v>
      </c>
      <c r="K171" s="3">
        <v>2021</v>
      </c>
      <c r="L171" s="1">
        <v>2408</v>
      </c>
      <c r="M171" s="5">
        <v>12</v>
      </c>
      <c r="N171" s="5">
        <v>525</v>
      </c>
      <c r="O171" s="1">
        <v>1264200</v>
      </c>
      <c r="P171" s="2">
        <v>189630</v>
      </c>
      <c r="Q171" s="1">
        <v>1074570</v>
      </c>
      <c r="R171" s="5">
        <v>597.08249999999998</v>
      </c>
      <c r="S171" s="1">
        <v>28896</v>
      </c>
      <c r="T171" s="1">
        <v>1045674</v>
      </c>
      <c r="U171" s="1">
        <v>1882.2131999999999</v>
      </c>
    </row>
    <row r="172" spans="1:21" x14ac:dyDescent="0.3">
      <c r="A172" t="s">
        <v>15</v>
      </c>
      <c r="B172" t="s">
        <v>36</v>
      </c>
      <c r="C172" t="s">
        <v>13</v>
      </c>
      <c r="D172" t="s">
        <v>74</v>
      </c>
      <c r="E172" t="s">
        <v>11</v>
      </c>
      <c r="F172" t="s">
        <v>73</v>
      </c>
      <c r="G172" t="s">
        <v>2</v>
      </c>
      <c r="H172" s="4">
        <v>43862</v>
      </c>
      <c r="I172" t="s">
        <v>58</v>
      </c>
      <c r="J172" t="s">
        <v>0</v>
      </c>
      <c r="K172" s="3">
        <v>2020</v>
      </c>
      <c r="L172" s="1">
        <v>2581</v>
      </c>
      <c r="M172" s="5">
        <v>12</v>
      </c>
      <c r="N172" s="5">
        <v>525</v>
      </c>
      <c r="O172" s="1">
        <v>1355025</v>
      </c>
      <c r="P172" s="2">
        <v>203253.75</v>
      </c>
      <c r="Q172" s="1">
        <v>1151771.25</v>
      </c>
      <c r="R172" s="5">
        <v>639.92250000000001</v>
      </c>
      <c r="S172" s="1">
        <v>30972</v>
      </c>
      <c r="T172" s="1">
        <v>1120799.25</v>
      </c>
      <c r="U172" s="1">
        <v>2017.4386500000001</v>
      </c>
    </row>
    <row r="173" spans="1:21" x14ac:dyDescent="0.3">
      <c r="A173" t="s">
        <v>30</v>
      </c>
      <c r="B173" t="s">
        <v>57</v>
      </c>
      <c r="C173" t="s">
        <v>52</v>
      </c>
      <c r="D173" t="s">
        <v>100</v>
      </c>
      <c r="E173" t="s">
        <v>50</v>
      </c>
      <c r="F173" t="s">
        <v>77</v>
      </c>
      <c r="G173" t="s">
        <v>2</v>
      </c>
      <c r="H173" s="4">
        <v>44360</v>
      </c>
      <c r="I173" t="s">
        <v>45</v>
      </c>
      <c r="J173" t="s">
        <v>16</v>
      </c>
      <c r="K173" s="3">
        <v>2021</v>
      </c>
      <c r="L173" s="1">
        <v>3089</v>
      </c>
      <c r="M173" s="5">
        <v>148</v>
      </c>
      <c r="N173" s="5">
        <v>450</v>
      </c>
      <c r="O173" s="1">
        <v>1390050</v>
      </c>
      <c r="P173" s="2">
        <v>208507.5</v>
      </c>
      <c r="Q173" s="1">
        <v>1181542.5</v>
      </c>
      <c r="R173" s="5">
        <v>656.37</v>
      </c>
      <c r="S173" s="1">
        <v>457172</v>
      </c>
      <c r="T173" s="1">
        <v>724370.5</v>
      </c>
      <c r="U173" s="1">
        <v>1303.8669</v>
      </c>
    </row>
    <row r="174" spans="1:21" x14ac:dyDescent="0.3">
      <c r="A174" t="s">
        <v>40</v>
      </c>
      <c r="B174" t="s">
        <v>29</v>
      </c>
      <c r="C174" t="s">
        <v>52</v>
      </c>
      <c r="D174" t="s">
        <v>221</v>
      </c>
      <c r="E174" t="s">
        <v>50</v>
      </c>
      <c r="F174" t="s">
        <v>220</v>
      </c>
      <c r="G174" t="s">
        <v>2</v>
      </c>
      <c r="H174" s="4">
        <v>43892</v>
      </c>
      <c r="I174" t="s">
        <v>1</v>
      </c>
      <c r="J174" t="s">
        <v>0</v>
      </c>
      <c r="K174" s="3">
        <v>2020</v>
      </c>
      <c r="L174" s="1">
        <v>2926</v>
      </c>
      <c r="M174" s="5">
        <v>148</v>
      </c>
      <c r="N174" s="5">
        <v>188</v>
      </c>
      <c r="O174" s="1">
        <v>550088</v>
      </c>
      <c r="P174" s="2">
        <v>82513.2</v>
      </c>
      <c r="Q174" s="1">
        <v>467574.8</v>
      </c>
      <c r="R174" s="5">
        <v>259.03750000000002</v>
      </c>
      <c r="S174" s="1">
        <v>433048</v>
      </c>
      <c r="T174" s="1">
        <v>34526.799999999988</v>
      </c>
      <c r="U174" s="1">
        <v>62.14823999999998</v>
      </c>
    </row>
    <row r="175" spans="1:21" x14ac:dyDescent="0.3">
      <c r="A175" t="s">
        <v>15</v>
      </c>
      <c r="B175" t="s">
        <v>22</v>
      </c>
      <c r="C175" t="s">
        <v>6</v>
      </c>
      <c r="D175" t="s">
        <v>168</v>
      </c>
      <c r="E175" t="s">
        <v>4</v>
      </c>
      <c r="F175" t="s">
        <v>167</v>
      </c>
      <c r="G175" t="s">
        <v>2</v>
      </c>
      <c r="H175" s="4">
        <v>44131</v>
      </c>
      <c r="I175" t="s">
        <v>44</v>
      </c>
      <c r="J175" t="s">
        <v>23</v>
      </c>
      <c r="K175" s="3">
        <v>2020</v>
      </c>
      <c r="L175" s="1">
        <v>320</v>
      </c>
      <c r="M175" s="5">
        <v>308</v>
      </c>
      <c r="N175" s="5">
        <v>30</v>
      </c>
      <c r="O175" s="1">
        <v>9600</v>
      </c>
      <c r="P175" s="2">
        <v>1440</v>
      </c>
      <c r="Q175" s="1">
        <v>8160</v>
      </c>
      <c r="R175" s="5">
        <v>4.5389999999999997</v>
      </c>
      <c r="S175" s="1">
        <v>98560</v>
      </c>
      <c r="T175" s="1">
        <v>-90400</v>
      </c>
      <c r="U175" s="1">
        <v>-162.72</v>
      </c>
    </row>
    <row r="176" spans="1:21" x14ac:dyDescent="0.3">
      <c r="A176" t="s">
        <v>40</v>
      </c>
      <c r="B176" t="s">
        <v>22</v>
      </c>
      <c r="C176" t="s">
        <v>6</v>
      </c>
      <c r="D176" t="s">
        <v>140</v>
      </c>
      <c r="E176" t="s">
        <v>4</v>
      </c>
      <c r="F176" t="s">
        <v>41</v>
      </c>
      <c r="G176" t="s">
        <v>2</v>
      </c>
      <c r="H176" s="4">
        <v>43883</v>
      </c>
      <c r="I176" t="s">
        <v>58</v>
      </c>
      <c r="J176" t="s">
        <v>0</v>
      </c>
      <c r="K176" s="3">
        <v>2020</v>
      </c>
      <c r="L176" s="1">
        <v>3545</v>
      </c>
      <c r="M176" s="5">
        <v>308</v>
      </c>
      <c r="N176" s="5">
        <v>188</v>
      </c>
      <c r="O176" s="1">
        <v>666460</v>
      </c>
      <c r="P176" s="2">
        <v>99969</v>
      </c>
      <c r="Q176" s="1">
        <v>566491</v>
      </c>
      <c r="R176" s="5">
        <v>313.86250000000001</v>
      </c>
      <c r="S176" s="1">
        <v>1091860</v>
      </c>
      <c r="T176" s="1">
        <v>-525369</v>
      </c>
      <c r="U176" s="1">
        <v>-945.66419999999994</v>
      </c>
    </row>
    <row r="177" spans="1:21" x14ac:dyDescent="0.3">
      <c r="A177" t="s">
        <v>15</v>
      </c>
      <c r="B177" t="s">
        <v>39</v>
      </c>
      <c r="C177" t="s">
        <v>81</v>
      </c>
      <c r="D177" t="s">
        <v>157</v>
      </c>
      <c r="E177" t="s">
        <v>79</v>
      </c>
      <c r="F177" t="s">
        <v>156</v>
      </c>
      <c r="G177" t="s">
        <v>286</v>
      </c>
      <c r="H177" s="4">
        <v>43892</v>
      </c>
      <c r="I177" t="s">
        <v>1</v>
      </c>
      <c r="J177" t="s">
        <v>0</v>
      </c>
      <c r="K177" s="3">
        <v>2020</v>
      </c>
      <c r="L177" s="1">
        <v>1942</v>
      </c>
      <c r="M177" s="5">
        <v>4</v>
      </c>
      <c r="N177" s="5">
        <v>30</v>
      </c>
      <c r="O177" s="1">
        <v>58260</v>
      </c>
      <c r="P177" s="2">
        <v>0</v>
      </c>
      <c r="Q177" s="1">
        <v>58260</v>
      </c>
      <c r="R177" s="5">
        <v>32.369999999999997</v>
      </c>
      <c r="S177" s="1">
        <v>7768</v>
      </c>
      <c r="T177" s="1">
        <v>50492</v>
      </c>
      <c r="U177" s="1">
        <v>90.885599999999997</v>
      </c>
    </row>
    <row r="178" spans="1:21" x14ac:dyDescent="0.3">
      <c r="A178" t="s">
        <v>15</v>
      </c>
      <c r="B178" t="s">
        <v>36</v>
      </c>
      <c r="C178" t="s">
        <v>81</v>
      </c>
      <c r="D178" t="s">
        <v>130</v>
      </c>
      <c r="E178" t="s">
        <v>79</v>
      </c>
      <c r="F178" t="s">
        <v>129</v>
      </c>
      <c r="G178" t="s">
        <v>286</v>
      </c>
      <c r="H178" s="4">
        <v>43898</v>
      </c>
      <c r="I178" t="s">
        <v>1</v>
      </c>
      <c r="J178" t="s">
        <v>0</v>
      </c>
      <c r="K178" s="3">
        <v>2020</v>
      </c>
      <c r="L178" s="1">
        <v>1585</v>
      </c>
      <c r="M178" s="5">
        <v>4</v>
      </c>
      <c r="N178" s="5">
        <v>30</v>
      </c>
      <c r="O178" s="1">
        <v>47550</v>
      </c>
      <c r="P178" s="2">
        <v>0</v>
      </c>
      <c r="Q178" s="1">
        <v>47550</v>
      </c>
      <c r="R178" s="5">
        <v>26.42</v>
      </c>
      <c r="S178" s="1">
        <v>6340</v>
      </c>
      <c r="T178" s="1">
        <v>41210</v>
      </c>
      <c r="U178" s="1">
        <v>74.177999999999997</v>
      </c>
    </row>
    <row r="179" spans="1:21" x14ac:dyDescent="0.3">
      <c r="A179" t="s">
        <v>43</v>
      </c>
      <c r="B179" t="s">
        <v>39</v>
      </c>
      <c r="C179" t="s">
        <v>81</v>
      </c>
      <c r="D179" t="s">
        <v>257</v>
      </c>
      <c r="E179" t="s">
        <v>79</v>
      </c>
      <c r="F179" t="s">
        <v>37</v>
      </c>
      <c r="G179" t="s">
        <v>286</v>
      </c>
      <c r="H179" s="4">
        <v>44508</v>
      </c>
      <c r="I179" t="s">
        <v>54</v>
      </c>
      <c r="J179" t="s">
        <v>23</v>
      </c>
      <c r="K179" s="3">
        <v>2021</v>
      </c>
      <c r="L179" s="1">
        <v>2614</v>
      </c>
      <c r="M179" s="5">
        <v>4</v>
      </c>
      <c r="N179" s="5">
        <v>23</v>
      </c>
      <c r="O179" s="1">
        <v>60122</v>
      </c>
      <c r="P179" s="2">
        <v>0</v>
      </c>
      <c r="Q179" s="1">
        <v>60122</v>
      </c>
      <c r="R179" s="5">
        <v>32.67</v>
      </c>
      <c r="S179" s="1">
        <v>10456</v>
      </c>
      <c r="T179" s="1">
        <v>49666</v>
      </c>
      <c r="U179" s="1">
        <v>89.398799999999994</v>
      </c>
    </row>
    <row r="180" spans="1:21" x14ac:dyDescent="0.3">
      <c r="A180" t="s">
        <v>43</v>
      </c>
      <c r="B180" t="s">
        <v>7</v>
      </c>
      <c r="C180" t="s">
        <v>81</v>
      </c>
      <c r="D180" t="s">
        <v>115</v>
      </c>
      <c r="E180" t="s">
        <v>79</v>
      </c>
      <c r="F180" t="s">
        <v>107</v>
      </c>
      <c r="G180" t="s">
        <v>286</v>
      </c>
      <c r="H180" s="4">
        <v>43969</v>
      </c>
      <c r="I180" t="s">
        <v>48</v>
      </c>
      <c r="J180" t="s">
        <v>16</v>
      </c>
      <c r="K180" s="3">
        <v>2020</v>
      </c>
      <c r="L180" s="1">
        <v>1066</v>
      </c>
      <c r="M180" s="5">
        <v>4</v>
      </c>
      <c r="N180" s="5">
        <v>23</v>
      </c>
      <c r="O180" s="1">
        <v>24518</v>
      </c>
      <c r="P180" s="2">
        <v>0</v>
      </c>
      <c r="Q180" s="1">
        <v>24518</v>
      </c>
      <c r="R180" s="5">
        <v>13.32</v>
      </c>
      <c r="S180" s="1">
        <v>4264</v>
      </c>
      <c r="T180" s="1">
        <v>20254</v>
      </c>
      <c r="U180" s="1">
        <v>36.4572</v>
      </c>
    </row>
    <row r="181" spans="1:21" x14ac:dyDescent="0.3">
      <c r="A181" t="s">
        <v>43</v>
      </c>
      <c r="B181" t="s">
        <v>14</v>
      </c>
      <c r="C181" t="s">
        <v>81</v>
      </c>
      <c r="D181" t="s">
        <v>270</v>
      </c>
      <c r="E181" t="s">
        <v>79</v>
      </c>
      <c r="F181" t="s">
        <v>49</v>
      </c>
      <c r="G181" t="s">
        <v>286</v>
      </c>
      <c r="H181" s="4">
        <v>44455</v>
      </c>
      <c r="I181" t="s">
        <v>90</v>
      </c>
      <c r="J181" t="s">
        <v>65</v>
      </c>
      <c r="K181" s="3">
        <v>2021</v>
      </c>
      <c r="L181" s="1">
        <v>2964</v>
      </c>
      <c r="M181" s="5">
        <v>4</v>
      </c>
      <c r="N181" s="5">
        <v>23</v>
      </c>
      <c r="O181" s="1">
        <v>68172</v>
      </c>
      <c r="P181" s="2">
        <v>0</v>
      </c>
      <c r="Q181" s="1">
        <v>68172</v>
      </c>
      <c r="R181" s="5">
        <v>37.049999999999997</v>
      </c>
      <c r="S181" s="1">
        <v>11856</v>
      </c>
      <c r="T181" s="1">
        <v>56316</v>
      </c>
      <c r="U181" s="1">
        <v>101.36879999999999</v>
      </c>
    </row>
    <row r="182" spans="1:21" x14ac:dyDescent="0.3">
      <c r="A182" t="s">
        <v>15</v>
      </c>
      <c r="B182" t="s">
        <v>36</v>
      </c>
      <c r="C182" t="s">
        <v>81</v>
      </c>
      <c r="D182" t="s">
        <v>130</v>
      </c>
      <c r="E182" t="s">
        <v>79</v>
      </c>
      <c r="F182" t="s">
        <v>129</v>
      </c>
      <c r="G182" t="s">
        <v>286</v>
      </c>
      <c r="H182" s="4">
        <v>44207</v>
      </c>
      <c r="I182" t="s">
        <v>9</v>
      </c>
      <c r="J182" t="s">
        <v>0</v>
      </c>
      <c r="K182" s="3">
        <v>2021</v>
      </c>
      <c r="L182" s="1">
        <v>1816</v>
      </c>
      <c r="M182" s="5">
        <v>4</v>
      </c>
      <c r="N182" s="5">
        <v>525</v>
      </c>
      <c r="O182" s="1">
        <v>953400</v>
      </c>
      <c r="P182" s="2">
        <v>0</v>
      </c>
      <c r="Q182" s="1">
        <v>953400</v>
      </c>
      <c r="R182" s="5">
        <v>529.54999999999995</v>
      </c>
      <c r="S182" s="1">
        <v>7264</v>
      </c>
      <c r="T182" s="1">
        <v>946136</v>
      </c>
      <c r="U182" s="1">
        <v>1703.0447999999999</v>
      </c>
    </row>
    <row r="183" spans="1:21" x14ac:dyDescent="0.3">
      <c r="A183" t="s">
        <v>43</v>
      </c>
      <c r="B183" t="s">
        <v>33</v>
      </c>
      <c r="C183" t="s">
        <v>21</v>
      </c>
      <c r="D183" t="s">
        <v>256</v>
      </c>
      <c r="E183" t="s">
        <v>19</v>
      </c>
      <c r="F183" t="s">
        <v>82</v>
      </c>
      <c r="G183" t="s">
        <v>286</v>
      </c>
      <c r="H183" s="4">
        <v>44492</v>
      </c>
      <c r="I183" t="s">
        <v>44</v>
      </c>
      <c r="J183" t="s">
        <v>23</v>
      </c>
      <c r="K183" s="3">
        <v>2021</v>
      </c>
      <c r="L183" s="1">
        <v>1105</v>
      </c>
      <c r="M183" s="5">
        <v>6</v>
      </c>
      <c r="N183" s="5">
        <v>23</v>
      </c>
      <c r="O183" s="1">
        <v>25415</v>
      </c>
      <c r="P183" s="2">
        <v>0</v>
      </c>
      <c r="Q183" s="1">
        <v>25415</v>
      </c>
      <c r="R183" s="5">
        <v>13.815</v>
      </c>
      <c r="S183" s="1">
        <v>6630</v>
      </c>
      <c r="T183" s="1">
        <v>18785</v>
      </c>
      <c r="U183" s="1">
        <v>33.813000000000002</v>
      </c>
    </row>
    <row r="184" spans="1:21" x14ac:dyDescent="0.3">
      <c r="A184" t="s">
        <v>8</v>
      </c>
      <c r="B184" t="s">
        <v>57</v>
      </c>
      <c r="C184" t="s">
        <v>21</v>
      </c>
      <c r="D184" t="s">
        <v>247</v>
      </c>
      <c r="E184" t="s">
        <v>19</v>
      </c>
      <c r="F184" t="s">
        <v>77</v>
      </c>
      <c r="G184" t="s">
        <v>286</v>
      </c>
      <c r="H184" s="4">
        <v>44128</v>
      </c>
      <c r="I184" t="s">
        <v>44</v>
      </c>
      <c r="J184" t="s">
        <v>23</v>
      </c>
      <c r="K184" s="3">
        <v>2020</v>
      </c>
      <c r="L184" s="1">
        <v>3022</v>
      </c>
      <c r="M184" s="5">
        <v>6</v>
      </c>
      <c r="N184" s="5">
        <v>18</v>
      </c>
      <c r="O184" s="1">
        <v>54396</v>
      </c>
      <c r="P184" s="2">
        <v>0</v>
      </c>
      <c r="Q184" s="1">
        <v>54396</v>
      </c>
      <c r="R184" s="5">
        <v>30.216000000000001</v>
      </c>
      <c r="S184" s="1">
        <v>18132</v>
      </c>
      <c r="T184" s="1">
        <v>36264</v>
      </c>
      <c r="U184" s="1">
        <v>65.275199999999998</v>
      </c>
    </row>
    <row r="185" spans="1:21" x14ac:dyDescent="0.3">
      <c r="A185" t="s">
        <v>15</v>
      </c>
      <c r="B185" t="s">
        <v>7</v>
      </c>
      <c r="C185" t="s">
        <v>21</v>
      </c>
      <c r="D185" t="s">
        <v>128</v>
      </c>
      <c r="E185" t="s">
        <v>19</v>
      </c>
      <c r="F185" t="s">
        <v>127</v>
      </c>
      <c r="G185" t="s">
        <v>286</v>
      </c>
      <c r="H185" s="4">
        <v>44198</v>
      </c>
      <c r="I185" t="s">
        <v>9</v>
      </c>
      <c r="J185" t="s">
        <v>0</v>
      </c>
      <c r="K185" s="3">
        <v>2021</v>
      </c>
      <c r="L185" s="1">
        <v>2279</v>
      </c>
      <c r="M185" s="5">
        <v>6</v>
      </c>
      <c r="N185" s="5">
        <v>30</v>
      </c>
      <c r="O185" s="1">
        <v>68370</v>
      </c>
      <c r="P185" s="2">
        <v>0</v>
      </c>
      <c r="Q185" s="1">
        <v>68370</v>
      </c>
      <c r="R185" s="5">
        <v>37.979999999999997</v>
      </c>
      <c r="S185" s="1">
        <v>13674</v>
      </c>
      <c r="T185" s="1">
        <v>54696</v>
      </c>
      <c r="U185" s="1">
        <v>98.452799999999996</v>
      </c>
    </row>
    <row r="186" spans="1:21" x14ac:dyDescent="0.3">
      <c r="A186" t="s">
        <v>8</v>
      </c>
      <c r="B186" t="s">
        <v>29</v>
      </c>
      <c r="C186" t="s">
        <v>21</v>
      </c>
      <c r="D186" t="s">
        <v>269</v>
      </c>
      <c r="E186" t="s">
        <v>19</v>
      </c>
      <c r="F186" t="s">
        <v>169</v>
      </c>
      <c r="G186" t="s">
        <v>286</v>
      </c>
      <c r="H186" s="4">
        <v>43904</v>
      </c>
      <c r="I186" t="s">
        <v>1</v>
      </c>
      <c r="J186" t="s">
        <v>0</v>
      </c>
      <c r="K186" s="3">
        <v>2020</v>
      </c>
      <c r="L186" s="1">
        <v>1854</v>
      </c>
      <c r="M186" s="5">
        <v>6</v>
      </c>
      <c r="N186" s="5">
        <v>18</v>
      </c>
      <c r="O186" s="1">
        <v>33372</v>
      </c>
      <c r="P186" s="2">
        <v>0</v>
      </c>
      <c r="Q186" s="1">
        <v>33372</v>
      </c>
      <c r="R186" s="5">
        <v>18.54</v>
      </c>
      <c r="S186" s="1">
        <v>11124</v>
      </c>
      <c r="T186" s="1">
        <v>22248</v>
      </c>
      <c r="U186" s="1">
        <v>40.046399999999998</v>
      </c>
    </row>
    <row r="187" spans="1:21" x14ac:dyDescent="0.3">
      <c r="A187" t="s">
        <v>43</v>
      </c>
      <c r="B187" t="s">
        <v>36</v>
      </c>
      <c r="C187" t="s">
        <v>21</v>
      </c>
      <c r="D187" t="s">
        <v>199</v>
      </c>
      <c r="E187" t="s">
        <v>19</v>
      </c>
      <c r="F187" t="s">
        <v>160</v>
      </c>
      <c r="G187" t="s">
        <v>286</v>
      </c>
      <c r="H187" s="4">
        <v>44041</v>
      </c>
      <c r="I187" t="s">
        <v>66</v>
      </c>
      <c r="J187" t="s">
        <v>65</v>
      </c>
      <c r="K187" s="3">
        <v>2020</v>
      </c>
      <c r="L187" s="1">
        <v>2964</v>
      </c>
      <c r="M187" s="5">
        <v>6</v>
      </c>
      <c r="N187" s="5">
        <v>23</v>
      </c>
      <c r="O187" s="1">
        <v>68172</v>
      </c>
      <c r="P187" s="2">
        <v>0</v>
      </c>
      <c r="Q187" s="1">
        <v>68172</v>
      </c>
      <c r="R187" s="5">
        <v>37.049999999999997</v>
      </c>
      <c r="S187" s="1">
        <v>17784</v>
      </c>
      <c r="T187" s="1">
        <v>50388</v>
      </c>
      <c r="U187" s="1">
        <v>90.698399999999992</v>
      </c>
    </row>
    <row r="188" spans="1:21" x14ac:dyDescent="0.3">
      <c r="A188" t="s">
        <v>40</v>
      </c>
      <c r="B188" t="s">
        <v>22</v>
      </c>
      <c r="C188" t="s">
        <v>21</v>
      </c>
      <c r="D188" t="s">
        <v>288</v>
      </c>
      <c r="E188" t="s">
        <v>19</v>
      </c>
      <c r="F188" t="s">
        <v>287</v>
      </c>
      <c r="G188" t="s">
        <v>286</v>
      </c>
      <c r="H188" s="4">
        <v>44252</v>
      </c>
      <c r="I188" t="s">
        <v>58</v>
      </c>
      <c r="J188" t="s">
        <v>0</v>
      </c>
      <c r="K188" s="3">
        <v>2021</v>
      </c>
      <c r="L188" s="1">
        <v>3199</v>
      </c>
      <c r="M188" s="5">
        <v>6</v>
      </c>
      <c r="N188" s="5">
        <v>188</v>
      </c>
      <c r="O188" s="1">
        <v>601412</v>
      </c>
      <c r="P188" s="2">
        <v>0</v>
      </c>
      <c r="Q188" s="1">
        <v>601412</v>
      </c>
      <c r="R188" s="5">
        <v>333.1875</v>
      </c>
      <c r="S188" s="1">
        <v>19194</v>
      </c>
      <c r="T188" s="1">
        <v>582218</v>
      </c>
      <c r="U188" s="1">
        <v>1047.9923999999999</v>
      </c>
    </row>
    <row r="189" spans="1:21" x14ac:dyDescent="0.3">
      <c r="A189" t="s">
        <v>30</v>
      </c>
      <c r="B189" t="s">
        <v>39</v>
      </c>
      <c r="C189" t="s">
        <v>21</v>
      </c>
      <c r="D189" t="s">
        <v>78</v>
      </c>
      <c r="E189" t="s">
        <v>19</v>
      </c>
      <c r="F189" t="s">
        <v>77</v>
      </c>
      <c r="G189" t="s">
        <v>286</v>
      </c>
      <c r="H189" s="4">
        <v>44240</v>
      </c>
      <c r="I189" t="s">
        <v>58</v>
      </c>
      <c r="J189" t="s">
        <v>0</v>
      </c>
      <c r="K189" s="3">
        <v>2021</v>
      </c>
      <c r="L189" s="1">
        <v>1150</v>
      </c>
      <c r="M189" s="5">
        <v>6</v>
      </c>
      <c r="N189" s="5">
        <v>450</v>
      </c>
      <c r="O189" s="1">
        <v>517500</v>
      </c>
      <c r="P189" s="2">
        <v>0</v>
      </c>
      <c r="Q189" s="1">
        <v>517500</v>
      </c>
      <c r="R189" s="5">
        <v>287.39999999999998</v>
      </c>
      <c r="S189" s="1">
        <v>6900</v>
      </c>
      <c r="T189" s="1">
        <v>510600</v>
      </c>
      <c r="U189" s="1">
        <v>919.07999999999993</v>
      </c>
    </row>
    <row r="190" spans="1:21" x14ac:dyDescent="0.3">
      <c r="A190" t="s">
        <v>15</v>
      </c>
      <c r="B190" t="s">
        <v>33</v>
      </c>
      <c r="C190" t="s">
        <v>21</v>
      </c>
      <c r="D190" t="s">
        <v>112</v>
      </c>
      <c r="E190" t="s">
        <v>19</v>
      </c>
      <c r="F190" t="s">
        <v>111</v>
      </c>
      <c r="G190" t="s">
        <v>286</v>
      </c>
      <c r="H190" s="4">
        <v>44221</v>
      </c>
      <c r="I190" t="s">
        <v>9</v>
      </c>
      <c r="J190" t="s">
        <v>0</v>
      </c>
      <c r="K190" s="3">
        <v>2021</v>
      </c>
      <c r="L190" s="1">
        <v>2575</v>
      </c>
      <c r="M190" s="5">
        <v>6</v>
      </c>
      <c r="N190" s="5">
        <v>11</v>
      </c>
      <c r="O190" s="1">
        <v>28325</v>
      </c>
      <c r="P190" s="2">
        <v>0</v>
      </c>
      <c r="Q190" s="1">
        <v>28325</v>
      </c>
      <c r="R190" s="5">
        <v>15.022</v>
      </c>
      <c r="S190" s="1">
        <v>15450</v>
      </c>
      <c r="T190" s="1">
        <v>12875</v>
      </c>
      <c r="U190" s="1">
        <v>23.175000000000001</v>
      </c>
    </row>
    <row r="191" spans="1:21" x14ac:dyDescent="0.3">
      <c r="A191" t="s">
        <v>43</v>
      </c>
      <c r="B191" t="s">
        <v>22</v>
      </c>
      <c r="C191" t="s">
        <v>21</v>
      </c>
      <c r="D191" t="s">
        <v>183</v>
      </c>
      <c r="E191" t="s">
        <v>19</v>
      </c>
      <c r="F191" t="s">
        <v>138</v>
      </c>
      <c r="G191" t="s">
        <v>286</v>
      </c>
      <c r="H191" s="4">
        <v>43899</v>
      </c>
      <c r="I191" t="s">
        <v>1</v>
      </c>
      <c r="J191" t="s">
        <v>0</v>
      </c>
      <c r="K191" s="3">
        <v>2020</v>
      </c>
      <c r="L191" s="1">
        <v>738</v>
      </c>
      <c r="M191" s="5">
        <v>6</v>
      </c>
      <c r="N191" s="5">
        <v>23</v>
      </c>
      <c r="O191" s="1">
        <v>16974</v>
      </c>
      <c r="P191" s="2">
        <v>0</v>
      </c>
      <c r="Q191" s="1">
        <v>16974</v>
      </c>
      <c r="R191" s="5">
        <v>9.2249999999999996</v>
      </c>
      <c r="S191" s="1">
        <v>4428</v>
      </c>
      <c r="T191" s="1">
        <v>12546</v>
      </c>
      <c r="U191" s="1">
        <v>22.582799999999999</v>
      </c>
    </row>
    <row r="192" spans="1:21" x14ac:dyDescent="0.3">
      <c r="A192" t="s">
        <v>15</v>
      </c>
      <c r="B192" t="s">
        <v>14</v>
      </c>
      <c r="C192" t="s">
        <v>13</v>
      </c>
      <c r="D192" t="s">
        <v>12</v>
      </c>
      <c r="E192" t="s">
        <v>11</v>
      </c>
      <c r="F192" t="s">
        <v>10</v>
      </c>
      <c r="G192" t="s">
        <v>286</v>
      </c>
      <c r="H192" s="4">
        <v>43951</v>
      </c>
      <c r="I192" t="s">
        <v>17</v>
      </c>
      <c r="J192" t="s">
        <v>16</v>
      </c>
      <c r="K192" s="3">
        <v>2020</v>
      </c>
      <c r="L192" s="1">
        <v>350</v>
      </c>
      <c r="M192" s="5">
        <v>12</v>
      </c>
      <c r="N192" s="5">
        <v>30</v>
      </c>
      <c r="O192" s="1">
        <v>10500</v>
      </c>
      <c r="P192" s="2">
        <v>0</v>
      </c>
      <c r="Q192" s="1">
        <v>10500</v>
      </c>
      <c r="R192" s="5">
        <v>5.84</v>
      </c>
      <c r="S192" s="1">
        <v>4200</v>
      </c>
      <c r="T192" s="1">
        <v>6300</v>
      </c>
      <c r="U192" s="1">
        <v>11.34</v>
      </c>
    </row>
    <row r="193" spans="1:21" x14ac:dyDescent="0.3">
      <c r="A193" t="s">
        <v>43</v>
      </c>
      <c r="B193" t="s">
        <v>14</v>
      </c>
      <c r="C193" t="s">
        <v>13</v>
      </c>
      <c r="D193" t="s">
        <v>197</v>
      </c>
      <c r="E193" t="s">
        <v>11</v>
      </c>
      <c r="F193" t="s">
        <v>196</v>
      </c>
      <c r="G193" t="s">
        <v>286</v>
      </c>
      <c r="H193" s="4">
        <v>44290</v>
      </c>
      <c r="I193" t="s">
        <v>17</v>
      </c>
      <c r="J193" t="s">
        <v>16</v>
      </c>
      <c r="K193" s="3">
        <v>2021</v>
      </c>
      <c r="L193" s="1">
        <v>1169</v>
      </c>
      <c r="M193" s="5">
        <v>12</v>
      </c>
      <c r="N193" s="5">
        <v>23</v>
      </c>
      <c r="O193" s="1">
        <v>26887</v>
      </c>
      <c r="P193" s="2">
        <v>0</v>
      </c>
      <c r="Q193" s="1">
        <v>26887</v>
      </c>
      <c r="R193" s="5">
        <v>14.61</v>
      </c>
      <c r="S193" s="1">
        <v>14028</v>
      </c>
      <c r="T193" s="1">
        <v>12859</v>
      </c>
      <c r="U193" s="1">
        <v>23.1462</v>
      </c>
    </row>
    <row r="194" spans="1:21" x14ac:dyDescent="0.3">
      <c r="A194" t="s">
        <v>8</v>
      </c>
      <c r="B194" t="s">
        <v>14</v>
      </c>
      <c r="C194" t="s">
        <v>13</v>
      </c>
      <c r="D194" t="s">
        <v>198</v>
      </c>
      <c r="E194" t="s">
        <v>11</v>
      </c>
      <c r="F194" t="s">
        <v>156</v>
      </c>
      <c r="G194" t="s">
        <v>286</v>
      </c>
      <c r="H194" s="4">
        <v>44504</v>
      </c>
      <c r="I194" t="s">
        <v>54</v>
      </c>
      <c r="J194" t="s">
        <v>23</v>
      </c>
      <c r="K194" s="3">
        <v>2021</v>
      </c>
      <c r="L194" s="1">
        <v>3022</v>
      </c>
      <c r="M194" s="5">
        <v>12</v>
      </c>
      <c r="N194" s="5">
        <v>18</v>
      </c>
      <c r="O194" s="1">
        <v>54396</v>
      </c>
      <c r="P194" s="2">
        <v>0</v>
      </c>
      <c r="Q194" s="1">
        <v>54396</v>
      </c>
      <c r="R194" s="5">
        <v>30.216000000000001</v>
      </c>
      <c r="S194" s="1">
        <v>36264</v>
      </c>
      <c r="T194" s="1">
        <v>18132</v>
      </c>
      <c r="U194" s="1">
        <v>32.637599999999999</v>
      </c>
    </row>
    <row r="195" spans="1:21" x14ac:dyDescent="0.3">
      <c r="A195" t="s">
        <v>15</v>
      </c>
      <c r="B195" t="s">
        <v>36</v>
      </c>
      <c r="C195" t="s">
        <v>13</v>
      </c>
      <c r="D195" t="s">
        <v>76</v>
      </c>
      <c r="E195" t="s">
        <v>11</v>
      </c>
      <c r="F195" t="s">
        <v>75</v>
      </c>
      <c r="G195" t="s">
        <v>286</v>
      </c>
      <c r="H195" s="4">
        <v>44397</v>
      </c>
      <c r="I195" t="s">
        <v>66</v>
      </c>
      <c r="J195" t="s">
        <v>65</v>
      </c>
      <c r="K195" s="3">
        <v>2021</v>
      </c>
      <c r="L195" s="1">
        <v>1207</v>
      </c>
      <c r="M195" s="5">
        <v>12</v>
      </c>
      <c r="N195" s="5">
        <v>525</v>
      </c>
      <c r="O195" s="1">
        <v>633675</v>
      </c>
      <c r="P195" s="2">
        <v>0</v>
      </c>
      <c r="Q195" s="1">
        <v>633675</v>
      </c>
      <c r="R195" s="5">
        <v>352.1</v>
      </c>
      <c r="S195" s="1">
        <v>14484</v>
      </c>
      <c r="T195" s="1">
        <v>619191</v>
      </c>
      <c r="U195" s="1">
        <v>1114.5437999999999</v>
      </c>
    </row>
    <row r="196" spans="1:21" x14ac:dyDescent="0.3">
      <c r="A196" t="s">
        <v>8</v>
      </c>
      <c r="B196" t="s">
        <v>57</v>
      </c>
      <c r="C196" t="s">
        <v>13</v>
      </c>
      <c r="D196" t="s">
        <v>147</v>
      </c>
      <c r="E196" t="s">
        <v>11</v>
      </c>
      <c r="F196" t="s">
        <v>146</v>
      </c>
      <c r="G196" t="s">
        <v>286</v>
      </c>
      <c r="H196" s="4">
        <v>43975</v>
      </c>
      <c r="I196" t="s">
        <v>48</v>
      </c>
      <c r="J196" t="s">
        <v>16</v>
      </c>
      <c r="K196" s="3">
        <v>2020</v>
      </c>
      <c r="L196" s="1">
        <v>440</v>
      </c>
      <c r="M196" s="5">
        <v>12</v>
      </c>
      <c r="N196" s="5">
        <v>18</v>
      </c>
      <c r="O196" s="1">
        <v>7920</v>
      </c>
      <c r="P196" s="2">
        <v>0</v>
      </c>
      <c r="Q196" s="1">
        <v>7920</v>
      </c>
      <c r="R196" s="5">
        <v>4.4039999999999999</v>
      </c>
      <c r="S196" s="1">
        <v>5280</v>
      </c>
      <c r="T196" s="1">
        <v>2640</v>
      </c>
      <c r="U196" s="1">
        <v>4.7519999999999998</v>
      </c>
    </row>
    <row r="197" spans="1:21" x14ac:dyDescent="0.3">
      <c r="A197" t="s">
        <v>15</v>
      </c>
      <c r="B197" t="s">
        <v>36</v>
      </c>
      <c r="C197" t="s">
        <v>13</v>
      </c>
      <c r="D197" t="s">
        <v>74</v>
      </c>
      <c r="E197" t="s">
        <v>11</v>
      </c>
      <c r="F197" t="s">
        <v>73</v>
      </c>
      <c r="G197" t="s">
        <v>286</v>
      </c>
      <c r="H197" s="4">
        <v>44072</v>
      </c>
      <c r="I197" t="s">
        <v>95</v>
      </c>
      <c r="J197" t="s">
        <v>65</v>
      </c>
      <c r="K197" s="3">
        <v>2020</v>
      </c>
      <c r="L197" s="1">
        <v>1060</v>
      </c>
      <c r="M197" s="5">
        <v>12</v>
      </c>
      <c r="N197" s="5">
        <v>11</v>
      </c>
      <c r="O197" s="1">
        <v>11660</v>
      </c>
      <c r="P197" s="2">
        <v>0</v>
      </c>
      <c r="Q197" s="1">
        <v>11660</v>
      </c>
      <c r="R197" s="5">
        <v>6.181</v>
      </c>
      <c r="S197" s="1">
        <v>12720</v>
      </c>
      <c r="T197" s="1">
        <v>-1060</v>
      </c>
      <c r="U197" s="1">
        <v>-1.9079999999999999</v>
      </c>
    </row>
    <row r="198" spans="1:21" x14ac:dyDescent="0.3">
      <c r="A198" t="s">
        <v>43</v>
      </c>
      <c r="B198" t="s">
        <v>14</v>
      </c>
      <c r="C198" t="s">
        <v>13</v>
      </c>
      <c r="D198" t="s">
        <v>197</v>
      </c>
      <c r="E198" t="s">
        <v>11</v>
      </c>
      <c r="F198" t="s">
        <v>196</v>
      </c>
      <c r="G198" t="s">
        <v>286</v>
      </c>
      <c r="H198" s="4">
        <v>43888</v>
      </c>
      <c r="I198" t="s">
        <v>58</v>
      </c>
      <c r="J198" t="s">
        <v>0</v>
      </c>
      <c r="K198" s="3">
        <v>2020</v>
      </c>
      <c r="L198" s="1">
        <v>2966</v>
      </c>
      <c r="M198" s="5">
        <v>12</v>
      </c>
      <c r="N198" s="5">
        <v>23</v>
      </c>
      <c r="O198" s="1">
        <v>68218</v>
      </c>
      <c r="P198" s="2">
        <v>0</v>
      </c>
      <c r="Q198" s="1">
        <v>68218</v>
      </c>
      <c r="R198" s="5">
        <v>37.08</v>
      </c>
      <c r="S198" s="1">
        <v>35592</v>
      </c>
      <c r="T198" s="1">
        <v>32626</v>
      </c>
      <c r="U198" s="1">
        <v>58.726799999999997</v>
      </c>
    </row>
    <row r="199" spans="1:21" x14ac:dyDescent="0.3">
      <c r="A199" t="s">
        <v>15</v>
      </c>
      <c r="B199" t="s">
        <v>7</v>
      </c>
      <c r="C199" t="s">
        <v>13</v>
      </c>
      <c r="D199" t="s">
        <v>106</v>
      </c>
      <c r="E199" t="s">
        <v>11</v>
      </c>
      <c r="F199" t="s">
        <v>105</v>
      </c>
      <c r="G199" t="s">
        <v>286</v>
      </c>
      <c r="H199" s="4">
        <v>44510</v>
      </c>
      <c r="I199" t="s">
        <v>54</v>
      </c>
      <c r="J199" t="s">
        <v>23</v>
      </c>
      <c r="K199" s="3">
        <v>2021</v>
      </c>
      <c r="L199" s="1">
        <v>1372</v>
      </c>
      <c r="M199" s="5">
        <v>12</v>
      </c>
      <c r="N199" s="5">
        <v>11</v>
      </c>
      <c r="O199" s="1">
        <v>15092</v>
      </c>
      <c r="P199" s="2">
        <v>0</v>
      </c>
      <c r="Q199" s="1">
        <v>15092</v>
      </c>
      <c r="R199" s="5">
        <v>8.0009999999999994</v>
      </c>
      <c r="S199" s="1">
        <v>16464</v>
      </c>
      <c r="T199" s="1">
        <v>-1372</v>
      </c>
      <c r="U199" s="1">
        <v>-2.4695999999999998</v>
      </c>
    </row>
    <row r="200" spans="1:21" x14ac:dyDescent="0.3">
      <c r="A200" t="s">
        <v>15</v>
      </c>
      <c r="B200" t="s">
        <v>14</v>
      </c>
      <c r="C200" t="s">
        <v>13</v>
      </c>
      <c r="D200" t="s">
        <v>12</v>
      </c>
      <c r="E200" t="s">
        <v>11</v>
      </c>
      <c r="F200" t="s">
        <v>10</v>
      </c>
      <c r="G200" t="s">
        <v>286</v>
      </c>
      <c r="H200" s="4">
        <v>44214</v>
      </c>
      <c r="I200" t="s">
        <v>9</v>
      </c>
      <c r="J200" t="s">
        <v>0</v>
      </c>
      <c r="K200" s="3">
        <v>2021</v>
      </c>
      <c r="L200" s="1">
        <v>2180</v>
      </c>
      <c r="M200" s="5">
        <v>12</v>
      </c>
      <c r="N200" s="5">
        <v>30</v>
      </c>
      <c r="O200" s="1">
        <v>65400</v>
      </c>
      <c r="P200" s="2">
        <v>0</v>
      </c>
      <c r="Q200" s="1">
        <v>65400</v>
      </c>
      <c r="R200" s="5">
        <v>36.340000000000003</v>
      </c>
      <c r="S200" s="1">
        <v>26160</v>
      </c>
      <c r="T200" s="1">
        <v>39240</v>
      </c>
      <c r="U200" s="1">
        <v>70.632000000000005</v>
      </c>
    </row>
    <row r="201" spans="1:21" x14ac:dyDescent="0.3">
      <c r="A201" t="s">
        <v>15</v>
      </c>
      <c r="B201" t="s">
        <v>36</v>
      </c>
      <c r="C201" t="s">
        <v>13</v>
      </c>
      <c r="D201" t="s">
        <v>76</v>
      </c>
      <c r="E201" t="s">
        <v>11</v>
      </c>
      <c r="F201" t="s">
        <v>75</v>
      </c>
      <c r="G201" t="s">
        <v>286</v>
      </c>
      <c r="H201" s="4">
        <v>44238</v>
      </c>
      <c r="I201" t="s">
        <v>58</v>
      </c>
      <c r="J201" t="s">
        <v>0</v>
      </c>
      <c r="K201" s="3">
        <v>2021</v>
      </c>
      <c r="L201" s="1">
        <v>1816</v>
      </c>
      <c r="M201" s="5">
        <v>12</v>
      </c>
      <c r="N201" s="5">
        <v>525</v>
      </c>
      <c r="O201" s="1">
        <v>953400</v>
      </c>
      <c r="P201" s="2">
        <v>0</v>
      </c>
      <c r="Q201" s="1">
        <v>953400</v>
      </c>
      <c r="R201" s="5">
        <v>529.54999999999995</v>
      </c>
      <c r="S201" s="1">
        <v>21792</v>
      </c>
      <c r="T201" s="1">
        <v>931608</v>
      </c>
      <c r="U201" s="1">
        <v>1676.8943999999999</v>
      </c>
    </row>
    <row r="202" spans="1:21" x14ac:dyDescent="0.3">
      <c r="A202" t="s">
        <v>15</v>
      </c>
      <c r="B202" t="s">
        <v>29</v>
      </c>
      <c r="C202" t="s">
        <v>52</v>
      </c>
      <c r="D202" t="s">
        <v>174</v>
      </c>
      <c r="E202" t="s">
        <v>50</v>
      </c>
      <c r="F202" t="s">
        <v>173</v>
      </c>
      <c r="G202" t="s">
        <v>286</v>
      </c>
      <c r="H202" s="4">
        <v>44259</v>
      </c>
      <c r="I202" t="s">
        <v>1</v>
      </c>
      <c r="J202" t="s">
        <v>0</v>
      </c>
      <c r="K202" s="3">
        <v>2021</v>
      </c>
      <c r="L202" s="1">
        <v>1792</v>
      </c>
      <c r="M202" s="5">
        <v>148</v>
      </c>
      <c r="N202" s="5">
        <v>11</v>
      </c>
      <c r="O202" s="1">
        <v>19712</v>
      </c>
      <c r="P202" s="2">
        <v>0</v>
      </c>
      <c r="Q202" s="1">
        <v>19712</v>
      </c>
      <c r="R202" s="5">
        <v>10.451000000000001</v>
      </c>
      <c r="S202" s="1">
        <v>265216</v>
      </c>
      <c r="T202" s="1">
        <v>-245504</v>
      </c>
      <c r="U202" s="1">
        <v>-441.90719999999999</v>
      </c>
    </row>
    <row r="203" spans="1:21" x14ac:dyDescent="0.3">
      <c r="A203" t="s">
        <v>40</v>
      </c>
      <c r="B203" t="s">
        <v>33</v>
      </c>
      <c r="C203" t="s">
        <v>52</v>
      </c>
      <c r="D203" t="s">
        <v>53</v>
      </c>
      <c r="E203" t="s">
        <v>50</v>
      </c>
      <c r="F203" t="s">
        <v>31</v>
      </c>
      <c r="G203" t="s">
        <v>286</v>
      </c>
      <c r="H203" s="4">
        <v>44375</v>
      </c>
      <c r="I203" t="s">
        <v>45</v>
      </c>
      <c r="J203" t="s">
        <v>16</v>
      </c>
      <c r="K203" s="3">
        <v>2021</v>
      </c>
      <c r="L203" s="1">
        <v>2165</v>
      </c>
      <c r="M203" s="5">
        <v>148</v>
      </c>
      <c r="N203" s="5">
        <v>188</v>
      </c>
      <c r="O203" s="1">
        <v>407020</v>
      </c>
      <c r="P203" s="2">
        <v>0</v>
      </c>
      <c r="Q203" s="1">
        <v>407020</v>
      </c>
      <c r="R203" s="5">
        <v>225.5</v>
      </c>
      <c r="S203" s="1">
        <v>320420</v>
      </c>
      <c r="T203" s="1">
        <v>86600</v>
      </c>
      <c r="U203" s="1">
        <v>155.88</v>
      </c>
    </row>
    <row r="204" spans="1:21" x14ac:dyDescent="0.3">
      <c r="A204" t="s">
        <v>8</v>
      </c>
      <c r="B204" t="s">
        <v>39</v>
      </c>
      <c r="C204" t="s">
        <v>52</v>
      </c>
      <c r="D204" t="s">
        <v>141</v>
      </c>
      <c r="E204" t="s">
        <v>50</v>
      </c>
      <c r="F204" t="s">
        <v>113</v>
      </c>
      <c r="G204" t="s">
        <v>286</v>
      </c>
      <c r="H204" s="4">
        <v>44062</v>
      </c>
      <c r="I204" t="s">
        <v>95</v>
      </c>
      <c r="J204" t="s">
        <v>65</v>
      </c>
      <c r="K204" s="3">
        <v>2020</v>
      </c>
      <c r="L204" s="1">
        <v>2593</v>
      </c>
      <c r="M204" s="5">
        <v>148</v>
      </c>
      <c r="N204" s="5">
        <v>18</v>
      </c>
      <c r="O204" s="1">
        <v>46674</v>
      </c>
      <c r="P204" s="2">
        <v>0</v>
      </c>
      <c r="Q204" s="1">
        <v>46674</v>
      </c>
      <c r="R204" s="5">
        <v>25.931999999999999</v>
      </c>
      <c r="S204" s="1">
        <v>383764</v>
      </c>
      <c r="T204" s="1">
        <v>-337090</v>
      </c>
      <c r="U204" s="1">
        <v>-606.76199999999994</v>
      </c>
    </row>
    <row r="205" spans="1:21" x14ac:dyDescent="0.3">
      <c r="A205" t="s">
        <v>15</v>
      </c>
      <c r="B205" t="s">
        <v>14</v>
      </c>
      <c r="C205" t="s">
        <v>52</v>
      </c>
      <c r="D205" t="s">
        <v>219</v>
      </c>
      <c r="E205" t="s">
        <v>50</v>
      </c>
      <c r="F205" t="s">
        <v>218</v>
      </c>
      <c r="G205" t="s">
        <v>286</v>
      </c>
      <c r="H205" s="4">
        <v>44473</v>
      </c>
      <c r="I205" t="s">
        <v>44</v>
      </c>
      <c r="J205" t="s">
        <v>23</v>
      </c>
      <c r="K205" s="3">
        <v>2021</v>
      </c>
      <c r="L205" s="1">
        <v>1207</v>
      </c>
      <c r="M205" s="5">
        <v>148</v>
      </c>
      <c r="N205" s="5">
        <v>525</v>
      </c>
      <c r="O205" s="1">
        <v>633675</v>
      </c>
      <c r="P205" s="2">
        <v>0</v>
      </c>
      <c r="Q205" s="1">
        <v>633675</v>
      </c>
      <c r="R205" s="5">
        <v>352.1</v>
      </c>
      <c r="S205" s="1">
        <v>178636</v>
      </c>
      <c r="T205" s="1">
        <v>455039</v>
      </c>
      <c r="U205" s="1">
        <v>819.0702</v>
      </c>
    </row>
    <row r="206" spans="1:21" x14ac:dyDescent="0.3">
      <c r="A206" t="s">
        <v>8</v>
      </c>
      <c r="B206" t="s">
        <v>39</v>
      </c>
      <c r="C206" t="s">
        <v>52</v>
      </c>
      <c r="D206" t="s">
        <v>141</v>
      </c>
      <c r="E206" t="s">
        <v>50</v>
      </c>
      <c r="F206" t="s">
        <v>113</v>
      </c>
      <c r="G206" t="s">
        <v>286</v>
      </c>
      <c r="H206" s="4">
        <v>44412</v>
      </c>
      <c r="I206" t="s">
        <v>95</v>
      </c>
      <c r="J206" t="s">
        <v>65</v>
      </c>
      <c r="K206" s="3">
        <v>2021</v>
      </c>
      <c r="L206" s="1">
        <v>1854</v>
      </c>
      <c r="M206" s="5">
        <v>148</v>
      </c>
      <c r="N206" s="5">
        <v>18</v>
      </c>
      <c r="O206" s="1">
        <v>33372</v>
      </c>
      <c r="P206" s="2">
        <v>0</v>
      </c>
      <c r="Q206" s="1">
        <v>33372</v>
      </c>
      <c r="R206" s="5">
        <v>18.54</v>
      </c>
      <c r="S206" s="1">
        <v>274392</v>
      </c>
      <c r="T206" s="1">
        <v>-241020</v>
      </c>
      <c r="U206" s="1">
        <v>-433.83600000000001</v>
      </c>
    </row>
    <row r="207" spans="1:21" x14ac:dyDescent="0.3">
      <c r="A207" t="s">
        <v>40</v>
      </c>
      <c r="B207" t="s">
        <v>29</v>
      </c>
      <c r="C207" t="s">
        <v>52</v>
      </c>
      <c r="D207" t="s">
        <v>221</v>
      </c>
      <c r="E207" t="s">
        <v>50</v>
      </c>
      <c r="F207" t="s">
        <v>220</v>
      </c>
      <c r="G207" t="s">
        <v>286</v>
      </c>
      <c r="H207" s="4">
        <v>44427</v>
      </c>
      <c r="I207" t="s">
        <v>95</v>
      </c>
      <c r="J207" t="s">
        <v>65</v>
      </c>
      <c r="K207" s="3">
        <v>2021</v>
      </c>
      <c r="L207" s="1">
        <v>3385</v>
      </c>
      <c r="M207" s="5">
        <v>148</v>
      </c>
      <c r="N207" s="5">
        <v>188</v>
      </c>
      <c r="O207" s="1">
        <v>636380</v>
      </c>
      <c r="P207" s="2">
        <v>0</v>
      </c>
      <c r="Q207" s="1">
        <v>636380</v>
      </c>
      <c r="R207" s="5">
        <v>352.625</v>
      </c>
      <c r="S207" s="1">
        <v>500980</v>
      </c>
      <c r="T207" s="1">
        <v>135400</v>
      </c>
      <c r="U207" s="1">
        <v>243.72</v>
      </c>
    </row>
    <row r="208" spans="1:21" x14ac:dyDescent="0.3">
      <c r="A208" t="s">
        <v>30</v>
      </c>
      <c r="B208" t="s">
        <v>29</v>
      </c>
      <c r="C208" t="s">
        <v>6</v>
      </c>
      <c r="D208" t="s">
        <v>97</v>
      </c>
      <c r="E208" t="s">
        <v>4</v>
      </c>
      <c r="F208" t="s">
        <v>96</v>
      </c>
      <c r="G208" t="s">
        <v>286</v>
      </c>
      <c r="H208" s="4">
        <v>44281</v>
      </c>
      <c r="I208" t="s">
        <v>1</v>
      </c>
      <c r="J208" t="s">
        <v>0</v>
      </c>
      <c r="K208" s="3">
        <v>2021</v>
      </c>
      <c r="L208" s="1">
        <v>2401</v>
      </c>
      <c r="M208" s="5">
        <v>308</v>
      </c>
      <c r="N208" s="5">
        <v>450</v>
      </c>
      <c r="O208" s="1">
        <v>1080450</v>
      </c>
      <c r="P208" s="2">
        <v>0</v>
      </c>
      <c r="Q208" s="1">
        <v>1080450</v>
      </c>
      <c r="R208" s="5">
        <v>600.29999999999995</v>
      </c>
      <c r="S208" s="1">
        <v>739508</v>
      </c>
      <c r="T208" s="1">
        <v>340942</v>
      </c>
      <c r="U208" s="1">
        <v>613.69560000000001</v>
      </c>
    </row>
    <row r="209" spans="1:21" x14ac:dyDescent="0.3">
      <c r="A209" t="s">
        <v>8</v>
      </c>
      <c r="B209" t="s">
        <v>7</v>
      </c>
      <c r="C209" t="s">
        <v>6</v>
      </c>
      <c r="D209" t="s">
        <v>235</v>
      </c>
      <c r="E209" t="s">
        <v>4</v>
      </c>
      <c r="F209" t="s">
        <v>234</v>
      </c>
      <c r="G209" t="s">
        <v>286</v>
      </c>
      <c r="H209" s="4">
        <v>44380</v>
      </c>
      <c r="I209" t="s">
        <v>66</v>
      </c>
      <c r="J209" t="s">
        <v>65</v>
      </c>
      <c r="K209" s="3">
        <v>2021</v>
      </c>
      <c r="L209" s="1">
        <v>3406</v>
      </c>
      <c r="M209" s="5">
        <v>308</v>
      </c>
      <c r="N209" s="5">
        <v>18</v>
      </c>
      <c r="O209" s="1">
        <v>61308</v>
      </c>
      <c r="P209" s="2">
        <v>0</v>
      </c>
      <c r="Q209" s="1">
        <v>61308</v>
      </c>
      <c r="R209" s="5">
        <v>34.055999999999997</v>
      </c>
      <c r="S209" s="1">
        <v>1049048</v>
      </c>
      <c r="T209" s="1">
        <v>-987740</v>
      </c>
      <c r="U209" s="1">
        <v>-1777.932</v>
      </c>
    </row>
    <row r="210" spans="1:21" x14ac:dyDescent="0.3">
      <c r="A210" t="s">
        <v>43</v>
      </c>
      <c r="B210" t="s">
        <v>29</v>
      </c>
      <c r="C210" t="s">
        <v>6</v>
      </c>
      <c r="D210" t="s">
        <v>170</v>
      </c>
      <c r="E210" t="s">
        <v>4</v>
      </c>
      <c r="F210" t="s">
        <v>169</v>
      </c>
      <c r="G210" t="s">
        <v>286</v>
      </c>
      <c r="H210" s="4">
        <v>44036</v>
      </c>
      <c r="I210" t="s">
        <v>66</v>
      </c>
      <c r="J210" t="s">
        <v>65</v>
      </c>
      <c r="K210" s="3">
        <v>2020</v>
      </c>
      <c r="L210" s="1">
        <v>2614</v>
      </c>
      <c r="M210" s="5">
        <v>308</v>
      </c>
      <c r="N210" s="5">
        <v>23</v>
      </c>
      <c r="O210" s="1">
        <v>60122</v>
      </c>
      <c r="P210" s="2">
        <v>0</v>
      </c>
      <c r="Q210" s="1">
        <v>60122</v>
      </c>
      <c r="R210" s="5">
        <v>32.67</v>
      </c>
      <c r="S210" s="1">
        <v>805112</v>
      </c>
      <c r="T210" s="1">
        <v>-744990</v>
      </c>
      <c r="U210" s="1">
        <v>-1340.982</v>
      </c>
    </row>
    <row r="211" spans="1:21" x14ac:dyDescent="0.3">
      <c r="A211" t="s">
        <v>43</v>
      </c>
      <c r="B211" t="s">
        <v>29</v>
      </c>
      <c r="C211" t="s">
        <v>6</v>
      </c>
      <c r="D211" t="s">
        <v>42</v>
      </c>
      <c r="E211" t="s">
        <v>4</v>
      </c>
      <c r="F211" t="s">
        <v>41</v>
      </c>
      <c r="G211" t="s">
        <v>286</v>
      </c>
      <c r="H211" s="4">
        <v>43864</v>
      </c>
      <c r="I211" t="s">
        <v>58</v>
      </c>
      <c r="J211" t="s">
        <v>0</v>
      </c>
      <c r="K211" s="3">
        <v>2020</v>
      </c>
      <c r="L211" s="1">
        <v>1066</v>
      </c>
      <c r="M211" s="5">
        <v>308</v>
      </c>
      <c r="N211" s="5">
        <v>23</v>
      </c>
      <c r="O211" s="1">
        <v>24518</v>
      </c>
      <c r="P211" s="2">
        <v>0</v>
      </c>
      <c r="Q211" s="1">
        <v>24518</v>
      </c>
      <c r="R211" s="5">
        <v>13.32</v>
      </c>
      <c r="S211" s="1">
        <v>328328</v>
      </c>
      <c r="T211" s="1">
        <v>-303810</v>
      </c>
      <c r="U211" s="1">
        <v>-546.85799999999995</v>
      </c>
    </row>
    <row r="212" spans="1:21" x14ac:dyDescent="0.3">
      <c r="A212" t="s">
        <v>30</v>
      </c>
      <c r="B212" t="s">
        <v>57</v>
      </c>
      <c r="C212" t="s">
        <v>6</v>
      </c>
      <c r="D212" t="s">
        <v>259</v>
      </c>
      <c r="E212" t="s">
        <v>4</v>
      </c>
      <c r="F212" t="s">
        <v>258</v>
      </c>
      <c r="G212" t="s">
        <v>286</v>
      </c>
      <c r="H212" s="4">
        <v>43974</v>
      </c>
      <c r="I212" t="s">
        <v>48</v>
      </c>
      <c r="J212" t="s">
        <v>16</v>
      </c>
      <c r="K212" s="3">
        <v>2020</v>
      </c>
      <c r="L212" s="1">
        <v>2581</v>
      </c>
      <c r="M212" s="5">
        <v>308</v>
      </c>
      <c r="N212" s="5">
        <v>450</v>
      </c>
      <c r="O212" s="1">
        <v>1161450</v>
      </c>
      <c r="P212" s="2">
        <v>0</v>
      </c>
      <c r="Q212" s="1">
        <v>1161450</v>
      </c>
      <c r="R212" s="5">
        <v>645.29999999999995</v>
      </c>
      <c r="S212" s="1">
        <v>794948</v>
      </c>
      <c r="T212" s="1">
        <v>366502</v>
      </c>
      <c r="U212" s="1">
        <v>659.70359999999994</v>
      </c>
    </row>
    <row r="213" spans="1:21" x14ac:dyDescent="0.3">
      <c r="A213" t="s">
        <v>15</v>
      </c>
      <c r="B213" t="s">
        <v>29</v>
      </c>
      <c r="C213" t="s">
        <v>6</v>
      </c>
      <c r="D213" t="s">
        <v>47</v>
      </c>
      <c r="E213" t="s">
        <v>4</v>
      </c>
      <c r="F213" t="s">
        <v>46</v>
      </c>
      <c r="G213" t="s">
        <v>286</v>
      </c>
      <c r="H213" s="4">
        <v>44545</v>
      </c>
      <c r="I213" t="s">
        <v>24</v>
      </c>
      <c r="J213" t="s">
        <v>23</v>
      </c>
      <c r="K213" s="3">
        <v>2021</v>
      </c>
      <c r="L213" s="1">
        <v>2180</v>
      </c>
      <c r="M213" s="5">
        <v>308</v>
      </c>
      <c r="N213" s="5">
        <v>30</v>
      </c>
      <c r="O213" s="1">
        <v>65400</v>
      </c>
      <c r="P213" s="2">
        <v>0</v>
      </c>
      <c r="Q213" s="1">
        <v>65400</v>
      </c>
      <c r="R213" s="5">
        <v>36.340000000000003</v>
      </c>
      <c r="S213" s="1">
        <v>671440</v>
      </c>
      <c r="T213" s="1">
        <v>-606040</v>
      </c>
      <c r="U213" s="1">
        <v>-1090.8720000000001</v>
      </c>
    </row>
    <row r="214" spans="1:21" x14ac:dyDescent="0.3">
      <c r="A214" t="s">
        <v>15</v>
      </c>
      <c r="B214" t="s">
        <v>22</v>
      </c>
      <c r="C214" t="s">
        <v>28</v>
      </c>
      <c r="D214" t="s">
        <v>85</v>
      </c>
      <c r="E214" t="s">
        <v>26</v>
      </c>
      <c r="F214" t="s">
        <v>84</v>
      </c>
      <c r="G214" t="s">
        <v>286</v>
      </c>
      <c r="H214" s="4">
        <v>44066</v>
      </c>
      <c r="I214" t="s">
        <v>95</v>
      </c>
      <c r="J214" t="s">
        <v>65</v>
      </c>
      <c r="K214" s="3">
        <v>2020</v>
      </c>
      <c r="L214" s="1">
        <v>3300</v>
      </c>
      <c r="M214" s="5">
        <v>320</v>
      </c>
      <c r="N214" s="5">
        <v>525</v>
      </c>
      <c r="O214" s="1">
        <v>1732500</v>
      </c>
      <c r="P214" s="2">
        <v>0</v>
      </c>
      <c r="Q214" s="1">
        <v>1732500</v>
      </c>
      <c r="R214" s="5">
        <v>962.5</v>
      </c>
      <c r="S214" s="1">
        <v>1056000</v>
      </c>
      <c r="T214" s="1">
        <v>676500</v>
      </c>
      <c r="U214" s="1">
        <v>1217.7</v>
      </c>
    </row>
    <row r="215" spans="1:21" x14ac:dyDescent="0.3">
      <c r="A215" t="s">
        <v>8</v>
      </c>
      <c r="B215" t="s">
        <v>39</v>
      </c>
      <c r="C215" t="s">
        <v>28</v>
      </c>
      <c r="D215" t="s">
        <v>87</v>
      </c>
      <c r="E215" t="s">
        <v>26</v>
      </c>
      <c r="F215" t="s">
        <v>86</v>
      </c>
      <c r="G215" t="s">
        <v>286</v>
      </c>
      <c r="H215" s="4">
        <v>44117</v>
      </c>
      <c r="I215" t="s">
        <v>44</v>
      </c>
      <c r="J215" t="s">
        <v>23</v>
      </c>
      <c r="K215" s="3">
        <v>2020</v>
      </c>
      <c r="L215" s="1">
        <v>2344</v>
      </c>
      <c r="M215" s="5">
        <v>320</v>
      </c>
      <c r="N215" s="5">
        <v>18</v>
      </c>
      <c r="O215" s="1">
        <v>42192</v>
      </c>
      <c r="P215" s="2">
        <v>0</v>
      </c>
      <c r="Q215" s="1">
        <v>42192</v>
      </c>
      <c r="R215" s="5">
        <v>23.436</v>
      </c>
      <c r="S215" s="1">
        <v>750080</v>
      </c>
      <c r="T215" s="1">
        <v>-707888</v>
      </c>
      <c r="U215" s="1">
        <v>-1274.1984</v>
      </c>
    </row>
    <row r="216" spans="1:21" x14ac:dyDescent="0.3">
      <c r="A216" t="s">
        <v>40</v>
      </c>
      <c r="B216" t="s">
        <v>22</v>
      </c>
      <c r="C216" t="s">
        <v>28</v>
      </c>
      <c r="D216" t="s">
        <v>189</v>
      </c>
      <c r="E216" t="s">
        <v>26</v>
      </c>
      <c r="F216" t="s">
        <v>188</v>
      </c>
      <c r="G216" t="s">
        <v>286</v>
      </c>
      <c r="H216" s="4">
        <v>44247</v>
      </c>
      <c r="I216" t="s">
        <v>58</v>
      </c>
      <c r="J216" t="s">
        <v>0</v>
      </c>
      <c r="K216" s="3">
        <v>2021</v>
      </c>
      <c r="L216" s="1">
        <v>5063</v>
      </c>
      <c r="M216" s="5">
        <v>320</v>
      </c>
      <c r="N216" s="5">
        <v>188</v>
      </c>
      <c r="O216" s="1">
        <v>951844</v>
      </c>
      <c r="P216" s="2">
        <v>0</v>
      </c>
      <c r="Q216" s="1">
        <v>951844</v>
      </c>
      <c r="R216" s="5">
        <v>527.4375</v>
      </c>
      <c r="S216" s="1">
        <v>1620160</v>
      </c>
      <c r="T216" s="1">
        <v>-668316</v>
      </c>
      <c r="U216" s="1">
        <v>-1202.9687999999999</v>
      </c>
    </row>
    <row r="217" spans="1:21" x14ac:dyDescent="0.3">
      <c r="A217" t="s">
        <v>15</v>
      </c>
      <c r="B217" t="s">
        <v>22</v>
      </c>
      <c r="C217" t="s">
        <v>28</v>
      </c>
      <c r="D217" t="s">
        <v>85</v>
      </c>
      <c r="E217" t="s">
        <v>26</v>
      </c>
      <c r="F217" t="s">
        <v>84</v>
      </c>
      <c r="G217" t="s">
        <v>286</v>
      </c>
      <c r="H217" s="4">
        <v>44380</v>
      </c>
      <c r="I217" t="s">
        <v>66</v>
      </c>
      <c r="J217" t="s">
        <v>65</v>
      </c>
      <c r="K217" s="3">
        <v>2021</v>
      </c>
      <c r="L217" s="1">
        <v>2279</v>
      </c>
      <c r="M217" s="5">
        <v>320</v>
      </c>
      <c r="N217" s="5">
        <v>30</v>
      </c>
      <c r="O217" s="1">
        <v>68370</v>
      </c>
      <c r="P217" s="2">
        <v>0</v>
      </c>
      <c r="Q217" s="1">
        <v>68370</v>
      </c>
      <c r="R217" s="5">
        <v>37.979999999999997</v>
      </c>
      <c r="S217" s="1">
        <v>729280</v>
      </c>
      <c r="T217" s="1">
        <v>-660910</v>
      </c>
      <c r="U217" s="1">
        <v>-1189.6379999999999</v>
      </c>
    </row>
    <row r="218" spans="1:21" x14ac:dyDescent="0.3">
      <c r="A218" t="s">
        <v>15</v>
      </c>
      <c r="B218" t="s">
        <v>7</v>
      </c>
      <c r="C218" t="s">
        <v>28</v>
      </c>
      <c r="D218" t="s">
        <v>252</v>
      </c>
      <c r="E218" t="s">
        <v>26</v>
      </c>
      <c r="F218" t="s">
        <v>251</v>
      </c>
      <c r="G218" t="s">
        <v>286</v>
      </c>
      <c r="H218" s="4">
        <v>44453</v>
      </c>
      <c r="I218" t="s">
        <v>90</v>
      </c>
      <c r="J218" t="s">
        <v>65</v>
      </c>
      <c r="K218" s="3">
        <v>2021</v>
      </c>
      <c r="L218" s="1">
        <v>2023</v>
      </c>
      <c r="M218" s="5">
        <v>320</v>
      </c>
      <c r="N218" s="5">
        <v>11</v>
      </c>
      <c r="O218" s="1">
        <v>22253</v>
      </c>
      <c r="P218" s="2">
        <v>0</v>
      </c>
      <c r="Q218" s="1">
        <v>22253</v>
      </c>
      <c r="R218" s="5">
        <v>11.802</v>
      </c>
      <c r="S218" s="1">
        <v>647360</v>
      </c>
      <c r="T218" s="1">
        <v>-625107</v>
      </c>
      <c r="U218" s="1">
        <v>-1125.1925999999999</v>
      </c>
    </row>
    <row r="219" spans="1:21" x14ac:dyDescent="0.3">
      <c r="A219" t="s">
        <v>8</v>
      </c>
      <c r="B219" t="s">
        <v>39</v>
      </c>
      <c r="C219" t="s">
        <v>28</v>
      </c>
      <c r="D219" t="s">
        <v>87</v>
      </c>
      <c r="E219" t="s">
        <v>26</v>
      </c>
      <c r="F219" t="s">
        <v>86</v>
      </c>
      <c r="G219" t="s">
        <v>286</v>
      </c>
      <c r="H219" s="4">
        <v>44150</v>
      </c>
      <c r="I219" t="s">
        <v>54</v>
      </c>
      <c r="J219" t="s">
        <v>23</v>
      </c>
      <c r="K219" s="3">
        <v>2020</v>
      </c>
      <c r="L219" s="1">
        <v>2569</v>
      </c>
      <c r="M219" s="5">
        <v>320</v>
      </c>
      <c r="N219" s="5">
        <v>18</v>
      </c>
      <c r="O219" s="1">
        <v>46242</v>
      </c>
      <c r="P219" s="2">
        <v>0</v>
      </c>
      <c r="Q219" s="1">
        <v>46242</v>
      </c>
      <c r="R219" s="5">
        <v>25.692</v>
      </c>
      <c r="S219" s="1">
        <v>822080</v>
      </c>
      <c r="T219" s="1">
        <v>-775838</v>
      </c>
      <c r="U219" s="1">
        <v>-1396.5083999999999</v>
      </c>
    </row>
    <row r="220" spans="1:21" x14ac:dyDescent="0.3">
      <c r="A220" t="s">
        <v>15</v>
      </c>
      <c r="B220" t="s">
        <v>36</v>
      </c>
      <c r="C220" t="s">
        <v>28</v>
      </c>
      <c r="D220" t="s">
        <v>165</v>
      </c>
      <c r="E220" t="s">
        <v>26</v>
      </c>
      <c r="F220" t="s">
        <v>164</v>
      </c>
      <c r="G220" t="s">
        <v>286</v>
      </c>
      <c r="H220" s="4">
        <v>44309</v>
      </c>
      <c r="I220" t="s">
        <v>17</v>
      </c>
      <c r="J220" t="s">
        <v>16</v>
      </c>
      <c r="K220" s="3">
        <v>2021</v>
      </c>
      <c r="L220" s="1">
        <v>1372</v>
      </c>
      <c r="M220" s="5">
        <v>320</v>
      </c>
      <c r="N220" s="5">
        <v>11</v>
      </c>
      <c r="O220" s="1">
        <v>15092</v>
      </c>
      <c r="P220" s="2">
        <v>0</v>
      </c>
      <c r="Q220" s="1">
        <v>15092</v>
      </c>
      <c r="R220" s="5">
        <v>8.0009999999999994</v>
      </c>
      <c r="S220" s="1">
        <v>439040</v>
      </c>
      <c r="T220" s="1">
        <v>-423948</v>
      </c>
      <c r="U220" s="1">
        <v>-763.10640000000001</v>
      </c>
    </row>
    <row r="221" spans="1:21" x14ac:dyDescent="0.3">
      <c r="A221" t="s">
        <v>43</v>
      </c>
      <c r="B221" t="s">
        <v>57</v>
      </c>
      <c r="C221" t="s">
        <v>28</v>
      </c>
      <c r="D221" t="s">
        <v>206</v>
      </c>
      <c r="E221" t="s">
        <v>26</v>
      </c>
      <c r="F221" t="s">
        <v>205</v>
      </c>
      <c r="G221" t="s">
        <v>286</v>
      </c>
      <c r="H221" s="4">
        <v>44191</v>
      </c>
      <c r="I221" t="s">
        <v>24</v>
      </c>
      <c r="J221" t="s">
        <v>23</v>
      </c>
      <c r="K221" s="3">
        <v>2020</v>
      </c>
      <c r="L221" s="1">
        <v>738</v>
      </c>
      <c r="M221" s="5">
        <v>320</v>
      </c>
      <c r="N221" s="5">
        <v>23</v>
      </c>
      <c r="O221" s="1">
        <v>16974</v>
      </c>
      <c r="P221" s="2">
        <v>0</v>
      </c>
      <c r="Q221" s="1">
        <v>16974</v>
      </c>
      <c r="R221" s="5">
        <v>9.2249999999999996</v>
      </c>
      <c r="S221" s="1">
        <v>236160</v>
      </c>
      <c r="T221" s="1">
        <v>-219186</v>
      </c>
      <c r="U221" s="1">
        <v>-394.53479999999996</v>
      </c>
    </row>
    <row r="222" spans="1:21" x14ac:dyDescent="0.3">
      <c r="A222" t="s">
        <v>15</v>
      </c>
      <c r="B222" t="s">
        <v>14</v>
      </c>
      <c r="C222" t="s">
        <v>13</v>
      </c>
      <c r="D222" t="s">
        <v>62</v>
      </c>
      <c r="E222" t="s">
        <v>11</v>
      </c>
      <c r="F222" t="s">
        <v>61</v>
      </c>
      <c r="G222" t="s">
        <v>272</v>
      </c>
      <c r="H222" s="4">
        <v>44097</v>
      </c>
      <c r="I222" t="s">
        <v>90</v>
      </c>
      <c r="J222" t="s">
        <v>65</v>
      </c>
      <c r="K222" s="3">
        <v>2020</v>
      </c>
      <c r="L222" s="1">
        <v>4734</v>
      </c>
      <c r="M222" s="5">
        <v>12</v>
      </c>
      <c r="N222" s="5">
        <v>11</v>
      </c>
      <c r="O222" s="1">
        <v>52074</v>
      </c>
      <c r="P222" s="2">
        <v>520.7399999999999</v>
      </c>
      <c r="Q222" s="1">
        <v>51553.26</v>
      </c>
      <c r="R222" s="5">
        <v>27.338850000000001</v>
      </c>
      <c r="S222" s="1">
        <v>56808</v>
      </c>
      <c r="T222" s="1">
        <v>-5254.739999999998</v>
      </c>
      <c r="U222" s="1">
        <v>-9.4585319999999964</v>
      </c>
    </row>
    <row r="223" spans="1:21" x14ac:dyDescent="0.3">
      <c r="A223" t="s">
        <v>43</v>
      </c>
      <c r="B223" t="s">
        <v>39</v>
      </c>
      <c r="C223" t="s">
        <v>13</v>
      </c>
      <c r="D223" t="s">
        <v>244</v>
      </c>
      <c r="E223" t="s">
        <v>11</v>
      </c>
      <c r="F223" t="s">
        <v>243</v>
      </c>
      <c r="G223" t="s">
        <v>272</v>
      </c>
      <c r="H223" s="4">
        <v>44181</v>
      </c>
      <c r="I223" t="s">
        <v>24</v>
      </c>
      <c r="J223" t="s">
        <v>23</v>
      </c>
      <c r="K223" s="3">
        <v>2020</v>
      </c>
      <c r="L223" s="1">
        <v>2755</v>
      </c>
      <c r="M223" s="5">
        <v>12</v>
      </c>
      <c r="N223" s="5">
        <v>23</v>
      </c>
      <c r="O223" s="1">
        <v>63365</v>
      </c>
      <c r="P223" s="2">
        <v>633.64999999999986</v>
      </c>
      <c r="Q223" s="1">
        <v>62731.35</v>
      </c>
      <c r="R223" s="5">
        <v>34.095599999999997</v>
      </c>
      <c r="S223" s="1">
        <v>33060</v>
      </c>
      <c r="T223" s="1">
        <v>29671.35</v>
      </c>
      <c r="U223" s="1">
        <v>53.408429999999996</v>
      </c>
    </row>
    <row r="224" spans="1:21" x14ac:dyDescent="0.3">
      <c r="A224" t="s">
        <v>15</v>
      </c>
      <c r="B224" t="s">
        <v>14</v>
      </c>
      <c r="C224" t="s">
        <v>13</v>
      </c>
      <c r="D224" t="s">
        <v>62</v>
      </c>
      <c r="E224" t="s">
        <v>11</v>
      </c>
      <c r="F224" t="s">
        <v>61</v>
      </c>
      <c r="G224" t="s">
        <v>272</v>
      </c>
      <c r="H224" s="4">
        <v>44420</v>
      </c>
      <c r="I224" t="s">
        <v>95</v>
      </c>
      <c r="J224" t="s">
        <v>65</v>
      </c>
      <c r="K224" s="3">
        <v>2021</v>
      </c>
      <c r="L224" s="1">
        <v>1236</v>
      </c>
      <c r="M224" s="5">
        <v>12</v>
      </c>
      <c r="N224" s="5">
        <v>11</v>
      </c>
      <c r="O224" s="1">
        <v>13596</v>
      </c>
      <c r="P224" s="2">
        <v>135.95999999999998</v>
      </c>
      <c r="Q224" s="1">
        <v>13460.04</v>
      </c>
      <c r="R224" s="5">
        <v>7.1378999999999992</v>
      </c>
      <c r="S224" s="1">
        <v>14832</v>
      </c>
      <c r="T224" s="1">
        <v>-1371.9599999999991</v>
      </c>
      <c r="U224" s="1">
        <v>-2.4695279999999982</v>
      </c>
    </row>
    <row r="225" spans="1:21" x14ac:dyDescent="0.3">
      <c r="A225" t="s">
        <v>15</v>
      </c>
      <c r="B225" t="s">
        <v>57</v>
      </c>
      <c r="C225" t="s">
        <v>52</v>
      </c>
      <c r="D225" t="s">
        <v>143</v>
      </c>
      <c r="E225" t="s">
        <v>50</v>
      </c>
      <c r="F225" t="s">
        <v>142</v>
      </c>
      <c r="G225" t="s">
        <v>272</v>
      </c>
      <c r="H225" s="4">
        <v>44135</v>
      </c>
      <c r="I225" t="s">
        <v>44</v>
      </c>
      <c r="J225" t="s">
        <v>23</v>
      </c>
      <c r="K225" s="3">
        <v>2020</v>
      </c>
      <c r="L225" s="1">
        <v>767</v>
      </c>
      <c r="M225" s="5">
        <v>148</v>
      </c>
      <c r="N225" s="5">
        <v>11</v>
      </c>
      <c r="O225" s="1">
        <v>8437</v>
      </c>
      <c r="P225" s="2">
        <v>84.36999999999999</v>
      </c>
      <c r="Q225" s="1">
        <v>8352.6299999999992</v>
      </c>
      <c r="R225" s="5">
        <v>4.4282700000000004</v>
      </c>
      <c r="S225" s="1">
        <v>113516</v>
      </c>
      <c r="T225" s="1">
        <v>-105163.37</v>
      </c>
      <c r="U225" s="1">
        <v>-189.29406599999999</v>
      </c>
    </row>
    <row r="226" spans="1:21" x14ac:dyDescent="0.3">
      <c r="A226" t="s">
        <v>15</v>
      </c>
      <c r="B226" t="s">
        <v>29</v>
      </c>
      <c r="C226" t="s">
        <v>6</v>
      </c>
      <c r="D226" t="s">
        <v>47</v>
      </c>
      <c r="E226" t="s">
        <v>4</v>
      </c>
      <c r="F226" t="s">
        <v>46</v>
      </c>
      <c r="G226" t="s">
        <v>272</v>
      </c>
      <c r="H226" s="4">
        <v>44274</v>
      </c>
      <c r="I226" t="s">
        <v>1</v>
      </c>
      <c r="J226" t="s">
        <v>0</v>
      </c>
      <c r="K226" s="3">
        <v>2021</v>
      </c>
      <c r="L226" s="1">
        <v>1591</v>
      </c>
      <c r="M226" s="5">
        <v>308</v>
      </c>
      <c r="N226" s="5">
        <v>11</v>
      </c>
      <c r="O226" s="1">
        <v>17501</v>
      </c>
      <c r="P226" s="2">
        <v>175.00999999999996</v>
      </c>
      <c r="Q226" s="1">
        <v>17325.990000000002</v>
      </c>
      <c r="R226" s="5">
        <v>9.1891800000000003</v>
      </c>
      <c r="S226" s="1">
        <v>490028</v>
      </c>
      <c r="T226" s="1">
        <v>-472702.01</v>
      </c>
      <c r="U226" s="1">
        <v>-850.86361799999997</v>
      </c>
    </row>
    <row r="227" spans="1:21" x14ac:dyDescent="0.3">
      <c r="A227" t="s">
        <v>8</v>
      </c>
      <c r="B227" t="s">
        <v>14</v>
      </c>
      <c r="C227" t="s">
        <v>81</v>
      </c>
      <c r="D227" t="s">
        <v>281</v>
      </c>
      <c r="E227" t="s">
        <v>79</v>
      </c>
      <c r="F227" t="s">
        <v>49</v>
      </c>
      <c r="G227" t="s">
        <v>272</v>
      </c>
      <c r="H227" s="4">
        <v>44446</v>
      </c>
      <c r="I227" t="s">
        <v>90</v>
      </c>
      <c r="J227" t="s">
        <v>65</v>
      </c>
      <c r="K227" s="3">
        <v>2021</v>
      </c>
      <c r="L227" s="1">
        <v>2230</v>
      </c>
      <c r="M227" s="5">
        <v>4</v>
      </c>
      <c r="N227" s="5">
        <v>18</v>
      </c>
      <c r="O227" s="1">
        <v>40140</v>
      </c>
      <c r="P227" s="2">
        <v>401.40000000000003</v>
      </c>
      <c r="Q227" s="1">
        <v>39738.6</v>
      </c>
      <c r="R227" s="5">
        <v>22.073040000000002</v>
      </c>
      <c r="S227" s="1">
        <v>8920</v>
      </c>
      <c r="T227" s="1">
        <v>30818.6</v>
      </c>
      <c r="U227" s="1">
        <v>55.473479999999995</v>
      </c>
    </row>
    <row r="228" spans="1:21" x14ac:dyDescent="0.3">
      <c r="A228" t="s">
        <v>15</v>
      </c>
      <c r="B228" t="s">
        <v>39</v>
      </c>
      <c r="C228" t="s">
        <v>81</v>
      </c>
      <c r="D228" t="s">
        <v>134</v>
      </c>
      <c r="E228" t="s">
        <v>79</v>
      </c>
      <c r="F228" t="s">
        <v>133</v>
      </c>
      <c r="G228" t="s">
        <v>272</v>
      </c>
      <c r="H228" s="4">
        <v>44009</v>
      </c>
      <c r="I228" t="s">
        <v>45</v>
      </c>
      <c r="J228" t="s">
        <v>16</v>
      </c>
      <c r="K228" s="3">
        <v>2020</v>
      </c>
      <c r="L228" s="1">
        <v>1452</v>
      </c>
      <c r="M228" s="5">
        <v>4</v>
      </c>
      <c r="N228" s="5">
        <v>525</v>
      </c>
      <c r="O228" s="1">
        <v>762300</v>
      </c>
      <c r="P228" s="2">
        <v>7623</v>
      </c>
      <c r="Q228" s="1">
        <v>754677</v>
      </c>
      <c r="R228" s="5">
        <v>419.26499999999999</v>
      </c>
      <c r="S228" s="1">
        <v>5808</v>
      </c>
      <c r="T228" s="1">
        <v>748869</v>
      </c>
      <c r="U228" s="1">
        <v>1347.9641999999999</v>
      </c>
    </row>
    <row r="229" spans="1:21" x14ac:dyDescent="0.3">
      <c r="A229" t="s">
        <v>15</v>
      </c>
      <c r="B229" t="s">
        <v>22</v>
      </c>
      <c r="C229" t="s">
        <v>81</v>
      </c>
      <c r="D229" t="s">
        <v>132</v>
      </c>
      <c r="E229" t="s">
        <v>79</v>
      </c>
      <c r="F229" t="s">
        <v>131</v>
      </c>
      <c r="G229" t="s">
        <v>272</v>
      </c>
      <c r="H229" s="4">
        <v>44063</v>
      </c>
      <c r="I229" t="s">
        <v>95</v>
      </c>
      <c r="J229" t="s">
        <v>65</v>
      </c>
      <c r="K229" s="3">
        <v>2020</v>
      </c>
      <c r="L229" s="1">
        <v>3035</v>
      </c>
      <c r="M229" s="5">
        <v>4</v>
      </c>
      <c r="N229" s="5">
        <v>11</v>
      </c>
      <c r="O229" s="1">
        <v>33385</v>
      </c>
      <c r="P229" s="2">
        <v>333.85</v>
      </c>
      <c r="Q229" s="1">
        <v>33051.15</v>
      </c>
      <c r="R229" s="5">
        <v>17.525970000000001</v>
      </c>
      <c r="S229" s="1">
        <v>12140</v>
      </c>
      <c r="T229" s="1">
        <v>20911.150000000001</v>
      </c>
      <c r="U229" s="1">
        <v>37.640070000000001</v>
      </c>
    </row>
    <row r="230" spans="1:21" x14ac:dyDescent="0.3">
      <c r="A230" t="s">
        <v>8</v>
      </c>
      <c r="B230" t="s">
        <v>14</v>
      </c>
      <c r="C230" t="s">
        <v>81</v>
      </c>
      <c r="D230" t="s">
        <v>203</v>
      </c>
      <c r="E230" t="s">
        <v>79</v>
      </c>
      <c r="F230" t="s">
        <v>202</v>
      </c>
      <c r="G230" t="s">
        <v>272</v>
      </c>
      <c r="H230" s="4">
        <v>44053</v>
      </c>
      <c r="I230" t="s">
        <v>95</v>
      </c>
      <c r="J230" t="s">
        <v>65</v>
      </c>
      <c r="K230" s="3">
        <v>2020</v>
      </c>
      <c r="L230" s="1">
        <v>1734</v>
      </c>
      <c r="M230" s="5">
        <v>4</v>
      </c>
      <c r="N230" s="5">
        <v>18</v>
      </c>
      <c r="O230" s="1">
        <v>31212</v>
      </c>
      <c r="P230" s="2">
        <v>312.12</v>
      </c>
      <c r="Q230" s="1">
        <v>30899.88</v>
      </c>
      <c r="R230" s="5">
        <v>17.166599999999999</v>
      </c>
      <c r="S230" s="1">
        <v>6936</v>
      </c>
      <c r="T230" s="1">
        <v>23963.88</v>
      </c>
      <c r="U230" s="1">
        <v>43.134984000000003</v>
      </c>
    </row>
    <row r="231" spans="1:21" x14ac:dyDescent="0.3">
      <c r="A231" t="s">
        <v>8</v>
      </c>
      <c r="B231" t="s">
        <v>36</v>
      </c>
      <c r="C231" t="s">
        <v>81</v>
      </c>
      <c r="D231" t="s">
        <v>271</v>
      </c>
      <c r="E231" t="s">
        <v>79</v>
      </c>
      <c r="F231" t="s">
        <v>160</v>
      </c>
      <c r="G231" t="s">
        <v>272</v>
      </c>
      <c r="H231" s="4">
        <v>44540</v>
      </c>
      <c r="I231" t="s">
        <v>24</v>
      </c>
      <c r="J231" t="s">
        <v>23</v>
      </c>
      <c r="K231" s="3">
        <v>2021</v>
      </c>
      <c r="L231" s="1">
        <v>3205</v>
      </c>
      <c r="M231" s="5">
        <v>4</v>
      </c>
      <c r="N231" s="5">
        <v>18</v>
      </c>
      <c r="O231" s="1">
        <v>57690</v>
      </c>
      <c r="P231" s="2">
        <v>576.9</v>
      </c>
      <c r="Q231" s="1">
        <v>57113.1</v>
      </c>
      <c r="R231" s="5">
        <v>31.731480000000001</v>
      </c>
      <c r="S231" s="1">
        <v>12820</v>
      </c>
      <c r="T231" s="1">
        <v>44293.1</v>
      </c>
      <c r="U231" s="1">
        <v>79.727579999999989</v>
      </c>
    </row>
    <row r="232" spans="1:21" x14ac:dyDescent="0.3">
      <c r="A232" t="s">
        <v>15</v>
      </c>
      <c r="B232" t="s">
        <v>39</v>
      </c>
      <c r="C232" t="s">
        <v>81</v>
      </c>
      <c r="D232" t="s">
        <v>134</v>
      </c>
      <c r="E232" t="s">
        <v>79</v>
      </c>
      <c r="F232" t="s">
        <v>133</v>
      </c>
      <c r="G232" t="s">
        <v>272</v>
      </c>
      <c r="H232" s="4">
        <v>44046</v>
      </c>
      <c r="I232" t="s">
        <v>95</v>
      </c>
      <c r="J232" t="s">
        <v>65</v>
      </c>
      <c r="K232" s="3">
        <v>2020</v>
      </c>
      <c r="L232" s="1">
        <v>1676</v>
      </c>
      <c r="M232" s="5">
        <v>4</v>
      </c>
      <c r="N232" s="5">
        <v>525</v>
      </c>
      <c r="O232" s="1">
        <v>879900</v>
      </c>
      <c r="P232" s="2">
        <v>8799</v>
      </c>
      <c r="Q232" s="1">
        <v>871101</v>
      </c>
      <c r="R232" s="5">
        <v>484.06049999999999</v>
      </c>
      <c r="S232" s="1">
        <v>6704</v>
      </c>
      <c r="T232" s="1">
        <v>864397</v>
      </c>
      <c r="U232" s="1">
        <v>1555.9146000000001</v>
      </c>
    </row>
    <row r="233" spans="1:21" x14ac:dyDescent="0.3">
      <c r="A233" t="s">
        <v>15</v>
      </c>
      <c r="B233" t="s">
        <v>33</v>
      </c>
      <c r="C233" t="s">
        <v>81</v>
      </c>
      <c r="D233" t="s">
        <v>155</v>
      </c>
      <c r="E233" t="s">
        <v>79</v>
      </c>
      <c r="F233" t="s">
        <v>154</v>
      </c>
      <c r="G233" t="s">
        <v>272</v>
      </c>
      <c r="H233" s="4">
        <v>43927</v>
      </c>
      <c r="I233" t="s">
        <v>17</v>
      </c>
      <c r="J233" t="s">
        <v>16</v>
      </c>
      <c r="K233" s="3">
        <v>2020</v>
      </c>
      <c r="L233" s="1">
        <v>2586</v>
      </c>
      <c r="M233" s="5">
        <v>4</v>
      </c>
      <c r="N233" s="5">
        <v>525</v>
      </c>
      <c r="O233" s="1">
        <v>1357650</v>
      </c>
      <c r="P233" s="2">
        <v>13576.5</v>
      </c>
      <c r="Q233" s="1">
        <v>1344073.5</v>
      </c>
      <c r="R233" s="5">
        <v>746.70749999999998</v>
      </c>
      <c r="S233" s="1">
        <v>10344</v>
      </c>
      <c r="T233" s="1">
        <v>1333729.5</v>
      </c>
      <c r="U233" s="1">
        <v>2400.7130999999999</v>
      </c>
    </row>
    <row r="234" spans="1:21" x14ac:dyDescent="0.3">
      <c r="A234" t="s">
        <v>43</v>
      </c>
      <c r="B234" t="s">
        <v>36</v>
      </c>
      <c r="C234" t="s">
        <v>21</v>
      </c>
      <c r="D234" t="s">
        <v>199</v>
      </c>
      <c r="E234" t="s">
        <v>19</v>
      </c>
      <c r="F234" t="s">
        <v>160</v>
      </c>
      <c r="G234" t="s">
        <v>272</v>
      </c>
      <c r="H234" s="4">
        <v>43845</v>
      </c>
      <c r="I234" t="s">
        <v>9</v>
      </c>
      <c r="J234" t="s">
        <v>0</v>
      </c>
      <c r="K234" s="3">
        <v>2020</v>
      </c>
      <c r="L234" s="1">
        <v>2657</v>
      </c>
      <c r="M234" s="5">
        <v>6</v>
      </c>
      <c r="N234" s="5">
        <v>23</v>
      </c>
      <c r="O234" s="1">
        <v>61111</v>
      </c>
      <c r="P234" s="2">
        <v>611.11</v>
      </c>
      <c r="Q234" s="1">
        <v>60499.89</v>
      </c>
      <c r="R234" s="5">
        <v>32.877900000000004</v>
      </c>
      <c r="S234" s="1">
        <v>15942</v>
      </c>
      <c r="T234" s="1">
        <v>44557.89</v>
      </c>
      <c r="U234" s="1">
        <v>80.204201999999995</v>
      </c>
    </row>
    <row r="235" spans="1:21" x14ac:dyDescent="0.3">
      <c r="A235" t="s">
        <v>30</v>
      </c>
      <c r="B235" t="s">
        <v>14</v>
      </c>
      <c r="C235" t="s">
        <v>21</v>
      </c>
      <c r="D235" t="s">
        <v>285</v>
      </c>
      <c r="E235" t="s">
        <v>19</v>
      </c>
      <c r="F235" t="s">
        <v>284</v>
      </c>
      <c r="G235" t="s">
        <v>272</v>
      </c>
      <c r="H235" s="4">
        <v>44163</v>
      </c>
      <c r="I235" t="s">
        <v>54</v>
      </c>
      <c r="J235" t="s">
        <v>23</v>
      </c>
      <c r="K235" s="3">
        <v>2020</v>
      </c>
      <c r="L235" s="1">
        <v>2761</v>
      </c>
      <c r="M235" s="5">
        <v>6</v>
      </c>
      <c r="N235" s="5">
        <v>450</v>
      </c>
      <c r="O235" s="1">
        <v>1242450</v>
      </c>
      <c r="P235" s="2">
        <v>12424.5</v>
      </c>
      <c r="Q235" s="1">
        <v>1230025.5</v>
      </c>
      <c r="R235" s="5">
        <v>683.39700000000005</v>
      </c>
      <c r="S235" s="1">
        <v>16566</v>
      </c>
      <c r="T235" s="1">
        <v>1213459.5</v>
      </c>
      <c r="U235" s="1">
        <v>2184.2271000000001</v>
      </c>
    </row>
    <row r="236" spans="1:21" x14ac:dyDescent="0.3">
      <c r="A236" t="s">
        <v>15</v>
      </c>
      <c r="B236" t="s">
        <v>7</v>
      </c>
      <c r="C236" t="s">
        <v>21</v>
      </c>
      <c r="D236" t="s">
        <v>128</v>
      </c>
      <c r="E236" t="s">
        <v>19</v>
      </c>
      <c r="F236" t="s">
        <v>127</v>
      </c>
      <c r="G236" t="s">
        <v>272</v>
      </c>
      <c r="H236" s="4">
        <v>44521</v>
      </c>
      <c r="I236" t="s">
        <v>54</v>
      </c>
      <c r="J236" t="s">
        <v>23</v>
      </c>
      <c r="K236" s="3">
        <v>2021</v>
      </c>
      <c r="L236" s="1">
        <v>1651</v>
      </c>
      <c r="M236" s="5">
        <v>6</v>
      </c>
      <c r="N236" s="5">
        <v>30</v>
      </c>
      <c r="O236" s="1">
        <v>49530</v>
      </c>
      <c r="P236" s="2">
        <v>495.3</v>
      </c>
      <c r="Q236" s="1">
        <v>49034.7</v>
      </c>
      <c r="R236" s="5">
        <v>27.234899999999996</v>
      </c>
      <c r="S236" s="1">
        <v>9906</v>
      </c>
      <c r="T236" s="1">
        <v>39128.699999999997</v>
      </c>
      <c r="U236" s="1">
        <v>70.431659999999994</v>
      </c>
    </row>
    <row r="237" spans="1:21" x14ac:dyDescent="0.3">
      <c r="A237" t="s">
        <v>15</v>
      </c>
      <c r="B237" t="s">
        <v>7</v>
      </c>
      <c r="C237" t="s">
        <v>21</v>
      </c>
      <c r="D237" t="s">
        <v>110</v>
      </c>
      <c r="E237" t="s">
        <v>19</v>
      </c>
      <c r="F237" t="s">
        <v>109</v>
      </c>
      <c r="G237" t="s">
        <v>272</v>
      </c>
      <c r="H237" s="4">
        <v>44050</v>
      </c>
      <c r="I237" t="s">
        <v>95</v>
      </c>
      <c r="J237" t="s">
        <v>65</v>
      </c>
      <c r="K237" s="3">
        <v>2020</v>
      </c>
      <c r="L237" s="1">
        <v>2196</v>
      </c>
      <c r="M237" s="5">
        <v>6</v>
      </c>
      <c r="N237" s="5">
        <v>11</v>
      </c>
      <c r="O237" s="1">
        <v>24156</v>
      </c>
      <c r="P237" s="2">
        <v>241.56</v>
      </c>
      <c r="Q237" s="1">
        <v>23914.44</v>
      </c>
      <c r="R237" s="5">
        <v>12.681899999999999</v>
      </c>
      <c r="S237" s="1">
        <v>13176</v>
      </c>
      <c r="T237" s="1">
        <v>10738.439999999999</v>
      </c>
      <c r="U237" s="1">
        <v>19.329191999999995</v>
      </c>
    </row>
    <row r="238" spans="1:21" x14ac:dyDescent="0.3">
      <c r="A238" t="s">
        <v>43</v>
      </c>
      <c r="B238" t="s">
        <v>39</v>
      </c>
      <c r="C238" t="s">
        <v>13</v>
      </c>
      <c r="D238" t="s">
        <v>126</v>
      </c>
      <c r="E238" t="s">
        <v>11</v>
      </c>
      <c r="F238" t="s">
        <v>125</v>
      </c>
      <c r="G238" t="s">
        <v>272</v>
      </c>
      <c r="H238" s="4">
        <v>44446</v>
      </c>
      <c r="I238" t="s">
        <v>90</v>
      </c>
      <c r="J238" t="s">
        <v>65</v>
      </c>
      <c r="K238" s="3">
        <v>2021</v>
      </c>
      <c r="L238" s="1">
        <v>1817</v>
      </c>
      <c r="M238" s="5">
        <v>12</v>
      </c>
      <c r="N238" s="5">
        <v>23</v>
      </c>
      <c r="O238" s="1">
        <v>41791</v>
      </c>
      <c r="P238" s="2">
        <v>417.91</v>
      </c>
      <c r="Q238" s="1">
        <v>41373.089999999997</v>
      </c>
      <c r="R238" s="5">
        <v>22.482900000000001</v>
      </c>
      <c r="S238" s="1">
        <v>21804</v>
      </c>
      <c r="T238" s="1">
        <v>19569.089999999997</v>
      </c>
      <c r="U238" s="1">
        <v>35.224361999999992</v>
      </c>
    </row>
    <row r="239" spans="1:21" x14ac:dyDescent="0.3">
      <c r="A239" t="s">
        <v>15</v>
      </c>
      <c r="B239" t="s">
        <v>7</v>
      </c>
      <c r="C239" t="s">
        <v>13</v>
      </c>
      <c r="D239" t="s">
        <v>106</v>
      </c>
      <c r="E239" t="s">
        <v>11</v>
      </c>
      <c r="F239" t="s">
        <v>105</v>
      </c>
      <c r="G239" t="s">
        <v>272</v>
      </c>
      <c r="H239" s="4">
        <v>43878</v>
      </c>
      <c r="I239" t="s">
        <v>58</v>
      </c>
      <c r="J239" t="s">
        <v>0</v>
      </c>
      <c r="K239" s="3">
        <v>2020</v>
      </c>
      <c r="L239" s="1">
        <v>5391</v>
      </c>
      <c r="M239" s="5">
        <v>12</v>
      </c>
      <c r="N239" s="5">
        <v>11</v>
      </c>
      <c r="O239" s="1">
        <v>59301</v>
      </c>
      <c r="P239" s="2">
        <v>593.01</v>
      </c>
      <c r="Q239" s="1">
        <v>58707.99</v>
      </c>
      <c r="R239" s="5">
        <v>31.133024999999996</v>
      </c>
      <c r="S239" s="1">
        <v>64692</v>
      </c>
      <c r="T239" s="1">
        <v>-5984.010000000002</v>
      </c>
      <c r="U239" s="1">
        <v>-10.771218000000003</v>
      </c>
    </row>
    <row r="240" spans="1:21" x14ac:dyDescent="0.3">
      <c r="A240" t="s">
        <v>40</v>
      </c>
      <c r="B240" t="s">
        <v>7</v>
      </c>
      <c r="C240" t="s">
        <v>13</v>
      </c>
      <c r="D240" t="s">
        <v>241</v>
      </c>
      <c r="E240" t="s">
        <v>11</v>
      </c>
      <c r="F240" t="s">
        <v>158</v>
      </c>
      <c r="G240" t="s">
        <v>272</v>
      </c>
      <c r="H240" s="4">
        <v>44260</v>
      </c>
      <c r="I240" t="s">
        <v>1</v>
      </c>
      <c r="J240" t="s">
        <v>0</v>
      </c>
      <c r="K240" s="3">
        <v>2021</v>
      </c>
      <c r="L240" s="1">
        <v>872</v>
      </c>
      <c r="M240" s="5">
        <v>12</v>
      </c>
      <c r="N240" s="5">
        <v>188</v>
      </c>
      <c r="O240" s="1">
        <v>163936</v>
      </c>
      <c r="P240" s="2">
        <v>1639.3600000000001</v>
      </c>
      <c r="Q240" s="1">
        <v>162296.64000000001</v>
      </c>
      <c r="R240" s="5">
        <v>89.966250000000002</v>
      </c>
      <c r="S240" s="1">
        <v>10464</v>
      </c>
      <c r="T240" s="1">
        <v>151832.64000000001</v>
      </c>
      <c r="U240" s="1">
        <v>273.29875200000004</v>
      </c>
    </row>
    <row r="241" spans="1:21" x14ac:dyDescent="0.3">
      <c r="A241" t="s">
        <v>40</v>
      </c>
      <c r="B241" t="s">
        <v>7</v>
      </c>
      <c r="C241" t="s">
        <v>13</v>
      </c>
      <c r="D241" t="s">
        <v>195</v>
      </c>
      <c r="E241" t="s">
        <v>11</v>
      </c>
      <c r="F241" t="s">
        <v>169</v>
      </c>
      <c r="G241" t="s">
        <v>272</v>
      </c>
      <c r="H241" s="4">
        <v>44006</v>
      </c>
      <c r="I241" t="s">
        <v>45</v>
      </c>
      <c r="J241" t="s">
        <v>16</v>
      </c>
      <c r="K241" s="3">
        <v>2020</v>
      </c>
      <c r="L241" s="1">
        <v>944</v>
      </c>
      <c r="M241" s="5">
        <v>12</v>
      </c>
      <c r="N241" s="5">
        <v>188</v>
      </c>
      <c r="O241" s="1">
        <v>177472</v>
      </c>
      <c r="P241" s="2">
        <v>1774.72</v>
      </c>
      <c r="Q241" s="1">
        <v>175697.28</v>
      </c>
      <c r="R241" s="5">
        <v>97.391249999999999</v>
      </c>
      <c r="S241" s="1">
        <v>11328</v>
      </c>
      <c r="T241" s="1">
        <v>164369.28</v>
      </c>
      <c r="U241" s="1">
        <v>295.86470400000002</v>
      </c>
    </row>
    <row r="242" spans="1:21" x14ac:dyDescent="0.3">
      <c r="A242" t="s">
        <v>40</v>
      </c>
      <c r="B242" t="s">
        <v>36</v>
      </c>
      <c r="C242" t="s">
        <v>13</v>
      </c>
      <c r="D242" t="s">
        <v>178</v>
      </c>
      <c r="E242" t="s">
        <v>11</v>
      </c>
      <c r="F242" t="s">
        <v>177</v>
      </c>
      <c r="G242" t="s">
        <v>272</v>
      </c>
      <c r="H242" s="4">
        <v>44530</v>
      </c>
      <c r="I242" t="s">
        <v>54</v>
      </c>
      <c r="J242" t="s">
        <v>23</v>
      </c>
      <c r="K242" s="3">
        <v>2021</v>
      </c>
      <c r="L242" s="1">
        <v>2188</v>
      </c>
      <c r="M242" s="5">
        <v>12</v>
      </c>
      <c r="N242" s="5">
        <v>188</v>
      </c>
      <c r="O242" s="1">
        <v>411344</v>
      </c>
      <c r="P242" s="2">
        <v>4113.4400000000005</v>
      </c>
      <c r="Q242" s="1">
        <v>407230.56</v>
      </c>
      <c r="R242" s="5">
        <v>225.59625</v>
      </c>
      <c r="S242" s="1">
        <v>26256</v>
      </c>
      <c r="T242" s="1">
        <v>380974.56</v>
      </c>
      <c r="U242" s="1">
        <v>685.75420799999995</v>
      </c>
    </row>
    <row r="243" spans="1:21" x14ac:dyDescent="0.3">
      <c r="A243" t="s">
        <v>43</v>
      </c>
      <c r="B243" t="s">
        <v>57</v>
      </c>
      <c r="C243" t="s">
        <v>13</v>
      </c>
      <c r="D243" t="s">
        <v>68</v>
      </c>
      <c r="E243" t="s">
        <v>11</v>
      </c>
      <c r="F243" t="s">
        <v>67</v>
      </c>
      <c r="G243" t="s">
        <v>272</v>
      </c>
      <c r="H243" s="4">
        <v>43990</v>
      </c>
      <c r="I243" t="s">
        <v>45</v>
      </c>
      <c r="J243" t="s">
        <v>16</v>
      </c>
      <c r="K243" s="3">
        <v>2020</v>
      </c>
      <c r="L243" s="1">
        <v>896</v>
      </c>
      <c r="M243" s="5">
        <v>12</v>
      </c>
      <c r="N243" s="5">
        <v>23</v>
      </c>
      <c r="O243" s="1">
        <v>20608</v>
      </c>
      <c r="P243" s="2">
        <v>206.08</v>
      </c>
      <c r="Q243" s="1">
        <v>20401.919999999998</v>
      </c>
      <c r="R243" s="5">
        <v>11.09295</v>
      </c>
      <c r="S243" s="1">
        <v>10752</v>
      </c>
      <c r="T243" s="1">
        <v>9649.9199999999983</v>
      </c>
      <c r="U243" s="1">
        <v>17.369855999999995</v>
      </c>
    </row>
    <row r="244" spans="1:21" x14ac:dyDescent="0.3">
      <c r="A244" t="s">
        <v>30</v>
      </c>
      <c r="B244" t="s">
        <v>14</v>
      </c>
      <c r="C244" t="s">
        <v>13</v>
      </c>
      <c r="D244" t="s">
        <v>180</v>
      </c>
      <c r="E244" t="s">
        <v>11</v>
      </c>
      <c r="F244" t="s">
        <v>179</v>
      </c>
      <c r="G244" t="s">
        <v>272</v>
      </c>
      <c r="H244" s="4">
        <v>44213</v>
      </c>
      <c r="I244" t="s">
        <v>9</v>
      </c>
      <c r="J244" t="s">
        <v>0</v>
      </c>
      <c r="K244" s="3">
        <v>2021</v>
      </c>
      <c r="L244" s="1">
        <v>3486</v>
      </c>
      <c r="M244" s="5">
        <v>12</v>
      </c>
      <c r="N244" s="5">
        <v>450</v>
      </c>
      <c r="O244" s="1">
        <v>1568700</v>
      </c>
      <c r="P244" s="2">
        <v>15687</v>
      </c>
      <c r="Q244" s="1">
        <v>1553013</v>
      </c>
      <c r="R244" s="5">
        <v>862.78499999999997</v>
      </c>
      <c r="S244" s="1">
        <v>41832</v>
      </c>
      <c r="T244" s="1">
        <v>1511181</v>
      </c>
      <c r="U244" s="1">
        <v>2720.1257999999998</v>
      </c>
    </row>
    <row r="245" spans="1:21" x14ac:dyDescent="0.3">
      <c r="A245" t="s">
        <v>15</v>
      </c>
      <c r="B245" t="s">
        <v>14</v>
      </c>
      <c r="C245" t="s">
        <v>13</v>
      </c>
      <c r="D245" t="s">
        <v>62</v>
      </c>
      <c r="E245" t="s">
        <v>11</v>
      </c>
      <c r="F245" t="s">
        <v>61</v>
      </c>
      <c r="G245" t="s">
        <v>272</v>
      </c>
      <c r="H245" s="4">
        <v>44412</v>
      </c>
      <c r="I245" t="s">
        <v>95</v>
      </c>
      <c r="J245" t="s">
        <v>65</v>
      </c>
      <c r="K245" s="3">
        <v>2021</v>
      </c>
      <c r="L245" s="1">
        <v>2586</v>
      </c>
      <c r="M245" s="5">
        <v>12</v>
      </c>
      <c r="N245" s="5">
        <v>525</v>
      </c>
      <c r="O245" s="1">
        <v>1357650</v>
      </c>
      <c r="P245" s="2">
        <v>13576.5</v>
      </c>
      <c r="Q245" s="1">
        <v>1344073.5</v>
      </c>
      <c r="R245" s="5">
        <v>746.70749999999998</v>
      </c>
      <c r="S245" s="1">
        <v>31032</v>
      </c>
      <c r="T245" s="1">
        <v>1313041.5</v>
      </c>
      <c r="U245" s="1">
        <v>2363.4746999999998</v>
      </c>
    </row>
    <row r="246" spans="1:21" x14ac:dyDescent="0.3">
      <c r="A246" t="s">
        <v>15</v>
      </c>
      <c r="B246" t="s">
        <v>57</v>
      </c>
      <c r="C246" t="s">
        <v>52</v>
      </c>
      <c r="D246" t="s">
        <v>143</v>
      </c>
      <c r="E246" t="s">
        <v>50</v>
      </c>
      <c r="F246" t="s">
        <v>142</v>
      </c>
      <c r="G246" t="s">
        <v>272</v>
      </c>
      <c r="H246" s="4">
        <v>44117</v>
      </c>
      <c r="I246" t="s">
        <v>44</v>
      </c>
      <c r="J246" t="s">
        <v>23</v>
      </c>
      <c r="K246" s="3">
        <v>2020</v>
      </c>
      <c r="L246" s="1">
        <v>4637</v>
      </c>
      <c r="M246" s="5">
        <v>148</v>
      </c>
      <c r="N246" s="5">
        <v>30</v>
      </c>
      <c r="O246" s="1">
        <v>139110</v>
      </c>
      <c r="P246" s="2">
        <v>1391.1000000000001</v>
      </c>
      <c r="Q246" s="1">
        <v>137718.9</v>
      </c>
      <c r="R246" s="5">
        <v>76.507200000000012</v>
      </c>
      <c r="S246" s="1">
        <v>686276</v>
      </c>
      <c r="T246" s="1">
        <v>-548557.1</v>
      </c>
      <c r="U246" s="1">
        <v>-987.40277999999989</v>
      </c>
    </row>
    <row r="247" spans="1:21" x14ac:dyDescent="0.3">
      <c r="A247" t="s">
        <v>15</v>
      </c>
      <c r="B247" t="s">
        <v>29</v>
      </c>
      <c r="C247" t="s">
        <v>52</v>
      </c>
      <c r="D247" t="s">
        <v>174</v>
      </c>
      <c r="E247" t="s">
        <v>50</v>
      </c>
      <c r="F247" t="s">
        <v>173</v>
      </c>
      <c r="G247" t="s">
        <v>272</v>
      </c>
      <c r="H247" s="4">
        <v>44501</v>
      </c>
      <c r="I247" t="s">
        <v>54</v>
      </c>
      <c r="J247" t="s">
        <v>23</v>
      </c>
      <c r="K247" s="3">
        <v>2021</v>
      </c>
      <c r="L247" s="1">
        <v>434</v>
      </c>
      <c r="M247" s="5">
        <v>148</v>
      </c>
      <c r="N247" s="5">
        <v>11</v>
      </c>
      <c r="O247" s="1">
        <v>4774</v>
      </c>
      <c r="P247" s="2">
        <v>47.74</v>
      </c>
      <c r="Q247" s="1">
        <v>4726.26</v>
      </c>
      <c r="R247" s="5">
        <v>2.5086599999999999</v>
      </c>
      <c r="S247" s="1">
        <v>64232</v>
      </c>
      <c r="T247" s="1">
        <v>-59505.74</v>
      </c>
      <c r="U247" s="1">
        <v>-107.110332</v>
      </c>
    </row>
    <row r="248" spans="1:21" x14ac:dyDescent="0.3">
      <c r="A248" t="s">
        <v>40</v>
      </c>
      <c r="B248" t="s">
        <v>29</v>
      </c>
      <c r="C248" t="s">
        <v>52</v>
      </c>
      <c r="D248" t="s">
        <v>239</v>
      </c>
      <c r="E248" t="s">
        <v>50</v>
      </c>
      <c r="F248" t="s">
        <v>238</v>
      </c>
      <c r="G248" t="s">
        <v>272</v>
      </c>
      <c r="H248" s="4">
        <v>44290</v>
      </c>
      <c r="I248" t="s">
        <v>17</v>
      </c>
      <c r="J248" t="s">
        <v>16</v>
      </c>
      <c r="K248" s="3">
        <v>2021</v>
      </c>
      <c r="L248" s="1">
        <v>1108</v>
      </c>
      <c r="M248" s="5">
        <v>148</v>
      </c>
      <c r="N248" s="5">
        <v>188</v>
      </c>
      <c r="O248" s="1">
        <v>208304</v>
      </c>
      <c r="P248" s="2">
        <v>2083.04</v>
      </c>
      <c r="Q248" s="1">
        <v>206220.96</v>
      </c>
      <c r="R248" s="5">
        <v>114.22125</v>
      </c>
      <c r="S248" s="1">
        <v>163984</v>
      </c>
      <c r="T248" s="1">
        <v>42236.959999999992</v>
      </c>
      <c r="U248" s="1">
        <v>76.026527999999985</v>
      </c>
    </row>
    <row r="249" spans="1:21" x14ac:dyDescent="0.3">
      <c r="A249" t="s">
        <v>15</v>
      </c>
      <c r="B249" t="s">
        <v>36</v>
      </c>
      <c r="C249" t="s">
        <v>6</v>
      </c>
      <c r="D249" t="s">
        <v>122</v>
      </c>
      <c r="E249" t="s">
        <v>4</v>
      </c>
      <c r="F249" t="s">
        <v>121</v>
      </c>
      <c r="G249" t="s">
        <v>272</v>
      </c>
      <c r="H249" s="4">
        <v>44552</v>
      </c>
      <c r="I249" t="s">
        <v>24</v>
      </c>
      <c r="J249" t="s">
        <v>23</v>
      </c>
      <c r="K249" s="3">
        <v>2021</v>
      </c>
      <c r="L249" s="1">
        <v>316</v>
      </c>
      <c r="M249" s="5">
        <v>308</v>
      </c>
      <c r="N249" s="5">
        <v>11</v>
      </c>
      <c r="O249" s="1">
        <v>3476</v>
      </c>
      <c r="P249" s="2">
        <v>34.76</v>
      </c>
      <c r="Q249" s="1">
        <v>3441.24</v>
      </c>
      <c r="R249" s="5">
        <v>1.8225899999999999</v>
      </c>
      <c r="S249" s="1">
        <v>97328</v>
      </c>
      <c r="T249" s="1">
        <v>-93886.76</v>
      </c>
      <c r="U249" s="1">
        <v>-168.99616799999998</v>
      </c>
    </row>
    <row r="250" spans="1:21" x14ac:dyDescent="0.3">
      <c r="A250" t="s">
        <v>15</v>
      </c>
      <c r="B250" t="s">
        <v>29</v>
      </c>
      <c r="C250" t="s">
        <v>6</v>
      </c>
      <c r="D250" t="s">
        <v>47</v>
      </c>
      <c r="E250" t="s">
        <v>4</v>
      </c>
      <c r="F250" t="s">
        <v>46</v>
      </c>
      <c r="G250" t="s">
        <v>272</v>
      </c>
      <c r="H250" s="4">
        <v>44095</v>
      </c>
      <c r="I250" t="s">
        <v>90</v>
      </c>
      <c r="J250" t="s">
        <v>65</v>
      </c>
      <c r="K250" s="3">
        <v>2020</v>
      </c>
      <c r="L250" s="1">
        <v>1132</v>
      </c>
      <c r="M250" s="5">
        <v>308</v>
      </c>
      <c r="N250" s="5">
        <v>525</v>
      </c>
      <c r="O250" s="1">
        <v>594300</v>
      </c>
      <c r="P250" s="2">
        <v>5943</v>
      </c>
      <c r="Q250" s="1">
        <v>588357</v>
      </c>
      <c r="R250" s="5">
        <v>326.92275000000001</v>
      </c>
      <c r="S250" s="1">
        <v>348656</v>
      </c>
      <c r="T250" s="1">
        <v>239701</v>
      </c>
      <c r="U250" s="1">
        <v>431.46179999999998</v>
      </c>
    </row>
    <row r="251" spans="1:21" x14ac:dyDescent="0.3">
      <c r="A251" t="s">
        <v>40</v>
      </c>
      <c r="B251" t="s">
        <v>33</v>
      </c>
      <c r="C251" t="s">
        <v>6</v>
      </c>
      <c r="D251" t="s">
        <v>166</v>
      </c>
      <c r="E251" t="s">
        <v>4</v>
      </c>
      <c r="F251" t="s">
        <v>131</v>
      </c>
      <c r="G251" t="s">
        <v>272</v>
      </c>
      <c r="H251" s="4">
        <v>43951</v>
      </c>
      <c r="I251" t="s">
        <v>17</v>
      </c>
      <c r="J251" t="s">
        <v>16</v>
      </c>
      <c r="K251" s="3">
        <v>2020</v>
      </c>
      <c r="L251" s="1">
        <v>872</v>
      </c>
      <c r="M251" s="5">
        <v>308</v>
      </c>
      <c r="N251" s="5">
        <v>188</v>
      </c>
      <c r="O251" s="1">
        <v>163936</v>
      </c>
      <c r="P251" s="2">
        <v>1639.3600000000001</v>
      </c>
      <c r="Q251" s="1">
        <v>162296.64000000001</v>
      </c>
      <c r="R251" s="5">
        <v>89.966250000000002</v>
      </c>
      <c r="S251" s="1">
        <v>268576</v>
      </c>
      <c r="T251" s="1">
        <v>-106279.35999999999</v>
      </c>
      <c r="U251" s="1">
        <v>-191.30284799999998</v>
      </c>
    </row>
    <row r="252" spans="1:21" x14ac:dyDescent="0.3">
      <c r="A252" t="s">
        <v>40</v>
      </c>
      <c r="B252" t="s">
        <v>57</v>
      </c>
      <c r="C252" t="s">
        <v>6</v>
      </c>
      <c r="D252" t="s">
        <v>283</v>
      </c>
      <c r="E252" t="s">
        <v>4</v>
      </c>
      <c r="F252" t="s">
        <v>171</v>
      </c>
      <c r="G252" t="s">
        <v>272</v>
      </c>
      <c r="H252" s="4">
        <v>43978</v>
      </c>
      <c r="I252" t="s">
        <v>48</v>
      </c>
      <c r="J252" t="s">
        <v>16</v>
      </c>
      <c r="K252" s="3">
        <v>2020</v>
      </c>
      <c r="L252" s="1">
        <v>944</v>
      </c>
      <c r="M252" s="5">
        <v>308</v>
      </c>
      <c r="N252" s="5">
        <v>188</v>
      </c>
      <c r="O252" s="1">
        <v>177472</v>
      </c>
      <c r="P252" s="2">
        <v>1774.72</v>
      </c>
      <c r="Q252" s="1">
        <v>175697.28</v>
      </c>
      <c r="R252" s="5">
        <v>97.391249999999999</v>
      </c>
      <c r="S252" s="1">
        <v>290752</v>
      </c>
      <c r="T252" s="1">
        <v>-115054.72</v>
      </c>
      <c r="U252" s="1">
        <v>-207.09849599999998</v>
      </c>
    </row>
    <row r="253" spans="1:21" x14ac:dyDescent="0.3">
      <c r="A253" t="s">
        <v>30</v>
      </c>
      <c r="B253" t="s">
        <v>36</v>
      </c>
      <c r="C253" t="s">
        <v>6</v>
      </c>
      <c r="D253" t="s">
        <v>237</v>
      </c>
      <c r="E253" t="s">
        <v>4</v>
      </c>
      <c r="F253" t="s">
        <v>236</v>
      </c>
      <c r="G253" t="s">
        <v>272</v>
      </c>
      <c r="H253" s="4">
        <v>44478</v>
      </c>
      <c r="I253" t="s">
        <v>44</v>
      </c>
      <c r="J253" t="s">
        <v>23</v>
      </c>
      <c r="K253" s="3">
        <v>2021</v>
      </c>
      <c r="L253" s="1">
        <v>1183</v>
      </c>
      <c r="M253" s="5">
        <v>308</v>
      </c>
      <c r="N253" s="5">
        <v>450</v>
      </c>
      <c r="O253" s="1">
        <v>532350</v>
      </c>
      <c r="P253" s="2">
        <v>5323.5</v>
      </c>
      <c r="Q253" s="1">
        <v>527026.5</v>
      </c>
      <c r="R253" s="5">
        <v>292.84199999999998</v>
      </c>
      <c r="S253" s="1">
        <v>364364</v>
      </c>
      <c r="T253" s="1">
        <v>162662.5</v>
      </c>
      <c r="U253" s="1">
        <v>292.79250000000002</v>
      </c>
    </row>
    <row r="254" spans="1:21" x14ac:dyDescent="0.3">
      <c r="A254" t="s">
        <v>15</v>
      </c>
      <c r="B254" t="s">
        <v>39</v>
      </c>
      <c r="C254" t="s">
        <v>6</v>
      </c>
      <c r="D254" t="s">
        <v>99</v>
      </c>
      <c r="E254" t="s">
        <v>4</v>
      </c>
      <c r="F254" t="s">
        <v>98</v>
      </c>
      <c r="G254" t="s">
        <v>272</v>
      </c>
      <c r="H254" s="4">
        <v>44478</v>
      </c>
      <c r="I254" t="s">
        <v>44</v>
      </c>
      <c r="J254" t="s">
        <v>23</v>
      </c>
      <c r="K254" s="3">
        <v>2021</v>
      </c>
      <c r="L254" s="1">
        <v>1676</v>
      </c>
      <c r="M254" s="5">
        <v>308</v>
      </c>
      <c r="N254" s="5">
        <v>525</v>
      </c>
      <c r="O254" s="1">
        <v>879900</v>
      </c>
      <c r="P254" s="2">
        <v>8799</v>
      </c>
      <c r="Q254" s="1">
        <v>871101</v>
      </c>
      <c r="R254" s="5">
        <v>484.06049999999999</v>
      </c>
      <c r="S254" s="1">
        <v>516208</v>
      </c>
      <c r="T254" s="1">
        <v>354893</v>
      </c>
      <c r="U254" s="1">
        <v>638.80740000000003</v>
      </c>
    </row>
    <row r="255" spans="1:21" x14ac:dyDescent="0.3">
      <c r="A255" t="s">
        <v>40</v>
      </c>
      <c r="B255" t="s">
        <v>57</v>
      </c>
      <c r="C255" t="s">
        <v>6</v>
      </c>
      <c r="D255" t="s">
        <v>283</v>
      </c>
      <c r="E255" t="s">
        <v>4</v>
      </c>
      <c r="F255" t="s">
        <v>171</v>
      </c>
      <c r="G255" t="s">
        <v>272</v>
      </c>
      <c r="H255" s="4">
        <v>44095</v>
      </c>
      <c r="I255" t="s">
        <v>90</v>
      </c>
      <c r="J255" t="s">
        <v>65</v>
      </c>
      <c r="K255" s="3">
        <v>2020</v>
      </c>
      <c r="L255" s="1">
        <v>2093</v>
      </c>
      <c r="M255" s="5">
        <v>308</v>
      </c>
      <c r="N255" s="5">
        <v>188</v>
      </c>
      <c r="O255" s="1">
        <v>393484</v>
      </c>
      <c r="P255" s="2">
        <v>3934.84</v>
      </c>
      <c r="Q255" s="1">
        <v>389549.16</v>
      </c>
      <c r="R255" s="5">
        <v>215.82</v>
      </c>
      <c r="S255" s="1">
        <v>644644</v>
      </c>
      <c r="T255" s="1">
        <v>-255094.84000000003</v>
      </c>
      <c r="U255" s="1">
        <v>-459.17071200000004</v>
      </c>
    </row>
    <row r="256" spans="1:21" x14ac:dyDescent="0.3">
      <c r="A256" t="s">
        <v>40</v>
      </c>
      <c r="B256" t="s">
        <v>57</v>
      </c>
      <c r="C256" t="s">
        <v>81</v>
      </c>
      <c r="D256" t="s">
        <v>282</v>
      </c>
      <c r="E256" t="s">
        <v>79</v>
      </c>
      <c r="F256" t="s">
        <v>171</v>
      </c>
      <c r="G256" t="s">
        <v>272</v>
      </c>
      <c r="H256" s="4">
        <v>44343</v>
      </c>
      <c r="I256" t="s">
        <v>48</v>
      </c>
      <c r="J256" t="s">
        <v>16</v>
      </c>
      <c r="K256" s="3">
        <v>2021</v>
      </c>
      <c r="L256" s="1">
        <v>891</v>
      </c>
      <c r="M256" s="5">
        <v>4</v>
      </c>
      <c r="N256" s="5">
        <v>188</v>
      </c>
      <c r="O256" s="1">
        <v>167508</v>
      </c>
      <c r="P256" s="2">
        <v>3350.16</v>
      </c>
      <c r="Q256" s="1">
        <v>164157.84</v>
      </c>
      <c r="R256" s="5">
        <v>90.956249999999997</v>
      </c>
      <c r="S256" s="1">
        <v>3564</v>
      </c>
      <c r="T256" s="1">
        <v>160593.84</v>
      </c>
      <c r="U256" s="1">
        <v>289.06891200000001</v>
      </c>
    </row>
    <row r="257" spans="1:21" x14ac:dyDescent="0.3">
      <c r="A257" t="s">
        <v>8</v>
      </c>
      <c r="B257" t="s">
        <v>14</v>
      </c>
      <c r="C257" t="s">
        <v>81</v>
      </c>
      <c r="D257" t="s">
        <v>203</v>
      </c>
      <c r="E257" t="s">
        <v>79</v>
      </c>
      <c r="F257" t="s">
        <v>202</v>
      </c>
      <c r="G257" t="s">
        <v>272</v>
      </c>
      <c r="H257" s="4">
        <v>43954</v>
      </c>
      <c r="I257" t="s">
        <v>48</v>
      </c>
      <c r="J257" t="s">
        <v>16</v>
      </c>
      <c r="K257" s="3">
        <v>2020</v>
      </c>
      <c r="L257" s="1">
        <v>1554</v>
      </c>
      <c r="M257" s="5">
        <v>4</v>
      </c>
      <c r="N257" s="5">
        <v>18</v>
      </c>
      <c r="O257" s="1">
        <v>27972</v>
      </c>
      <c r="P257" s="2">
        <v>559.44000000000005</v>
      </c>
      <c r="Q257" s="1">
        <v>27412.560000000001</v>
      </c>
      <c r="R257" s="5">
        <v>15.229200000000001</v>
      </c>
      <c r="S257" s="1">
        <v>6216</v>
      </c>
      <c r="T257" s="1">
        <v>21196.560000000001</v>
      </c>
      <c r="U257" s="1">
        <v>38.153807999999998</v>
      </c>
    </row>
    <row r="258" spans="1:21" x14ac:dyDescent="0.3">
      <c r="A258" t="s">
        <v>15</v>
      </c>
      <c r="B258" t="s">
        <v>39</v>
      </c>
      <c r="C258" t="s">
        <v>81</v>
      </c>
      <c r="D258" t="s">
        <v>157</v>
      </c>
      <c r="E258" t="s">
        <v>79</v>
      </c>
      <c r="F258" t="s">
        <v>156</v>
      </c>
      <c r="G258" t="s">
        <v>272</v>
      </c>
      <c r="H258" s="4">
        <v>44032</v>
      </c>
      <c r="I258" t="s">
        <v>66</v>
      </c>
      <c r="J258" t="s">
        <v>65</v>
      </c>
      <c r="K258" s="3">
        <v>2020</v>
      </c>
      <c r="L258" s="1">
        <v>3422</v>
      </c>
      <c r="M258" s="5">
        <v>4</v>
      </c>
      <c r="N258" s="5">
        <v>525</v>
      </c>
      <c r="O258" s="1">
        <v>1796550</v>
      </c>
      <c r="P258" s="2">
        <v>35931</v>
      </c>
      <c r="Q258" s="1">
        <v>1760619</v>
      </c>
      <c r="R258" s="5">
        <v>978.23599999999999</v>
      </c>
      <c r="S258" s="1">
        <v>13688</v>
      </c>
      <c r="T258" s="1">
        <v>1746931</v>
      </c>
      <c r="U258" s="1">
        <v>3144.4757999999997</v>
      </c>
    </row>
    <row r="259" spans="1:21" x14ac:dyDescent="0.3">
      <c r="A259" t="s">
        <v>8</v>
      </c>
      <c r="B259" t="s">
        <v>29</v>
      </c>
      <c r="C259" t="s">
        <v>21</v>
      </c>
      <c r="D259" t="s">
        <v>266</v>
      </c>
      <c r="E259" t="s">
        <v>19</v>
      </c>
      <c r="F259" t="s">
        <v>136</v>
      </c>
      <c r="G259" t="s">
        <v>272</v>
      </c>
      <c r="H259" s="4">
        <v>44510</v>
      </c>
      <c r="I259" t="s">
        <v>54</v>
      </c>
      <c r="J259" t="s">
        <v>23</v>
      </c>
      <c r="K259" s="3">
        <v>2021</v>
      </c>
      <c r="L259" s="1">
        <v>1370</v>
      </c>
      <c r="M259" s="5">
        <v>6</v>
      </c>
      <c r="N259" s="5">
        <v>18</v>
      </c>
      <c r="O259" s="1">
        <v>24660</v>
      </c>
      <c r="P259" s="2">
        <v>493.2</v>
      </c>
      <c r="Q259" s="1">
        <v>24166.799999999999</v>
      </c>
      <c r="R259" s="5">
        <v>13.429919999999999</v>
      </c>
      <c r="S259" s="1">
        <v>8220</v>
      </c>
      <c r="T259" s="1">
        <v>15946.8</v>
      </c>
      <c r="U259" s="1">
        <v>28.704239999999999</v>
      </c>
    </row>
    <row r="260" spans="1:21" x14ac:dyDescent="0.3">
      <c r="A260" t="s">
        <v>15</v>
      </c>
      <c r="B260" t="s">
        <v>7</v>
      </c>
      <c r="C260" t="s">
        <v>21</v>
      </c>
      <c r="D260" t="s">
        <v>153</v>
      </c>
      <c r="E260" t="s">
        <v>19</v>
      </c>
      <c r="F260" t="s">
        <v>3</v>
      </c>
      <c r="G260" t="s">
        <v>272</v>
      </c>
      <c r="H260" s="4">
        <v>44029</v>
      </c>
      <c r="I260" t="s">
        <v>66</v>
      </c>
      <c r="J260" t="s">
        <v>65</v>
      </c>
      <c r="K260" s="3">
        <v>2020</v>
      </c>
      <c r="L260" s="1">
        <v>1879</v>
      </c>
      <c r="M260" s="5">
        <v>6</v>
      </c>
      <c r="N260" s="5">
        <v>30</v>
      </c>
      <c r="O260" s="1">
        <v>56370</v>
      </c>
      <c r="P260" s="2">
        <v>1127.4000000000001</v>
      </c>
      <c r="Q260" s="1">
        <v>55242.6</v>
      </c>
      <c r="R260" s="5">
        <v>30.6936</v>
      </c>
      <c r="S260" s="1">
        <v>11274</v>
      </c>
      <c r="T260" s="1">
        <v>43968.6</v>
      </c>
      <c r="U260" s="1">
        <v>79.143479999999997</v>
      </c>
    </row>
    <row r="261" spans="1:21" x14ac:dyDescent="0.3">
      <c r="A261" t="s">
        <v>8</v>
      </c>
      <c r="B261" t="s">
        <v>36</v>
      </c>
      <c r="C261" t="s">
        <v>21</v>
      </c>
      <c r="D261" t="s">
        <v>152</v>
      </c>
      <c r="E261" t="s">
        <v>19</v>
      </c>
      <c r="F261" t="s">
        <v>75</v>
      </c>
      <c r="G261" t="s">
        <v>272</v>
      </c>
      <c r="H261" s="4">
        <v>44403</v>
      </c>
      <c r="I261" t="s">
        <v>66</v>
      </c>
      <c r="J261" t="s">
        <v>65</v>
      </c>
      <c r="K261" s="3">
        <v>2021</v>
      </c>
      <c r="L261" s="1">
        <v>828</v>
      </c>
      <c r="M261" s="5">
        <v>6</v>
      </c>
      <c r="N261" s="5">
        <v>18</v>
      </c>
      <c r="O261" s="1">
        <v>14904</v>
      </c>
      <c r="P261" s="2">
        <v>298.08</v>
      </c>
      <c r="Q261" s="1">
        <v>14605.92</v>
      </c>
      <c r="R261" s="5">
        <v>8.1143999999999998</v>
      </c>
      <c r="S261" s="1">
        <v>4968</v>
      </c>
      <c r="T261" s="1">
        <v>9637.92</v>
      </c>
      <c r="U261" s="1">
        <v>17.348255999999999</v>
      </c>
    </row>
    <row r="262" spans="1:21" x14ac:dyDescent="0.3">
      <c r="A262" t="s">
        <v>43</v>
      </c>
      <c r="B262" t="s">
        <v>57</v>
      </c>
      <c r="C262" t="s">
        <v>13</v>
      </c>
      <c r="D262" t="s">
        <v>72</v>
      </c>
      <c r="E262" t="s">
        <v>11</v>
      </c>
      <c r="F262" t="s">
        <v>71</v>
      </c>
      <c r="G262" t="s">
        <v>272</v>
      </c>
      <c r="H262" s="4">
        <v>44493</v>
      </c>
      <c r="I262" t="s">
        <v>44</v>
      </c>
      <c r="J262" t="s">
        <v>23</v>
      </c>
      <c r="K262" s="3">
        <v>2021</v>
      </c>
      <c r="L262" s="1">
        <v>2836</v>
      </c>
      <c r="M262" s="5">
        <v>12</v>
      </c>
      <c r="N262" s="5">
        <v>23</v>
      </c>
      <c r="O262" s="1">
        <v>65228</v>
      </c>
      <c r="P262" s="2">
        <v>1304.56</v>
      </c>
      <c r="Q262" s="1">
        <v>63923.44</v>
      </c>
      <c r="R262" s="5">
        <v>34.7361</v>
      </c>
      <c r="S262" s="1">
        <v>34032</v>
      </c>
      <c r="T262" s="1">
        <v>29891.440000000002</v>
      </c>
      <c r="U262" s="1">
        <v>53.804592</v>
      </c>
    </row>
    <row r="263" spans="1:21" x14ac:dyDescent="0.3">
      <c r="A263" t="s">
        <v>30</v>
      </c>
      <c r="B263" t="s">
        <v>22</v>
      </c>
      <c r="C263" t="s">
        <v>13</v>
      </c>
      <c r="D263" t="s">
        <v>242</v>
      </c>
      <c r="E263" t="s">
        <v>11</v>
      </c>
      <c r="F263" t="s">
        <v>188</v>
      </c>
      <c r="G263" t="s">
        <v>272</v>
      </c>
      <c r="H263" s="4">
        <v>43984</v>
      </c>
      <c r="I263" t="s">
        <v>45</v>
      </c>
      <c r="J263" t="s">
        <v>16</v>
      </c>
      <c r="K263" s="3">
        <v>2020</v>
      </c>
      <c r="L263" s="1">
        <v>1102</v>
      </c>
      <c r="M263" s="5">
        <v>12</v>
      </c>
      <c r="N263" s="5">
        <v>450</v>
      </c>
      <c r="O263" s="1">
        <v>495900</v>
      </c>
      <c r="P263" s="2">
        <v>9918</v>
      </c>
      <c r="Q263" s="1">
        <v>485982</v>
      </c>
      <c r="R263" s="5">
        <v>269.892</v>
      </c>
      <c r="S263" s="1">
        <v>13224</v>
      </c>
      <c r="T263" s="1">
        <v>472758</v>
      </c>
      <c r="U263" s="1">
        <v>850.96439999999996</v>
      </c>
    </row>
    <row r="264" spans="1:21" x14ac:dyDescent="0.3">
      <c r="A264" t="s">
        <v>30</v>
      </c>
      <c r="B264" t="s">
        <v>33</v>
      </c>
      <c r="C264" t="s">
        <v>13</v>
      </c>
      <c r="D264" t="s">
        <v>151</v>
      </c>
      <c r="E264" t="s">
        <v>11</v>
      </c>
      <c r="F264" t="s">
        <v>131</v>
      </c>
      <c r="G264" t="s">
        <v>272</v>
      </c>
      <c r="H264" s="4">
        <v>44041</v>
      </c>
      <c r="I264" t="s">
        <v>66</v>
      </c>
      <c r="J264" t="s">
        <v>65</v>
      </c>
      <c r="K264" s="3">
        <v>2020</v>
      </c>
      <c r="L264" s="1">
        <v>2074</v>
      </c>
      <c r="M264" s="5">
        <v>12</v>
      </c>
      <c r="N264" s="5">
        <v>450</v>
      </c>
      <c r="O264" s="1">
        <v>933300</v>
      </c>
      <c r="P264" s="2">
        <v>18666</v>
      </c>
      <c r="Q264" s="1">
        <v>914634</v>
      </c>
      <c r="R264" s="5">
        <v>508.03199999999998</v>
      </c>
      <c r="S264" s="1">
        <v>24888</v>
      </c>
      <c r="T264" s="1">
        <v>889746</v>
      </c>
      <c r="U264" s="1">
        <v>1601.5427999999999</v>
      </c>
    </row>
    <row r="265" spans="1:21" x14ac:dyDescent="0.3">
      <c r="A265" t="s">
        <v>8</v>
      </c>
      <c r="B265" t="s">
        <v>33</v>
      </c>
      <c r="C265" t="s">
        <v>13</v>
      </c>
      <c r="D265" t="s">
        <v>64</v>
      </c>
      <c r="E265" t="s">
        <v>11</v>
      </c>
      <c r="F265" t="s">
        <v>63</v>
      </c>
      <c r="G265" t="s">
        <v>272</v>
      </c>
      <c r="H265" s="4">
        <v>43971</v>
      </c>
      <c r="I265" t="s">
        <v>48</v>
      </c>
      <c r="J265" t="s">
        <v>16</v>
      </c>
      <c r="K265" s="3">
        <v>2020</v>
      </c>
      <c r="L265" s="1">
        <v>1370</v>
      </c>
      <c r="M265" s="5">
        <v>12</v>
      </c>
      <c r="N265" s="5">
        <v>18</v>
      </c>
      <c r="O265" s="1">
        <v>24660</v>
      </c>
      <c r="P265" s="2">
        <v>493.2</v>
      </c>
      <c r="Q265" s="1">
        <v>24166.799999999999</v>
      </c>
      <c r="R265" s="5">
        <v>13.429919999999999</v>
      </c>
      <c r="S265" s="1">
        <v>16440</v>
      </c>
      <c r="T265" s="1">
        <v>7726.7999999999993</v>
      </c>
      <c r="U265" s="1">
        <v>13.908239999999997</v>
      </c>
    </row>
    <row r="266" spans="1:21" x14ac:dyDescent="0.3">
      <c r="A266" t="s">
        <v>40</v>
      </c>
      <c r="B266" t="s">
        <v>36</v>
      </c>
      <c r="C266" t="s">
        <v>13</v>
      </c>
      <c r="D266" t="s">
        <v>178</v>
      </c>
      <c r="E266" t="s">
        <v>11</v>
      </c>
      <c r="F266" t="s">
        <v>177</v>
      </c>
      <c r="G266" t="s">
        <v>272</v>
      </c>
      <c r="H266" s="4">
        <v>43952</v>
      </c>
      <c r="I266" t="s">
        <v>48</v>
      </c>
      <c r="J266" t="s">
        <v>16</v>
      </c>
      <c r="K266" s="3">
        <v>2020</v>
      </c>
      <c r="L266" s="1">
        <v>794</v>
      </c>
      <c r="M266" s="5">
        <v>12</v>
      </c>
      <c r="N266" s="5">
        <v>188</v>
      </c>
      <c r="O266" s="1">
        <v>149272</v>
      </c>
      <c r="P266" s="2">
        <v>2985.44</v>
      </c>
      <c r="Q266" s="1">
        <v>146286.56</v>
      </c>
      <c r="R266" s="5">
        <v>81.094999999999999</v>
      </c>
      <c r="S266" s="1">
        <v>9528</v>
      </c>
      <c r="T266" s="1">
        <v>136758.56</v>
      </c>
      <c r="U266" s="1">
        <v>246.16540799999999</v>
      </c>
    </row>
    <row r="267" spans="1:21" x14ac:dyDescent="0.3">
      <c r="A267" t="s">
        <v>8</v>
      </c>
      <c r="B267" t="s">
        <v>14</v>
      </c>
      <c r="C267" t="s">
        <v>13</v>
      </c>
      <c r="D267" t="s">
        <v>198</v>
      </c>
      <c r="E267" t="s">
        <v>11</v>
      </c>
      <c r="F267" t="s">
        <v>156</v>
      </c>
      <c r="G267" t="s">
        <v>272</v>
      </c>
      <c r="H267" s="4">
        <v>43884</v>
      </c>
      <c r="I267" t="s">
        <v>58</v>
      </c>
      <c r="J267" t="s">
        <v>0</v>
      </c>
      <c r="K267" s="3">
        <v>2020</v>
      </c>
      <c r="L267" s="1">
        <v>1554</v>
      </c>
      <c r="M267" s="5">
        <v>12</v>
      </c>
      <c r="N267" s="5">
        <v>18</v>
      </c>
      <c r="O267" s="1">
        <v>27972</v>
      </c>
      <c r="P267" s="2">
        <v>559.44000000000005</v>
      </c>
      <c r="Q267" s="1">
        <v>27412.560000000001</v>
      </c>
      <c r="R267" s="5">
        <v>15.229200000000001</v>
      </c>
      <c r="S267" s="1">
        <v>18648</v>
      </c>
      <c r="T267" s="1">
        <v>8764.5600000000013</v>
      </c>
      <c r="U267" s="1">
        <v>15.776208000000002</v>
      </c>
    </row>
    <row r="268" spans="1:21" x14ac:dyDescent="0.3">
      <c r="A268" t="s">
        <v>30</v>
      </c>
      <c r="B268" t="s">
        <v>57</v>
      </c>
      <c r="C268" t="s">
        <v>13</v>
      </c>
      <c r="D268" t="s">
        <v>194</v>
      </c>
      <c r="E268" t="s">
        <v>11</v>
      </c>
      <c r="F268" t="s">
        <v>193</v>
      </c>
      <c r="G268" t="s">
        <v>272</v>
      </c>
      <c r="H268" s="4">
        <v>44181</v>
      </c>
      <c r="I268" t="s">
        <v>24</v>
      </c>
      <c r="J268" t="s">
        <v>23</v>
      </c>
      <c r="K268" s="3">
        <v>2020</v>
      </c>
      <c r="L268" s="1">
        <v>2299</v>
      </c>
      <c r="M268" s="5">
        <v>12</v>
      </c>
      <c r="N268" s="5">
        <v>450</v>
      </c>
      <c r="O268" s="1">
        <v>1034550</v>
      </c>
      <c r="P268" s="2">
        <v>20691</v>
      </c>
      <c r="Q268" s="1">
        <v>1013859</v>
      </c>
      <c r="R268" s="5">
        <v>563.30399999999997</v>
      </c>
      <c r="S268" s="1">
        <v>27588</v>
      </c>
      <c r="T268" s="1">
        <v>986271</v>
      </c>
      <c r="U268" s="1">
        <v>1775.2878000000001</v>
      </c>
    </row>
    <row r="269" spans="1:21" x14ac:dyDescent="0.3">
      <c r="A269" t="s">
        <v>15</v>
      </c>
      <c r="B269" t="s">
        <v>14</v>
      </c>
      <c r="C269" t="s">
        <v>13</v>
      </c>
      <c r="D269" t="s">
        <v>12</v>
      </c>
      <c r="E269" t="s">
        <v>11</v>
      </c>
      <c r="F269" t="s">
        <v>10</v>
      </c>
      <c r="G269" t="s">
        <v>272</v>
      </c>
      <c r="H269" s="4">
        <v>43940</v>
      </c>
      <c r="I269" t="s">
        <v>17</v>
      </c>
      <c r="J269" t="s">
        <v>16</v>
      </c>
      <c r="K269" s="3">
        <v>2020</v>
      </c>
      <c r="L269" s="1">
        <v>3422</v>
      </c>
      <c r="M269" s="5">
        <v>12</v>
      </c>
      <c r="N269" s="5">
        <v>525</v>
      </c>
      <c r="O269" s="1">
        <v>1796550</v>
      </c>
      <c r="P269" s="2">
        <v>35931</v>
      </c>
      <c r="Q269" s="1">
        <v>1760619</v>
      </c>
      <c r="R269" s="5">
        <v>978.23599999999999</v>
      </c>
      <c r="S269" s="1">
        <v>41064</v>
      </c>
      <c r="T269" s="1">
        <v>1719555</v>
      </c>
      <c r="U269" s="1">
        <v>3095.1990000000001</v>
      </c>
    </row>
    <row r="270" spans="1:21" x14ac:dyDescent="0.3">
      <c r="A270" t="s">
        <v>40</v>
      </c>
      <c r="B270" t="s">
        <v>39</v>
      </c>
      <c r="C270" t="s">
        <v>13</v>
      </c>
      <c r="D270" t="s">
        <v>150</v>
      </c>
      <c r="E270" t="s">
        <v>11</v>
      </c>
      <c r="F270" t="s">
        <v>117</v>
      </c>
      <c r="G270" t="s">
        <v>272</v>
      </c>
      <c r="H270" s="4">
        <v>44169</v>
      </c>
      <c r="I270" t="s">
        <v>24</v>
      </c>
      <c r="J270" t="s">
        <v>23</v>
      </c>
      <c r="K270" s="3">
        <v>2020</v>
      </c>
      <c r="L270" s="1">
        <v>3275</v>
      </c>
      <c r="M270" s="5">
        <v>12</v>
      </c>
      <c r="N270" s="5">
        <v>188</v>
      </c>
      <c r="O270" s="1">
        <v>615700</v>
      </c>
      <c r="P270" s="2">
        <v>12314</v>
      </c>
      <c r="Q270" s="1">
        <v>603386</v>
      </c>
      <c r="R270" s="5">
        <v>334.30250000000001</v>
      </c>
      <c r="S270" s="1">
        <v>39300</v>
      </c>
      <c r="T270" s="1">
        <v>564086</v>
      </c>
      <c r="U270" s="1">
        <v>1015.3548</v>
      </c>
    </row>
    <row r="271" spans="1:21" x14ac:dyDescent="0.3">
      <c r="A271" t="s">
        <v>8</v>
      </c>
      <c r="B271" t="s">
        <v>22</v>
      </c>
      <c r="C271" t="s">
        <v>13</v>
      </c>
      <c r="D271" t="s">
        <v>124</v>
      </c>
      <c r="E271" t="s">
        <v>11</v>
      </c>
      <c r="F271" t="s">
        <v>123</v>
      </c>
      <c r="G271" t="s">
        <v>272</v>
      </c>
      <c r="H271" s="4">
        <v>43867</v>
      </c>
      <c r="I271" t="s">
        <v>58</v>
      </c>
      <c r="J271" t="s">
        <v>0</v>
      </c>
      <c r="K271" s="3">
        <v>2020</v>
      </c>
      <c r="L271" s="1">
        <v>1266</v>
      </c>
      <c r="M271" s="5">
        <v>12</v>
      </c>
      <c r="N271" s="5">
        <v>18</v>
      </c>
      <c r="O271" s="1">
        <v>22788</v>
      </c>
      <c r="P271" s="2">
        <v>455.76</v>
      </c>
      <c r="Q271" s="1">
        <v>22332.240000000002</v>
      </c>
      <c r="R271" s="5">
        <v>12.406799999999999</v>
      </c>
      <c r="S271" s="1">
        <v>15192</v>
      </c>
      <c r="T271" s="1">
        <v>7140.2400000000016</v>
      </c>
      <c r="U271" s="1">
        <v>12.852432000000002</v>
      </c>
    </row>
    <row r="272" spans="1:21" x14ac:dyDescent="0.3">
      <c r="A272" t="s">
        <v>8</v>
      </c>
      <c r="B272" t="s">
        <v>29</v>
      </c>
      <c r="C272" t="s">
        <v>13</v>
      </c>
      <c r="D272" t="s">
        <v>149</v>
      </c>
      <c r="E272" t="s">
        <v>11</v>
      </c>
      <c r="F272" t="s">
        <v>148</v>
      </c>
      <c r="G272" t="s">
        <v>272</v>
      </c>
      <c r="H272" s="4">
        <v>44305</v>
      </c>
      <c r="I272" t="s">
        <v>17</v>
      </c>
      <c r="J272" t="s">
        <v>16</v>
      </c>
      <c r="K272" s="3">
        <v>2021</v>
      </c>
      <c r="L272" s="1">
        <v>1301</v>
      </c>
      <c r="M272" s="5">
        <v>12</v>
      </c>
      <c r="N272" s="5">
        <v>18</v>
      </c>
      <c r="O272" s="1">
        <v>23418</v>
      </c>
      <c r="P272" s="2">
        <v>468.36</v>
      </c>
      <c r="Q272" s="1">
        <v>22949.64</v>
      </c>
      <c r="R272" s="5">
        <v>12.74784</v>
      </c>
      <c r="S272" s="1">
        <v>15612</v>
      </c>
      <c r="T272" s="1">
        <v>7337.6399999999994</v>
      </c>
      <c r="U272" s="1">
        <v>13.207751999999999</v>
      </c>
    </row>
    <row r="273" spans="1:21" x14ac:dyDescent="0.3">
      <c r="A273" t="s">
        <v>15</v>
      </c>
      <c r="B273" t="s">
        <v>22</v>
      </c>
      <c r="C273" t="s">
        <v>52</v>
      </c>
      <c r="D273" t="s">
        <v>102</v>
      </c>
      <c r="E273" t="s">
        <v>50</v>
      </c>
      <c r="F273" t="s">
        <v>101</v>
      </c>
      <c r="G273" t="s">
        <v>272</v>
      </c>
      <c r="H273" s="4">
        <v>44436</v>
      </c>
      <c r="I273" t="s">
        <v>95</v>
      </c>
      <c r="J273" t="s">
        <v>65</v>
      </c>
      <c r="K273" s="3">
        <v>2021</v>
      </c>
      <c r="L273" s="1">
        <v>1879</v>
      </c>
      <c r="M273" s="5">
        <v>148</v>
      </c>
      <c r="N273" s="5">
        <v>30</v>
      </c>
      <c r="O273" s="1">
        <v>56370</v>
      </c>
      <c r="P273" s="2">
        <v>1127.4000000000001</v>
      </c>
      <c r="Q273" s="1">
        <v>55242.6</v>
      </c>
      <c r="R273" s="5">
        <v>30.6936</v>
      </c>
      <c r="S273" s="1">
        <v>278092</v>
      </c>
      <c r="T273" s="1">
        <v>-222849.4</v>
      </c>
      <c r="U273" s="1">
        <v>-401.12891999999999</v>
      </c>
    </row>
    <row r="274" spans="1:21" x14ac:dyDescent="0.3">
      <c r="A274" t="s">
        <v>15</v>
      </c>
      <c r="B274" t="s">
        <v>14</v>
      </c>
      <c r="C274" t="s">
        <v>52</v>
      </c>
      <c r="D274" t="s">
        <v>219</v>
      </c>
      <c r="E274" t="s">
        <v>50</v>
      </c>
      <c r="F274" t="s">
        <v>218</v>
      </c>
      <c r="G274" t="s">
        <v>272</v>
      </c>
      <c r="H274" s="4">
        <v>44456</v>
      </c>
      <c r="I274" t="s">
        <v>90</v>
      </c>
      <c r="J274" t="s">
        <v>65</v>
      </c>
      <c r="K274" s="3">
        <v>2021</v>
      </c>
      <c r="L274" s="1">
        <v>3452</v>
      </c>
      <c r="M274" s="5">
        <v>148</v>
      </c>
      <c r="N274" s="5">
        <v>525</v>
      </c>
      <c r="O274" s="1">
        <v>1812300</v>
      </c>
      <c r="P274" s="2">
        <v>36246</v>
      </c>
      <c r="Q274" s="1">
        <v>1776054</v>
      </c>
      <c r="R274" s="5">
        <v>986.81100000000004</v>
      </c>
      <c r="S274" s="1">
        <v>510896</v>
      </c>
      <c r="T274" s="1">
        <v>1265158</v>
      </c>
      <c r="U274" s="1">
        <v>2277.2844</v>
      </c>
    </row>
    <row r="275" spans="1:21" x14ac:dyDescent="0.3">
      <c r="A275" t="s">
        <v>8</v>
      </c>
      <c r="B275" t="s">
        <v>7</v>
      </c>
      <c r="C275" t="s">
        <v>52</v>
      </c>
      <c r="D275" t="s">
        <v>231</v>
      </c>
      <c r="E275" t="s">
        <v>50</v>
      </c>
      <c r="F275" t="s">
        <v>3</v>
      </c>
      <c r="G275" t="s">
        <v>272</v>
      </c>
      <c r="H275" s="4">
        <v>44179</v>
      </c>
      <c r="I275" t="s">
        <v>24</v>
      </c>
      <c r="J275" t="s">
        <v>23</v>
      </c>
      <c r="K275" s="3">
        <v>2020</v>
      </c>
      <c r="L275" s="1">
        <v>1266</v>
      </c>
      <c r="M275" s="5">
        <v>148</v>
      </c>
      <c r="N275" s="5">
        <v>18</v>
      </c>
      <c r="O275" s="1">
        <v>22788</v>
      </c>
      <c r="P275" s="2">
        <v>455.76</v>
      </c>
      <c r="Q275" s="1">
        <v>22332.240000000002</v>
      </c>
      <c r="R275" s="5">
        <v>12.406799999999999</v>
      </c>
      <c r="S275" s="1">
        <v>187368</v>
      </c>
      <c r="T275" s="1">
        <v>-165035.76</v>
      </c>
      <c r="U275" s="1">
        <v>-297.064368</v>
      </c>
    </row>
    <row r="276" spans="1:21" x14ac:dyDescent="0.3">
      <c r="A276" t="s">
        <v>8</v>
      </c>
      <c r="B276" t="s">
        <v>14</v>
      </c>
      <c r="C276" t="s">
        <v>52</v>
      </c>
      <c r="D276" t="s">
        <v>60</v>
      </c>
      <c r="E276" t="s">
        <v>50</v>
      </c>
      <c r="F276" t="s">
        <v>59</v>
      </c>
      <c r="G276" t="s">
        <v>272</v>
      </c>
      <c r="H276" s="4">
        <v>44295</v>
      </c>
      <c r="I276" t="s">
        <v>17</v>
      </c>
      <c r="J276" t="s">
        <v>16</v>
      </c>
      <c r="K276" s="3">
        <v>2021</v>
      </c>
      <c r="L276" s="1">
        <v>1301</v>
      </c>
      <c r="M276" s="5">
        <v>148</v>
      </c>
      <c r="N276" s="5">
        <v>18</v>
      </c>
      <c r="O276" s="1">
        <v>23418</v>
      </c>
      <c r="P276" s="2">
        <v>468.36</v>
      </c>
      <c r="Q276" s="1">
        <v>22949.64</v>
      </c>
      <c r="R276" s="5">
        <v>12.74784</v>
      </c>
      <c r="S276" s="1">
        <v>192548</v>
      </c>
      <c r="T276" s="1">
        <v>-169598.36</v>
      </c>
      <c r="U276" s="1">
        <v>-305.27704799999998</v>
      </c>
    </row>
    <row r="277" spans="1:21" x14ac:dyDescent="0.3">
      <c r="A277" t="s">
        <v>40</v>
      </c>
      <c r="B277" t="s">
        <v>33</v>
      </c>
      <c r="C277" t="s">
        <v>6</v>
      </c>
      <c r="D277" t="s">
        <v>190</v>
      </c>
      <c r="E277" t="s">
        <v>4</v>
      </c>
      <c r="F277" t="s">
        <v>31</v>
      </c>
      <c r="G277" t="s">
        <v>272</v>
      </c>
      <c r="H277" s="4">
        <v>44536</v>
      </c>
      <c r="I277" t="s">
        <v>24</v>
      </c>
      <c r="J277" t="s">
        <v>23</v>
      </c>
      <c r="K277" s="3">
        <v>2021</v>
      </c>
      <c r="L277" s="1">
        <v>794</v>
      </c>
      <c r="M277" s="5">
        <v>308</v>
      </c>
      <c r="N277" s="5">
        <v>188</v>
      </c>
      <c r="O277" s="1">
        <v>149272</v>
      </c>
      <c r="P277" s="2">
        <v>2985.44</v>
      </c>
      <c r="Q277" s="1">
        <v>146286.56</v>
      </c>
      <c r="R277" s="5">
        <v>81.094999999999999</v>
      </c>
      <c r="S277" s="1">
        <v>244552</v>
      </c>
      <c r="T277" s="1">
        <v>-98265.44</v>
      </c>
      <c r="U277" s="1">
        <v>-176.877792</v>
      </c>
    </row>
    <row r="278" spans="1:21" x14ac:dyDescent="0.3">
      <c r="A278" t="s">
        <v>15</v>
      </c>
      <c r="B278" t="s">
        <v>36</v>
      </c>
      <c r="C278" t="s">
        <v>6</v>
      </c>
      <c r="D278" t="s">
        <v>122</v>
      </c>
      <c r="E278" t="s">
        <v>4</v>
      </c>
      <c r="F278" t="s">
        <v>121</v>
      </c>
      <c r="G278" t="s">
        <v>272</v>
      </c>
      <c r="H278" s="4">
        <v>44516</v>
      </c>
      <c r="I278" t="s">
        <v>54</v>
      </c>
      <c r="J278" t="s">
        <v>23</v>
      </c>
      <c r="K278" s="3">
        <v>2021</v>
      </c>
      <c r="L278" s="1">
        <v>3452</v>
      </c>
      <c r="M278" s="5">
        <v>308</v>
      </c>
      <c r="N278" s="5">
        <v>525</v>
      </c>
      <c r="O278" s="1">
        <v>1812300</v>
      </c>
      <c r="P278" s="2">
        <v>36246</v>
      </c>
      <c r="Q278" s="1">
        <v>1776054</v>
      </c>
      <c r="R278" s="5">
        <v>986.81100000000004</v>
      </c>
      <c r="S278" s="1">
        <v>1063216</v>
      </c>
      <c r="T278" s="1">
        <v>712838</v>
      </c>
      <c r="U278" s="1">
        <v>1283.1084000000001</v>
      </c>
    </row>
    <row r="279" spans="1:21" x14ac:dyDescent="0.3">
      <c r="A279" t="s">
        <v>40</v>
      </c>
      <c r="B279" t="s">
        <v>22</v>
      </c>
      <c r="C279" t="s">
        <v>6</v>
      </c>
      <c r="D279" t="s">
        <v>140</v>
      </c>
      <c r="E279" t="s">
        <v>4</v>
      </c>
      <c r="F279" t="s">
        <v>41</v>
      </c>
      <c r="G279" t="s">
        <v>272</v>
      </c>
      <c r="H279" s="4">
        <v>44543</v>
      </c>
      <c r="I279" t="s">
        <v>24</v>
      </c>
      <c r="J279" t="s">
        <v>23</v>
      </c>
      <c r="K279" s="3">
        <v>2021</v>
      </c>
      <c r="L279" s="1">
        <v>3275</v>
      </c>
      <c r="M279" s="5">
        <v>308</v>
      </c>
      <c r="N279" s="5">
        <v>188</v>
      </c>
      <c r="O279" s="1">
        <v>615700</v>
      </c>
      <c r="P279" s="2">
        <v>12314</v>
      </c>
      <c r="Q279" s="1">
        <v>603386</v>
      </c>
      <c r="R279" s="5">
        <v>334.30250000000001</v>
      </c>
      <c r="S279" s="1">
        <v>1008700</v>
      </c>
      <c r="T279" s="1">
        <v>-405314</v>
      </c>
      <c r="U279" s="1">
        <v>-729.5652</v>
      </c>
    </row>
    <row r="280" spans="1:21" x14ac:dyDescent="0.3">
      <c r="A280" t="s">
        <v>30</v>
      </c>
      <c r="B280" t="s">
        <v>57</v>
      </c>
      <c r="C280" t="s">
        <v>28</v>
      </c>
      <c r="D280" t="s">
        <v>267</v>
      </c>
      <c r="E280" t="s">
        <v>26</v>
      </c>
      <c r="F280" t="s">
        <v>55</v>
      </c>
      <c r="G280" t="s">
        <v>272</v>
      </c>
      <c r="H280" s="4">
        <v>44253</v>
      </c>
      <c r="I280" t="s">
        <v>58</v>
      </c>
      <c r="J280" t="s">
        <v>0</v>
      </c>
      <c r="K280" s="3">
        <v>2021</v>
      </c>
      <c r="L280" s="1">
        <v>311</v>
      </c>
      <c r="M280" s="5">
        <v>320</v>
      </c>
      <c r="N280" s="5">
        <v>450</v>
      </c>
      <c r="O280" s="1">
        <v>139950</v>
      </c>
      <c r="P280" s="2">
        <v>2799</v>
      </c>
      <c r="Q280" s="1">
        <v>137151</v>
      </c>
      <c r="R280" s="5">
        <v>76.146000000000001</v>
      </c>
      <c r="S280" s="1">
        <v>99520</v>
      </c>
      <c r="T280" s="1">
        <v>37631</v>
      </c>
      <c r="U280" s="1">
        <v>67.735799999999998</v>
      </c>
    </row>
    <row r="281" spans="1:21" x14ac:dyDescent="0.3">
      <c r="A281" t="s">
        <v>30</v>
      </c>
      <c r="B281" t="s">
        <v>29</v>
      </c>
      <c r="C281" t="s">
        <v>28</v>
      </c>
      <c r="D281" t="s">
        <v>27</v>
      </c>
      <c r="E281" t="s">
        <v>26</v>
      </c>
      <c r="F281" t="s">
        <v>25</v>
      </c>
      <c r="G281" t="s">
        <v>272</v>
      </c>
      <c r="H281" s="4">
        <v>44464</v>
      </c>
      <c r="I281" t="s">
        <v>90</v>
      </c>
      <c r="J281" t="s">
        <v>65</v>
      </c>
      <c r="K281" s="3">
        <v>2021</v>
      </c>
      <c r="L281" s="1">
        <v>1321</v>
      </c>
      <c r="M281" s="5">
        <v>320</v>
      </c>
      <c r="N281" s="5">
        <v>450</v>
      </c>
      <c r="O281" s="1">
        <v>594450</v>
      </c>
      <c r="P281" s="2">
        <v>11889</v>
      </c>
      <c r="Q281" s="1">
        <v>582561</v>
      </c>
      <c r="R281" s="5">
        <v>323.69400000000002</v>
      </c>
      <c r="S281" s="1">
        <v>422720</v>
      </c>
      <c r="T281" s="1">
        <v>159841</v>
      </c>
      <c r="U281" s="1">
        <v>287.71379999999999</v>
      </c>
    </row>
    <row r="282" spans="1:21" x14ac:dyDescent="0.3">
      <c r="A282" t="s">
        <v>40</v>
      </c>
      <c r="B282" t="s">
        <v>22</v>
      </c>
      <c r="C282" t="s">
        <v>28</v>
      </c>
      <c r="D282" t="s">
        <v>189</v>
      </c>
      <c r="E282" t="s">
        <v>26</v>
      </c>
      <c r="F282" t="s">
        <v>188</v>
      </c>
      <c r="G282" t="s">
        <v>272</v>
      </c>
      <c r="H282" s="4">
        <v>44462</v>
      </c>
      <c r="I282" t="s">
        <v>90</v>
      </c>
      <c r="J282" t="s">
        <v>65</v>
      </c>
      <c r="K282" s="3">
        <v>2021</v>
      </c>
      <c r="L282" s="1">
        <v>2731</v>
      </c>
      <c r="M282" s="5">
        <v>320</v>
      </c>
      <c r="N282" s="5">
        <v>188</v>
      </c>
      <c r="O282" s="1">
        <v>513428</v>
      </c>
      <c r="P282" s="2">
        <v>10268.56</v>
      </c>
      <c r="Q282" s="1">
        <v>503159.44</v>
      </c>
      <c r="R282" s="5">
        <v>278.81</v>
      </c>
      <c r="S282" s="1">
        <v>873920</v>
      </c>
      <c r="T282" s="1">
        <v>-370760.56</v>
      </c>
      <c r="U282" s="1">
        <v>-667.36900800000001</v>
      </c>
    </row>
    <row r="283" spans="1:21" x14ac:dyDescent="0.3">
      <c r="A283" t="s">
        <v>15</v>
      </c>
      <c r="B283" t="s">
        <v>36</v>
      </c>
      <c r="C283" t="s">
        <v>28</v>
      </c>
      <c r="D283" t="s">
        <v>165</v>
      </c>
      <c r="E283" t="s">
        <v>26</v>
      </c>
      <c r="F283" t="s">
        <v>164</v>
      </c>
      <c r="G283" t="s">
        <v>272</v>
      </c>
      <c r="H283" s="4">
        <v>43864</v>
      </c>
      <c r="I283" t="s">
        <v>58</v>
      </c>
      <c r="J283" t="s">
        <v>0</v>
      </c>
      <c r="K283" s="3">
        <v>2020</v>
      </c>
      <c r="L283" s="1">
        <v>1483</v>
      </c>
      <c r="M283" s="5">
        <v>320</v>
      </c>
      <c r="N283" s="5">
        <v>30</v>
      </c>
      <c r="O283" s="1">
        <v>44490</v>
      </c>
      <c r="P283" s="2">
        <v>889.80000000000007</v>
      </c>
      <c r="Q283" s="1">
        <v>43600.2</v>
      </c>
      <c r="R283" s="5">
        <v>24.2256</v>
      </c>
      <c r="S283" s="1">
        <v>474560</v>
      </c>
      <c r="T283" s="1">
        <v>-430959.8</v>
      </c>
      <c r="U283" s="1">
        <v>-775.72763999999995</v>
      </c>
    </row>
    <row r="284" spans="1:21" x14ac:dyDescent="0.3">
      <c r="A284" t="s">
        <v>15</v>
      </c>
      <c r="B284" t="s">
        <v>22</v>
      </c>
      <c r="C284" t="s">
        <v>28</v>
      </c>
      <c r="D284" t="s">
        <v>85</v>
      </c>
      <c r="E284" t="s">
        <v>26</v>
      </c>
      <c r="F284" t="s">
        <v>84</v>
      </c>
      <c r="G284" t="s">
        <v>272</v>
      </c>
      <c r="H284" s="4">
        <v>44519</v>
      </c>
      <c r="I284" t="s">
        <v>54</v>
      </c>
      <c r="J284" t="s">
        <v>23</v>
      </c>
      <c r="K284" s="3">
        <v>2021</v>
      </c>
      <c r="L284" s="1">
        <v>1129</v>
      </c>
      <c r="M284" s="5">
        <v>320</v>
      </c>
      <c r="N284" s="5">
        <v>30</v>
      </c>
      <c r="O284" s="1">
        <v>33870</v>
      </c>
      <c r="P284" s="2">
        <v>677.4</v>
      </c>
      <c r="Q284" s="1">
        <v>33192.6</v>
      </c>
      <c r="R284" s="5">
        <v>18.4436</v>
      </c>
      <c r="S284" s="1">
        <v>361280</v>
      </c>
      <c r="T284" s="1">
        <v>-328087.40000000002</v>
      </c>
      <c r="U284" s="1">
        <v>-590.55732</v>
      </c>
    </row>
    <row r="285" spans="1:21" x14ac:dyDescent="0.3">
      <c r="A285" t="s">
        <v>30</v>
      </c>
      <c r="B285" t="s">
        <v>36</v>
      </c>
      <c r="C285" t="s">
        <v>28</v>
      </c>
      <c r="D285" t="s">
        <v>93</v>
      </c>
      <c r="E285" t="s">
        <v>26</v>
      </c>
      <c r="F285" t="s">
        <v>92</v>
      </c>
      <c r="G285" t="s">
        <v>272</v>
      </c>
      <c r="H285" s="4">
        <v>44346</v>
      </c>
      <c r="I285" t="s">
        <v>48</v>
      </c>
      <c r="J285" t="s">
        <v>16</v>
      </c>
      <c r="K285" s="3">
        <v>2021</v>
      </c>
      <c r="L285" s="1">
        <v>2299</v>
      </c>
      <c r="M285" s="5">
        <v>320</v>
      </c>
      <c r="N285" s="5">
        <v>450</v>
      </c>
      <c r="O285" s="1">
        <v>1034550</v>
      </c>
      <c r="P285" s="2">
        <v>20691</v>
      </c>
      <c r="Q285" s="1">
        <v>1013859</v>
      </c>
      <c r="R285" s="5">
        <v>563.30399999999997</v>
      </c>
      <c r="S285" s="1">
        <v>735680</v>
      </c>
      <c r="T285" s="1">
        <v>278179</v>
      </c>
      <c r="U285" s="1">
        <v>500.72219999999999</v>
      </c>
    </row>
    <row r="286" spans="1:21" x14ac:dyDescent="0.3">
      <c r="A286" t="s">
        <v>40</v>
      </c>
      <c r="B286" t="s">
        <v>33</v>
      </c>
      <c r="C286" t="s">
        <v>81</v>
      </c>
      <c r="D286" t="s">
        <v>83</v>
      </c>
      <c r="E286" t="s">
        <v>79</v>
      </c>
      <c r="F286" t="s">
        <v>82</v>
      </c>
      <c r="G286" t="s">
        <v>272</v>
      </c>
      <c r="H286" s="4">
        <v>43949</v>
      </c>
      <c r="I286" t="s">
        <v>17</v>
      </c>
      <c r="J286" t="s">
        <v>16</v>
      </c>
      <c r="K286" s="3">
        <v>2020</v>
      </c>
      <c r="L286" s="1">
        <v>5092</v>
      </c>
      <c r="M286" s="5">
        <v>4</v>
      </c>
      <c r="N286" s="5">
        <v>188</v>
      </c>
      <c r="O286" s="1">
        <v>957296</v>
      </c>
      <c r="P286" s="2">
        <v>28718.879999999997</v>
      </c>
      <c r="Q286" s="1">
        <v>928577.12</v>
      </c>
      <c r="R286" s="5">
        <v>514.52437499999996</v>
      </c>
      <c r="S286" s="1">
        <v>20368</v>
      </c>
      <c r="T286" s="1">
        <v>908209.12</v>
      </c>
      <c r="U286" s="1">
        <v>1634.7764159999999</v>
      </c>
    </row>
    <row r="287" spans="1:21" x14ac:dyDescent="0.3">
      <c r="A287" t="s">
        <v>15</v>
      </c>
      <c r="B287" t="s">
        <v>36</v>
      </c>
      <c r="C287" t="s">
        <v>81</v>
      </c>
      <c r="D287" t="s">
        <v>130</v>
      </c>
      <c r="E287" t="s">
        <v>79</v>
      </c>
      <c r="F287" t="s">
        <v>129</v>
      </c>
      <c r="G287" t="s">
        <v>272</v>
      </c>
      <c r="H287" s="4">
        <v>44295</v>
      </c>
      <c r="I287" t="s">
        <v>17</v>
      </c>
      <c r="J287" t="s">
        <v>16</v>
      </c>
      <c r="K287" s="3">
        <v>2021</v>
      </c>
      <c r="L287" s="1">
        <v>3096</v>
      </c>
      <c r="M287" s="5">
        <v>4</v>
      </c>
      <c r="N287" s="5">
        <v>30</v>
      </c>
      <c r="O287" s="1">
        <v>92880</v>
      </c>
      <c r="P287" s="2">
        <v>2786.4</v>
      </c>
      <c r="Q287" s="1">
        <v>90093.6</v>
      </c>
      <c r="R287" s="5">
        <v>50.052</v>
      </c>
      <c r="S287" s="1">
        <v>12384</v>
      </c>
      <c r="T287" s="1">
        <v>77709.600000000006</v>
      </c>
      <c r="U287" s="1">
        <v>139.87728000000001</v>
      </c>
    </row>
    <row r="288" spans="1:21" x14ac:dyDescent="0.3">
      <c r="A288" t="s">
        <v>30</v>
      </c>
      <c r="B288" t="s">
        <v>14</v>
      </c>
      <c r="C288" t="s">
        <v>81</v>
      </c>
      <c r="D288" t="s">
        <v>201</v>
      </c>
      <c r="E288" t="s">
        <v>79</v>
      </c>
      <c r="F288" t="s">
        <v>200</v>
      </c>
      <c r="G288" t="s">
        <v>272</v>
      </c>
      <c r="H288" s="4">
        <v>44492</v>
      </c>
      <c r="I288" t="s">
        <v>44</v>
      </c>
      <c r="J288" t="s">
        <v>23</v>
      </c>
      <c r="K288" s="3">
        <v>2021</v>
      </c>
      <c r="L288" s="1">
        <v>827</v>
      </c>
      <c r="M288" s="5">
        <v>4</v>
      </c>
      <c r="N288" s="5">
        <v>450</v>
      </c>
      <c r="O288" s="1">
        <v>372150</v>
      </c>
      <c r="P288" s="2">
        <v>11164.5</v>
      </c>
      <c r="Q288" s="1">
        <v>360985.5</v>
      </c>
      <c r="R288" s="5">
        <v>200.499</v>
      </c>
      <c r="S288" s="1">
        <v>3308</v>
      </c>
      <c r="T288" s="1">
        <v>357677.5</v>
      </c>
      <c r="U288" s="1">
        <v>643.81949999999995</v>
      </c>
    </row>
    <row r="289" spans="1:21" x14ac:dyDescent="0.3">
      <c r="A289" t="s">
        <v>8</v>
      </c>
      <c r="B289" t="s">
        <v>14</v>
      </c>
      <c r="C289" t="s">
        <v>81</v>
      </c>
      <c r="D289" t="s">
        <v>281</v>
      </c>
      <c r="E289" t="s">
        <v>79</v>
      </c>
      <c r="F289" t="s">
        <v>49</v>
      </c>
      <c r="G289" t="s">
        <v>272</v>
      </c>
      <c r="H289" s="4">
        <v>44309</v>
      </c>
      <c r="I289" t="s">
        <v>17</v>
      </c>
      <c r="J289" t="s">
        <v>16</v>
      </c>
      <c r="K289" s="3">
        <v>2021</v>
      </c>
      <c r="L289" s="1">
        <v>2336</v>
      </c>
      <c r="M289" s="5">
        <v>4</v>
      </c>
      <c r="N289" s="5">
        <v>18</v>
      </c>
      <c r="O289" s="1">
        <v>42048</v>
      </c>
      <c r="P289" s="2">
        <v>1261.44</v>
      </c>
      <c r="Q289" s="1">
        <v>40786.559999999998</v>
      </c>
      <c r="R289" s="5">
        <v>22.663080000000001</v>
      </c>
      <c r="S289" s="1">
        <v>9344</v>
      </c>
      <c r="T289" s="1">
        <v>31442.559999999998</v>
      </c>
      <c r="U289" s="1">
        <v>56.596607999999996</v>
      </c>
    </row>
    <row r="290" spans="1:21" x14ac:dyDescent="0.3">
      <c r="A290" t="s">
        <v>15</v>
      </c>
      <c r="B290" t="s">
        <v>33</v>
      </c>
      <c r="C290" t="s">
        <v>21</v>
      </c>
      <c r="D290" t="s">
        <v>112</v>
      </c>
      <c r="E290" t="s">
        <v>19</v>
      </c>
      <c r="F290" t="s">
        <v>111</v>
      </c>
      <c r="G290" t="s">
        <v>272</v>
      </c>
      <c r="H290" s="4">
        <v>44342</v>
      </c>
      <c r="I290" t="s">
        <v>48</v>
      </c>
      <c r="J290" t="s">
        <v>16</v>
      </c>
      <c r="K290" s="3">
        <v>2021</v>
      </c>
      <c r="L290" s="1">
        <v>2350</v>
      </c>
      <c r="M290" s="5">
        <v>6</v>
      </c>
      <c r="N290" s="5">
        <v>11</v>
      </c>
      <c r="O290" s="1">
        <v>25850</v>
      </c>
      <c r="P290" s="2">
        <v>775.5</v>
      </c>
      <c r="Q290" s="1">
        <v>25074.5</v>
      </c>
      <c r="R290" s="5">
        <v>13.29482</v>
      </c>
      <c r="S290" s="1">
        <v>14100</v>
      </c>
      <c r="T290" s="1">
        <v>10974.5</v>
      </c>
      <c r="U290" s="1">
        <v>19.754100000000001</v>
      </c>
    </row>
    <row r="291" spans="1:21" x14ac:dyDescent="0.3">
      <c r="A291" t="s">
        <v>8</v>
      </c>
      <c r="B291" t="s">
        <v>22</v>
      </c>
      <c r="C291" t="s">
        <v>21</v>
      </c>
      <c r="D291" t="s">
        <v>263</v>
      </c>
      <c r="E291" t="s">
        <v>19</v>
      </c>
      <c r="F291" t="s">
        <v>41</v>
      </c>
      <c r="G291" t="s">
        <v>272</v>
      </c>
      <c r="H291" s="4">
        <v>44268</v>
      </c>
      <c r="I291" t="s">
        <v>1</v>
      </c>
      <c r="J291" t="s">
        <v>0</v>
      </c>
      <c r="K291" s="3">
        <v>2021</v>
      </c>
      <c r="L291" s="1">
        <v>2281</v>
      </c>
      <c r="M291" s="5">
        <v>6</v>
      </c>
      <c r="N291" s="5">
        <v>18</v>
      </c>
      <c r="O291" s="1">
        <v>41058</v>
      </c>
      <c r="P291" s="2">
        <v>1231.74</v>
      </c>
      <c r="Q291" s="1">
        <v>39826.26</v>
      </c>
      <c r="R291" s="5">
        <v>22.12764</v>
      </c>
      <c r="S291" s="1">
        <v>13686</v>
      </c>
      <c r="T291" s="1">
        <v>26140.260000000002</v>
      </c>
      <c r="U291" s="1">
        <v>47.052468000000005</v>
      </c>
    </row>
    <row r="292" spans="1:21" x14ac:dyDescent="0.3">
      <c r="A292" t="s">
        <v>15</v>
      </c>
      <c r="B292" t="s">
        <v>7</v>
      </c>
      <c r="C292" t="s">
        <v>21</v>
      </c>
      <c r="D292" t="s">
        <v>128</v>
      </c>
      <c r="E292" t="s">
        <v>19</v>
      </c>
      <c r="F292" t="s">
        <v>127</v>
      </c>
      <c r="G292" t="s">
        <v>272</v>
      </c>
      <c r="H292" s="4">
        <v>44035</v>
      </c>
      <c r="I292" t="s">
        <v>66</v>
      </c>
      <c r="J292" t="s">
        <v>65</v>
      </c>
      <c r="K292" s="3">
        <v>2020</v>
      </c>
      <c r="L292" s="1">
        <v>653</v>
      </c>
      <c r="M292" s="5">
        <v>6</v>
      </c>
      <c r="N292" s="5">
        <v>11</v>
      </c>
      <c r="O292" s="1">
        <v>7183</v>
      </c>
      <c r="P292" s="2">
        <v>215.48999999999998</v>
      </c>
      <c r="Q292" s="1">
        <v>6967.51</v>
      </c>
      <c r="R292" s="5">
        <v>3.6937600000000002</v>
      </c>
      <c r="S292" s="1">
        <v>3918</v>
      </c>
      <c r="T292" s="1">
        <v>3049.51</v>
      </c>
      <c r="U292" s="1">
        <v>5.4891180000000004</v>
      </c>
    </row>
    <row r="293" spans="1:21" x14ac:dyDescent="0.3">
      <c r="A293" t="s">
        <v>40</v>
      </c>
      <c r="B293" t="s">
        <v>29</v>
      </c>
      <c r="C293" t="s">
        <v>21</v>
      </c>
      <c r="D293" t="s">
        <v>280</v>
      </c>
      <c r="E293" t="s">
        <v>19</v>
      </c>
      <c r="F293" t="s">
        <v>46</v>
      </c>
      <c r="G293" t="s">
        <v>272</v>
      </c>
      <c r="H293" s="4">
        <v>44101</v>
      </c>
      <c r="I293" t="s">
        <v>90</v>
      </c>
      <c r="J293" t="s">
        <v>65</v>
      </c>
      <c r="K293" s="3">
        <v>2020</v>
      </c>
      <c r="L293" s="1">
        <v>1544</v>
      </c>
      <c r="M293" s="5">
        <v>6</v>
      </c>
      <c r="N293" s="5">
        <v>188</v>
      </c>
      <c r="O293" s="1">
        <v>290272</v>
      </c>
      <c r="P293" s="2">
        <v>8708.16</v>
      </c>
      <c r="Q293" s="1">
        <v>281563.84000000003</v>
      </c>
      <c r="R293" s="5">
        <v>156.04875000000001</v>
      </c>
      <c r="S293" s="1">
        <v>9264</v>
      </c>
      <c r="T293" s="1">
        <v>272299.84000000003</v>
      </c>
      <c r="U293" s="1">
        <v>490.13971200000003</v>
      </c>
    </row>
    <row r="294" spans="1:21" x14ac:dyDescent="0.3">
      <c r="A294" t="s">
        <v>40</v>
      </c>
      <c r="B294" t="s">
        <v>14</v>
      </c>
      <c r="C294" t="s">
        <v>21</v>
      </c>
      <c r="D294" t="s">
        <v>279</v>
      </c>
      <c r="E294" t="s">
        <v>19</v>
      </c>
      <c r="F294" t="s">
        <v>276</v>
      </c>
      <c r="G294" t="s">
        <v>272</v>
      </c>
      <c r="H294" s="4">
        <v>43966</v>
      </c>
      <c r="I294" t="s">
        <v>48</v>
      </c>
      <c r="J294" t="s">
        <v>16</v>
      </c>
      <c r="K294" s="3">
        <v>2020</v>
      </c>
      <c r="L294" s="1">
        <v>2047</v>
      </c>
      <c r="M294" s="5">
        <v>6</v>
      </c>
      <c r="N294" s="5">
        <v>188</v>
      </c>
      <c r="O294" s="1">
        <v>384836</v>
      </c>
      <c r="P294" s="2">
        <v>11545.08</v>
      </c>
      <c r="Q294" s="1">
        <v>373290.92</v>
      </c>
      <c r="R294" s="5">
        <v>206.85249999999999</v>
      </c>
      <c r="S294" s="1">
        <v>12282</v>
      </c>
      <c r="T294" s="1">
        <v>361008.92</v>
      </c>
      <c r="U294" s="1">
        <v>649.816056</v>
      </c>
    </row>
    <row r="295" spans="1:21" x14ac:dyDescent="0.3">
      <c r="A295" t="s">
        <v>30</v>
      </c>
      <c r="B295" t="s">
        <v>22</v>
      </c>
      <c r="C295" t="s">
        <v>13</v>
      </c>
      <c r="D295" t="s">
        <v>242</v>
      </c>
      <c r="E295" t="s">
        <v>11</v>
      </c>
      <c r="F295" t="s">
        <v>188</v>
      </c>
      <c r="G295" t="s">
        <v>272</v>
      </c>
      <c r="H295" s="4">
        <v>44341</v>
      </c>
      <c r="I295" t="s">
        <v>48</v>
      </c>
      <c r="J295" t="s">
        <v>16</v>
      </c>
      <c r="K295" s="3">
        <v>2021</v>
      </c>
      <c r="L295" s="1">
        <v>2921</v>
      </c>
      <c r="M295" s="5">
        <v>12</v>
      </c>
      <c r="N295" s="5">
        <v>450</v>
      </c>
      <c r="O295" s="1">
        <v>1314450</v>
      </c>
      <c r="P295" s="2">
        <v>39433.5</v>
      </c>
      <c r="Q295" s="1">
        <v>1275016.5</v>
      </c>
      <c r="R295" s="5">
        <v>708.43949999999995</v>
      </c>
      <c r="S295" s="1">
        <v>35052</v>
      </c>
      <c r="T295" s="1">
        <v>1239964.5</v>
      </c>
      <c r="U295" s="1">
        <v>2231.9360999999999</v>
      </c>
    </row>
    <row r="296" spans="1:21" x14ac:dyDescent="0.3">
      <c r="A296" t="s">
        <v>40</v>
      </c>
      <c r="B296" t="s">
        <v>39</v>
      </c>
      <c r="C296" t="s">
        <v>13</v>
      </c>
      <c r="D296" t="s">
        <v>150</v>
      </c>
      <c r="E296" t="s">
        <v>11</v>
      </c>
      <c r="F296" t="s">
        <v>117</v>
      </c>
      <c r="G296" t="s">
        <v>272</v>
      </c>
      <c r="H296" s="4">
        <v>44472</v>
      </c>
      <c r="I296" t="s">
        <v>44</v>
      </c>
      <c r="J296" t="s">
        <v>23</v>
      </c>
      <c r="K296" s="3">
        <v>2021</v>
      </c>
      <c r="L296" s="1">
        <v>2129</v>
      </c>
      <c r="M296" s="5">
        <v>12</v>
      </c>
      <c r="N296" s="5">
        <v>188</v>
      </c>
      <c r="O296" s="1">
        <v>400252</v>
      </c>
      <c r="P296" s="2">
        <v>12007.56</v>
      </c>
      <c r="Q296" s="1">
        <v>388244.44</v>
      </c>
      <c r="R296" s="5">
        <v>215.0975</v>
      </c>
      <c r="S296" s="1">
        <v>25548</v>
      </c>
      <c r="T296" s="1">
        <v>362696.44</v>
      </c>
      <c r="U296" s="1">
        <v>652.85359199999994</v>
      </c>
    </row>
    <row r="297" spans="1:21" x14ac:dyDescent="0.3">
      <c r="A297" t="s">
        <v>8</v>
      </c>
      <c r="B297" t="s">
        <v>22</v>
      </c>
      <c r="C297" t="s">
        <v>13</v>
      </c>
      <c r="D297" t="s">
        <v>124</v>
      </c>
      <c r="E297" t="s">
        <v>11</v>
      </c>
      <c r="F297" t="s">
        <v>123</v>
      </c>
      <c r="G297" t="s">
        <v>272</v>
      </c>
      <c r="H297" s="4">
        <v>43844</v>
      </c>
      <c r="I297" t="s">
        <v>9</v>
      </c>
      <c r="J297" t="s">
        <v>0</v>
      </c>
      <c r="K297" s="3">
        <v>2020</v>
      </c>
      <c r="L297" s="1">
        <v>2281</v>
      </c>
      <c r="M297" s="5">
        <v>12</v>
      </c>
      <c r="N297" s="5">
        <v>18</v>
      </c>
      <c r="O297" s="1">
        <v>41058</v>
      </c>
      <c r="P297" s="2">
        <v>1231.74</v>
      </c>
      <c r="Q297" s="1">
        <v>39826.26</v>
      </c>
      <c r="R297" s="5">
        <v>22.12764</v>
      </c>
      <c r="S297" s="1">
        <v>27372</v>
      </c>
      <c r="T297" s="1">
        <v>12454.260000000002</v>
      </c>
      <c r="U297" s="1">
        <v>22.417668000000003</v>
      </c>
    </row>
    <row r="298" spans="1:21" x14ac:dyDescent="0.3">
      <c r="A298" t="s">
        <v>30</v>
      </c>
      <c r="B298" t="s">
        <v>33</v>
      </c>
      <c r="C298" t="s">
        <v>13</v>
      </c>
      <c r="D298" t="s">
        <v>151</v>
      </c>
      <c r="E298" t="s">
        <v>11</v>
      </c>
      <c r="F298" t="s">
        <v>131</v>
      </c>
      <c r="G298" t="s">
        <v>272</v>
      </c>
      <c r="H298" s="4">
        <v>44179</v>
      </c>
      <c r="I298" t="s">
        <v>24</v>
      </c>
      <c r="J298" t="s">
        <v>23</v>
      </c>
      <c r="K298" s="3">
        <v>2020</v>
      </c>
      <c r="L298" s="1">
        <v>827</v>
      </c>
      <c r="M298" s="5">
        <v>12</v>
      </c>
      <c r="N298" s="5">
        <v>450</v>
      </c>
      <c r="O298" s="1">
        <v>372150</v>
      </c>
      <c r="P298" s="2">
        <v>11164.5</v>
      </c>
      <c r="Q298" s="1">
        <v>360985.5</v>
      </c>
      <c r="R298" s="5">
        <v>200.499</v>
      </c>
      <c r="S298" s="1">
        <v>9924</v>
      </c>
      <c r="T298" s="1">
        <v>351061.5</v>
      </c>
      <c r="U298" s="1">
        <v>631.91070000000002</v>
      </c>
    </row>
    <row r="299" spans="1:21" x14ac:dyDescent="0.3">
      <c r="A299" t="s">
        <v>40</v>
      </c>
      <c r="B299" t="s">
        <v>29</v>
      </c>
      <c r="C299" t="s">
        <v>13</v>
      </c>
      <c r="D299" t="s">
        <v>70</v>
      </c>
      <c r="E299" t="s">
        <v>11</v>
      </c>
      <c r="F299" t="s">
        <v>69</v>
      </c>
      <c r="G299" t="s">
        <v>272</v>
      </c>
      <c r="H299" s="4">
        <v>44361</v>
      </c>
      <c r="I299" t="s">
        <v>45</v>
      </c>
      <c r="J299" t="s">
        <v>16</v>
      </c>
      <c r="K299" s="3">
        <v>2021</v>
      </c>
      <c r="L299" s="1">
        <v>1884</v>
      </c>
      <c r="M299" s="5">
        <v>12</v>
      </c>
      <c r="N299" s="5">
        <v>188</v>
      </c>
      <c r="O299" s="1">
        <v>354192</v>
      </c>
      <c r="P299" s="2">
        <v>10625.76</v>
      </c>
      <c r="Q299" s="1">
        <v>343566.24</v>
      </c>
      <c r="R299" s="5">
        <v>190.36250000000001</v>
      </c>
      <c r="S299" s="1">
        <v>22608</v>
      </c>
      <c r="T299" s="1">
        <v>320958.24</v>
      </c>
      <c r="U299" s="1">
        <v>577.72483199999999</v>
      </c>
    </row>
    <row r="300" spans="1:21" x14ac:dyDescent="0.3">
      <c r="A300" t="s">
        <v>8</v>
      </c>
      <c r="B300" t="s">
        <v>33</v>
      </c>
      <c r="C300" t="s">
        <v>13</v>
      </c>
      <c r="D300" t="s">
        <v>64</v>
      </c>
      <c r="E300" t="s">
        <v>11</v>
      </c>
      <c r="F300" t="s">
        <v>63</v>
      </c>
      <c r="G300" t="s">
        <v>272</v>
      </c>
      <c r="H300" s="4">
        <v>43988</v>
      </c>
      <c r="I300" t="s">
        <v>45</v>
      </c>
      <c r="J300" t="s">
        <v>16</v>
      </c>
      <c r="K300" s="3">
        <v>2020</v>
      </c>
      <c r="L300" s="1">
        <v>1643</v>
      </c>
      <c r="M300" s="5">
        <v>12</v>
      </c>
      <c r="N300" s="5">
        <v>18</v>
      </c>
      <c r="O300" s="1">
        <v>29574</v>
      </c>
      <c r="P300" s="2">
        <v>887.21999999999991</v>
      </c>
      <c r="Q300" s="1">
        <v>28686.78</v>
      </c>
      <c r="R300" s="5">
        <v>15.94098</v>
      </c>
      <c r="S300" s="1">
        <v>19716</v>
      </c>
      <c r="T300" s="1">
        <v>8970.7799999999988</v>
      </c>
      <c r="U300" s="1">
        <v>16.147403999999998</v>
      </c>
    </row>
    <row r="301" spans="1:21" x14ac:dyDescent="0.3">
      <c r="A301" t="s">
        <v>40</v>
      </c>
      <c r="B301" t="s">
        <v>39</v>
      </c>
      <c r="C301" t="s">
        <v>13</v>
      </c>
      <c r="D301" t="s">
        <v>150</v>
      </c>
      <c r="E301" t="s">
        <v>11</v>
      </c>
      <c r="F301" t="s">
        <v>117</v>
      </c>
      <c r="G301" t="s">
        <v>272</v>
      </c>
      <c r="H301" s="4">
        <v>43837</v>
      </c>
      <c r="I301" t="s">
        <v>9</v>
      </c>
      <c r="J301" t="s">
        <v>0</v>
      </c>
      <c r="K301" s="3">
        <v>2020</v>
      </c>
      <c r="L301" s="1">
        <v>2411</v>
      </c>
      <c r="M301" s="5">
        <v>12</v>
      </c>
      <c r="N301" s="5">
        <v>188</v>
      </c>
      <c r="O301" s="1">
        <v>453268</v>
      </c>
      <c r="P301" s="2">
        <v>13598.039999999999</v>
      </c>
      <c r="Q301" s="1">
        <v>439669.96</v>
      </c>
      <c r="R301" s="5">
        <v>243.59125</v>
      </c>
      <c r="S301" s="1">
        <v>28932</v>
      </c>
      <c r="T301" s="1">
        <v>410737.96</v>
      </c>
      <c r="U301" s="1">
        <v>739.32832800000006</v>
      </c>
    </row>
    <row r="302" spans="1:21" x14ac:dyDescent="0.3">
      <c r="A302" t="s">
        <v>40</v>
      </c>
      <c r="B302" t="s">
        <v>7</v>
      </c>
      <c r="C302" t="s">
        <v>13</v>
      </c>
      <c r="D302" t="s">
        <v>195</v>
      </c>
      <c r="E302" t="s">
        <v>11</v>
      </c>
      <c r="F302" t="s">
        <v>169</v>
      </c>
      <c r="G302" t="s">
        <v>272</v>
      </c>
      <c r="H302" s="4">
        <v>43982</v>
      </c>
      <c r="I302" t="s">
        <v>48</v>
      </c>
      <c r="J302" t="s">
        <v>16</v>
      </c>
      <c r="K302" s="3">
        <v>2020</v>
      </c>
      <c r="L302" s="1">
        <v>1544</v>
      </c>
      <c r="M302" s="5">
        <v>12</v>
      </c>
      <c r="N302" s="5">
        <v>188</v>
      </c>
      <c r="O302" s="1">
        <v>290272</v>
      </c>
      <c r="P302" s="2">
        <v>8708.16</v>
      </c>
      <c r="Q302" s="1">
        <v>281563.84000000003</v>
      </c>
      <c r="R302" s="5">
        <v>156.04875000000001</v>
      </c>
      <c r="S302" s="1">
        <v>18528</v>
      </c>
      <c r="T302" s="1">
        <v>263035.84000000003</v>
      </c>
      <c r="U302" s="1">
        <v>473.46451200000001</v>
      </c>
    </row>
    <row r="303" spans="1:21" x14ac:dyDescent="0.3">
      <c r="A303" t="s">
        <v>40</v>
      </c>
      <c r="B303" t="s">
        <v>29</v>
      </c>
      <c r="C303" t="s">
        <v>13</v>
      </c>
      <c r="D303" t="s">
        <v>70</v>
      </c>
      <c r="E303" t="s">
        <v>11</v>
      </c>
      <c r="F303" t="s">
        <v>69</v>
      </c>
      <c r="G303" t="s">
        <v>272</v>
      </c>
      <c r="H303" s="4">
        <v>44394</v>
      </c>
      <c r="I303" t="s">
        <v>66</v>
      </c>
      <c r="J303" t="s">
        <v>65</v>
      </c>
      <c r="K303" s="3">
        <v>2021</v>
      </c>
      <c r="L303" s="1">
        <v>2047</v>
      </c>
      <c r="M303" s="5">
        <v>12</v>
      </c>
      <c r="N303" s="5">
        <v>188</v>
      </c>
      <c r="O303" s="1">
        <v>384836</v>
      </c>
      <c r="P303" s="2">
        <v>11545.08</v>
      </c>
      <c r="Q303" s="1">
        <v>373290.92</v>
      </c>
      <c r="R303" s="5">
        <v>206.85249999999999</v>
      </c>
      <c r="S303" s="1">
        <v>24564</v>
      </c>
      <c r="T303" s="1">
        <v>348726.92</v>
      </c>
      <c r="U303" s="1">
        <v>627.70845599999996</v>
      </c>
    </row>
    <row r="304" spans="1:21" x14ac:dyDescent="0.3">
      <c r="A304" t="s">
        <v>40</v>
      </c>
      <c r="B304" t="s">
        <v>29</v>
      </c>
      <c r="C304" t="s">
        <v>52</v>
      </c>
      <c r="D304" t="s">
        <v>239</v>
      </c>
      <c r="E304" t="s">
        <v>50</v>
      </c>
      <c r="F304" t="s">
        <v>238</v>
      </c>
      <c r="G304" t="s">
        <v>272</v>
      </c>
      <c r="H304" s="4">
        <v>44238</v>
      </c>
      <c r="I304" t="s">
        <v>58</v>
      </c>
      <c r="J304" t="s">
        <v>0</v>
      </c>
      <c r="K304" s="3">
        <v>2021</v>
      </c>
      <c r="L304" s="1">
        <v>2411</v>
      </c>
      <c r="M304" s="5">
        <v>148</v>
      </c>
      <c r="N304" s="5">
        <v>188</v>
      </c>
      <c r="O304" s="1">
        <v>453268</v>
      </c>
      <c r="P304" s="2">
        <v>13598.039999999999</v>
      </c>
      <c r="Q304" s="1">
        <v>439669.96</v>
      </c>
      <c r="R304" s="5">
        <v>243.59125</v>
      </c>
      <c r="S304" s="1">
        <v>356828</v>
      </c>
      <c r="T304" s="1">
        <v>82841.960000000021</v>
      </c>
      <c r="U304" s="1">
        <v>149.11552800000004</v>
      </c>
    </row>
    <row r="305" spans="1:21" x14ac:dyDescent="0.3">
      <c r="A305" t="s">
        <v>30</v>
      </c>
      <c r="B305" t="s">
        <v>7</v>
      </c>
      <c r="C305" t="s">
        <v>6</v>
      </c>
      <c r="D305" t="s">
        <v>94</v>
      </c>
      <c r="E305" t="s">
        <v>4</v>
      </c>
      <c r="F305" t="s">
        <v>3</v>
      </c>
      <c r="G305" t="s">
        <v>272</v>
      </c>
      <c r="H305" s="4">
        <v>44310</v>
      </c>
      <c r="I305" t="s">
        <v>17</v>
      </c>
      <c r="J305" t="s">
        <v>16</v>
      </c>
      <c r="K305" s="3">
        <v>2021</v>
      </c>
      <c r="L305" s="1">
        <v>3413</v>
      </c>
      <c r="M305" s="5">
        <v>308</v>
      </c>
      <c r="N305" s="5">
        <v>450</v>
      </c>
      <c r="O305" s="1">
        <v>1535850</v>
      </c>
      <c r="P305" s="2">
        <v>46075.5</v>
      </c>
      <c r="Q305" s="1">
        <v>1489774.5</v>
      </c>
      <c r="R305" s="5">
        <v>827.60400000000004</v>
      </c>
      <c r="S305" s="1">
        <v>1051204</v>
      </c>
      <c r="T305" s="1">
        <v>438570.5</v>
      </c>
      <c r="U305" s="1">
        <v>789.42689999999993</v>
      </c>
    </row>
    <row r="306" spans="1:21" x14ac:dyDescent="0.3">
      <c r="A306" t="s">
        <v>8</v>
      </c>
      <c r="B306" t="s">
        <v>22</v>
      </c>
      <c r="C306" t="s">
        <v>6</v>
      </c>
      <c r="D306" t="s">
        <v>278</v>
      </c>
      <c r="E306" t="s">
        <v>4</v>
      </c>
      <c r="F306" t="s">
        <v>138</v>
      </c>
      <c r="G306" t="s">
        <v>272</v>
      </c>
      <c r="H306" s="4">
        <v>44097</v>
      </c>
      <c r="I306" t="s">
        <v>90</v>
      </c>
      <c r="J306" t="s">
        <v>65</v>
      </c>
      <c r="K306" s="3">
        <v>2020</v>
      </c>
      <c r="L306" s="1">
        <v>2299</v>
      </c>
      <c r="M306" s="5">
        <v>308</v>
      </c>
      <c r="N306" s="5">
        <v>18</v>
      </c>
      <c r="O306" s="1">
        <v>41382</v>
      </c>
      <c r="P306" s="2">
        <v>1241.46</v>
      </c>
      <c r="Q306" s="1">
        <v>40140.54</v>
      </c>
      <c r="R306" s="5">
        <v>22.302240000000001</v>
      </c>
      <c r="S306" s="1">
        <v>708092</v>
      </c>
      <c r="T306" s="1">
        <v>-667951.46</v>
      </c>
      <c r="U306" s="1">
        <v>-1202.3126279999999</v>
      </c>
    </row>
    <row r="307" spans="1:21" x14ac:dyDescent="0.3">
      <c r="A307" t="s">
        <v>40</v>
      </c>
      <c r="B307" t="s">
        <v>39</v>
      </c>
      <c r="C307" t="s">
        <v>6</v>
      </c>
      <c r="D307" t="s">
        <v>38</v>
      </c>
      <c r="E307" t="s">
        <v>4</v>
      </c>
      <c r="F307" t="s">
        <v>37</v>
      </c>
      <c r="G307" t="s">
        <v>272</v>
      </c>
      <c r="H307" s="4">
        <v>43898</v>
      </c>
      <c r="I307" t="s">
        <v>1</v>
      </c>
      <c r="J307" t="s">
        <v>0</v>
      </c>
      <c r="K307" s="3">
        <v>2020</v>
      </c>
      <c r="L307" s="1">
        <v>1884</v>
      </c>
      <c r="M307" s="5">
        <v>308</v>
      </c>
      <c r="N307" s="5">
        <v>188</v>
      </c>
      <c r="O307" s="1">
        <v>354192</v>
      </c>
      <c r="P307" s="2">
        <v>10625.76</v>
      </c>
      <c r="Q307" s="1">
        <v>343566.24</v>
      </c>
      <c r="R307" s="5">
        <v>190.36250000000001</v>
      </c>
      <c r="S307" s="1">
        <v>580272</v>
      </c>
      <c r="T307" s="1">
        <v>-236705.76</v>
      </c>
      <c r="U307" s="1">
        <v>-426.07036800000003</v>
      </c>
    </row>
    <row r="308" spans="1:21" x14ac:dyDescent="0.3">
      <c r="A308" t="s">
        <v>30</v>
      </c>
      <c r="B308" t="s">
        <v>29</v>
      </c>
      <c r="C308" t="s">
        <v>6</v>
      </c>
      <c r="D308" t="s">
        <v>97</v>
      </c>
      <c r="E308" t="s">
        <v>4</v>
      </c>
      <c r="F308" t="s">
        <v>96</v>
      </c>
      <c r="G308" t="s">
        <v>272</v>
      </c>
      <c r="H308" s="4">
        <v>43932</v>
      </c>
      <c r="I308" t="s">
        <v>17</v>
      </c>
      <c r="J308" t="s">
        <v>16</v>
      </c>
      <c r="K308" s="3">
        <v>2020</v>
      </c>
      <c r="L308" s="1">
        <v>2249</v>
      </c>
      <c r="M308" s="5">
        <v>308</v>
      </c>
      <c r="N308" s="5">
        <v>450</v>
      </c>
      <c r="O308" s="1">
        <v>1012050</v>
      </c>
      <c r="P308" s="2">
        <v>30361.5</v>
      </c>
      <c r="Q308" s="1">
        <v>981688.5</v>
      </c>
      <c r="R308" s="5">
        <v>545.33399999999995</v>
      </c>
      <c r="S308" s="1">
        <v>692692</v>
      </c>
      <c r="T308" s="1">
        <v>288996.5</v>
      </c>
      <c r="U308" s="1">
        <v>520.19370000000004</v>
      </c>
    </row>
    <row r="309" spans="1:21" x14ac:dyDescent="0.3">
      <c r="A309" t="s">
        <v>15</v>
      </c>
      <c r="B309" t="s">
        <v>39</v>
      </c>
      <c r="C309" t="s">
        <v>6</v>
      </c>
      <c r="D309" t="s">
        <v>99</v>
      </c>
      <c r="E309" t="s">
        <v>4</v>
      </c>
      <c r="F309" t="s">
        <v>98</v>
      </c>
      <c r="G309" t="s">
        <v>272</v>
      </c>
      <c r="H309" s="4">
        <v>44186</v>
      </c>
      <c r="I309" t="s">
        <v>24</v>
      </c>
      <c r="J309" t="s">
        <v>23</v>
      </c>
      <c r="K309" s="3">
        <v>2020</v>
      </c>
      <c r="L309" s="1">
        <v>1970</v>
      </c>
      <c r="M309" s="5">
        <v>308</v>
      </c>
      <c r="N309" s="5">
        <v>525</v>
      </c>
      <c r="O309" s="1">
        <v>1034250</v>
      </c>
      <c r="P309" s="2">
        <v>31027.5</v>
      </c>
      <c r="Q309" s="1">
        <v>1003222.5</v>
      </c>
      <c r="R309" s="5">
        <v>557.45899999999995</v>
      </c>
      <c r="S309" s="1">
        <v>606760</v>
      </c>
      <c r="T309" s="1">
        <v>396462.5</v>
      </c>
      <c r="U309" s="1">
        <v>713.63249999999994</v>
      </c>
    </row>
    <row r="310" spans="1:21" x14ac:dyDescent="0.3">
      <c r="A310" t="s">
        <v>15</v>
      </c>
      <c r="B310" t="s">
        <v>39</v>
      </c>
      <c r="C310" t="s">
        <v>81</v>
      </c>
      <c r="D310" t="s">
        <v>157</v>
      </c>
      <c r="E310" t="s">
        <v>79</v>
      </c>
      <c r="F310" t="s">
        <v>156</v>
      </c>
      <c r="G310" t="s">
        <v>272</v>
      </c>
      <c r="H310" s="4">
        <v>44185</v>
      </c>
      <c r="I310" t="s">
        <v>24</v>
      </c>
      <c r="J310" t="s">
        <v>23</v>
      </c>
      <c r="K310" s="3">
        <v>2020</v>
      </c>
      <c r="L310" s="1">
        <v>997</v>
      </c>
      <c r="M310" s="5">
        <v>4</v>
      </c>
      <c r="N310" s="5">
        <v>30</v>
      </c>
      <c r="O310" s="1">
        <v>29910</v>
      </c>
      <c r="P310" s="2">
        <v>897.30000000000007</v>
      </c>
      <c r="Q310" s="1">
        <v>29012.7</v>
      </c>
      <c r="R310" s="5">
        <v>16.121400000000001</v>
      </c>
      <c r="S310" s="1">
        <v>3988</v>
      </c>
      <c r="T310" s="1">
        <v>25024.7</v>
      </c>
      <c r="U310" s="1">
        <v>45.044460000000001</v>
      </c>
    </row>
    <row r="311" spans="1:21" x14ac:dyDescent="0.3">
      <c r="A311" t="s">
        <v>15</v>
      </c>
      <c r="B311" t="s">
        <v>36</v>
      </c>
      <c r="C311" t="s">
        <v>52</v>
      </c>
      <c r="D311" t="s">
        <v>145</v>
      </c>
      <c r="E311" t="s">
        <v>50</v>
      </c>
      <c r="F311" t="s">
        <v>144</v>
      </c>
      <c r="G311" t="s">
        <v>272</v>
      </c>
      <c r="H311" s="4">
        <v>44167</v>
      </c>
      <c r="I311" t="s">
        <v>24</v>
      </c>
      <c r="J311" t="s">
        <v>23</v>
      </c>
      <c r="K311" s="3">
        <v>2020</v>
      </c>
      <c r="L311" s="1">
        <v>4621</v>
      </c>
      <c r="M311" s="5">
        <v>148</v>
      </c>
      <c r="N311" s="5">
        <v>30</v>
      </c>
      <c r="O311" s="1">
        <v>138630</v>
      </c>
      <c r="P311" s="2">
        <v>4158.9000000000005</v>
      </c>
      <c r="Q311" s="1">
        <v>134471.1</v>
      </c>
      <c r="R311" s="5">
        <v>74.699700000000007</v>
      </c>
      <c r="S311" s="1">
        <v>683908</v>
      </c>
      <c r="T311" s="1">
        <v>-549436.9</v>
      </c>
      <c r="U311" s="1">
        <v>-988.98642000000007</v>
      </c>
    </row>
    <row r="312" spans="1:21" x14ac:dyDescent="0.3">
      <c r="A312" t="s">
        <v>8</v>
      </c>
      <c r="B312" t="s">
        <v>7</v>
      </c>
      <c r="C312" t="s">
        <v>6</v>
      </c>
      <c r="D312" t="s">
        <v>235</v>
      </c>
      <c r="E312" t="s">
        <v>4</v>
      </c>
      <c r="F312" t="s">
        <v>234</v>
      </c>
      <c r="G312" t="s">
        <v>272</v>
      </c>
      <c r="H312" s="4">
        <v>44544</v>
      </c>
      <c r="I312" t="s">
        <v>24</v>
      </c>
      <c r="J312" t="s">
        <v>23</v>
      </c>
      <c r="K312" s="3">
        <v>2021</v>
      </c>
      <c r="L312" s="1">
        <v>2975</v>
      </c>
      <c r="M312" s="5">
        <v>308</v>
      </c>
      <c r="N312" s="5">
        <v>18</v>
      </c>
      <c r="O312" s="1">
        <v>53550</v>
      </c>
      <c r="P312" s="2">
        <v>1606.5000000000002</v>
      </c>
      <c r="Q312" s="1">
        <v>51943.5</v>
      </c>
      <c r="R312" s="5">
        <v>28.855560000000001</v>
      </c>
      <c r="S312" s="1">
        <v>916300</v>
      </c>
      <c r="T312" s="1">
        <v>-864356.5</v>
      </c>
      <c r="U312" s="1">
        <v>-1555.8416999999999</v>
      </c>
    </row>
    <row r="313" spans="1:21" x14ac:dyDescent="0.3">
      <c r="A313" t="s">
        <v>43</v>
      </c>
      <c r="B313" t="s">
        <v>36</v>
      </c>
      <c r="C313" t="s">
        <v>21</v>
      </c>
      <c r="D313" t="s">
        <v>199</v>
      </c>
      <c r="E313" t="s">
        <v>19</v>
      </c>
      <c r="F313" t="s">
        <v>160</v>
      </c>
      <c r="G313" t="s">
        <v>272</v>
      </c>
      <c r="H313" s="4">
        <v>44307</v>
      </c>
      <c r="I313" t="s">
        <v>17</v>
      </c>
      <c r="J313" t="s">
        <v>16</v>
      </c>
      <c r="K313" s="3">
        <v>2021</v>
      </c>
      <c r="L313" s="1">
        <v>2437</v>
      </c>
      <c r="M313" s="5">
        <v>6</v>
      </c>
      <c r="N313" s="5">
        <v>23</v>
      </c>
      <c r="O313" s="1">
        <v>56051</v>
      </c>
      <c r="P313" s="2">
        <v>2242.0399999999995</v>
      </c>
      <c r="Q313" s="1">
        <v>53808.959999999999</v>
      </c>
      <c r="R313" s="5">
        <v>29.246400000000001</v>
      </c>
      <c r="S313" s="1">
        <v>14622</v>
      </c>
      <c r="T313" s="1">
        <v>39186.959999999999</v>
      </c>
      <c r="U313" s="1">
        <v>70.53652799999999</v>
      </c>
    </row>
    <row r="314" spans="1:21" x14ac:dyDescent="0.3">
      <c r="A314" t="s">
        <v>43</v>
      </c>
      <c r="B314" t="s">
        <v>14</v>
      </c>
      <c r="C314" t="s">
        <v>13</v>
      </c>
      <c r="D314" t="s">
        <v>197</v>
      </c>
      <c r="E314" t="s">
        <v>11</v>
      </c>
      <c r="F314" t="s">
        <v>196</v>
      </c>
      <c r="G314" t="s">
        <v>272</v>
      </c>
      <c r="H314" s="4">
        <v>44553</v>
      </c>
      <c r="I314" t="s">
        <v>24</v>
      </c>
      <c r="J314" t="s">
        <v>23</v>
      </c>
      <c r="K314" s="3">
        <v>2021</v>
      </c>
      <c r="L314" s="1">
        <v>2437</v>
      </c>
      <c r="M314" s="5">
        <v>12</v>
      </c>
      <c r="N314" s="5">
        <v>23</v>
      </c>
      <c r="O314" s="1">
        <v>56051</v>
      </c>
      <c r="P314" s="2">
        <v>2242.0399999999995</v>
      </c>
      <c r="Q314" s="1">
        <v>53808.959999999999</v>
      </c>
      <c r="R314" s="5">
        <v>29.246400000000001</v>
      </c>
      <c r="S314" s="1">
        <v>29244</v>
      </c>
      <c r="T314" s="1">
        <v>24564.959999999999</v>
      </c>
      <c r="U314" s="1">
        <v>44.216927999999996</v>
      </c>
    </row>
    <row r="315" spans="1:21" x14ac:dyDescent="0.3">
      <c r="A315" t="s">
        <v>30</v>
      </c>
      <c r="B315" t="s">
        <v>14</v>
      </c>
      <c r="C315" t="s">
        <v>81</v>
      </c>
      <c r="D315" t="s">
        <v>201</v>
      </c>
      <c r="E315" t="s">
        <v>79</v>
      </c>
      <c r="F315" t="s">
        <v>200</v>
      </c>
      <c r="G315" t="s">
        <v>272</v>
      </c>
      <c r="H315" s="4">
        <v>44080</v>
      </c>
      <c r="I315" t="s">
        <v>90</v>
      </c>
      <c r="J315" t="s">
        <v>65</v>
      </c>
      <c r="K315" s="3">
        <v>2020</v>
      </c>
      <c r="L315" s="1">
        <v>2425</v>
      </c>
      <c r="M315" s="5">
        <v>4</v>
      </c>
      <c r="N315" s="5">
        <v>450</v>
      </c>
      <c r="O315" s="1">
        <v>1091250</v>
      </c>
      <c r="P315" s="2">
        <v>43650</v>
      </c>
      <c r="Q315" s="1">
        <v>1047600</v>
      </c>
      <c r="R315" s="5">
        <v>582.048</v>
      </c>
      <c r="S315" s="1">
        <v>9700</v>
      </c>
      <c r="T315" s="1">
        <v>1037900</v>
      </c>
      <c r="U315" s="1">
        <v>1868.22</v>
      </c>
    </row>
    <row r="316" spans="1:21" x14ac:dyDescent="0.3">
      <c r="A316" t="s">
        <v>15</v>
      </c>
      <c r="B316" t="s">
        <v>22</v>
      </c>
      <c r="C316" t="s">
        <v>81</v>
      </c>
      <c r="D316" t="s">
        <v>132</v>
      </c>
      <c r="E316" t="s">
        <v>79</v>
      </c>
      <c r="F316" t="s">
        <v>131</v>
      </c>
      <c r="G316" t="s">
        <v>272</v>
      </c>
      <c r="H316" s="4">
        <v>44356</v>
      </c>
      <c r="I316" t="s">
        <v>45</v>
      </c>
      <c r="J316" t="s">
        <v>16</v>
      </c>
      <c r="K316" s="3">
        <v>2021</v>
      </c>
      <c r="L316" s="1">
        <v>329</v>
      </c>
      <c r="M316" s="5">
        <v>4</v>
      </c>
      <c r="N316" s="5">
        <v>525</v>
      </c>
      <c r="O316" s="1">
        <v>172725</v>
      </c>
      <c r="P316" s="2">
        <v>6909</v>
      </c>
      <c r="Q316" s="1">
        <v>165816</v>
      </c>
      <c r="R316" s="5">
        <v>92.063999999999993</v>
      </c>
      <c r="S316" s="1">
        <v>1316</v>
      </c>
      <c r="T316" s="1">
        <v>164500</v>
      </c>
      <c r="U316" s="1">
        <v>296.09999999999997</v>
      </c>
    </row>
    <row r="317" spans="1:21" x14ac:dyDescent="0.3">
      <c r="A317" t="s">
        <v>43</v>
      </c>
      <c r="B317" t="s">
        <v>7</v>
      </c>
      <c r="C317" t="s">
        <v>21</v>
      </c>
      <c r="D317" t="s">
        <v>108</v>
      </c>
      <c r="E317" t="s">
        <v>19</v>
      </c>
      <c r="F317" t="s">
        <v>107</v>
      </c>
      <c r="G317" t="s">
        <v>272</v>
      </c>
      <c r="H317" s="4">
        <v>44528</v>
      </c>
      <c r="I317" t="s">
        <v>54</v>
      </c>
      <c r="J317" t="s">
        <v>23</v>
      </c>
      <c r="K317" s="3">
        <v>2021</v>
      </c>
      <c r="L317" s="1">
        <v>2360</v>
      </c>
      <c r="M317" s="5">
        <v>6</v>
      </c>
      <c r="N317" s="5">
        <v>23</v>
      </c>
      <c r="O317" s="1">
        <v>54280</v>
      </c>
      <c r="P317" s="2">
        <v>2171.1999999999998</v>
      </c>
      <c r="Q317" s="1">
        <v>52108.800000000003</v>
      </c>
      <c r="R317" s="5">
        <v>28.3248</v>
      </c>
      <c r="S317" s="1">
        <v>14160</v>
      </c>
      <c r="T317" s="1">
        <v>37948.800000000003</v>
      </c>
      <c r="U317" s="1">
        <v>68.307839999999999</v>
      </c>
    </row>
    <row r="318" spans="1:21" x14ac:dyDescent="0.3">
      <c r="A318" t="s">
        <v>30</v>
      </c>
      <c r="B318" t="s">
        <v>36</v>
      </c>
      <c r="C318" t="s">
        <v>21</v>
      </c>
      <c r="D318" t="s">
        <v>277</v>
      </c>
      <c r="E318" t="s">
        <v>19</v>
      </c>
      <c r="F318" t="s">
        <v>276</v>
      </c>
      <c r="G318" t="s">
        <v>272</v>
      </c>
      <c r="H318" s="4">
        <v>44336</v>
      </c>
      <c r="I318" t="s">
        <v>48</v>
      </c>
      <c r="J318" t="s">
        <v>16</v>
      </c>
      <c r="K318" s="3">
        <v>2021</v>
      </c>
      <c r="L318" s="1">
        <v>2231</v>
      </c>
      <c r="M318" s="5">
        <v>6</v>
      </c>
      <c r="N318" s="5">
        <v>450</v>
      </c>
      <c r="O318" s="1">
        <v>1003950</v>
      </c>
      <c r="P318" s="2">
        <v>40158</v>
      </c>
      <c r="Q318" s="1">
        <v>963792</v>
      </c>
      <c r="R318" s="5">
        <v>535.39200000000005</v>
      </c>
      <c r="S318" s="1">
        <v>13386</v>
      </c>
      <c r="T318" s="1">
        <v>950406</v>
      </c>
      <c r="U318" s="1">
        <v>1710.7308</v>
      </c>
    </row>
    <row r="319" spans="1:21" x14ac:dyDescent="0.3">
      <c r="A319" t="s">
        <v>30</v>
      </c>
      <c r="B319" t="s">
        <v>36</v>
      </c>
      <c r="C319" t="s">
        <v>21</v>
      </c>
      <c r="D319" t="s">
        <v>277</v>
      </c>
      <c r="E319" t="s">
        <v>19</v>
      </c>
      <c r="F319" t="s">
        <v>276</v>
      </c>
      <c r="G319" t="s">
        <v>272</v>
      </c>
      <c r="H319" s="4">
        <v>44353</v>
      </c>
      <c r="I319" t="s">
        <v>45</v>
      </c>
      <c r="J319" t="s">
        <v>16</v>
      </c>
      <c r="K319" s="3">
        <v>2021</v>
      </c>
      <c r="L319" s="1">
        <v>2425</v>
      </c>
      <c r="M319" s="5">
        <v>6</v>
      </c>
      <c r="N319" s="5">
        <v>450</v>
      </c>
      <c r="O319" s="1">
        <v>1091250</v>
      </c>
      <c r="P319" s="2">
        <v>43650</v>
      </c>
      <c r="Q319" s="1">
        <v>1047600</v>
      </c>
      <c r="R319" s="5">
        <v>582.048</v>
      </c>
      <c r="S319" s="1">
        <v>14550</v>
      </c>
      <c r="T319" s="1">
        <v>1033050</v>
      </c>
      <c r="U319" s="1">
        <v>1859.49</v>
      </c>
    </row>
    <row r="320" spans="1:21" x14ac:dyDescent="0.3">
      <c r="A320" t="s">
        <v>40</v>
      </c>
      <c r="B320" t="s">
        <v>57</v>
      </c>
      <c r="C320" t="s">
        <v>21</v>
      </c>
      <c r="D320" t="s">
        <v>275</v>
      </c>
      <c r="E320" t="s">
        <v>19</v>
      </c>
      <c r="F320" t="s">
        <v>274</v>
      </c>
      <c r="G320" t="s">
        <v>272</v>
      </c>
      <c r="H320" s="4">
        <v>44504</v>
      </c>
      <c r="I320" t="s">
        <v>54</v>
      </c>
      <c r="J320" t="s">
        <v>23</v>
      </c>
      <c r="K320" s="3">
        <v>2021</v>
      </c>
      <c r="L320" s="1">
        <v>1366</v>
      </c>
      <c r="M320" s="5">
        <v>6</v>
      </c>
      <c r="N320" s="5">
        <v>188</v>
      </c>
      <c r="O320" s="1">
        <v>256808</v>
      </c>
      <c r="P320" s="2">
        <v>10272.32</v>
      </c>
      <c r="Q320" s="1">
        <v>246535.67999999999</v>
      </c>
      <c r="R320" s="5">
        <v>136.56</v>
      </c>
      <c r="S320" s="1">
        <v>8196</v>
      </c>
      <c r="T320" s="1">
        <v>238339.68</v>
      </c>
      <c r="U320" s="1">
        <v>429.01142399999998</v>
      </c>
    </row>
    <row r="321" spans="1:21" x14ac:dyDescent="0.3">
      <c r="A321" t="s">
        <v>15</v>
      </c>
      <c r="B321" t="s">
        <v>14</v>
      </c>
      <c r="C321" t="s">
        <v>13</v>
      </c>
      <c r="D321" t="s">
        <v>12</v>
      </c>
      <c r="E321" t="s">
        <v>11</v>
      </c>
      <c r="F321" t="s">
        <v>10</v>
      </c>
      <c r="G321" t="s">
        <v>272</v>
      </c>
      <c r="H321" s="4">
        <v>43956</v>
      </c>
      <c r="I321" t="s">
        <v>48</v>
      </c>
      <c r="J321" t="s">
        <v>16</v>
      </c>
      <c r="K321" s="3">
        <v>2020</v>
      </c>
      <c r="L321" s="1">
        <v>5101</v>
      </c>
      <c r="M321" s="5">
        <v>12</v>
      </c>
      <c r="N321" s="5">
        <v>11</v>
      </c>
      <c r="O321" s="1">
        <v>56111</v>
      </c>
      <c r="P321" s="2">
        <v>2244.44</v>
      </c>
      <c r="Q321" s="1">
        <v>53866.559999999998</v>
      </c>
      <c r="R321" s="5">
        <v>28.56672</v>
      </c>
      <c r="S321" s="1">
        <v>61212</v>
      </c>
      <c r="T321" s="1">
        <v>-7345.4400000000023</v>
      </c>
      <c r="U321" s="1">
        <v>-13.221792000000004</v>
      </c>
    </row>
    <row r="322" spans="1:21" x14ac:dyDescent="0.3">
      <c r="A322" t="s">
        <v>40</v>
      </c>
      <c r="B322" t="s">
        <v>29</v>
      </c>
      <c r="C322" t="s">
        <v>13</v>
      </c>
      <c r="D322" t="s">
        <v>70</v>
      </c>
      <c r="E322" t="s">
        <v>11</v>
      </c>
      <c r="F322" t="s">
        <v>69</v>
      </c>
      <c r="G322" t="s">
        <v>272</v>
      </c>
      <c r="H322" s="4">
        <v>44509</v>
      </c>
      <c r="I322" t="s">
        <v>54</v>
      </c>
      <c r="J322" t="s">
        <v>23</v>
      </c>
      <c r="K322" s="3">
        <v>2021</v>
      </c>
      <c r="L322" s="1">
        <v>954</v>
      </c>
      <c r="M322" s="5">
        <v>12</v>
      </c>
      <c r="N322" s="5">
        <v>188</v>
      </c>
      <c r="O322" s="1">
        <v>179352</v>
      </c>
      <c r="P322" s="2">
        <v>7174.08</v>
      </c>
      <c r="Q322" s="1">
        <v>172177.92000000001</v>
      </c>
      <c r="R322" s="5">
        <v>95.4</v>
      </c>
      <c r="S322" s="1">
        <v>11448</v>
      </c>
      <c r="T322" s="1">
        <v>160729.92000000001</v>
      </c>
      <c r="U322" s="1">
        <v>289.31385599999999</v>
      </c>
    </row>
    <row r="323" spans="1:21" x14ac:dyDescent="0.3">
      <c r="A323" t="s">
        <v>30</v>
      </c>
      <c r="B323" t="s">
        <v>33</v>
      </c>
      <c r="C323" t="s">
        <v>13</v>
      </c>
      <c r="D323" t="s">
        <v>151</v>
      </c>
      <c r="E323" t="s">
        <v>11</v>
      </c>
      <c r="F323" t="s">
        <v>131</v>
      </c>
      <c r="G323" t="s">
        <v>272</v>
      </c>
      <c r="H323" s="4">
        <v>43885</v>
      </c>
      <c r="I323" t="s">
        <v>58</v>
      </c>
      <c r="J323" t="s">
        <v>0</v>
      </c>
      <c r="K323" s="3">
        <v>2020</v>
      </c>
      <c r="L323" s="1">
        <v>1697</v>
      </c>
      <c r="M323" s="5">
        <v>12</v>
      </c>
      <c r="N323" s="5">
        <v>450</v>
      </c>
      <c r="O323" s="1">
        <v>763650</v>
      </c>
      <c r="P323" s="2">
        <v>30546</v>
      </c>
      <c r="Q323" s="1">
        <v>733104</v>
      </c>
      <c r="R323" s="5">
        <v>407.37599999999998</v>
      </c>
      <c r="S323" s="1">
        <v>20364</v>
      </c>
      <c r="T323" s="1">
        <v>712740</v>
      </c>
      <c r="U323" s="1">
        <v>1282.932</v>
      </c>
    </row>
    <row r="324" spans="1:21" x14ac:dyDescent="0.3">
      <c r="A324" t="s">
        <v>30</v>
      </c>
      <c r="B324" t="s">
        <v>14</v>
      </c>
      <c r="C324" t="s">
        <v>13</v>
      </c>
      <c r="D324" t="s">
        <v>180</v>
      </c>
      <c r="E324" t="s">
        <v>11</v>
      </c>
      <c r="F324" t="s">
        <v>179</v>
      </c>
      <c r="G324" t="s">
        <v>272</v>
      </c>
      <c r="H324" s="4">
        <v>44074</v>
      </c>
      <c r="I324" t="s">
        <v>95</v>
      </c>
      <c r="J324" t="s">
        <v>65</v>
      </c>
      <c r="K324" s="3">
        <v>2020</v>
      </c>
      <c r="L324" s="1">
        <v>3502</v>
      </c>
      <c r="M324" s="5">
        <v>12</v>
      </c>
      <c r="N324" s="5">
        <v>450</v>
      </c>
      <c r="O324" s="1">
        <v>1575900</v>
      </c>
      <c r="P324" s="2">
        <v>63036</v>
      </c>
      <c r="Q324" s="1">
        <v>1512864</v>
      </c>
      <c r="R324" s="5">
        <v>840.38400000000001</v>
      </c>
      <c r="S324" s="1">
        <v>42024</v>
      </c>
      <c r="T324" s="1">
        <v>1470840</v>
      </c>
      <c r="U324" s="1">
        <v>2647.5119999999997</v>
      </c>
    </row>
    <row r="325" spans="1:21" x14ac:dyDescent="0.3">
      <c r="A325" t="s">
        <v>15</v>
      </c>
      <c r="B325" t="s">
        <v>7</v>
      </c>
      <c r="C325" t="s">
        <v>13</v>
      </c>
      <c r="D325" t="s">
        <v>106</v>
      </c>
      <c r="E325" t="s">
        <v>11</v>
      </c>
      <c r="F325" t="s">
        <v>105</v>
      </c>
      <c r="G325" t="s">
        <v>272</v>
      </c>
      <c r="H325" s="4">
        <v>44404</v>
      </c>
      <c r="I325" t="s">
        <v>66</v>
      </c>
      <c r="J325" t="s">
        <v>65</v>
      </c>
      <c r="K325" s="3">
        <v>2021</v>
      </c>
      <c r="L325" s="1">
        <v>4140</v>
      </c>
      <c r="M325" s="5">
        <v>12</v>
      </c>
      <c r="N325" s="5">
        <v>525</v>
      </c>
      <c r="O325" s="1">
        <v>2173500</v>
      </c>
      <c r="P325" s="2">
        <v>86940</v>
      </c>
      <c r="Q325" s="1">
        <v>2086560</v>
      </c>
      <c r="R325" s="5">
        <v>1159.2</v>
      </c>
      <c r="S325" s="1">
        <v>49680</v>
      </c>
      <c r="T325" s="1">
        <v>2036880</v>
      </c>
      <c r="U325" s="1">
        <v>3666.384</v>
      </c>
    </row>
    <row r="326" spans="1:21" x14ac:dyDescent="0.3">
      <c r="A326" t="s">
        <v>40</v>
      </c>
      <c r="B326" t="s">
        <v>7</v>
      </c>
      <c r="C326" t="s">
        <v>13</v>
      </c>
      <c r="D326" t="s">
        <v>195</v>
      </c>
      <c r="E326" t="s">
        <v>11</v>
      </c>
      <c r="F326" t="s">
        <v>169</v>
      </c>
      <c r="G326" t="s">
        <v>272</v>
      </c>
      <c r="H326" s="4">
        <v>44225</v>
      </c>
      <c r="I326" t="s">
        <v>9</v>
      </c>
      <c r="J326" t="s">
        <v>0</v>
      </c>
      <c r="K326" s="3">
        <v>2021</v>
      </c>
      <c r="L326" s="1">
        <v>3586</v>
      </c>
      <c r="M326" s="5">
        <v>12</v>
      </c>
      <c r="N326" s="5">
        <v>188</v>
      </c>
      <c r="O326" s="1">
        <v>674168</v>
      </c>
      <c r="P326" s="2">
        <v>26966.720000000001</v>
      </c>
      <c r="Q326" s="1">
        <v>647201.28000000003</v>
      </c>
      <c r="R326" s="5">
        <v>358.56</v>
      </c>
      <c r="S326" s="1">
        <v>43032</v>
      </c>
      <c r="T326" s="1">
        <v>604169.28</v>
      </c>
      <c r="U326" s="1">
        <v>1087.5047039999999</v>
      </c>
    </row>
    <row r="327" spans="1:21" x14ac:dyDescent="0.3">
      <c r="A327" t="s">
        <v>43</v>
      </c>
      <c r="B327" t="s">
        <v>57</v>
      </c>
      <c r="C327" t="s">
        <v>13</v>
      </c>
      <c r="D327" t="s">
        <v>72</v>
      </c>
      <c r="E327" t="s">
        <v>11</v>
      </c>
      <c r="F327" t="s">
        <v>71</v>
      </c>
      <c r="G327" t="s">
        <v>272</v>
      </c>
      <c r="H327" s="4">
        <v>44291</v>
      </c>
      <c r="I327" t="s">
        <v>17</v>
      </c>
      <c r="J327" t="s">
        <v>16</v>
      </c>
      <c r="K327" s="3">
        <v>2021</v>
      </c>
      <c r="L327" s="1">
        <v>262</v>
      </c>
      <c r="M327" s="5">
        <v>12</v>
      </c>
      <c r="N327" s="5">
        <v>23</v>
      </c>
      <c r="O327" s="1">
        <v>6026</v>
      </c>
      <c r="P327" s="2">
        <v>241.04</v>
      </c>
      <c r="Q327" s="1">
        <v>5784.96</v>
      </c>
      <c r="R327" s="5">
        <v>3.1391999999999998</v>
      </c>
      <c r="S327" s="1">
        <v>3144</v>
      </c>
      <c r="T327" s="1">
        <v>2640.96</v>
      </c>
      <c r="U327" s="1">
        <v>4.7537279999999997</v>
      </c>
    </row>
    <row r="328" spans="1:21" x14ac:dyDescent="0.3">
      <c r="A328" t="s">
        <v>15</v>
      </c>
      <c r="B328" t="s">
        <v>14</v>
      </c>
      <c r="C328" t="s">
        <v>13</v>
      </c>
      <c r="D328" t="s">
        <v>12</v>
      </c>
      <c r="E328" t="s">
        <v>11</v>
      </c>
      <c r="F328" t="s">
        <v>10</v>
      </c>
      <c r="G328" t="s">
        <v>272</v>
      </c>
      <c r="H328" s="4">
        <v>44560</v>
      </c>
      <c r="I328" t="s">
        <v>24</v>
      </c>
      <c r="J328" t="s">
        <v>23</v>
      </c>
      <c r="K328" s="3">
        <v>2021</v>
      </c>
      <c r="L328" s="1">
        <v>2489</v>
      </c>
      <c r="M328" s="5">
        <v>12</v>
      </c>
      <c r="N328" s="5">
        <v>30</v>
      </c>
      <c r="O328" s="1">
        <v>74670</v>
      </c>
      <c r="P328" s="2">
        <v>2986.8</v>
      </c>
      <c r="Q328" s="1">
        <v>71683.199999999997</v>
      </c>
      <c r="R328" s="5">
        <v>39.820800000000006</v>
      </c>
      <c r="S328" s="1">
        <v>29868</v>
      </c>
      <c r="T328" s="1">
        <v>41815.199999999997</v>
      </c>
      <c r="U328" s="1">
        <v>75.267359999999996</v>
      </c>
    </row>
    <row r="329" spans="1:21" x14ac:dyDescent="0.3">
      <c r="A329" t="s">
        <v>15</v>
      </c>
      <c r="B329" t="s">
        <v>7</v>
      </c>
      <c r="C329" t="s">
        <v>13</v>
      </c>
      <c r="D329" t="s">
        <v>106</v>
      </c>
      <c r="E329" t="s">
        <v>11</v>
      </c>
      <c r="F329" t="s">
        <v>105</v>
      </c>
      <c r="G329" t="s">
        <v>272</v>
      </c>
      <c r="H329" s="4">
        <v>44271</v>
      </c>
      <c r="I329" t="s">
        <v>1</v>
      </c>
      <c r="J329" t="s">
        <v>0</v>
      </c>
      <c r="K329" s="3">
        <v>2021</v>
      </c>
      <c r="L329" s="1">
        <v>1267</v>
      </c>
      <c r="M329" s="5">
        <v>12</v>
      </c>
      <c r="N329" s="5">
        <v>30</v>
      </c>
      <c r="O329" s="1">
        <v>38010</v>
      </c>
      <c r="P329" s="2">
        <v>1520.4</v>
      </c>
      <c r="Q329" s="1">
        <v>36489.599999999999</v>
      </c>
      <c r="R329" s="5">
        <v>20.275200000000002</v>
      </c>
      <c r="S329" s="1">
        <v>15204</v>
      </c>
      <c r="T329" s="1">
        <v>21285.599999999999</v>
      </c>
      <c r="U329" s="1">
        <v>38.314079999999997</v>
      </c>
    </row>
    <row r="330" spans="1:21" x14ac:dyDescent="0.3">
      <c r="A330" t="s">
        <v>15</v>
      </c>
      <c r="B330" t="s">
        <v>7</v>
      </c>
      <c r="C330" t="s">
        <v>13</v>
      </c>
      <c r="D330" t="s">
        <v>106</v>
      </c>
      <c r="E330" t="s">
        <v>11</v>
      </c>
      <c r="F330" t="s">
        <v>105</v>
      </c>
      <c r="G330" t="s">
        <v>272</v>
      </c>
      <c r="H330" s="4">
        <v>44151</v>
      </c>
      <c r="I330" t="s">
        <v>54</v>
      </c>
      <c r="J330" t="s">
        <v>23</v>
      </c>
      <c r="K330" s="3">
        <v>2020</v>
      </c>
      <c r="L330" s="1">
        <v>329</v>
      </c>
      <c r="M330" s="5">
        <v>12</v>
      </c>
      <c r="N330" s="5">
        <v>525</v>
      </c>
      <c r="O330" s="1">
        <v>172725</v>
      </c>
      <c r="P330" s="2">
        <v>6909</v>
      </c>
      <c r="Q330" s="1">
        <v>165816</v>
      </c>
      <c r="R330" s="5">
        <v>92.063999999999993</v>
      </c>
      <c r="S330" s="1">
        <v>3948</v>
      </c>
      <c r="T330" s="1">
        <v>161868</v>
      </c>
      <c r="U330" s="1">
        <v>291.36239999999998</v>
      </c>
    </row>
    <row r="331" spans="1:21" x14ac:dyDescent="0.3">
      <c r="A331" t="s">
        <v>40</v>
      </c>
      <c r="B331" t="s">
        <v>36</v>
      </c>
      <c r="C331" t="s">
        <v>13</v>
      </c>
      <c r="D331" t="s">
        <v>178</v>
      </c>
      <c r="E331" t="s">
        <v>11</v>
      </c>
      <c r="F331" t="s">
        <v>177</v>
      </c>
      <c r="G331" t="s">
        <v>272</v>
      </c>
      <c r="H331" s="4">
        <v>43880</v>
      </c>
      <c r="I331" t="s">
        <v>58</v>
      </c>
      <c r="J331" t="s">
        <v>0</v>
      </c>
      <c r="K331" s="3">
        <v>2020</v>
      </c>
      <c r="L331" s="1">
        <v>1366</v>
      </c>
      <c r="M331" s="5">
        <v>12</v>
      </c>
      <c r="N331" s="5">
        <v>188</v>
      </c>
      <c r="O331" s="1">
        <v>256808</v>
      </c>
      <c r="P331" s="2">
        <v>10272.32</v>
      </c>
      <c r="Q331" s="1">
        <v>246535.67999999999</v>
      </c>
      <c r="R331" s="5">
        <v>136.56</v>
      </c>
      <c r="S331" s="1">
        <v>16392</v>
      </c>
      <c r="T331" s="1">
        <v>230143.68</v>
      </c>
      <c r="U331" s="1">
        <v>414.258624</v>
      </c>
    </row>
    <row r="332" spans="1:21" x14ac:dyDescent="0.3">
      <c r="A332" t="s">
        <v>8</v>
      </c>
      <c r="B332" t="s">
        <v>14</v>
      </c>
      <c r="C332" t="s">
        <v>52</v>
      </c>
      <c r="D332" t="s">
        <v>51</v>
      </c>
      <c r="E332" t="s">
        <v>50</v>
      </c>
      <c r="F332" t="s">
        <v>49</v>
      </c>
      <c r="G332" t="s">
        <v>272</v>
      </c>
      <c r="H332" s="4">
        <v>44556</v>
      </c>
      <c r="I332" t="s">
        <v>24</v>
      </c>
      <c r="J332" t="s">
        <v>23</v>
      </c>
      <c r="K332" s="3">
        <v>2021</v>
      </c>
      <c r="L332" s="1">
        <v>1758</v>
      </c>
      <c r="M332" s="5">
        <v>148</v>
      </c>
      <c r="N332" s="5">
        <v>18</v>
      </c>
      <c r="O332" s="1">
        <v>31644</v>
      </c>
      <c r="P332" s="2">
        <v>1265.76</v>
      </c>
      <c r="Q332" s="1">
        <v>30378.240000000002</v>
      </c>
      <c r="R332" s="5">
        <v>16.876799999999999</v>
      </c>
      <c r="S332" s="1">
        <v>260184</v>
      </c>
      <c r="T332" s="1">
        <v>-229805.76</v>
      </c>
      <c r="U332" s="1">
        <v>-413.65036800000001</v>
      </c>
    </row>
    <row r="333" spans="1:21" x14ac:dyDescent="0.3">
      <c r="A333" t="s">
        <v>15</v>
      </c>
      <c r="B333" t="s">
        <v>57</v>
      </c>
      <c r="C333" t="s">
        <v>52</v>
      </c>
      <c r="D333" t="s">
        <v>143</v>
      </c>
      <c r="E333" t="s">
        <v>50</v>
      </c>
      <c r="F333" t="s">
        <v>142</v>
      </c>
      <c r="G333" t="s">
        <v>272</v>
      </c>
      <c r="H333" s="4">
        <v>44334</v>
      </c>
      <c r="I333" t="s">
        <v>48</v>
      </c>
      <c r="J333" t="s">
        <v>16</v>
      </c>
      <c r="K333" s="3">
        <v>2021</v>
      </c>
      <c r="L333" s="1">
        <v>2612</v>
      </c>
      <c r="M333" s="5">
        <v>148</v>
      </c>
      <c r="N333" s="5">
        <v>525</v>
      </c>
      <c r="O333" s="1">
        <v>1371300</v>
      </c>
      <c r="P333" s="2">
        <v>54852</v>
      </c>
      <c r="Q333" s="1">
        <v>1316448</v>
      </c>
      <c r="R333" s="5">
        <v>731.47199999999998</v>
      </c>
      <c r="S333" s="1">
        <v>386576</v>
      </c>
      <c r="T333" s="1">
        <v>929872</v>
      </c>
      <c r="U333" s="1">
        <v>1673.7695999999999</v>
      </c>
    </row>
    <row r="334" spans="1:21" x14ac:dyDescent="0.3">
      <c r="A334" t="s">
        <v>8</v>
      </c>
      <c r="B334" t="s">
        <v>22</v>
      </c>
      <c r="C334" t="s">
        <v>6</v>
      </c>
      <c r="D334" t="s">
        <v>192</v>
      </c>
      <c r="E334" t="s">
        <v>4</v>
      </c>
      <c r="F334" t="s">
        <v>191</v>
      </c>
      <c r="G334" t="s">
        <v>272</v>
      </c>
      <c r="H334" s="4">
        <v>44012</v>
      </c>
      <c r="I334" t="s">
        <v>45</v>
      </c>
      <c r="J334" t="s">
        <v>16</v>
      </c>
      <c r="K334" s="3">
        <v>2020</v>
      </c>
      <c r="L334" s="1">
        <v>1039</v>
      </c>
      <c r="M334" s="5">
        <v>308</v>
      </c>
      <c r="N334" s="5">
        <v>18</v>
      </c>
      <c r="O334" s="1">
        <v>18702</v>
      </c>
      <c r="P334" s="2">
        <v>748.08</v>
      </c>
      <c r="Q334" s="1">
        <v>17953.919999999998</v>
      </c>
      <c r="R334" s="5">
        <v>9.9763199999999994</v>
      </c>
      <c r="S334" s="1">
        <v>320012</v>
      </c>
      <c r="T334" s="1">
        <v>-302058.08</v>
      </c>
      <c r="U334" s="1">
        <v>-543.70454400000006</v>
      </c>
    </row>
    <row r="335" spans="1:21" x14ac:dyDescent="0.3">
      <c r="A335" t="s">
        <v>15</v>
      </c>
      <c r="B335" t="s">
        <v>36</v>
      </c>
      <c r="C335" t="s">
        <v>6</v>
      </c>
      <c r="D335" t="s">
        <v>35</v>
      </c>
      <c r="E335" t="s">
        <v>4</v>
      </c>
      <c r="F335" t="s">
        <v>34</v>
      </c>
      <c r="G335" t="s">
        <v>272</v>
      </c>
      <c r="H335" s="4">
        <v>43892</v>
      </c>
      <c r="I335" t="s">
        <v>1</v>
      </c>
      <c r="J335" t="s">
        <v>0</v>
      </c>
      <c r="K335" s="3">
        <v>2020</v>
      </c>
      <c r="L335" s="1">
        <v>2612</v>
      </c>
      <c r="M335" s="5">
        <v>308</v>
      </c>
      <c r="N335" s="5">
        <v>525</v>
      </c>
      <c r="O335" s="1">
        <v>1371300</v>
      </c>
      <c r="P335" s="2">
        <v>54852</v>
      </c>
      <c r="Q335" s="1">
        <v>1316448</v>
      </c>
      <c r="R335" s="5">
        <v>731.47199999999998</v>
      </c>
      <c r="S335" s="1">
        <v>804496</v>
      </c>
      <c r="T335" s="1">
        <v>511952</v>
      </c>
      <c r="U335" s="1">
        <v>921.5136</v>
      </c>
    </row>
    <row r="336" spans="1:21" x14ac:dyDescent="0.3">
      <c r="A336" t="s">
        <v>15</v>
      </c>
      <c r="B336" t="s">
        <v>33</v>
      </c>
      <c r="C336" t="s">
        <v>28</v>
      </c>
      <c r="D336" t="s">
        <v>187</v>
      </c>
      <c r="E336" t="s">
        <v>26</v>
      </c>
      <c r="F336" t="s">
        <v>131</v>
      </c>
      <c r="G336" t="s">
        <v>272</v>
      </c>
      <c r="H336" s="4">
        <v>43840</v>
      </c>
      <c r="I336" t="s">
        <v>9</v>
      </c>
      <c r="J336" t="s">
        <v>0</v>
      </c>
      <c r="K336" s="3">
        <v>2020</v>
      </c>
      <c r="L336" s="1">
        <v>2238</v>
      </c>
      <c r="M336" s="5">
        <v>320</v>
      </c>
      <c r="N336" s="5">
        <v>525</v>
      </c>
      <c r="O336" s="1">
        <v>1174950</v>
      </c>
      <c r="P336" s="2">
        <v>46998</v>
      </c>
      <c r="Q336" s="1">
        <v>1127952</v>
      </c>
      <c r="R336" s="5">
        <v>626.64</v>
      </c>
      <c r="S336" s="1">
        <v>716160</v>
      </c>
      <c r="T336" s="1">
        <v>411792</v>
      </c>
      <c r="U336" s="1">
        <v>741.22559999999999</v>
      </c>
    </row>
    <row r="337" spans="1:21" x14ac:dyDescent="0.3">
      <c r="A337" t="s">
        <v>40</v>
      </c>
      <c r="B337" t="s">
        <v>14</v>
      </c>
      <c r="C337" t="s">
        <v>28</v>
      </c>
      <c r="D337" t="s">
        <v>273</v>
      </c>
      <c r="E337" t="s">
        <v>26</v>
      </c>
      <c r="F337" t="s">
        <v>179</v>
      </c>
      <c r="G337" t="s">
        <v>272</v>
      </c>
      <c r="H337" s="4">
        <v>44329</v>
      </c>
      <c r="I337" t="s">
        <v>48</v>
      </c>
      <c r="J337" t="s">
        <v>16</v>
      </c>
      <c r="K337" s="3">
        <v>2021</v>
      </c>
      <c r="L337" s="1">
        <v>1289</v>
      </c>
      <c r="M337" s="5">
        <v>320</v>
      </c>
      <c r="N337" s="5">
        <v>188</v>
      </c>
      <c r="O337" s="1">
        <v>242332</v>
      </c>
      <c r="P337" s="2">
        <v>9693.2800000000007</v>
      </c>
      <c r="Q337" s="1">
        <v>232638.72</v>
      </c>
      <c r="R337" s="5">
        <v>128.88</v>
      </c>
      <c r="S337" s="1">
        <v>412480</v>
      </c>
      <c r="T337" s="1">
        <v>-179841.28</v>
      </c>
      <c r="U337" s="1">
        <v>-323.71430399999997</v>
      </c>
    </row>
    <row r="338" spans="1:21" x14ac:dyDescent="0.3">
      <c r="A338" t="s">
        <v>15</v>
      </c>
      <c r="B338" t="s">
        <v>7</v>
      </c>
      <c r="C338" t="s">
        <v>28</v>
      </c>
      <c r="D338" t="s">
        <v>252</v>
      </c>
      <c r="E338" t="s">
        <v>26</v>
      </c>
      <c r="F338" t="s">
        <v>251</v>
      </c>
      <c r="G338" t="s">
        <v>272</v>
      </c>
      <c r="H338" s="4">
        <v>44175</v>
      </c>
      <c r="I338" t="s">
        <v>24</v>
      </c>
      <c r="J338" t="s">
        <v>23</v>
      </c>
      <c r="K338" s="3">
        <v>2020</v>
      </c>
      <c r="L338" s="1">
        <v>2288</v>
      </c>
      <c r="M338" s="5">
        <v>320</v>
      </c>
      <c r="N338" s="5">
        <v>525</v>
      </c>
      <c r="O338" s="1">
        <v>1201200</v>
      </c>
      <c r="P338" s="2">
        <v>48048</v>
      </c>
      <c r="Q338" s="1">
        <v>1153152</v>
      </c>
      <c r="R338" s="5">
        <v>640.75199999999995</v>
      </c>
      <c r="S338" s="1">
        <v>732160</v>
      </c>
      <c r="T338" s="1">
        <v>420992</v>
      </c>
      <c r="U338" s="1">
        <v>757.78559999999993</v>
      </c>
    </row>
    <row r="339" spans="1:21" x14ac:dyDescent="0.3">
      <c r="A339" t="s">
        <v>15</v>
      </c>
      <c r="B339" t="s">
        <v>36</v>
      </c>
      <c r="C339" t="s">
        <v>13</v>
      </c>
      <c r="D339" t="s">
        <v>76</v>
      </c>
      <c r="E339" t="s">
        <v>11</v>
      </c>
      <c r="F339" t="s">
        <v>75</v>
      </c>
      <c r="G339" t="s">
        <v>228</v>
      </c>
      <c r="H339" s="4">
        <v>44293</v>
      </c>
      <c r="I339" t="s">
        <v>17</v>
      </c>
      <c r="J339" t="s">
        <v>16</v>
      </c>
      <c r="K339" s="3">
        <v>2021</v>
      </c>
      <c r="L339" s="1">
        <v>1646</v>
      </c>
      <c r="M339" s="5">
        <v>12</v>
      </c>
      <c r="N339" s="5">
        <v>11</v>
      </c>
      <c r="O339" s="1">
        <v>18106</v>
      </c>
      <c r="P339" s="2">
        <v>905.3</v>
      </c>
      <c r="Q339" s="1">
        <v>17200.7</v>
      </c>
      <c r="R339" s="5">
        <v>9.1237999999999992</v>
      </c>
      <c r="S339" s="1">
        <v>19752</v>
      </c>
      <c r="T339" s="1">
        <v>-2551.2999999999993</v>
      </c>
      <c r="U339" s="1">
        <v>-4.5923399999999983</v>
      </c>
    </row>
    <row r="340" spans="1:21" x14ac:dyDescent="0.3">
      <c r="A340" t="s">
        <v>15</v>
      </c>
      <c r="B340" t="s">
        <v>36</v>
      </c>
      <c r="C340" t="s">
        <v>13</v>
      </c>
      <c r="D340" t="s">
        <v>74</v>
      </c>
      <c r="E340" t="s">
        <v>11</v>
      </c>
      <c r="F340" t="s">
        <v>73</v>
      </c>
      <c r="G340" t="s">
        <v>228</v>
      </c>
      <c r="H340" s="4">
        <v>44230</v>
      </c>
      <c r="I340" t="s">
        <v>58</v>
      </c>
      <c r="J340" t="s">
        <v>0</v>
      </c>
      <c r="K340" s="3">
        <v>2021</v>
      </c>
      <c r="L340" s="1">
        <v>3227</v>
      </c>
      <c r="M340" s="5">
        <v>12</v>
      </c>
      <c r="N340" s="5">
        <v>11</v>
      </c>
      <c r="O340" s="1">
        <v>35497</v>
      </c>
      <c r="P340" s="2">
        <v>1774.85</v>
      </c>
      <c r="Q340" s="1">
        <v>33722.15</v>
      </c>
      <c r="R340" s="5">
        <v>17.88185</v>
      </c>
      <c r="S340" s="1">
        <v>38724</v>
      </c>
      <c r="T340" s="1">
        <v>-5001.8499999999985</v>
      </c>
      <c r="U340" s="1">
        <v>-9.0033299999999965</v>
      </c>
    </row>
    <row r="341" spans="1:21" x14ac:dyDescent="0.3">
      <c r="A341" t="s">
        <v>8</v>
      </c>
      <c r="B341" t="s">
        <v>14</v>
      </c>
      <c r="C341" t="s">
        <v>13</v>
      </c>
      <c r="D341" t="s">
        <v>198</v>
      </c>
      <c r="E341" t="s">
        <v>11</v>
      </c>
      <c r="F341" t="s">
        <v>156</v>
      </c>
      <c r="G341" t="s">
        <v>228</v>
      </c>
      <c r="H341" s="4">
        <v>44540</v>
      </c>
      <c r="I341" t="s">
        <v>24</v>
      </c>
      <c r="J341" t="s">
        <v>23</v>
      </c>
      <c r="K341" s="3">
        <v>2021</v>
      </c>
      <c r="L341" s="1">
        <v>2917</v>
      </c>
      <c r="M341" s="5">
        <v>12</v>
      </c>
      <c r="N341" s="5">
        <v>18</v>
      </c>
      <c r="O341" s="1">
        <v>52506</v>
      </c>
      <c r="P341" s="2">
        <v>2625.2999999999997</v>
      </c>
      <c r="Q341" s="1">
        <v>49880.7</v>
      </c>
      <c r="R341" s="5">
        <v>27.7134</v>
      </c>
      <c r="S341" s="1">
        <v>35004</v>
      </c>
      <c r="T341" s="1">
        <v>14876.699999999997</v>
      </c>
      <c r="U341" s="1">
        <v>26.778059999999993</v>
      </c>
    </row>
    <row r="342" spans="1:21" x14ac:dyDescent="0.3">
      <c r="A342" t="s">
        <v>8</v>
      </c>
      <c r="B342" t="s">
        <v>33</v>
      </c>
      <c r="C342" t="s">
        <v>52</v>
      </c>
      <c r="D342" t="s">
        <v>255</v>
      </c>
      <c r="E342" t="s">
        <v>50</v>
      </c>
      <c r="F342" t="s">
        <v>82</v>
      </c>
      <c r="G342" t="s">
        <v>228</v>
      </c>
      <c r="H342" s="4">
        <v>44508</v>
      </c>
      <c r="I342" t="s">
        <v>54</v>
      </c>
      <c r="J342" t="s">
        <v>23</v>
      </c>
      <c r="K342" s="3">
        <v>2021</v>
      </c>
      <c r="L342" s="1">
        <v>2917</v>
      </c>
      <c r="M342" s="5">
        <v>148</v>
      </c>
      <c r="N342" s="5">
        <v>18</v>
      </c>
      <c r="O342" s="1">
        <v>52506</v>
      </c>
      <c r="P342" s="2">
        <v>2625.2999999999997</v>
      </c>
      <c r="Q342" s="1">
        <v>49880.7</v>
      </c>
      <c r="R342" s="5">
        <v>27.7134</v>
      </c>
      <c r="S342" s="1">
        <v>431716</v>
      </c>
      <c r="T342" s="1">
        <v>-381835.3</v>
      </c>
      <c r="U342" s="1">
        <v>-687.30354</v>
      </c>
    </row>
    <row r="343" spans="1:21" x14ac:dyDescent="0.3">
      <c r="A343" t="s">
        <v>15</v>
      </c>
      <c r="B343" t="s">
        <v>39</v>
      </c>
      <c r="C343" t="s">
        <v>6</v>
      </c>
      <c r="D343" t="s">
        <v>99</v>
      </c>
      <c r="E343" t="s">
        <v>4</v>
      </c>
      <c r="F343" t="s">
        <v>98</v>
      </c>
      <c r="G343" t="s">
        <v>228</v>
      </c>
      <c r="H343" s="4">
        <v>44026</v>
      </c>
      <c r="I343" t="s">
        <v>66</v>
      </c>
      <c r="J343" t="s">
        <v>65</v>
      </c>
      <c r="K343" s="3">
        <v>2020</v>
      </c>
      <c r="L343" s="1">
        <v>3227</v>
      </c>
      <c r="M343" s="5">
        <v>308</v>
      </c>
      <c r="N343" s="5">
        <v>11</v>
      </c>
      <c r="O343" s="1">
        <v>35497</v>
      </c>
      <c r="P343" s="2">
        <v>1774.85</v>
      </c>
      <c r="Q343" s="1">
        <v>33722.15</v>
      </c>
      <c r="R343" s="5">
        <v>17.88185</v>
      </c>
      <c r="S343" s="1">
        <v>993916</v>
      </c>
      <c r="T343" s="1">
        <v>-960193.85</v>
      </c>
      <c r="U343" s="1">
        <v>-1728.3489299999999</v>
      </c>
    </row>
    <row r="344" spans="1:21" x14ac:dyDescent="0.3">
      <c r="A344" t="s">
        <v>15</v>
      </c>
      <c r="B344" t="s">
        <v>33</v>
      </c>
      <c r="C344" t="s">
        <v>28</v>
      </c>
      <c r="D344" t="s">
        <v>187</v>
      </c>
      <c r="E344" t="s">
        <v>26</v>
      </c>
      <c r="F344" t="s">
        <v>131</v>
      </c>
      <c r="G344" t="s">
        <v>228</v>
      </c>
      <c r="H344" s="4">
        <v>44212</v>
      </c>
      <c r="I344" t="s">
        <v>9</v>
      </c>
      <c r="J344" t="s">
        <v>0</v>
      </c>
      <c r="K344" s="3">
        <v>2021</v>
      </c>
      <c r="L344" s="1">
        <v>2020</v>
      </c>
      <c r="M344" s="5">
        <v>320</v>
      </c>
      <c r="N344" s="5">
        <v>11</v>
      </c>
      <c r="O344" s="1">
        <v>22220</v>
      </c>
      <c r="P344" s="2">
        <v>1111</v>
      </c>
      <c r="Q344" s="1">
        <v>21109</v>
      </c>
      <c r="R344" s="5">
        <v>11.19195</v>
      </c>
      <c r="S344" s="1">
        <v>646400</v>
      </c>
      <c r="T344" s="1">
        <v>-625291</v>
      </c>
      <c r="U344" s="1">
        <v>-1125.5237999999999</v>
      </c>
    </row>
    <row r="345" spans="1:21" x14ac:dyDescent="0.3">
      <c r="A345" t="s">
        <v>8</v>
      </c>
      <c r="B345" t="s">
        <v>14</v>
      </c>
      <c r="C345" t="s">
        <v>28</v>
      </c>
      <c r="D345" t="s">
        <v>135</v>
      </c>
      <c r="E345" t="s">
        <v>26</v>
      </c>
      <c r="F345" t="s">
        <v>59</v>
      </c>
      <c r="G345" t="s">
        <v>228</v>
      </c>
      <c r="H345" s="4">
        <v>44197</v>
      </c>
      <c r="I345" t="s">
        <v>9</v>
      </c>
      <c r="J345" t="s">
        <v>0</v>
      </c>
      <c r="K345" s="3">
        <v>2021</v>
      </c>
      <c r="L345" s="1">
        <v>1348</v>
      </c>
      <c r="M345" s="5">
        <v>320</v>
      </c>
      <c r="N345" s="5">
        <v>18</v>
      </c>
      <c r="O345" s="1">
        <v>24264</v>
      </c>
      <c r="P345" s="2">
        <v>1213.1999999999998</v>
      </c>
      <c r="Q345" s="1">
        <v>23050.799999999999</v>
      </c>
      <c r="R345" s="5">
        <v>12.802200000000001</v>
      </c>
      <c r="S345" s="1">
        <v>431360</v>
      </c>
      <c r="T345" s="1">
        <v>-408309.2</v>
      </c>
      <c r="U345" s="1">
        <v>-734.95655999999997</v>
      </c>
    </row>
    <row r="346" spans="1:21" x14ac:dyDescent="0.3">
      <c r="A346" t="s">
        <v>8</v>
      </c>
      <c r="B346" t="s">
        <v>36</v>
      </c>
      <c r="C346" t="s">
        <v>81</v>
      </c>
      <c r="D346" t="s">
        <v>271</v>
      </c>
      <c r="E346" t="s">
        <v>79</v>
      </c>
      <c r="F346" t="s">
        <v>160</v>
      </c>
      <c r="G346" t="s">
        <v>228</v>
      </c>
      <c r="H346" s="4">
        <v>44209</v>
      </c>
      <c r="I346" t="s">
        <v>9</v>
      </c>
      <c r="J346" t="s">
        <v>0</v>
      </c>
      <c r="K346" s="3">
        <v>2021</v>
      </c>
      <c r="L346" s="1">
        <v>2238</v>
      </c>
      <c r="M346" s="5">
        <v>4</v>
      </c>
      <c r="N346" s="5">
        <v>18</v>
      </c>
      <c r="O346" s="1">
        <v>40284</v>
      </c>
      <c r="P346" s="2">
        <v>2014.2</v>
      </c>
      <c r="Q346" s="1">
        <v>38269.800000000003</v>
      </c>
      <c r="R346" s="5">
        <v>21.260999999999999</v>
      </c>
      <c r="S346" s="1">
        <v>8952</v>
      </c>
      <c r="T346" s="1">
        <v>29317.800000000003</v>
      </c>
      <c r="U346" s="1">
        <v>52.772040000000004</v>
      </c>
    </row>
    <row r="347" spans="1:21" x14ac:dyDescent="0.3">
      <c r="A347" t="s">
        <v>8</v>
      </c>
      <c r="B347" t="s">
        <v>39</v>
      </c>
      <c r="C347" t="s">
        <v>81</v>
      </c>
      <c r="D347" t="s">
        <v>233</v>
      </c>
      <c r="E347" t="s">
        <v>79</v>
      </c>
      <c r="F347" t="s">
        <v>232</v>
      </c>
      <c r="G347" t="s">
        <v>228</v>
      </c>
      <c r="H347" s="4">
        <v>43980</v>
      </c>
      <c r="I347" t="s">
        <v>48</v>
      </c>
      <c r="J347" t="s">
        <v>16</v>
      </c>
      <c r="K347" s="3">
        <v>2020</v>
      </c>
      <c r="L347" s="1">
        <v>1339</v>
      </c>
      <c r="M347" s="5">
        <v>4</v>
      </c>
      <c r="N347" s="5">
        <v>18</v>
      </c>
      <c r="O347" s="1">
        <v>24102</v>
      </c>
      <c r="P347" s="2">
        <v>1205.1000000000001</v>
      </c>
      <c r="Q347" s="1">
        <v>22896.9</v>
      </c>
      <c r="R347" s="5">
        <v>12.7224</v>
      </c>
      <c r="S347" s="1">
        <v>5356</v>
      </c>
      <c r="T347" s="1">
        <v>17540.900000000001</v>
      </c>
      <c r="U347" s="1">
        <v>31.573620000000002</v>
      </c>
    </row>
    <row r="348" spans="1:21" x14ac:dyDescent="0.3">
      <c r="A348" t="s">
        <v>15</v>
      </c>
      <c r="B348" t="s">
        <v>33</v>
      </c>
      <c r="C348" t="s">
        <v>81</v>
      </c>
      <c r="D348" t="s">
        <v>155</v>
      </c>
      <c r="E348" t="s">
        <v>79</v>
      </c>
      <c r="F348" t="s">
        <v>154</v>
      </c>
      <c r="G348" t="s">
        <v>228</v>
      </c>
      <c r="H348" s="4">
        <v>44052</v>
      </c>
      <c r="I348" t="s">
        <v>95</v>
      </c>
      <c r="J348" t="s">
        <v>65</v>
      </c>
      <c r="K348" s="3">
        <v>2020</v>
      </c>
      <c r="L348" s="1">
        <v>1876</v>
      </c>
      <c r="M348" s="5">
        <v>4</v>
      </c>
      <c r="N348" s="5">
        <v>30</v>
      </c>
      <c r="O348" s="1">
        <v>56280</v>
      </c>
      <c r="P348" s="2">
        <v>2814</v>
      </c>
      <c r="Q348" s="1">
        <v>53466</v>
      </c>
      <c r="R348" s="5">
        <v>29.696999999999999</v>
      </c>
      <c r="S348" s="1">
        <v>7504</v>
      </c>
      <c r="T348" s="1">
        <v>45962</v>
      </c>
      <c r="U348" s="1">
        <v>82.7316</v>
      </c>
    </row>
    <row r="349" spans="1:21" x14ac:dyDescent="0.3">
      <c r="A349" t="s">
        <v>30</v>
      </c>
      <c r="B349" t="s">
        <v>57</v>
      </c>
      <c r="C349" t="s">
        <v>81</v>
      </c>
      <c r="D349" t="s">
        <v>116</v>
      </c>
      <c r="E349" t="s">
        <v>79</v>
      </c>
      <c r="F349" t="s">
        <v>77</v>
      </c>
      <c r="G349" t="s">
        <v>228</v>
      </c>
      <c r="H349" s="4">
        <v>44553</v>
      </c>
      <c r="I349" t="s">
        <v>24</v>
      </c>
      <c r="J349" t="s">
        <v>23</v>
      </c>
      <c r="K349" s="3">
        <v>2021</v>
      </c>
      <c r="L349" s="1">
        <v>1189</v>
      </c>
      <c r="M349" s="5">
        <v>4</v>
      </c>
      <c r="N349" s="5">
        <v>450</v>
      </c>
      <c r="O349" s="1">
        <v>535050</v>
      </c>
      <c r="P349" s="2">
        <v>26752.5</v>
      </c>
      <c r="Q349" s="1">
        <v>508297.5</v>
      </c>
      <c r="R349" s="5">
        <v>282.435</v>
      </c>
      <c r="S349" s="1">
        <v>4756</v>
      </c>
      <c r="T349" s="1">
        <v>503541.5</v>
      </c>
      <c r="U349" s="1">
        <v>906.37469999999996</v>
      </c>
    </row>
    <row r="350" spans="1:21" x14ac:dyDescent="0.3">
      <c r="A350" t="s">
        <v>43</v>
      </c>
      <c r="B350" t="s">
        <v>14</v>
      </c>
      <c r="C350" t="s">
        <v>81</v>
      </c>
      <c r="D350" t="s">
        <v>270</v>
      </c>
      <c r="E350" t="s">
        <v>79</v>
      </c>
      <c r="F350" t="s">
        <v>49</v>
      </c>
      <c r="G350" t="s">
        <v>228</v>
      </c>
      <c r="H350" s="4">
        <v>44080</v>
      </c>
      <c r="I350" t="s">
        <v>90</v>
      </c>
      <c r="J350" t="s">
        <v>65</v>
      </c>
      <c r="K350" s="3">
        <v>2020</v>
      </c>
      <c r="L350" s="1">
        <v>3349</v>
      </c>
      <c r="M350" s="5">
        <v>4</v>
      </c>
      <c r="N350" s="5">
        <v>23</v>
      </c>
      <c r="O350" s="1">
        <v>77027</v>
      </c>
      <c r="P350" s="2">
        <v>3851.3500000000004</v>
      </c>
      <c r="Q350" s="1">
        <v>73175.649999999994</v>
      </c>
      <c r="R350" s="5">
        <v>39.771749999999997</v>
      </c>
      <c r="S350" s="1">
        <v>13396</v>
      </c>
      <c r="T350" s="1">
        <v>59779.649999999994</v>
      </c>
      <c r="U350" s="1">
        <v>107.60336999999998</v>
      </c>
    </row>
    <row r="351" spans="1:21" x14ac:dyDescent="0.3">
      <c r="A351" t="s">
        <v>15</v>
      </c>
      <c r="B351" t="s">
        <v>22</v>
      </c>
      <c r="C351" t="s">
        <v>81</v>
      </c>
      <c r="D351" t="s">
        <v>132</v>
      </c>
      <c r="E351" t="s">
        <v>79</v>
      </c>
      <c r="F351" t="s">
        <v>131</v>
      </c>
      <c r="G351" t="s">
        <v>228</v>
      </c>
      <c r="H351" s="4">
        <v>43926</v>
      </c>
      <c r="I351" t="s">
        <v>17</v>
      </c>
      <c r="J351" t="s">
        <v>16</v>
      </c>
      <c r="K351" s="3">
        <v>2020</v>
      </c>
      <c r="L351" s="1">
        <v>684</v>
      </c>
      <c r="M351" s="5">
        <v>4</v>
      </c>
      <c r="N351" s="5">
        <v>11</v>
      </c>
      <c r="O351" s="1">
        <v>7524</v>
      </c>
      <c r="P351" s="2">
        <v>376.20000000000005</v>
      </c>
      <c r="Q351" s="1">
        <v>7147.8</v>
      </c>
      <c r="R351" s="5">
        <v>3.7905000000000002</v>
      </c>
      <c r="S351" s="1">
        <v>2736</v>
      </c>
      <c r="T351" s="1">
        <v>4411.8</v>
      </c>
      <c r="U351" s="1">
        <v>7.9412400000000005</v>
      </c>
    </row>
    <row r="352" spans="1:21" x14ac:dyDescent="0.3">
      <c r="A352" t="s">
        <v>15</v>
      </c>
      <c r="B352" t="s">
        <v>33</v>
      </c>
      <c r="C352" t="s">
        <v>81</v>
      </c>
      <c r="D352" t="s">
        <v>155</v>
      </c>
      <c r="E352" t="s">
        <v>79</v>
      </c>
      <c r="F352" t="s">
        <v>154</v>
      </c>
      <c r="G352" t="s">
        <v>228</v>
      </c>
      <c r="H352" s="4">
        <v>44416</v>
      </c>
      <c r="I352" t="s">
        <v>95</v>
      </c>
      <c r="J352" t="s">
        <v>65</v>
      </c>
      <c r="K352" s="3">
        <v>2021</v>
      </c>
      <c r="L352" s="1">
        <v>2984</v>
      </c>
      <c r="M352" s="5">
        <v>4</v>
      </c>
      <c r="N352" s="5">
        <v>11</v>
      </c>
      <c r="O352" s="1">
        <v>32824</v>
      </c>
      <c r="P352" s="2">
        <v>1641.2</v>
      </c>
      <c r="Q352" s="1">
        <v>31182.799999999999</v>
      </c>
      <c r="R352" s="5">
        <v>16.538550000000001</v>
      </c>
      <c r="S352" s="1">
        <v>11936</v>
      </c>
      <c r="T352" s="1">
        <v>19246.8</v>
      </c>
      <c r="U352" s="1">
        <v>34.644239999999996</v>
      </c>
    </row>
    <row r="353" spans="1:21" x14ac:dyDescent="0.3">
      <c r="A353" t="s">
        <v>15</v>
      </c>
      <c r="B353" t="s">
        <v>7</v>
      </c>
      <c r="C353" t="s">
        <v>21</v>
      </c>
      <c r="D353" t="s">
        <v>128</v>
      </c>
      <c r="E353" t="s">
        <v>19</v>
      </c>
      <c r="F353" t="s">
        <v>127</v>
      </c>
      <c r="G353" t="s">
        <v>228</v>
      </c>
      <c r="H353" s="4">
        <v>44006</v>
      </c>
      <c r="I353" t="s">
        <v>45</v>
      </c>
      <c r="J353" t="s">
        <v>16</v>
      </c>
      <c r="K353" s="3">
        <v>2020</v>
      </c>
      <c r="L353" s="1">
        <v>1661</v>
      </c>
      <c r="M353" s="5">
        <v>6</v>
      </c>
      <c r="N353" s="5">
        <v>525</v>
      </c>
      <c r="O353" s="1">
        <v>872025</v>
      </c>
      <c r="P353" s="2">
        <v>43601.25</v>
      </c>
      <c r="Q353" s="1">
        <v>828423.75</v>
      </c>
      <c r="R353" s="5">
        <v>460.34625</v>
      </c>
      <c r="S353" s="1">
        <v>9966</v>
      </c>
      <c r="T353" s="1">
        <v>818457.75</v>
      </c>
      <c r="U353" s="1">
        <v>1473.2239500000001</v>
      </c>
    </row>
    <row r="354" spans="1:21" x14ac:dyDescent="0.3">
      <c r="A354" t="s">
        <v>40</v>
      </c>
      <c r="B354" t="s">
        <v>33</v>
      </c>
      <c r="C354" t="s">
        <v>21</v>
      </c>
      <c r="D354" t="s">
        <v>246</v>
      </c>
      <c r="E354" t="s">
        <v>19</v>
      </c>
      <c r="F354" t="s">
        <v>245</v>
      </c>
      <c r="G354" t="s">
        <v>228</v>
      </c>
      <c r="H354" s="4">
        <v>43988</v>
      </c>
      <c r="I354" t="s">
        <v>45</v>
      </c>
      <c r="J354" t="s">
        <v>16</v>
      </c>
      <c r="K354" s="3">
        <v>2020</v>
      </c>
      <c r="L354" s="1">
        <v>4352</v>
      </c>
      <c r="M354" s="5">
        <v>6</v>
      </c>
      <c r="N354" s="5">
        <v>188</v>
      </c>
      <c r="O354" s="1">
        <v>818176</v>
      </c>
      <c r="P354" s="2">
        <v>40908.800000000003</v>
      </c>
      <c r="Q354" s="1">
        <v>777267.19999999995</v>
      </c>
      <c r="R354" s="5">
        <v>430.70625000000001</v>
      </c>
      <c r="S354" s="1">
        <v>26112</v>
      </c>
      <c r="T354" s="1">
        <v>751155.19999999995</v>
      </c>
      <c r="U354" s="1">
        <v>1352.07936</v>
      </c>
    </row>
    <row r="355" spans="1:21" x14ac:dyDescent="0.3">
      <c r="A355" t="s">
        <v>8</v>
      </c>
      <c r="B355" t="s">
        <v>29</v>
      </c>
      <c r="C355" t="s">
        <v>21</v>
      </c>
      <c r="D355" t="s">
        <v>269</v>
      </c>
      <c r="E355" t="s">
        <v>19</v>
      </c>
      <c r="F355" t="s">
        <v>169</v>
      </c>
      <c r="G355" t="s">
        <v>228</v>
      </c>
      <c r="H355" s="4">
        <v>44067</v>
      </c>
      <c r="I355" t="s">
        <v>95</v>
      </c>
      <c r="J355" t="s">
        <v>65</v>
      </c>
      <c r="K355" s="3">
        <v>2020</v>
      </c>
      <c r="L355" s="1">
        <v>2810</v>
      </c>
      <c r="M355" s="5">
        <v>6</v>
      </c>
      <c r="N355" s="5">
        <v>18</v>
      </c>
      <c r="O355" s="1">
        <v>50580</v>
      </c>
      <c r="P355" s="2">
        <v>2529</v>
      </c>
      <c r="Q355" s="1">
        <v>48051</v>
      </c>
      <c r="R355" s="5">
        <v>26.698799999999999</v>
      </c>
      <c r="S355" s="1">
        <v>16860</v>
      </c>
      <c r="T355" s="1">
        <v>31191</v>
      </c>
      <c r="U355" s="1">
        <v>56.143799999999999</v>
      </c>
    </row>
    <row r="356" spans="1:21" x14ac:dyDescent="0.3">
      <c r="A356" t="s">
        <v>15</v>
      </c>
      <c r="B356" t="s">
        <v>14</v>
      </c>
      <c r="C356" t="s">
        <v>13</v>
      </c>
      <c r="D356" t="s">
        <v>62</v>
      </c>
      <c r="E356" t="s">
        <v>11</v>
      </c>
      <c r="F356" t="s">
        <v>61</v>
      </c>
      <c r="G356" t="s">
        <v>228</v>
      </c>
      <c r="H356" s="4">
        <v>44523</v>
      </c>
      <c r="I356" t="s">
        <v>54</v>
      </c>
      <c r="J356" t="s">
        <v>23</v>
      </c>
      <c r="K356" s="3">
        <v>2021</v>
      </c>
      <c r="L356" s="1">
        <v>1564</v>
      </c>
      <c r="M356" s="5">
        <v>12</v>
      </c>
      <c r="N356" s="5">
        <v>30</v>
      </c>
      <c r="O356" s="1">
        <v>46920</v>
      </c>
      <c r="P356" s="2">
        <v>2346</v>
      </c>
      <c r="Q356" s="1">
        <v>44574</v>
      </c>
      <c r="R356" s="5">
        <v>24.757000000000001</v>
      </c>
      <c r="S356" s="1">
        <v>18768</v>
      </c>
      <c r="T356" s="1">
        <v>25806</v>
      </c>
      <c r="U356" s="1">
        <v>46.450800000000001</v>
      </c>
    </row>
    <row r="357" spans="1:21" x14ac:dyDescent="0.3">
      <c r="A357" t="s">
        <v>40</v>
      </c>
      <c r="B357" t="s">
        <v>7</v>
      </c>
      <c r="C357" t="s">
        <v>13</v>
      </c>
      <c r="D357" t="s">
        <v>241</v>
      </c>
      <c r="E357" t="s">
        <v>11</v>
      </c>
      <c r="F357" t="s">
        <v>158</v>
      </c>
      <c r="G357" t="s">
        <v>228</v>
      </c>
      <c r="H357" s="4">
        <v>44332</v>
      </c>
      <c r="I357" t="s">
        <v>48</v>
      </c>
      <c r="J357" t="s">
        <v>16</v>
      </c>
      <c r="K357" s="3">
        <v>2021</v>
      </c>
      <c r="L357" s="1">
        <v>3590</v>
      </c>
      <c r="M357" s="5">
        <v>12</v>
      </c>
      <c r="N357" s="5">
        <v>188</v>
      </c>
      <c r="O357" s="1">
        <v>674920</v>
      </c>
      <c r="P357" s="2">
        <v>33746</v>
      </c>
      <c r="Q357" s="1">
        <v>641174</v>
      </c>
      <c r="R357" s="5">
        <v>355.3</v>
      </c>
      <c r="S357" s="1">
        <v>43080</v>
      </c>
      <c r="T357" s="1">
        <v>598094</v>
      </c>
      <c r="U357" s="1">
        <v>1076.5691999999999</v>
      </c>
    </row>
    <row r="358" spans="1:21" x14ac:dyDescent="0.3">
      <c r="A358" t="s">
        <v>40</v>
      </c>
      <c r="B358" t="s">
        <v>7</v>
      </c>
      <c r="C358" t="s">
        <v>13</v>
      </c>
      <c r="D358" t="s">
        <v>195</v>
      </c>
      <c r="E358" t="s">
        <v>11</v>
      </c>
      <c r="F358" t="s">
        <v>169</v>
      </c>
      <c r="G358" t="s">
        <v>228</v>
      </c>
      <c r="H358" s="4">
        <v>43843</v>
      </c>
      <c r="I358" t="s">
        <v>9</v>
      </c>
      <c r="J358" t="s">
        <v>0</v>
      </c>
      <c r="K358" s="3">
        <v>2020</v>
      </c>
      <c r="L358" s="1">
        <v>2862</v>
      </c>
      <c r="M358" s="5">
        <v>12</v>
      </c>
      <c r="N358" s="5">
        <v>188</v>
      </c>
      <c r="O358" s="1">
        <v>538056</v>
      </c>
      <c r="P358" s="2">
        <v>26902.800000000003</v>
      </c>
      <c r="Q358" s="1">
        <v>511153.2</v>
      </c>
      <c r="R358" s="5">
        <v>283.21875</v>
      </c>
      <c r="S358" s="1">
        <v>34344</v>
      </c>
      <c r="T358" s="1">
        <v>476809.2</v>
      </c>
      <c r="U358" s="1">
        <v>858.25656000000004</v>
      </c>
    </row>
    <row r="359" spans="1:21" x14ac:dyDescent="0.3">
      <c r="A359" t="s">
        <v>30</v>
      </c>
      <c r="B359" t="s">
        <v>7</v>
      </c>
      <c r="C359" t="s">
        <v>13</v>
      </c>
      <c r="D359" t="s">
        <v>176</v>
      </c>
      <c r="E359" t="s">
        <v>11</v>
      </c>
      <c r="F359" t="s">
        <v>175</v>
      </c>
      <c r="G359" t="s">
        <v>228</v>
      </c>
      <c r="H359" s="4">
        <v>43893</v>
      </c>
      <c r="I359" t="s">
        <v>1</v>
      </c>
      <c r="J359" t="s">
        <v>0</v>
      </c>
      <c r="K359" s="3">
        <v>2020</v>
      </c>
      <c r="L359" s="1">
        <v>1928</v>
      </c>
      <c r="M359" s="5">
        <v>12</v>
      </c>
      <c r="N359" s="5">
        <v>450</v>
      </c>
      <c r="O359" s="1">
        <v>867600</v>
      </c>
      <c r="P359" s="2">
        <v>43380</v>
      </c>
      <c r="Q359" s="1">
        <v>824220</v>
      </c>
      <c r="R359" s="5">
        <v>457.995</v>
      </c>
      <c r="S359" s="1">
        <v>23136</v>
      </c>
      <c r="T359" s="1">
        <v>801084</v>
      </c>
      <c r="U359" s="1">
        <v>1441.9512</v>
      </c>
    </row>
    <row r="360" spans="1:21" x14ac:dyDescent="0.3">
      <c r="A360" t="s">
        <v>15</v>
      </c>
      <c r="B360" t="s">
        <v>7</v>
      </c>
      <c r="C360" t="s">
        <v>13</v>
      </c>
      <c r="D360" t="s">
        <v>106</v>
      </c>
      <c r="E360" t="s">
        <v>11</v>
      </c>
      <c r="F360" t="s">
        <v>105</v>
      </c>
      <c r="G360" t="s">
        <v>228</v>
      </c>
      <c r="H360" s="4">
        <v>44280</v>
      </c>
      <c r="I360" t="s">
        <v>1</v>
      </c>
      <c r="J360" t="s">
        <v>0</v>
      </c>
      <c r="K360" s="3">
        <v>2021</v>
      </c>
      <c r="L360" s="1">
        <v>2792</v>
      </c>
      <c r="M360" s="5">
        <v>12</v>
      </c>
      <c r="N360" s="5">
        <v>11</v>
      </c>
      <c r="O360" s="1">
        <v>30712</v>
      </c>
      <c r="P360" s="2">
        <v>1535.6000000000001</v>
      </c>
      <c r="Q360" s="1">
        <v>29176.400000000001</v>
      </c>
      <c r="R360" s="5">
        <v>15.474549999999999</v>
      </c>
      <c r="S360" s="1">
        <v>33504</v>
      </c>
      <c r="T360" s="1">
        <v>-4327.5999999999985</v>
      </c>
      <c r="U360" s="1">
        <v>-7.7896799999999971</v>
      </c>
    </row>
    <row r="361" spans="1:21" x14ac:dyDescent="0.3">
      <c r="A361" t="s">
        <v>30</v>
      </c>
      <c r="B361" t="s">
        <v>14</v>
      </c>
      <c r="C361" t="s">
        <v>13</v>
      </c>
      <c r="D361" t="s">
        <v>180</v>
      </c>
      <c r="E361" t="s">
        <v>11</v>
      </c>
      <c r="F361" t="s">
        <v>179</v>
      </c>
      <c r="G361" t="s">
        <v>228</v>
      </c>
      <c r="H361" s="4">
        <v>44111</v>
      </c>
      <c r="I361" t="s">
        <v>44</v>
      </c>
      <c r="J361" t="s">
        <v>23</v>
      </c>
      <c r="K361" s="3">
        <v>2020</v>
      </c>
      <c r="L361" s="1">
        <v>1189</v>
      </c>
      <c r="M361" s="5">
        <v>12</v>
      </c>
      <c r="N361" s="5">
        <v>450</v>
      </c>
      <c r="O361" s="1">
        <v>535050</v>
      </c>
      <c r="P361" s="2">
        <v>26752.5</v>
      </c>
      <c r="Q361" s="1">
        <v>508297.5</v>
      </c>
      <c r="R361" s="5">
        <v>282.435</v>
      </c>
      <c r="S361" s="1">
        <v>14268</v>
      </c>
      <c r="T361" s="1">
        <v>494029.5</v>
      </c>
      <c r="U361" s="1">
        <v>889.25310000000002</v>
      </c>
    </row>
    <row r="362" spans="1:21" x14ac:dyDescent="0.3">
      <c r="A362" t="s">
        <v>15</v>
      </c>
      <c r="B362" t="s">
        <v>7</v>
      </c>
      <c r="C362" t="s">
        <v>13</v>
      </c>
      <c r="D362" t="s">
        <v>106</v>
      </c>
      <c r="E362" t="s">
        <v>11</v>
      </c>
      <c r="F362" t="s">
        <v>105</v>
      </c>
      <c r="G362" t="s">
        <v>228</v>
      </c>
      <c r="H362" s="4">
        <v>44521</v>
      </c>
      <c r="I362" t="s">
        <v>54</v>
      </c>
      <c r="J362" t="s">
        <v>23</v>
      </c>
      <c r="K362" s="3">
        <v>2021</v>
      </c>
      <c r="L362" s="1">
        <v>722</v>
      </c>
      <c r="M362" s="5">
        <v>12</v>
      </c>
      <c r="N362" s="5">
        <v>525</v>
      </c>
      <c r="O362" s="1">
        <v>379050</v>
      </c>
      <c r="P362" s="2">
        <v>18952.5</v>
      </c>
      <c r="Q362" s="1">
        <v>360097.5</v>
      </c>
      <c r="R362" s="5">
        <v>200.16499999999999</v>
      </c>
      <c r="S362" s="1">
        <v>8664</v>
      </c>
      <c r="T362" s="1">
        <v>351433.5</v>
      </c>
      <c r="U362" s="1">
        <v>632.58029999999997</v>
      </c>
    </row>
    <row r="363" spans="1:21" x14ac:dyDescent="0.3">
      <c r="A363" t="s">
        <v>43</v>
      </c>
      <c r="B363" t="s">
        <v>39</v>
      </c>
      <c r="C363" t="s">
        <v>13</v>
      </c>
      <c r="D363" t="s">
        <v>244</v>
      </c>
      <c r="E363" t="s">
        <v>11</v>
      </c>
      <c r="F363" t="s">
        <v>243</v>
      </c>
      <c r="G363" t="s">
        <v>228</v>
      </c>
      <c r="H363" s="4">
        <v>43861</v>
      </c>
      <c r="I363" t="s">
        <v>9</v>
      </c>
      <c r="J363" t="s">
        <v>0</v>
      </c>
      <c r="K363" s="3">
        <v>2020</v>
      </c>
      <c r="L363" s="1">
        <v>3144</v>
      </c>
      <c r="M363" s="5">
        <v>12</v>
      </c>
      <c r="N363" s="5">
        <v>23</v>
      </c>
      <c r="O363" s="1">
        <v>72312</v>
      </c>
      <c r="P363" s="2">
        <v>3615.6000000000004</v>
      </c>
      <c r="Q363" s="1">
        <v>68696.399999999994</v>
      </c>
      <c r="R363" s="5">
        <v>37.335000000000001</v>
      </c>
      <c r="S363" s="1">
        <v>37728</v>
      </c>
      <c r="T363" s="1">
        <v>30968.399999999994</v>
      </c>
      <c r="U363" s="1">
        <v>55.74311999999999</v>
      </c>
    </row>
    <row r="364" spans="1:21" x14ac:dyDescent="0.3">
      <c r="A364" t="s">
        <v>40</v>
      </c>
      <c r="B364" t="s">
        <v>7</v>
      </c>
      <c r="C364" t="s">
        <v>13</v>
      </c>
      <c r="D364" t="s">
        <v>241</v>
      </c>
      <c r="E364" t="s">
        <v>11</v>
      </c>
      <c r="F364" t="s">
        <v>158</v>
      </c>
      <c r="G364" t="s">
        <v>228</v>
      </c>
      <c r="H364" s="4">
        <v>44029</v>
      </c>
      <c r="I364" t="s">
        <v>66</v>
      </c>
      <c r="J364" t="s">
        <v>65</v>
      </c>
      <c r="K364" s="3">
        <v>2020</v>
      </c>
      <c r="L364" s="1">
        <v>1033</v>
      </c>
      <c r="M364" s="5">
        <v>12</v>
      </c>
      <c r="N364" s="5">
        <v>188</v>
      </c>
      <c r="O364" s="1">
        <v>194204</v>
      </c>
      <c r="P364" s="2">
        <v>9710.2000000000007</v>
      </c>
      <c r="Q364" s="1">
        <v>184493.8</v>
      </c>
      <c r="R364" s="5">
        <v>102.24375000000001</v>
      </c>
      <c r="S364" s="1">
        <v>12396</v>
      </c>
      <c r="T364" s="1">
        <v>172097.8</v>
      </c>
      <c r="U364" s="1">
        <v>309.77603999999997</v>
      </c>
    </row>
    <row r="365" spans="1:21" x14ac:dyDescent="0.3">
      <c r="A365" t="s">
        <v>15</v>
      </c>
      <c r="B365" t="s">
        <v>7</v>
      </c>
      <c r="C365" t="s">
        <v>13</v>
      </c>
      <c r="D365" t="s">
        <v>106</v>
      </c>
      <c r="E365" t="s">
        <v>11</v>
      </c>
      <c r="F365" t="s">
        <v>105</v>
      </c>
      <c r="G365" t="s">
        <v>228</v>
      </c>
      <c r="H365" s="4">
        <v>43850</v>
      </c>
      <c r="I365" t="s">
        <v>9</v>
      </c>
      <c r="J365" t="s">
        <v>0</v>
      </c>
      <c r="K365" s="3">
        <v>2020</v>
      </c>
      <c r="L365" s="1">
        <v>3196</v>
      </c>
      <c r="M365" s="5">
        <v>12</v>
      </c>
      <c r="N365" s="5">
        <v>30</v>
      </c>
      <c r="O365" s="1">
        <v>95880</v>
      </c>
      <c r="P365" s="2">
        <v>4794</v>
      </c>
      <c r="Q365" s="1">
        <v>91086</v>
      </c>
      <c r="R365" s="5">
        <v>50.597000000000001</v>
      </c>
      <c r="S365" s="1">
        <v>38352</v>
      </c>
      <c r="T365" s="1">
        <v>52734</v>
      </c>
      <c r="U365" s="1">
        <v>94.921199999999999</v>
      </c>
    </row>
    <row r="366" spans="1:21" x14ac:dyDescent="0.3">
      <c r="A366" t="s">
        <v>43</v>
      </c>
      <c r="B366" t="s">
        <v>29</v>
      </c>
      <c r="C366" t="s">
        <v>52</v>
      </c>
      <c r="D366" t="s">
        <v>222</v>
      </c>
      <c r="E366" t="s">
        <v>50</v>
      </c>
      <c r="F366" t="s">
        <v>169</v>
      </c>
      <c r="G366" t="s">
        <v>228</v>
      </c>
      <c r="H366" s="4">
        <v>44107</v>
      </c>
      <c r="I366" t="s">
        <v>44</v>
      </c>
      <c r="J366" t="s">
        <v>23</v>
      </c>
      <c r="K366" s="3">
        <v>2020</v>
      </c>
      <c r="L366" s="1">
        <v>666</v>
      </c>
      <c r="M366" s="5">
        <v>148</v>
      </c>
      <c r="N366" s="5">
        <v>23</v>
      </c>
      <c r="O366" s="1">
        <v>15318</v>
      </c>
      <c r="P366" s="2">
        <v>765.90000000000009</v>
      </c>
      <c r="Q366" s="1">
        <v>14552.1</v>
      </c>
      <c r="R366" s="5">
        <v>7.9087500000000004</v>
      </c>
      <c r="S366" s="1">
        <v>98568</v>
      </c>
      <c r="T366" s="1">
        <v>-84015.9</v>
      </c>
      <c r="U366" s="1">
        <v>-151.22861999999998</v>
      </c>
    </row>
    <row r="367" spans="1:21" x14ac:dyDescent="0.3">
      <c r="A367" t="s">
        <v>43</v>
      </c>
      <c r="B367" t="s">
        <v>7</v>
      </c>
      <c r="C367" t="s">
        <v>52</v>
      </c>
      <c r="D367" t="s">
        <v>230</v>
      </c>
      <c r="E367" t="s">
        <v>50</v>
      </c>
      <c r="F367" t="s">
        <v>158</v>
      </c>
      <c r="G367" t="s">
        <v>228</v>
      </c>
      <c r="H367" s="4">
        <v>44397</v>
      </c>
      <c r="I367" t="s">
        <v>66</v>
      </c>
      <c r="J367" t="s">
        <v>65</v>
      </c>
      <c r="K367" s="3">
        <v>2021</v>
      </c>
      <c r="L367" s="1">
        <v>3433</v>
      </c>
      <c r="M367" s="5">
        <v>148</v>
      </c>
      <c r="N367" s="5">
        <v>23</v>
      </c>
      <c r="O367" s="1">
        <v>78959</v>
      </c>
      <c r="P367" s="2">
        <v>3947.9500000000003</v>
      </c>
      <c r="Q367" s="1">
        <v>75011.05</v>
      </c>
      <c r="R367" s="5">
        <v>40.76925</v>
      </c>
      <c r="S367" s="1">
        <v>508084</v>
      </c>
      <c r="T367" s="1">
        <v>-433072.95</v>
      </c>
      <c r="U367" s="1">
        <v>-779.53130999999996</v>
      </c>
    </row>
    <row r="368" spans="1:21" x14ac:dyDescent="0.3">
      <c r="A368" t="s">
        <v>40</v>
      </c>
      <c r="B368" t="s">
        <v>33</v>
      </c>
      <c r="C368" t="s">
        <v>52</v>
      </c>
      <c r="D368" t="s">
        <v>261</v>
      </c>
      <c r="E368" t="s">
        <v>50</v>
      </c>
      <c r="F368" t="s">
        <v>260</v>
      </c>
      <c r="G368" t="s">
        <v>228</v>
      </c>
      <c r="H368" s="4">
        <v>44476</v>
      </c>
      <c r="I368" t="s">
        <v>44</v>
      </c>
      <c r="J368" t="s">
        <v>23</v>
      </c>
      <c r="K368" s="3">
        <v>2021</v>
      </c>
      <c r="L368" s="1">
        <v>968</v>
      </c>
      <c r="M368" s="5">
        <v>148</v>
      </c>
      <c r="N368" s="5">
        <v>188</v>
      </c>
      <c r="O368" s="1">
        <v>181984</v>
      </c>
      <c r="P368" s="2">
        <v>9099.2000000000007</v>
      </c>
      <c r="Q368" s="1">
        <v>172884.8</v>
      </c>
      <c r="R368" s="5">
        <v>95.831249999999997</v>
      </c>
      <c r="S368" s="1">
        <v>143264</v>
      </c>
      <c r="T368" s="1">
        <v>29620.799999999988</v>
      </c>
      <c r="U368" s="1">
        <v>53.317439999999976</v>
      </c>
    </row>
    <row r="369" spans="1:21" x14ac:dyDescent="0.3">
      <c r="A369" t="s">
        <v>15</v>
      </c>
      <c r="B369" t="s">
        <v>22</v>
      </c>
      <c r="C369" t="s">
        <v>52</v>
      </c>
      <c r="D369" t="s">
        <v>102</v>
      </c>
      <c r="E369" t="s">
        <v>50</v>
      </c>
      <c r="F369" t="s">
        <v>101</v>
      </c>
      <c r="G369" t="s">
        <v>228</v>
      </c>
      <c r="H369" s="4">
        <v>44219</v>
      </c>
      <c r="I369" t="s">
        <v>9</v>
      </c>
      <c r="J369" t="s">
        <v>0</v>
      </c>
      <c r="K369" s="3">
        <v>2021</v>
      </c>
      <c r="L369" s="1">
        <v>722</v>
      </c>
      <c r="M369" s="5">
        <v>148</v>
      </c>
      <c r="N369" s="5">
        <v>525</v>
      </c>
      <c r="O369" s="1">
        <v>379050</v>
      </c>
      <c r="P369" s="2">
        <v>18952.5</v>
      </c>
      <c r="Q369" s="1">
        <v>360097.5</v>
      </c>
      <c r="R369" s="5">
        <v>200.16499999999999</v>
      </c>
      <c r="S369" s="1">
        <v>106856</v>
      </c>
      <c r="T369" s="1">
        <v>253241.5</v>
      </c>
      <c r="U369" s="1">
        <v>455.8347</v>
      </c>
    </row>
    <row r="370" spans="1:21" x14ac:dyDescent="0.3">
      <c r="A370" t="s">
        <v>15</v>
      </c>
      <c r="B370" t="s">
        <v>22</v>
      </c>
      <c r="C370" t="s">
        <v>52</v>
      </c>
      <c r="D370" t="s">
        <v>102</v>
      </c>
      <c r="E370" t="s">
        <v>50</v>
      </c>
      <c r="F370" t="s">
        <v>101</v>
      </c>
      <c r="G370" t="s">
        <v>228</v>
      </c>
      <c r="H370" s="4">
        <v>44175</v>
      </c>
      <c r="I370" t="s">
        <v>24</v>
      </c>
      <c r="J370" t="s">
        <v>23</v>
      </c>
      <c r="K370" s="3">
        <v>2020</v>
      </c>
      <c r="L370" s="1">
        <v>3398</v>
      </c>
      <c r="M370" s="5">
        <v>148</v>
      </c>
      <c r="N370" s="5">
        <v>30</v>
      </c>
      <c r="O370" s="1">
        <v>101940</v>
      </c>
      <c r="P370" s="2">
        <v>5097</v>
      </c>
      <c r="Q370" s="1">
        <v>96843</v>
      </c>
      <c r="R370" s="5">
        <v>53.808</v>
      </c>
      <c r="S370" s="1">
        <v>502904</v>
      </c>
      <c r="T370" s="1">
        <v>-406061</v>
      </c>
      <c r="U370" s="1">
        <v>-730.90980000000002</v>
      </c>
    </row>
    <row r="371" spans="1:21" x14ac:dyDescent="0.3">
      <c r="A371" t="s">
        <v>15</v>
      </c>
      <c r="B371" t="s">
        <v>57</v>
      </c>
      <c r="C371" t="s">
        <v>52</v>
      </c>
      <c r="D371" t="s">
        <v>143</v>
      </c>
      <c r="E371" t="s">
        <v>50</v>
      </c>
      <c r="F371" t="s">
        <v>142</v>
      </c>
      <c r="G371" t="s">
        <v>228</v>
      </c>
      <c r="H371" s="4">
        <v>44513</v>
      </c>
      <c r="I371" t="s">
        <v>54</v>
      </c>
      <c r="J371" t="s">
        <v>23</v>
      </c>
      <c r="K371" s="3">
        <v>2021</v>
      </c>
      <c r="L371" s="1">
        <v>1895</v>
      </c>
      <c r="M371" s="5">
        <v>148</v>
      </c>
      <c r="N371" s="5">
        <v>30</v>
      </c>
      <c r="O371" s="1">
        <v>56850</v>
      </c>
      <c r="P371" s="2">
        <v>2842.5</v>
      </c>
      <c r="Q371" s="1">
        <v>54007.5</v>
      </c>
      <c r="R371" s="5">
        <v>30.001000000000001</v>
      </c>
      <c r="S371" s="1">
        <v>280460</v>
      </c>
      <c r="T371" s="1">
        <v>-226452.5</v>
      </c>
      <c r="U371" s="1">
        <v>-407.61449999999996</v>
      </c>
    </row>
    <row r="372" spans="1:21" x14ac:dyDescent="0.3">
      <c r="A372" t="s">
        <v>40</v>
      </c>
      <c r="B372" t="s">
        <v>29</v>
      </c>
      <c r="C372" t="s">
        <v>52</v>
      </c>
      <c r="D372" t="s">
        <v>221</v>
      </c>
      <c r="E372" t="s">
        <v>50</v>
      </c>
      <c r="F372" t="s">
        <v>220</v>
      </c>
      <c r="G372" t="s">
        <v>228</v>
      </c>
      <c r="H372" s="4">
        <v>44313</v>
      </c>
      <c r="I372" t="s">
        <v>17</v>
      </c>
      <c r="J372" t="s">
        <v>16</v>
      </c>
      <c r="K372" s="3">
        <v>2021</v>
      </c>
      <c r="L372" s="1">
        <v>1033</v>
      </c>
      <c r="M372" s="5">
        <v>148</v>
      </c>
      <c r="N372" s="5">
        <v>188</v>
      </c>
      <c r="O372" s="1">
        <v>194204</v>
      </c>
      <c r="P372" s="2">
        <v>9710.2000000000007</v>
      </c>
      <c r="Q372" s="1">
        <v>184493.8</v>
      </c>
      <c r="R372" s="5">
        <v>102.24375000000001</v>
      </c>
      <c r="S372" s="1">
        <v>152884</v>
      </c>
      <c r="T372" s="1">
        <v>31609.799999999988</v>
      </c>
      <c r="U372" s="1">
        <v>56.897639999999974</v>
      </c>
    </row>
    <row r="373" spans="1:21" x14ac:dyDescent="0.3">
      <c r="A373" t="s">
        <v>30</v>
      </c>
      <c r="B373" t="s">
        <v>57</v>
      </c>
      <c r="C373" t="s">
        <v>52</v>
      </c>
      <c r="D373" t="s">
        <v>268</v>
      </c>
      <c r="E373" t="s">
        <v>50</v>
      </c>
      <c r="F373" t="s">
        <v>55</v>
      </c>
      <c r="G373" t="s">
        <v>228</v>
      </c>
      <c r="H373" s="4">
        <v>44341</v>
      </c>
      <c r="I373" t="s">
        <v>48</v>
      </c>
      <c r="J373" t="s">
        <v>16</v>
      </c>
      <c r="K373" s="3">
        <v>2021</v>
      </c>
      <c r="L373" s="1">
        <v>1500</v>
      </c>
      <c r="M373" s="5">
        <v>148</v>
      </c>
      <c r="N373" s="5">
        <v>450</v>
      </c>
      <c r="O373" s="1">
        <v>675000</v>
      </c>
      <c r="P373" s="2">
        <v>33750</v>
      </c>
      <c r="Q373" s="1">
        <v>641250</v>
      </c>
      <c r="R373" s="5">
        <v>356.25</v>
      </c>
      <c r="S373" s="1">
        <v>222000</v>
      </c>
      <c r="T373" s="1">
        <v>419250</v>
      </c>
      <c r="U373" s="1">
        <v>754.65</v>
      </c>
    </row>
    <row r="374" spans="1:21" x14ac:dyDescent="0.3">
      <c r="A374" t="s">
        <v>15</v>
      </c>
      <c r="B374" t="s">
        <v>22</v>
      </c>
      <c r="C374" t="s">
        <v>6</v>
      </c>
      <c r="D374" t="s">
        <v>168</v>
      </c>
      <c r="E374" t="s">
        <v>4</v>
      </c>
      <c r="F374" t="s">
        <v>167</v>
      </c>
      <c r="G374" t="s">
        <v>228</v>
      </c>
      <c r="H374" s="4">
        <v>44424</v>
      </c>
      <c r="I374" t="s">
        <v>95</v>
      </c>
      <c r="J374" t="s">
        <v>65</v>
      </c>
      <c r="K374" s="3">
        <v>2021</v>
      </c>
      <c r="L374" s="1">
        <v>3196</v>
      </c>
      <c r="M374" s="5">
        <v>308</v>
      </c>
      <c r="N374" s="5">
        <v>30</v>
      </c>
      <c r="O374" s="1">
        <v>95880</v>
      </c>
      <c r="P374" s="2">
        <v>4794</v>
      </c>
      <c r="Q374" s="1">
        <v>91086</v>
      </c>
      <c r="R374" s="5">
        <v>50.597000000000001</v>
      </c>
      <c r="S374" s="1">
        <v>984368</v>
      </c>
      <c r="T374" s="1">
        <v>-893282</v>
      </c>
      <c r="U374" s="1">
        <v>-1607.9076</v>
      </c>
    </row>
    <row r="375" spans="1:21" x14ac:dyDescent="0.3">
      <c r="A375" t="s">
        <v>15</v>
      </c>
      <c r="B375" t="s">
        <v>22</v>
      </c>
      <c r="C375" t="s">
        <v>6</v>
      </c>
      <c r="D375" t="s">
        <v>168</v>
      </c>
      <c r="E375" t="s">
        <v>4</v>
      </c>
      <c r="F375" t="s">
        <v>167</v>
      </c>
      <c r="G375" t="s">
        <v>228</v>
      </c>
      <c r="H375" s="4">
        <v>44493</v>
      </c>
      <c r="I375" t="s">
        <v>44</v>
      </c>
      <c r="J375" t="s">
        <v>23</v>
      </c>
      <c r="K375" s="3">
        <v>2021</v>
      </c>
      <c r="L375" s="1">
        <v>684</v>
      </c>
      <c r="M375" s="5">
        <v>308</v>
      </c>
      <c r="N375" s="5">
        <v>11</v>
      </c>
      <c r="O375" s="1">
        <v>7524</v>
      </c>
      <c r="P375" s="2">
        <v>376.20000000000005</v>
      </c>
      <c r="Q375" s="1">
        <v>7147.8</v>
      </c>
      <c r="R375" s="5">
        <v>3.7905000000000002</v>
      </c>
      <c r="S375" s="1">
        <v>210672</v>
      </c>
      <c r="T375" s="1">
        <v>-203524.2</v>
      </c>
      <c r="U375" s="1">
        <v>-366.34356000000002</v>
      </c>
    </row>
    <row r="376" spans="1:21" x14ac:dyDescent="0.3">
      <c r="A376" t="s">
        <v>15</v>
      </c>
      <c r="B376" t="s">
        <v>36</v>
      </c>
      <c r="C376" t="s">
        <v>6</v>
      </c>
      <c r="D376" t="s">
        <v>35</v>
      </c>
      <c r="E376" t="s">
        <v>4</v>
      </c>
      <c r="F376" t="s">
        <v>34</v>
      </c>
      <c r="G376" t="s">
        <v>228</v>
      </c>
      <c r="H376" s="4">
        <v>44282</v>
      </c>
      <c r="I376" t="s">
        <v>1</v>
      </c>
      <c r="J376" t="s">
        <v>0</v>
      </c>
      <c r="K376" s="3">
        <v>2021</v>
      </c>
      <c r="L376" s="1">
        <v>2984</v>
      </c>
      <c r="M376" s="5">
        <v>308</v>
      </c>
      <c r="N376" s="5">
        <v>11</v>
      </c>
      <c r="O376" s="1">
        <v>32824</v>
      </c>
      <c r="P376" s="2">
        <v>1641.2</v>
      </c>
      <c r="Q376" s="1">
        <v>31182.799999999999</v>
      </c>
      <c r="R376" s="5">
        <v>16.538550000000001</v>
      </c>
      <c r="S376" s="1">
        <v>919072</v>
      </c>
      <c r="T376" s="1">
        <v>-887889.2</v>
      </c>
      <c r="U376" s="1">
        <v>-1598.2005599999998</v>
      </c>
    </row>
    <row r="377" spans="1:21" x14ac:dyDescent="0.3">
      <c r="A377" t="s">
        <v>15</v>
      </c>
      <c r="B377" t="s">
        <v>7</v>
      </c>
      <c r="C377" t="s">
        <v>28</v>
      </c>
      <c r="D377" t="s">
        <v>252</v>
      </c>
      <c r="E377" t="s">
        <v>26</v>
      </c>
      <c r="F377" t="s">
        <v>251</v>
      </c>
      <c r="G377" t="s">
        <v>228</v>
      </c>
      <c r="H377" s="4">
        <v>44548</v>
      </c>
      <c r="I377" t="s">
        <v>24</v>
      </c>
      <c r="J377" t="s">
        <v>23</v>
      </c>
      <c r="K377" s="3">
        <v>2021</v>
      </c>
      <c r="L377" s="1">
        <v>1620</v>
      </c>
      <c r="M377" s="5">
        <v>320</v>
      </c>
      <c r="N377" s="5">
        <v>525</v>
      </c>
      <c r="O377" s="1">
        <v>850500</v>
      </c>
      <c r="P377" s="2">
        <v>42525</v>
      </c>
      <c r="Q377" s="1">
        <v>807975</v>
      </c>
      <c r="R377" s="5">
        <v>448.875</v>
      </c>
      <c r="S377" s="1">
        <v>518400</v>
      </c>
      <c r="T377" s="1">
        <v>289575</v>
      </c>
      <c r="U377" s="1">
        <v>521.23500000000001</v>
      </c>
    </row>
    <row r="378" spans="1:21" x14ac:dyDescent="0.3">
      <c r="A378" t="s">
        <v>15</v>
      </c>
      <c r="B378" t="s">
        <v>29</v>
      </c>
      <c r="C378" t="s">
        <v>28</v>
      </c>
      <c r="D378" t="s">
        <v>163</v>
      </c>
      <c r="E378" t="s">
        <v>26</v>
      </c>
      <c r="F378" t="s">
        <v>162</v>
      </c>
      <c r="G378" t="s">
        <v>228</v>
      </c>
      <c r="H378" s="4">
        <v>44072</v>
      </c>
      <c r="I378" t="s">
        <v>95</v>
      </c>
      <c r="J378" t="s">
        <v>65</v>
      </c>
      <c r="K378" s="3">
        <v>2020</v>
      </c>
      <c r="L378" s="1">
        <v>662</v>
      </c>
      <c r="M378" s="5">
        <v>320</v>
      </c>
      <c r="N378" s="5">
        <v>525</v>
      </c>
      <c r="O378" s="1">
        <v>347550</v>
      </c>
      <c r="P378" s="2">
        <v>17377.5</v>
      </c>
      <c r="Q378" s="1">
        <v>330172.5</v>
      </c>
      <c r="R378" s="5">
        <v>183.54</v>
      </c>
      <c r="S378" s="1">
        <v>211840</v>
      </c>
      <c r="T378" s="1">
        <v>118332.5</v>
      </c>
      <c r="U378" s="1">
        <v>212.99850000000001</v>
      </c>
    </row>
    <row r="379" spans="1:21" x14ac:dyDescent="0.3">
      <c r="A379" t="s">
        <v>30</v>
      </c>
      <c r="B379" t="s">
        <v>57</v>
      </c>
      <c r="C379" t="s">
        <v>28</v>
      </c>
      <c r="D379" t="s">
        <v>267</v>
      </c>
      <c r="E379" t="s">
        <v>26</v>
      </c>
      <c r="F379" t="s">
        <v>55</v>
      </c>
      <c r="G379" t="s">
        <v>228</v>
      </c>
      <c r="H379" s="4">
        <v>44423</v>
      </c>
      <c r="I379" t="s">
        <v>95</v>
      </c>
      <c r="J379" t="s">
        <v>65</v>
      </c>
      <c r="K379" s="3">
        <v>2021</v>
      </c>
      <c r="L379" s="1">
        <v>1500</v>
      </c>
      <c r="M379" s="5">
        <v>320</v>
      </c>
      <c r="N379" s="5">
        <v>450</v>
      </c>
      <c r="O379" s="1">
        <v>675000</v>
      </c>
      <c r="P379" s="2">
        <v>33750</v>
      </c>
      <c r="Q379" s="1">
        <v>641250</v>
      </c>
      <c r="R379" s="5">
        <v>356.25</v>
      </c>
      <c r="S379" s="1">
        <v>480000</v>
      </c>
      <c r="T379" s="1">
        <v>161250</v>
      </c>
      <c r="U379" s="1">
        <v>290.25</v>
      </c>
    </row>
    <row r="380" spans="1:21" x14ac:dyDescent="0.3">
      <c r="A380" t="s">
        <v>43</v>
      </c>
      <c r="B380" t="s">
        <v>39</v>
      </c>
      <c r="C380" t="s">
        <v>13</v>
      </c>
      <c r="D380" t="s">
        <v>244</v>
      </c>
      <c r="E380" t="s">
        <v>11</v>
      </c>
      <c r="F380" t="s">
        <v>243</v>
      </c>
      <c r="G380" t="s">
        <v>228</v>
      </c>
      <c r="H380" s="4">
        <v>44274</v>
      </c>
      <c r="I380" t="s">
        <v>1</v>
      </c>
      <c r="J380" t="s">
        <v>0</v>
      </c>
      <c r="K380" s="3">
        <v>2021</v>
      </c>
      <c r="L380" s="1">
        <v>4561</v>
      </c>
      <c r="M380" s="5">
        <v>12</v>
      </c>
      <c r="N380" s="5">
        <v>23</v>
      </c>
      <c r="O380" s="1">
        <v>104903</v>
      </c>
      <c r="P380" s="2">
        <v>6294.1799999999994</v>
      </c>
      <c r="Q380" s="1">
        <v>98608.82</v>
      </c>
      <c r="R380" s="5">
        <v>53.594100000000005</v>
      </c>
      <c r="S380" s="1">
        <v>54732</v>
      </c>
      <c r="T380" s="1">
        <v>43876.820000000007</v>
      </c>
      <c r="U380" s="1">
        <v>78.978276000000008</v>
      </c>
    </row>
    <row r="381" spans="1:21" x14ac:dyDescent="0.3">
      <c r="A381" t="s">
        <v>15</v>
      </c>
      <c r="B381" t="s">
        <v>22</v>
      </c>
      <c r="C381" t="s">
        <v>81</v>
      </c>
      <c r="D381" t="s">
        <v>132</v>
      </c>
      <c r="E381" t="s">
        <v>79</v>
      </c>
      <c r="F381" t="s">
        <v>131</v>
      </c>
      <c r="G381" t="s">
        <v>228</v>
      </c>
      <c r="H381" s="4">
        <v>43994</v>
      </c>
      <c r="I381" t="s">
        <v>45</v>
      </c>
      <c r="J381" t="s">
        <v>16</v>
      </c>
      <c r="K381" s="3">
        <v>2020</v>
      </c>
      <c r="L381" s="1">
        <v>1341</v>
      </c>
      <c r="M381" s="5">
        <v>4</v>
      </c>
      <c r="N381" s="5">
        <v>30</v>
      </c>
      <c r="O381" s="1">
        <v>40230</v>
      </c>
      <c r="P381" s="2">
        <v>2413.7999999999997</v>
      </c>
      <c r="Q381" s="1">
        <v>37816.199999999997</v>
      </c>
      <c r="R381" s="5">
        <v>21.009</v>
      </c>
      <c r="S381" s="1">
        <v>5364</v>
      </c>
      <c r="T381" s="1">
        <v>32452.199999999997</v>
      </c>
      <c r="U381" s="1">
        <v>58.413959999999996</v>
      </c>
    </row>
    <row r="382" spans="1:21" x14ac:dyDescent="0.3">
      <c r="A382" t="s">
        <v>43</v>
      </c>
      <c r="B382" t="s">
        <v>39</v>
      </c>
      <c r="C382" t="s">
        <v>81</v>
      </c>
      <c r="D382" t="s">
        <v>114</v>
      </c>
      <c r="E382" t="s">
        <v>79</v>
      </c>
      <c r="F382" t="s">
        <v>113</v>
      </c>
      <c r="G382" t="s">
        <v>228</v>
      </c>
      <c r="H382" s="4">
        <v>44039</v>
      </c>
      <c r="I382" t="s">
        <v>66</v>
      </c>
      <c r="J382" t="s">
        <v>65</v>
      </c>
      <c r="K382" s="3">
        <v>2020</v>
      </c>
      <c r="L382" s="1">
        <v>3413</v>
      </c>
      <c r="M382" s="5">
        <v>4</v>
      </c>
      <c r="N382" s="5">
        <v>23</v>
      </c>
      <c r="O382" s="1">
        <v>78499</v>
      </c>
      <c r="P382" s="2">
        <v>4709.9399999999996</v>
      </c>
      <c r="Q382" s="1">
        <v>73789.06</v>
      </c>
      <c r="R382" s="5">
        <v>40.1004</v>
      </c>
      <c r="S382" s="1">
        <v>13652</v>
      </c>
      <c r="T382" s="1">
        <v>60137.06</v>
      </c>
      <c r="U382" s="1">
        <v>108.246708</v>
      </c>
    </row>
    <row r="383" spans="1:21" x14ac:dyDescent="0.3">
      <c r="A383" t="s">
        <v>8</v>
      </c>
      <c r="B383" t="s">
        <v>33</v>
      </c>
      <c r="C383" t="s">
        <v>81</v>
      </c>
      <c r="D383" t="s">
        <v>265</v>
      </c>
      <c r="E383" t="s">
        <v>79</v>
      </c>
      <c r="F383" t="s">
        <v>264</v>
      </c>
      <c r="G383" t="s">
        <v>228</v>
      </c>
      <c r="H383" s="4">
        <v>44158</v>
      </c>
      <c r="I383" t="s">
        <v>54</v>
      </c>
      <c r="J383" t="s">
        <v>23</v>
      </c>
      <c r="K383" s="3">
        <v>2020</v>
      </c>
      <c r="L383" s="1">
        <v>674</v>
      </c>
      <c r="M383" s="5">
        <v>4</v>
      </c>
      <c r="N383" s="5">
        <v>18</v>
      </c>
      <c r="O383" s="1">
        <v>12132</v>
      </c>
      <c r="P383" s="2">
        <v>727.92</v>
      </c>
      <c r="Q383" s="1">
        <v>11404.08</v>
      </c>
      <c r="R383" s="5">
        <v>6.3393600000000001</v>
      </c>
      <c r="S383" s="1">
        <v>2696</v>
      </c>
      <c r="T383" s="1">
        <v>8708.08</v>
      </c>
      <c r="U383" s="1">
        <v>15.674543999999999</v>
      </c>
    </row>
    <row r="384" spans="1:21" x14ac:dyDescent="0.3">
      <c r="A384" t="s">
        <v>43</v>
      </c>
      <c r="B384" t="s">
        <v>36</v>
      </c>
      <c r="C384" t="s">
        <v>81</v>
      </c>
      <c r="D384" t="s">
        <v>161</v>
      </c>
      <c r="E384" t="s">
        <v>79</v>
      </c>
      <c r="F384" t="s">
        <v>160</v>
      </c>
      <c r="G384" t="s">
        <v>228</v>
      </c>
      <c r="H384" s="4">
        <v>44038</v>
      </c>
      <c r="I384" t="s">
        <v>66</v>
      </c>
      <c r="J384" t="s">
        <v>65</v>
      </c>
      <c r="K384" s="3">
        <v>2020</v>
      </c>
      <c r="L384" s="1">
        <v>2436</v>
      </c>
      <c r="M384" s="5">
        <v>4</v>
      </c>
      <c r="N384" s="5">
        <v>23</v>
      </c>
      <c r="O384" s="1">
        <v>56028</v>
      </c>
      <c r="P384" s="2">
        <v>3361.68</v>
      </c>
      <c r="Q384" s="1">
        <v>52666.32</v>
      </c>
      <c r="R384" s="5">
        <v>28.623000000000001</v>
      </c>
      <c r="S384" s="1">
        <v>9744</v>
      </c>
      <c r="T384" s="1">
        <v>42922.32</v>
      </c>
      <c r="U384" s="1">
        <v>77.260176000000001</v>
      </c>
    </row>
    <row r="385" spans="1:21" x14ac:dyDescent="0.3">
      <c r="A385" t="s">
        <v>15</v>
      </c>
      <c r="B385" t="s">
        <v>22</v>
      </c>
      <c r="C385" t="s">
        <v>21</v>
      </c>
      <c r="D385" t="s">
        <v>20</v>
      </c>
      <c r="E385" t="s">
        <v>19</v>
      </c>
      <c r="F385" t="s">
        <v>18</v>
      </c>
      <c r="G385" t="s">
        <v>228</v>
      </c>
      <c r="H385" s="4">
        <v>44392</v>
      </c>
      <c r="I385" t="s">
        <v>66</v>
      </c>
      <c r="J385" t="s">
        <v>65</v>
      </c>
      <c r="K385" s="3">
        <v>2021</v>
      </c>
      <c r="L385" s="1">
        <v>1176</v>
      </c>
      <c r="M385" s="5">
        <v>6</v>
      </c>
      <c r="N385" s="5">
        <v>525</v>
      </c>
      <c r="O385" s="1">
        <v>617400</v>
      </c>
      <c r="P385" s="2">
        <v>37044</v>
      </c>
      <c r="Q385" s="1">
        <v>580356</v>
      </c>
      <c r="R385" s="5">
        <v>322.42</v>
      </c>
      <c r="S385" s="1">
        <v>7056</v>
      </c>
      <c r="T385" s="1">
        <v>573300</v>
      </c>
      <c r="U385" s="1">
        <v>1031.94</v>
      </c>
    </row>
    <row r="386" spans="1:21" x14ac:dyDescent="0.3">
      <c r="A386" t="s">
        <v>15</v>
      </c>
      <c r="B386" t="s">
        <v>33</v>
      </c>
      <c r="C386" t="s">
        <v>21</v>
      </c>
      <c r="D386" t="s">
        <v>112</v>
      </c>
      <c r="E386" t="s">
        <v>19</v>
      </c>
      <c r="F386" t="s">
        <v>111</v>
      </c>
      <c r="G386" t="s">
        <v>228</v>
      </c>
      <c r="H386" s="4">
        <v>44333</v>
      </c>
      <c r="I386" t="s">
        <v>48</v>
      </c>
      <c r="J386" t="s">
        <v>16</v>
      </c>
      <c r="K386" s="3">
        <v>2021</v>
      </c>
      <c r="L386" s="1">
        <v>1752</v>
      </c>
      <c r="M386" s="5">
        <v>6</v>
      </c>
      <c r="N386" s="5">
        <v>525</v>
      </c>
      <c r="O386" s="1">
        <v>919800</v>
      </c>
      <c r="P386" s="2">
        <v>55188</v>
      </c>
      <c r="Q386" s="1">
        <v>864612</v>
      </c>
      <c r="R386" s="5">
        <v>480.34</v>
      </c>
      <c r="S386" s="1">
        <v>10512</v>
      </c>
      <c r="T386" s="1">
        <v>854100</v>
      </c>
      <c r="U386" s="1">
        <v>1537.3799999999999</v>
      </c>
    </row>
    <row r="387" spans="1:21" x14ac:dyDescent="0.3">
      <c r="A387" t="s">
        <v>8</v>
      </c>
      <c r="B387" t="s">
        <v>29</v>
      </c>
      <c r="C387" t="s">
        <v>21</v>
      </c>
      <c r="D387" t="s">
        <v>266</v>
      </c>
      <c r="E387" t="s">
        <v>19</v>
      </c>
      <c r="F387" t="s">
        <v>136</v>
      </c>
      <c r="G387" t="s">
        <v>228</v>
      </c>
      <c r="H387" s="4">
        <v>44520</v>
      </c>
      <c r="I387" t="s">
        <v>54</v>
      </c>
      <c r="J387" t="s">
        <v>23</v>
      </c>
      <c r="K387" s="3">
        <v>2021</v>
      </c>
      <c r="L387" s="1">
        <v>3268</v>
      </c>
      <c r="M387" s="5">
        <v>6</v>
      </c>
      <c r="N387" s="5">
        <v>18</v>
      </c>
      <c r="O387" s="1">
        <v>58824</v>
      </c>
      <c r="P387" s="2">
        <v>3529.44</v>
      </c>
      <c r="Q387" s="1">
        <v>55294.559999999998</v>
      </c>
      <c r="R387" s="5">
        <v>30.715439999999997</v>
      </c>
      <c r="S387" s="1">
        <v>19608</v>
      </c>
      <c r="T387" s="1">
        <v>35686.559999999998</v>
      </c>
      <c r="U387" s="1">
        <v>64.235807999999992</v>
      </c>
    </row>
    <row r="388" spans="1:21" x14ac:dyDescent="0.3">
      <c r="A388" t="s">
        <v>15</v>
      </c>
      <c r="B388" t="s">
        <v>14</v>
      </c>
      <c r="C388" t="s">
        <v>13</v>
      </c>
      <c r="D388" t="s">
        <v>62</v>
      </c>
      <c r="E388" t="s">
        <v>11</v>
      </c>
      <c r="F388" t="s">
        <v>61</v>
      </c>
      <c r="G388" t="s">
        <v>228</v>
      </c>
      <c r="H388" s="4">
        <v>43891</v>
      </c>
      <c r="I388" t="s">
        <v>1</v>
      </c>
      <c r="J388" t="s">
        <v>0</v>
      </c>
      <c r="K388" s="3">
        <v>2020</v>
      </c>
      <c r="L388" s="1">
        <v>1795</v>
      </c>
      <c r="M388" s="5">
        <v>12</v>
      </c>
      <c r="N388" s="5">
        <v>525</v>
      </c>
      <c r="O388" s="1">
        <v>942375</v>
      </c>
      <c r="P388" s="2">
        <v>56542.5</v>
      </c>
      <c r="Q388" s="1">
        <v>885832.5</v>
      </c>
      <c r="R388" s="5">
        <v>492.18400000000003</v>
      </c>
      <c r="S388" s="1">
        <v>21540</v>
      </c>
      <c r="T388" s="1">
        <v>864292.5</v>
      </c>
      <c r="U388" s="1">
        <v>1555.7265</v>
      </c>
    </row>
    <row r="389" spans="1:21" x14ac:dyDescent="0.3">
      <c r="A389" t="s">
        <v>40</v>
      </c>
      <c r="B389" t="s">
        <v>29</v>
      </c>
      <c r="C389" t="s">
        <v>52</v>
      </c>
      <c r="D389" t="s">
        <v>239</v>
      </c>
      <c r="E389" t="s">
        <v>50</v>
      </c>
      <c r="F389" t="s">
        <v>238</v>
      </c>
      <c r="G389" t="s">
        <v>228</v>
      </c>
      <c r="H389" s="4">
        <v>44511</v>
      </c>
      <c r="I389" t="s">
        <v>54</v>
      </c>
      <c r="J389" t="s">
        <v>23</v>
      </c>
      <c r="K389" s="3">
        <v>2021</v>
      </c>
      <c r="L389" s="1">
        <v>1142</v>
      </c>
      <c r="M389" s="5">
        <v>148</v>
      </c>
      <c r="N389" s="5">
        <v>188</v>
      </c>
      <c r="O389" s="1">
        <v>214696</v>
      </c>
      <c r="P389" s="2">
        <v>12881.76</v>
      </c>
      <c r="Q389" s="1">
        <v>201814.24</v>
      </c>
      <c r="R389" s="5">
        <v>111.86</v>
      </c>
      <c r="S389" s="1">
        <v>169016</v>
      </c>
      <c r="T389" s="1">
        <v>32798.239999999991</v>
      </c>
      <c r="U389" s="1">
        <v>59.036831999999983</v>
      </c>
    </row>
    <row r="390" spans="1:21" x14ac:dyDescent="0.3">
      <c r="A390" t="s">
        <v>40</v>
      </c>
      <c r="B390" t="s">
        <v>29</v>
      </c>
      <c r="C390" t="s">
        <v>52</v>
      </c>
      <c r="D390" t="s">
        <v>221</v>
      </c>
      <c r="E390" t="s">
        <v>50</v>
      </c>
      <c r="F390" t="s">
        <v>220</v>
      </c>
      <c r="G390" t="s">
        <v>228</v>
      </c>
      <c r="H390" s="4">
        <v>44060</v>
      </c>
      <c r="I390" t="s">
        <v>95</v>
      </c>
      <c r="J390" t="s">
        <v>65</v>
      </c>
      <c r="K390" s="3">
        <v>2020</v>
      </c>
      <c r="L390" s="1">
        <v>3306</v>
      </c>
      <c r="M390" s="5">
        <v>148</v>
      </c>
      <c r="N390" s="5">
        <v>188</v>
      </c>
      <c r="O390" s="1">
        <v>621528</v>
      </c>
      <c r="P390" s="2">
        <v>37291.68</v>
      </c>
      <c r="Q390" s="1">
        <v>584236.31999999995</v>
      </c>
      <c r="R390" s="5">
        <v>323.71249999999998</v>
      </c>
      <c r="S390" s="1">
        <v>489288</v>
      </c>
      <c r="T390" s="1">
        <v>94948.319999999949</v>
      </c>
      <c r="U390" s="1">
        <v>170.9069759999999</v>
      </c>
    </row>
    <row r="391" spans="1:21" x14ac:dyDescent="0.3">
      <c r="A391" t="s">
        <v>43</v>
      </c>
      <c r="B391" t="s">
        <v>36</v>
      </c>
      <c r="C391" t="s">
        <v>52</v>
      </c>
      <c r="D391" t="s">
        <v>224</v>
      </c>
      <c r="E391" t="s">
        <v>50</v>
      </c>
      <c r="F391" t="s">
        <v>223</v>
      </c>
      <c r="G391" t="s">
        <v>228</v>
      </c>
      <c r="H391" s="4">
        <v>44432</v>
      </c>
      <c r="I391" t="s">
        <v>95</v>
      </c>
      <c r="J391" t="s">
        <v>65</v>
      </c>
      <c r="K391" s="3">
        <v>2021</v>
      </c>
      <c r="L391" s="1">
        <v>1836</v>
      </c>
      <c r="M391" s="5">
        <v>148</v>
      </c>
      <c r="N391" s="5">
        <v>23</v>
      </c>
      <c r="O391" s="1">
        <v>42228</v>
      </c>
      <c r="P391" s="2">
        <v>2533.6799999999998</v>
      </c>
      <c r="Q391" s="1">
        <v>39694.32</v>
      </c>
      <c r="R391" s="5">
        <v>21.573</v>
      </c>
      <c r="S391" s="1">
        <v>271728</v>
      </c>
      <c r="T391" s="1">
        <v>-232033.68</v>
      </c>
      <c r="U391" s="1">
        <v>-417.66062399999998</v>
      </c>
    </row>
    <row r="392" spans="1:21" x14ac:dyDescent="0.3">
      <c r="A392" t="s">
        <v>15</v>
      </c>
      <c r="B392" t="s">
        <v>57</v>
      </c>
      <c r="C392" t="s">
        <v>52</v>
      </c>
      <c r="D392" t="s">
        <v>143</v>
      </c>
      <c r="E392" t="s">
        <v>50</v>
      </c>
      <c r="F392" t="s">
        <v>142</v>
      </c>
      <c r="G392" t="s">
        <v>228</v>
      </c>
      <c r="H392" s="4">
        <v>43965</v>
      </c>
      <c r="I392" t="s">
        <v>48</v>
      </c>
      <c r="J392" t="s">
        <v>16</v>
      </c>
      <c r="K392" s="3">
        <v>2020</v>
      </c>
      <c r="L392" s="1">
        <v>1795</v>
      </c>
      <c r="M392" s="5">
        <v>148</v>
      </c>
      <c r="N392" s="5">
        <v>525</v>
      </c>
      <c r="O392" s="1">
        <v>942375</v>
      </c>
      <c r="P392" s="2">
        <v>56542.5</v>
      </c>
      <c r="Q392" s="1">
        <v>885832.5</v>
      </c>
      <c r="R392" s="5">
        <v>492.18400000000003</v>
      </c>
      <c r="S392" s="1">
        <v>265660</v>
      </c>
      <c r="T392" s="1">
        <v>620172.5</v>
      </c>
      <c r="U392" s="1">
        <v>1116.3105</v>
      </c>
    </row>
    <row r="393" spans="1:21" x14ac:dyDescent="0.3">
      <c r="A393" t="s">
        <v>15</v>
      </c>
      <c r="B393" t="s">
        <v>29</v>
      </c>
      <c r="C393" t="s">
        <v>52</v>
      </c>
      <c r="D393" t="s">
        <v>174</v>
      </c>
      <c r="E393" t="s">
        <v>50</v>
      </c>
      <c r="F393" t="s">
        <v>173</v>
      </c>
      <c r="G393" t="s">
        <v>228</v>
      </c>
      <c r="H393" s="4">
        <v>44207</v>
      </c>
      <c r="I393" t="s">
        <v>9</v>
      </c>
      <c r="J393" t="s">
        <v>0</v>
      </c>
      <c r="K393" s="3">
        <v>2021</v>
      </c>
      <c r="L393" s="1">
        <v>1798</v>
      </c>
      <c r="M393" s="5">
        <v>148</v>
      </c>
      <c r="N393" s="5">
        <v>11</v>
      </c>
      <c r="O393" s="1">
        <v>19778</v>
      </c>
      <c r="P393" s="2">
        <v>1186.68</v>
      </c>
      <c r="Q393" s="1">
        <v>18591.32</v>
      </c>
      <c r="R393" s="5">
        <v>9.85684</v>
      </c>
      <c r="S393" s="1">
        <v>266104</v>
      </c>
      <c r="T393" s="1">
        <v>-247512.68</v>
      </c>
      <c r="U393" s="1">
        <v>-445.52282399999996</v>
      </c>
    </row>
    <row r="394" spans="1:21" x14ac:dyDescent="0.3">
      <c r="A394" t="s">
        <v>43</v>
      </c>
      <c r="B394" t="s">
        <v>22</v>
      </c>
      <c r="C394" t="s">
        <v>6</v>
      </c>
      <c r="D394" t="s">
        <v>139</v>
      </c>
      <c r="E394" t="s">
        <v>4</v>
      </c>
      <c r="F394" t="s">
        <v>138</v>
      </c>
      <c r="G394" t="s">
        <v>228</v>
      </c>
      <c r="H394" s="4">
        <v>44156</v>
      </c>
      <c r="I394" t="s">
        <v>54</v>
      </c>
      <c r="J394" t="s">
        <v>23</v>
      </c>
      <c r="K394" s="3">
        <v>2020</v>
      </c>
      <c r="L394" s="1">
        <v>3413</v>
      </c>
      <c r="M394" s="5">
        <v>308</v>
      </c>
      <c r="N394" s="5">
        <v>23</v>
      </c>
      <c r="O394" s="1">
        <v>78499</v>
      </c>
      <c r="P394" s="2">
        <v>4709.9399999999996</v>
      </c>
      <c r="Q394" s="1">
        <v>73789.06</v>
      </c>
      <c r="R394" s="5">
        <v>40.1004</v>
      </c>
      <c r="S394" s="1">
        <v>1051204</v>
      </c>
      <c r="T394" s="1">
        <v>-977414.94</v>
      </c>
      <c r="U394" s="1">
        <v>-1759.3468919999998</v>
      </c>
    </row>
    <row r="395" spans="1:21" x14ac:dyDescent="0.3">
      <c r="A395" t="s">
        <v>15</v>
      </c>
      <c r="B395" t="s">
        <v>39</v>
      </c>
      <c r="C395" t="s">
        <v>6</v>
      </c>
      <c r="D395" t="s">
        <v>99</v>
      </c>
      <c r="E395" t="s">
        <v>4</v>
      </c>
      <c r="F395" t="s">
        <v>98</v>
      </c>
      <c r="G395" t="s">
        <v>228</v>
      </c>
      <c r="H395" s="4">
        <v>43905</v>
      </c>
      <c r="I395" t="s">
        <v>1</v>
      </c>
      <c r="J395" t="s">
        <v>0</v>
      </c>
      <c r="K395" s="3">
        <v>2020</v>
      </c>
      <c r="L395" s="1">
        <v>1798</v>
      </c>
      <c r="M395" s="5">
        <v>308</v>
      </c>
      <c r="N395" s="5">
        <v>11</v>
      </c>
      <c r="O395" s="1">
        <v>19778</v>
      </c>
      <c r="P395" s="2">
        <v>1186.68</v>
      </c>
      <c r="Q395" s="1">
        <v>18591.32</v>
      </c>
      <c r="R395" s="5">
        <v>9.85684</v>
      </c>
      <c r="S395" s="1">
        <v>553784</v>
      </c>
      <c r="T395" s="1">
        <v>-535192.68000000005</v>
      </c>
      <c r="U395" s="1">
        <v>-963.34682400000008</v>
      </c>
    </row>
    <row r="396" spans="1:21" x14ac:dyDescent="0.3">
      <c r="A396" t="s">
        <v>40</v>
      </c>
      <c r="B396" t="s">
        <v>39</v>
      </c>
      <c r="C396" t="s">
        <v>28</v>
      </c>
      <c r="D396" t="s">
        <v>186</v>
      </c>
      <c r="E396" t="s">
        <v>26</v>
      </c>
      <c r="F396" t="s">
        <v>113</v>
      </c>
      <c r="G396" t="s">
        <v>228</v>
      </c>
      <c r="H396" s="4">
        <v>44375</v>
      </c>
      <c r="I396" t="s">
        <v>45</v>
      </c>
      <c r="J396" t="s">
        <v>16</v>
      </c>
      <c r="K396" s="3">
        <v>2021</v>
      </c>
      <c r="L396" s="1">
        <v>2385</v>
      </c>
      <c r="M396" s="5">
        <v>320</v>
      </c>
      <c r="N396" s="5">
        <v>188</v>
      </c>
      <c r="O396" s="1">
        <v>448380</v>
      </c>
      <c r="P396" s="2">
        <v>26902.799999999999</v>
      </c>
      <c r="Q396" s="1">
        <v>421477.2</v>
      </c>
      <c r="R396" s="5">
        <v>233.53125</v>
      </c>
      <c r="S396" s="1">
        <v>763200</v>
      </c>
      <c r="T396" s="1">
        <v>-341722.8</v>
      </c>
      <c r="U396" s="1">
        <v>-615.10104000000001</v>
      </c>
    </row>
    <row r="397" spans="1:21" x14ac:dyDescent="0.3">
      <c r="A397" t="s">
        <v>15</v>
      </c>
      <c r="B397" t="s">
        <v>33</v>
      </c>
      <c r="C397" t="s">
        <v>28</v>
      </c>
      <c r="D397" t="s">
        <v>187</v>
      </c>
      <c r="E397" t="s">
        <v>26</v>
      </c>
      <c r="F397" t="s">
        <v>131</v>
      </c>
      <c r="G397" t="s">
        <v>228</v>
      </c>
      <c r="H397" s="4">
        <v>44153</v>
      </c>
      <c r="I397" t="s">
        <v>54</v>
      </c>
      <c r="J397" t="s">
        <v>23</v>
      </c>
      <c r="K397" s="3">
        <v>2020</v>
      </c>
      <c r="L397" s="1">
        <v>2015</v>
      </c>
      <c r="M397" s="5">
        <v>320</v>
      </c>
      <c r="N397" s="5">
        <v>525</v>
      </c>
      <c r="O397" s="1">
        <v>1057875</v>
      </c>
      <c r="P397" s="2">
        <v>63472.5</v>
      </c>
      <c r="Q397" s="1">
        <v>994402.5</v>
      </c>
      <c r="R397" s="5">
        <v>552.39099999999996</v>
      </c>
      <c r="S397" s="1">
        <v>644800</v>
      </c>
      <c r="T397" s="1">
        <v>349602.5</v>
      </c>
      <c r="U397" s="1">
        <v>629.28449999999998</v>
      </c>
    </row>
    <row r="398" spans="1:21" x14ac:dyDescent="0.3">
      <c r="A398" t="s">
        <v>43</v>
      </c>
      <c r="B398" t="s">
        <v>39</v>
      </c>
      <c r="C398" t="s">
        <v>13</v>
      </c>
      <c r="D398" t="s">
        <v>126</v>
      </c>
      <c r="E398" t="s">
        <v>11</v>
      </c>
      <c r="F398" t="s">
        <v>125</v>
      </c>
      <c r="G398" t="s">
        <v>228</v>
      </c>
      <c r="H398" s="4">
        <v>44489</v>
      </c>
      <c r="I398" t="s">
        <v>44</v>
      </c>
      <c r="J398" t="s">
        <v>23</v>
      </c>
      <c r="K398" s="3">
        <v>2021</v>
      </c>
      <c r="L398" s="1">
        <v>2638</v>
      </c>
      <c r="M398" s="5">
        <v>12</v>
      </c>
      <c r="N398" s="5">
        <v>23</v>
      </c>
      <c r="O398" s="1">
        <v>60674</v>
      </c>
      <c r="P398" s="2">
        <v>3640.4400000000005</v>
      </c>
      <c r="Q398" s="1">
        <v>57033.56</v>
      </c>
      <c r="R398" s="5">
        <v>30.991799999999998</v>
      </c>
      <c r="S398" s="1">
        <v>31656</v>
      </c>
      <c r="T398" s="1">
        <v>25377.559999999998</v>
      </c>
      <c r="U398" s="1">
        <v>45.679607999999995</v>
      </c>
    </row>
    <row r="399" spans="1:21" x14ac:dyDescent="0.3">
      <c r="A399" t="s">
        <v>43</v>
      </c>
      <c r="B399" t="s">
        <v>57</v>
      </c>
      <c r="C399" t="s">
        <v>13</v>
      </c>
      <c r="D399" t="s">
        <v>68</v>
      </c>
      <c r="E399" t="s">
        <v>11</v>
      </c>
      <c r="F399" t="s">
        <v>67</v>
      </c>
      <c r="G399" t="s">
        <v>228</v>
      </c>
      <c r="H399" s="4">
        <v>44271</v>
      </c>
      <c r="I399" t="s">
        <v>1</v>
      </c>
      <c r="J399" t="s">
        <v>0</v>
      </c>
      <c r="K399" s="3">
        <v>2021</v>
      </c>
      <c r="L399" s="1">
        <v>2092</v>
      </c>
      <c r="M399" s="5">
        <v>12</v>
      </c>
      <c r="N399" s="5">
        <v>23</v>
      </c>
      <c r="O399" s="1">
        <v>48116</v>
      </c>
      <c r="P399" s="2">
        <v>2886.96</v>
      </c>
      <c r="Q399" s="1">
        <v>45229.04</v>
      </c>
      <c r="R399" s="5">
        <v>24.5763</v>
      </c>
      <c r="S399" s="1">
        <v>25104</v>
      </c>
      <c r="T399" s="1">
        <v>20125.04</v>
      </c>
      <c r="U399" s="1">
        <v>36.225071999999997</v>
      </c>
    </row>
    <row r="400" spans="1:21" x14ac:dyDescent="0.3">
      <c r="A400" t="s">
        <v>43</v>
      </c>
      <c r="B400" t="s">
        <v>39</v>
      </c>
      <c r="C400" t="s">
        <v>13</v>
      </c>
      <c r="D400" t="s">
        <v>126</v>
      </c>
      <c r="E400" t="s">
        <v>11</v>
      </c>
      <c r="F400" t="s">
        <v>125</v>
      </c>
      <c r="G400" t="s">
        <v>228</v>
      </c>
      <c r="H400" s="4">
        <v>44153</v>
      </c>
      <c r="I400" t="s">
        <v>54</v>
      </c>
      <c r="J400" t="s">
        <v>23</v>
      </c>
      <c r="K400" s="3">
        <v>2020</v>
      </c>
      <c r="L400" s="1">
        <v>1384</v>
      </c>
      <c r="M400" s="5">
        <v>12</v>
      </c>
      <c r="N400" s="5">
        <v>23</v>
      </c>
      <c r="O400" s="1">
        <v>31832</v>
      </c>
      <c r="P400" s="2">
        <v>1909.92</v>
      </c>
      <c r="Q400" s="1">
        <v>29922.080000000002</v>
      </c>
      <c r="R400" s="5">
        <v>16.257300000000001</v>
      </c>
      <c r="S400" s="1">
        <v>16608</v>
      </c>
      <c r="T400" s="1">
        <v>13314.080000000002</v>
      </c>
      <c r="U400" s="1">
        <v>23.965344000000002</v>
      </c>
    </row>
    <row r="401" spans="1:21" x14ac:dyDescent="0.3">
      <c r="A401" t="s">
        <v>15</v>
      </c>
      <c r="B401" t="s">
        <v>14</v>
      </c>
      <c r="C401" t="s">
        <v>52</v>
      </c>
      <c r="D401" t="s">
        <v>219</v>
      </c>
      <c r="E401" t="s">
        <v>50</v>
      </c>
      <c r="F401" t="s">
        <v>218</v>
      </c>
      <c r="G401" t="s">
        <v>228</v>
      </c>
      <c r="H401" s="4">
        <v>44530</v>
      </c>
      <c r="I401" t="s">
        <v>54</v>
      </c>
      <c r="J401" t="s">
        <v>23</v>
      </c>
      <c r="K401" s="3">
        <v>2021</v>
      </c>
      <c r="L401" s="1">
        <v>1201</v>
      </c>
      <c r="M401" s="5">
        <v>148</v>
      </c>
      <c r="N401" s="5">
        <v>30</v>
      </c>
      <c r="O401" s="1">
        <v>36030</v>
      </c>
      <c r="P401" s="2">
        <v>2161.8000000000002</v>
      </c>
      <c r="Q401" s="1">
        <v>33868.199999999997</v>
      </c>
      <c r="R401" s="5">
        <v>18.8188</v>
      </c>
      <c r="S401" s="1">
        <v>177748</v>
      </c>
      <c r="T401" s="1">
        <v>-143879.79999999999</v>
      </c>
      <c r="U401" s="1">
        <v>-258.98363999999998</v>
      </c>
    </row>
    <row r="402" spans="1:21" x14ac:dyDescent="0.3">
      <c r="A402" t="s">
        <v>15</v>
      </c>
      <c r="B402" t="s">
        <v>29</v>
      </c>
      <c r="C402" t="s">
        <v>52</v>
      </c>
      <c r="D402" t="s">
        <v>174</v>
      </c>
      <c r="E402" t="s">
        <v>50</v>
      </c>
      <c r="F402" t="s">
        <v>173</v>
      </c>
      <c r="G402" t="s">
        <v>228</v>
      </c>
      <c r="H402" s="4">
        <v>43999</v>
      </c>
      <c r="I402" t="s">
        <v>45</v>
      </c>
      <c r="J402" t="s">
        <v>16</v>
      </c>
      <c r="K402" s="3">
        <v>2020</v>
      </c>
      <c r="L402" s="1">
        <v>1600</v>
      </c>
      <c r="M402" s="5">
        <v>148</v>
      </c>
      <c r="N402" s="5">
        <v>11</v>
      </c>
      <c r="O402" s="1">
        <v>17600</v>
      </c>
      <c r="P402" s="2">
        <v>1056</v>
      </c>
      <c r="Q402" s="1">
        <v>16544</v>
      </c>
      <c r="R402" s="5">
        <v>8.771139999999999</v>
      </c>
      <c r="S402" s="1">
        <v>236800</v>
      </c>
      <c r="T402" s="1">
        <v>-220256</v>
      </c>
      <c r="U402" s="1">
        <v>-396.46080000000001</v>
      </c>
    </row>
    <row r="403" spans="1:21" x14ac:dyDescent="0.3">
      <c r="A403" t="s">
        <v>43</v>
      </c>
      <c r="B403" t="s">
        <v>7</v>
      </c>
      <c r="C403" t="s">
        <v>6</v>
      </c>
      <c r="D403" t="s">
        <v>159</v>
      </c>
      <c r="E403" t="s">
        <v>4</v>
      </c>
      <c r="F403" t="s">
        <v>158</v>
      </c>
      <c r="G403" t="s">
        <v>228</v>
      </c>
      <c r="H403" s="4">
        <v>44482</v>
      </c>
      <c r="I403" t="s">
        <v>44</v>
      </c>
      <c r="J403" t="s">
        <v>23</v>
      </c>
      <c r="K403" s="3">
        <v>2021</v>
      </c>
      <c r="L403" s="1">
        <v>1384</v>
      </c>
      <c r="M403" s="5">
        <v>308</v>
      </c>
      <c r="N403" s="5">
        <v>23</v>
      </c>
      <c r="O403" s="1">
        <v>31832</v>
      </c>
      <c r="P403" s="2">
        <v>1909.92</v>
      </c>
      <c r="Q403" s="1">
        <v>29922.080000000002</v>
      </c>
      <c r="R403" s="5">
        <v>16.257300000000001</v>
      </c>
      <c r="S403" s="1">
        <v>426272</v>
      </c>
      <c r="T403" s="1">
        <v>-396349.92</v>
      </c>
      <c r="U403" s="1">
        <v>-713.42985599999997</v>
      </c>
    </row>
    <row r="404" spans="1:21" x14ac:dyDescent="0.3">
      <c r="A404" t="s">
        <v>8</v>
      </c>
      <c r="B404" t="s">
        <v>33</v>
      </c>
      <c r="C404" t="s">
        <v>81</v>
      </c>
      <c r="D404" t="s">
        <v>265</v>
      </c>
      <c r="E404" t="s">
        <v>79</v>
      </c>
      <c r="F404" t="s">
        <v>264</v>
      </c>
      <c r="G404" t="s">
        <v>228</v>
      </c>
      <c r="H404" s="4">
        <v>44428</v>
      </c>
      <c r="I404" t="s">
        <v>95</v>
      </c>
      <c r="J404" t="s">
        <v>65</v>
      </c>
      <c r="K404" s="3">
        <v>2021</v>
      </c>
      <c r="L404" s="1">
        <v>872</v>
      </c>
      <c r="M404" s="5">
        <v>4</v>
      </c>
      <c r="N404" s="5">
        <v>18</v>
      </c>
      <c r="O404" s="1">
        <v>15696</v>
      </c>
      <c r="P404" s="2">
        <v>1098.7199999999998</v>
      </c>
      <c r="Q404" s="1">
        <v>14597.28</v>
      </c>
      <c r="R404" s="5">
        <v>8.1133199999999999</v>
      </c>
      <c r="S404" s="1">
        <v>3488</v>
      </c>
      <c r="T404" s="1">
        <v>11109.28</v>
      </c>
      <c r="U404" s="1">
        <v>19.996704000000001</v>
      </c>
    </row>
    <row r="405" spans="1:21" x14ac:dyDescent="0.3">
      <c r="A405" t="s">
        <v>8</v>
      </c>
      <c r="B405" t="s">
        <v>14</v>
      </c>
      <c r="C405" t="s">
        <v>81</v>
      </c>
      <c r="D405" t="s">
        <v>203</v>
      </c>
      <c r="E405" t="s">
        <v>79</v>
      </c>
      <c r="F405" t="s">
        <v>202</v>
      </c>
      <c r="G405" t="s">
        <v>228</v>
      </c>
      <c r="H405" s="4">
        <v>43945</v>
      </c>
      <c r="I405" t="s">
        <v>17</v>
      </c>
      <c r="J405" t="s">
        <v>16</v>
      </c>
      <c r="K405" s="3">
        <v>2020</v>
      </c>
      <c r="L405" s="1">
        <v>2261</v>
      </c>
      <c r="M405" s="5">
        <v>4</v>
      </c>
      <c r="N405" s="5">
        <v>18</v>
      </c>
      <c r="O405" s="1">
        <v>40698</v>
      </c>
      <c r="P405" s="2">
        <v>2848.8599999999997</v>
      </c>
      <c r="Q405" s="1">
        <v>37849.14</v>
      </c>
      <c r="R405" s="5">
        <v>21.02544</v>
      </c>
      <c r="S405" s="1">
        <v>9044</v>
      </c>
      <c r="T405" s="1">
        <v>28805.14</v>
      </c>
      <c r="U405" s="1">
        <v>51.849252</v>
      </c>
    </row>
    <row r="406" spans="1:21" x14ac:dyDescent="0.3">
      <c r="A406" t="s">
        <v>8</v>
      </c>
      <c r="B406" t="s">
        <v>36</v>
      </c>
      <c r="C406" t="s">
        <v>21</v>
      </c>
      <c r="D406" t="s">
        <v>152</v>
      </c>
      <c r="E406" t="s">
        <v>19</v>
      </c>
      <c r="F406" t="s">
        <v>75</v>
      </c>
      <c r="G406" t="s">
        <v>228</v>
      </c>
      <c r="H406" s="4">
        <v>44263</v>
      </c>
      <c r="I406" t="s">
        <v>1</v>
      </c>
      <c r="J406" t="s">
        <v>0</v>
      </c>
      <c r="K406" s="3">
        <v>2021</v>
      </c>
      <c r="L406" s="1">
        <v>2808</v>
      </c>
      <c r="M406" s="5">
        <v>6</v>
      </c>
      <c r="N406" s="5">
        <v>18</v>
      </c>
      <c r="O406" s="1">
        <v>50544</v>
      </c>
      <c r="P406" s="2">
        <v>3538.0799999999995</v>
      </c>
      <c r="Q406" s="1">
        <v>47005.919999999998</v>
      </c>
      <c r="R406" s="5">
        <v>26.1144</v>
      </c>
      <c r="S406" s="1">
        <v>16848</v>
      </c>
      <c r="T406" s="1">
        <v>30157.919999999998</v>
      </c>
      <c r="U406" s="1">
        <v>54.284255999999992</v>
      </c>
    </row>
    <row r="407" spans="1:21" x14ac:dyDescent="0.3">
      <c r="A407" t="s">
        <v>8</v>
      </c>
      <c r="B407" t="s">
        <v>22</v>
      </c>
      <c r="C407" t="s">
        <v>21</v>
      </c>
      <c r="D407" t="s">
        <v>263</v>
      </c>
      <c r="E407" t="s">
        <v>19</v>
      </c>
      <c r="F407" t="s">
        <v>41</v>
      </c>
      <c r="G407" t="s">
        <v>228</v>
      </c>
      <c r="H407" s="4">
        <v>44068</v>
      </c>
      <c r="I407" t="s">
        <v>95</v>
      </c>
      <c r="J407" t="s">
        <v>65</v>
      </c>
      <c r="K407" s="3">
        <v>2020</v>
      </c>
      <c r="L407" s="1">
        <v>2810</v>
      </c>
      <c r="M407" s="5">
        <v>6</v>
      </c>
      <c r="N407" s="5">
        <v>18</v>
      </c>
      <c r="O407" s="1">
        <v>50580</v>
      </c>
      <c r="P407" s="2">
        <v>3540.5999999999995</v>
      </c>
      <c r="Q407" s="1">
        <v>47039.4</v>
      </c>
      <c r="R407" s="5">
        <v>26.13672</v>
      </c>
      <c r="S407" s="1">
        <v>16860</v>
      </c>
      <c r="T407" s="1">
        <v>30179.4</v>
      </c>
      <c r="U407" s="1">
        <v>54.322920000000003</v>
      </c>
    </row>
    <row r="408" spans="1:21" x14ac:dyDescent="0.3">
      <c r="A408" t="s">
        <v>43</v>
      </c>
      <c r="B408" t="s">
        <v>14</v>
      </c>
      <c r="C408" t="s">
        <v>52</v>
      </c>
      <c r="D408" t="s">
        <v>207</v>
      </c>
      <c r="E408" t="s">
        <v>50</v>
      </c>
      <c r="F408" t="s">
        <v>179</v>
      </c>
      <c r="G408" t="s">
        <v>228</v>
      </c>
      <c r="H408" s="4">
        <v>43939</v>
      </c>
      <c r="I408" t="s">
        <v>17</v>
      </c>
      <c r="J408" t="s">
        <v>16</v>
      </c>
      <c r="K408" s="3">
        <v>2020</v>
      </c>
      <c r="L408" s="1">
        <v>1514</v>
      </c>
      <c r="M408" s="5">
        <v>148</v>
      </c>
      <c r="N408" s="5">
        <v>23</v>
      </c>
      <c r="O408" s="1">
        <v>34822</v>
      </c>
      <c r="P408" s="2">
        <v>2437.54</v>
      </c>
      <c r="Q408" s="1">
        <v>32384.46</v>
      </c>
      <c r="R408" s="5">
        <v>17.604900000000001</v>
      </c>
      <c r="S408" s="1">
        <v>224072</v>
      </c>
      <c r="T408" s="1">
        <v>-191687.54</v>
      </c>
      <c r="U408" s="1">
        <v>-345.03757200000001</v>
      </c>
    </row>
    <row r="409" spans="1:21" x14ac:dyDescent="0.3">
      <c r="A409" t="s">
        <v>15</v>
      </c>
      <c r="B409" t="s">
        <v>36</v>
      </c>
      <c r="C409" t="s">
        <v>52</v>
      </c>
      <c r="D409" t="s">
        <v>145</v>
      </c>
      <c r="E409" t="s">
        <v>50</v>
      </c>
      <c r="F409" t="s">
        <v>144</v>
      </c>
      <c r="G409" t="s">
        <v>228</v>
      </c>
      <c r="H409" s="4">
        <v>43959</v>
      </c>
      <c r="I409" t="s">
        <v>48</v>
      </c>
      <c r="J409" t="s">
        <v>16</v>
      </c>
      <c r="K409" s="3">
        <v>2020</v>
      </c>
      <c r="L409" s="1">
        <v>1362</v>
      </c>
      <c r="M409" s="5">
        <v>148</v>
      </c>
      <c r="N409" s="5">
        <v>11</v>
      </c>
      <c r="O409" s="1">
        <v>14982</v>
      </c>
      <c r="P409" s="2">
        <v>1048.7399999999998</v>
      </c>
      <c r="Q409" s="1">
        <v>13933.26</v>
      </c>
      <c r="R409" s="5">
        <v>7.3888500000000006</v>
      </c>
      <c r="S409" s="1">
        <v>201576</v>
      </c>
      <c r="T409" s="1">
        <v>-187642.74</v>
      </c>
      <c r="U409" s="1">
        <v>-337.75693199999995</v>
      </c>
    </row>
    <row r="410" spans="1:21" x14ac:dyDescent="0.3">
      <c r="A410" t="s">
        <v>15</v>
      </c>
      <c r="B410" t="s">
        <v>22</v>
      </c>
      <c r="C410" t="s">
        <v>52</v>
      </c>
      <c r="D410" t="s">
        <v>102</v>
      </c>
      <c r="E410" t="s">
        <v>50</v>
      </c>
      <c r="F410" t="s">
        <v>101</v>
      </c>
      <c r="G410" t="s">
        <v>228</v>
      </c>
      <c r="H410" s="4">
        <v>44412</v>
      </c>
      <c r="I410" t="s">
        <v>95</v>
      </c>
      <c r="J410" t="s">
        <v>65</v>
      </c>
      <c r="K410" s="3">
        <v>2021</v>
      </c>
      <c r="L410" s="1">
        <v>656</v>
      </c>
      <c r="M410" s="5">
        <v>148</v>
      </c>
      <c r="N410" s="5">
        <v>11</v>
      </c>
      <c r="O410" s="1">
        <v>7216</v>
      </c>
      <c r="P410" s="2">
        <v>505.11999999999995</v>
      </c>
      <c r="Q410" s="1">
        <v>6710.88</v>
      </c>
      <c r="R410" s="5">
        <v>3.5609700000000002</v>
      </c>
      <c r="S410" s="1">
        <v>97088</v>
      </c>
      <c r="T410" s="1">
        <v>-90377.12</v>
      </c>
      <c r="U410" s="1">
        <v>-162.67881599999998</v>
      </c>
    </row>
    <row r="411" spans="1:21" x14ac:dyDescent="0.3">
      <c r="A411" t="s">
        <v>15</v>
      </c>
      <c r="B411" t="s">
        <v>36</v>
      </c>
      <c r="C411" t="s">
        <v>52</v>
      </c>
      <c r="D411" t="s">
        <v>145</v>
      </c>
      <c r="E411" t="s">
        <v>50</v>
      </c>
      <c r="F411" t="s">
        <v>144</v>
      </c>
      <c r="G411" t="s">
        <v>228</v>
      </c>
      <c r="H411" s="4">
        <v>43926</v>
      </c>
      <c r="I411" t="s">
        <v>17</v>
      </c>
      <c r="J411" t="s">
        <v>16</v>
      </c>
      <c r="K411" s="3">
        <v>2020</v>
      </c>
      <c r="L411" s="1">
        <v>1898</v>
      </c>
      <c r="M411" s="5">
        <v>148</v>
      </c>
      <c r="N411" s="5">
        <v>11</v>
      </c>
      <c r="O411" s="1">
        <v>20878</v>
      </c>
      <c r="P411" s="2">
        <v>1461.4599999999998</v>
      </c>
      <c r="Q411" s="1">
        <v>19416.54</v>
      </c>
      <c r="R411" s="5">
        <v>10.298819999999999</v>
      </c>
      <c r="S411" s="1">
        <v>280904</v>
      </c>
      <c r="T411" s="1">
        <v>-261487.46</v>
      </c>
      <c r="U411" s="1">
        <v>-470.67742799999996</v>
      </c>
    </row>
    <row r="412" spans="1:21" x14ac:dyDescent="0.3">
      <c r="A412" t="s">
        <v>8</v>
      </c>
      <c r="B412" t="s">
        <v>22</v>
      </c>
      <c r="C412" t="s">
        <v>6</v>
      </c>
      <c r="D412" t="s">
        <v>192</v>
      </c>
      <c r="E412" t="s">
        <v>4</v>
      </c>
      <c r="F412" t="s">
        <v>191</v>
      </c>
      <c r="G412" t="s">
        <v>228</v>
      </c>
      <c r="H412" s="4">
        <v>44252</v>
      </c>
      <c r="I412" t="s">
        <v>58</v>
      </c>
      <c r="J412" t="s">
        <v>0</v>
      </c>
      <c r="K412" s="3">
        <v>2021</v>
      </c>
      <c r="L412" s="1">
        <v>2086</v>
      </c>
      <c r="M412" s="5">
        <v>308</v>
      </c>
      <c r="N412" s="5">
        <v>18</v>
      </c>
      <c r="O412" s="1">
        <v>37548</v>
      </c>
      <c r="P412" s="2">
        <v>2628.3599999999997</v>
      </c>
      <c r="Q412" s="1">
        <v>34919.64</v>
      </c>
      <c r="R412" s="5">
        <v>19.40166</v>
      </c>
      <c r="S412" s="1">
        <v>642488</v>
      </c>
      <c r="T412" s="1">
        <v>-607568.36</v>
      </c>
      <c r="U412" s="1">
        <v>-1093.6230479999999</v>
      </c>
    </row>
    <row r="413" spans="1:21" x14ac:dyDescent="0.3">
      <c r="A413" t="s">
        <v>15</v>
      </c>
      <c r="B413" t="s">
        <v>29</v>
      </c>
      <c r="C413" t="s">
        <v>6</v>
      </c>
      <c r="D413" t="s">
        <v>47</v>
      </c>
      <c r="E413" t="s">
        <v>4</v>
      </c>
      <c r="F413" t="s">
        <v>46</v>
      </c>
      <c r="G413" t="s">
        <v>228</v>
      </c>
      <c r="H413" s="4">
        <v>44197</v>
      </c>
      <c r="I413" t="s">
        <v>9</v>
      </c>
      <c r="J413" t="s">
        <v>0</v>
      </c>
      <c r="K413" s="3">
        <v>2021</v>
      </c>
      <c r="L413" s="1">
        <v>1898</v>
      </c>
      <c r="M413" s="5">
        <v>308</v>
      </c>
      <c r="N413" s="5">
        <v>11</v>
      </c>
      <c r="O413" s="1">
        <v>20878</v>
      </c>
      <c r="P413" s="2">
        <v>1461.4599999999998</v>
      </c>
      <c r="Q413" s="1">
        <v>19416.54</v>
      </c>
      <c r="R413" s="5">
        <v>10.298819999999999</v>
      </c>
      <c r="S413" s="1">
        <v>584584</v>
      </c>
      <c r="T413" s="1">
        <v>-565167.46</v>
      </c>
      <c r="U413" s="1">
        <v>-1017.3014279999999</v>
      </c>
    </row>
    <row r="414" spans="1:21" x14ac:dyDescent="0.3">
      <c r="A414" t="s">
        <v>15</v>
      </c>
      <c r="B414" t="s">
        <v>29</v>
      </c>
      <c r="C414" t="s">
        <v>28</v>
      </c>
      <c r="D414" t="s">
        <v>163</v>
      </c>
      <c r="E414" t="s">
        <v>26</v>
      </c>
      <c r="F414" t="s">
        <v>162</v>
      </c>
      <c r="G414" t="s">
        <v>228</v>
      </c>
      <c r="H414" s="4">
        <v>43986</v>
      </c>
      <c r="I414" t="s">
        <v>45</v>
      </c>
      <c r="J414" t="s">
        <v>16</v>
      </c>
      <c r="K414" s="3">
        <v>2020</v>
      </c>
      <c r="L414" s="1">
        <v>1362</v>
      </c>
      <c r="M414" s="5">
        <v>320</v>
      </c>
      <c r="N414" s="5">
        <v>11</v>
      </c>
      <c r="O414" s="1">
        <v>14982</v>
      </c>
      <c r="P414" s="2">
        <v>1048.7399999999998</v>
      </c>
      <c r="Q414" s="1">
        <v>13933.26</v>
      </c>
      <c r="R414" s="5">
        <v>7.3888500000000006</v>
      </c>
      <c r="S414" s="1">
        <v>435840</v>
      </c>
      <c r="T414" s="1">
        <v>-421906.74</v>
      </c>
      <c r="U414" s="1">
        <v>-759.43213199999991</v>
      </c>
    </row>
    <row r="415" spans="1:21" x14ac:dyDescent="0.3">
      <c r="A415" t="s">
        <v>15</v>
      </c>
      <c r="B415" t="s">
        <v>22</v>
      </c>
      <c r="C415" t="s">
        <v>81</v>
      </c>
      <c r="D415" t="s">
        <v>132</v>
      </c>
      <c r="E415" t="s">
        <v>79</v>
      </c>
      <c r="F415" t="s">
        <v>131</v>
      </c>
      <c r="G415" t="s">
        <v>228</v>
      </c>
      <c r="H415" s="4">
        <v>44319</v>
      </c>
      <c r="I415" t="s">
        <v>48</v>
      </c>
      <c r="J415" t="s">
        <v>16</v>
      </c>
      <c r="K415" s="3">
        <v>2021</v>
      </c>
      <c r="L415" s="1">
        <v>2113</v>
      </c>
      <c r="M415" s="5">
        <v>4</v>
      </c>
      <c r="N415" s="5">
        <v>525</v>
      </c>
      <c r="O415" s="1">
        <v>1109325</v>
      </c>
      <c r="P415" s="2">
        <v>77652.750000000015</v>
      </c>
      <c r="Q415" s="1">
        <v>1031672.25</v>
      </c>
      <c r="R415" s="5">
        <v>573.20550000000003</v>
      </c>
      <c r="S415" s="1">
        <v>8452</v>
      </c>
      <c r="T415" s="1">
        <v>1023220.25</v>
      </c>
      <c r="U415" s="1">
        <v>1841.79645</v>
      </c>
    </row>
    <row r="416" spans="1:21" x14ac:dyDescent="0.3">
      <c r="A416" t="s">
        <v>30</v>
      </c>
      <c r="B416" t="s">
        <v>33</v>
      </c>
      <c r="C416" t="s">
        <v>81</v>
      </c>
      <c r="D416" t="s">
        <v>262</v>
      </c>
      <c r="E416" t="s">
        <v>79</v>
      </c>
      <c r="F416" t="s">
        <v>131</v>
      </c>
      <c r="G416" t="s">
        <v>228</v>
      </c>
      <c r="H416" s="4">
        <v>44422</v>
      </c>
      <c r="I416" t="s">
        <v>95</v>
      </c>
      <c r="J416" t="s">
        <v>65</v>
      </c>
      <c r="K416" s="3">
        <v>2021</v>
      </c>
      <c r="L416" s="1">
        <v>538</v>
      </c>
      <c r="M416" s="5">
        <v>4</v>
      </c>
      <c r="N416" s="5">
        <v>450</v>
      </c>
      <c r="O416" s="1">
        <v>242100</v>
      </c>
      <c r="P416" s="2">
        <v>16947</v>
      </c>
      <c r="Q416" s="1">
        <v>225153</v>
      </c>
      <c r="R416" s="5">
        <v>124.992</v>
      </c>
      <c r="S416" s="1">
        <v>2152</v>
      </c>
      <c r="T416" s="1">
        <v>223001</v>
      </c>
      <c r="U416" s="1">
        <v>401.40179999999998</v>
      </c>
    </row>
    <row r="417" spans="1:21" x14ac:dyDescent="0.3">
      <c r="A417" t="s">
        <v>30</v>
      </c>
      <c r="B417" t="s">
        <v>33</v>
      </c>
      <c r="C417" t="s">
        <v>81</v>
      </c>
      <c r="D417" t="s">
        <v>262</v>
      </c>
      <c r="E417" t="s">
        <v>79</v>
      </c>
      <c r="F417" t="s">
        <v>131</v>
      </c>
      <c r="G417" t="s">
        <v>228</v>
      </c>
      <c r="H417" s="4">
        <v>44036</v>
      </c>
      <c r="I417" t="s">
        <v>66</v>
      </c>
      <c r="J417" t="s">
        <v>65</v>
      </c>
      <c r="K417" s="3">
        <v>2020</v>
      </c>
      <c r="L417" s="1">
        <v>2617</v>
      </c>
      <c r="M417" s="5">
        <v>4</v>
      </c>
      <c r="N417" s="5">
        <v>450</v>
      </c>
      <c r="O417" s="1">
        <v>1177650</v>
      </c>
      <c r="P417" s="2">
        <v>82435.500000000015</v>
      </c>
      <c r="Q417" s="1">
        <v>1095214.5</v>
      </c>
      <c r="R417" s="5">
        <v>608.49900000000002</v>
      </c>
      <c r="S417" s="1">
        <v>10468</v>
      </c>
      <c r="T417" s="1">
        <v>1084746.5</v>
      </c>
      <c r="U417" s="1">
        <v>1952.5436999999999</v>
      </c>
    </row>
    <row r="418" spans="1:21" x14ac:dyDescent="0.3">
      <c r="A418" t="s">
        <v>15</v>
      </c>
      <c r="B418" t="s">
        <v>7</v>
      </c>
      <c r="C418" t="s">
        <v>21</v>
      </c>
      <c r="D418" t="s">
        <v>128</v>
      </c>
      <c r="E418" t="s">
        <v>19</v>
      </c>
      <c r="F418" t="s">
        <v>127</v>
      </c>
      <c r="G418" t="s">
        <v>228</v>
      </c>
      <c r="H418" s="4">
        <v>44098</v>
      </c>
      <c r="I418" t="s">
        <v>90</v>
      </c>
      <c r="J418" t="s">
        <v>65</v>
      </c>
      <c r="K418" s="3">
        <v>2020</v>
      </c>
      <c r="L418" s="1">
        <v>2371</v>
      </c>
      <c r="M418" s="5">
        <v>6</v>
      </c>
      <c r="N418" s="5">
        <v>30</v>
      </c>
      <c r="O418" s="1">
        <v>71130</v>
      </c>
      <c r="P418" s="2">
        <v>4979.1000000000004</v>
      </c>
      <c r="Q418" s="1">
        <v>66150.899999999994</v>
      </c>
      <c r="R418" s="5">
        <v>36.753599999999999</v>
      </c>
      <c r="S418" s="1">
        <v>14226</v>
      </c>
      <c r="T418" s="1">
        <v>51924.899999999994</v>
      </c>
      <c r="U418" s="1">
        <v>93.464819999999989</v>
      </c>
    </row>
    <row r="419" spans="1:21" x14ac:dyDescent="0.3">
      <c r="A419" t="s">
        <v>30</v>
      </c>
      <c r="B419" t="s">
        <v>57</v>
      </c>
      <c r="C419" t="s">
        <v>21</v>
      </c>
      <c r="D419" t="s">
        <v>182</v>
      </c>
      <c r="E419" t="s">
        <v>19</v>
      </c>
      <c r="F419" t="s">
        <v>181</v>
      </c>
      <c r="G419" t="s">
        <v>228</v>
      </c>
      <c r="H419" s="4">
        <v>44403</v>
      </c>
      <c r="I419" t="s">
        <v>66</v>
      </c>
      <c r="J419" t="s">
        <v>65</v>
      </c>
      <c r="K419" s="3">
        <v>2021</v>
      </c>
      <c r="L419" s="1">
        <v>2617</v>
      </c>
      <c r="M419" s="5">
        <v>6</v>
      </c>
      <c r="N419" s="5">
        <v>450</v>
      </c>
      <c r="O419" s="1">
        <v>1177650</v>
      </c>
      <c r="P419" s="2">
        <v>82435.500000000015</v>
      </c>
      <c r="Q419" s="1">
        <v>1095214.5</v>
      </c>
      <c r="R419" s="5">
        <v>608.49900000000002</v>
      </c>
      <c r="S419" s="1">
        <v>15702</v>
      </c>
      <c r="T419" s="1">
        <v>1079512.5</v>
      </c>
      <c r="U419" s="1">
        <v>1943.1224999999999</v>
      </c>
    </row>
    <row r="420" spans="1:21" x14ac:dyDescent="0.3">
      <c r="A420" t="s">
        <v>30</v>
      </c>
      <c r="B420" t="s">
        <v>57</v>
      </c>
      <c r="C420" t="s">
        <v>13</v>
      </c>
      <c r="D420" t="s">
        <v>194</v>
      </c>
      <c r="E420" t="s">
        <v>11</v>
      </c>
      <c r="F420" t="s">
        <v>193</v>
      </c>
      <c r="G420" t="s">
        <v>228</v>
      </c>
      <c r="H420" s="4">
        <v>44333</v>
      </c>
      <c r="I420" t="s">
        <v>48</v>
      </c>
      <c r="J420" t="s">
        <v>16</v>
      </c>
      <c r="K420" s="3">
        <v>2021</v>
      </c>
      <c r="L420" s="1">
        <v>2042</v>
      </c>
      <c r="M420" s="5">
        <v>12</v>
      </c>
      <c r="N420" s="5">
        <v>450</v>
      </c>
      <c r="O420" s="1">
        <v>918900</v>
      </c>
      <c r="P420" s="2">
        <v>64323.000000000007</v>
      </c>
      <c r="Q420" s="1">
        <v>854577</v>
      </c>
      <c r="R420" s="5">
        <v>474.858</v>
      </c>
      <c r="S420" s="1">
        <v>24504</v>
      </c>
      <c r="T420" s="1">
        <v>830073</v>
      </c>
      <c r="U420" s="1">
        <v>1494.1314</v>
      </c>
    </row>
    <row r="421" spans="1:21" x14ac:dyDescent="0.3">
      <c r="A421" t="s">
        <v>30</v>
      </c>
      <c r="B421" t="s">
        <v>22</v>
      </c>
      <c r="C421" t="s">
        <v>13</v>
      </c>
      <c r="D421" t="s">
        <v>242</v>
      </c>
      <c r="E421" t="s">
        <v>11</v>
      </c>
      <c r="F421" t="s">
        <v>188</v>
      </c>
      <c r="G421" t="s">
        <v>228</v>
      </c>
      <c r="H421" s="4">
        <v>44351</v>
      </c>
      <c r="I421" t="s">
        <v>45</v>
      </c>
      <c r="J421" t="s">
        <v>16</v>
      </c>
      <c r="K421" s="3">
        <v>2021</v>
      </c>
      <c r="L421" s="1">
        <v>538</v>
      </c>
      <c r="M421" s="5">
        <v>12</v>
      </c>
      <c r="N421" s="5">
        <v>450</v>
      </c>
      <c r="O421" s="1">
        <v>242100</v>
      </c>
      <c r="P421" s="2">
        <v>16947</v>
      </c>
      <c r="Q421" s="1">
        <v>225153</v>
      </c>
      <c r="R421" s="5">
        <v>124.992</v>
      </c>
      <c r="S421" s="1">
        <v>6456</v>
      </c>
      <c r="T421" s="1">
        <v>218697</v>
      </c>
      <c r="U421" s="1">
        <v>393.65460000000002</v>
      </c>
    </row>
    <row r="422" spans="1:21" x14ac:dyDescent="0.3">
      <c r="A422" t="s">
        <v>40</v>
      </c>
      <c r="B422" t="s">
        <v>29</v>
      </c>
      <c r="C422" t="s">
        <v>13</v>
      </c>
      <c r="D422" t="s">
        <v>70</v>
      </c>
      <c r="E422" t="s">
        <v>11</v>
      </c>
      <c r="F422" t="s">
        <v>69</v>
      </c>
      <c r="G422" t="s">
        <v>228</v>
      </c>
      <c r="H422" s="4">
        <v>44113</v>
      </c>
      <c r="I422" t="s">
        <v>44</v>
      </c>
      <c r="J422" t="s">
        <v>23</v>
      </c>
      <c r="K422" s="3">
        <v>2020</v>
      </c>
      <c r="L422" s="1">
        <v>4216</v>
      </c>
      <c r="M422" s="5">
        <v>12</v>
      </c>
      <c r="N422" s="5">
        <v>188</v>
      </c>
      <c r="O422" s="1">
        <v>792608</v>
      </c>
      <c r="P422" s="2">
        <v>55482.560000000005</v>
      </c>
      <c r="Q422" s="1">
        <v>737125.44</v>
      </c>
      <c r="R422" s="5">
        <v>408.38625000000002</v>
      </c>
      <c r="S422" s="1">
        <v>50592</v>
      </c>
      <c r="T422" s="1">
        <v>686533.44</v>
      </c>
      <c r="U422" s="1">
        <v>1235.760192</v>
      </c>
    </row>
    <row r="423" spans="1:21" x14ac:dyDescent="0.3">
      <c r="A423" t="s">
        <v>43</v>
      </c>
      <c r="B423" t="s">
        <v>39</v>
      </c>
      <c r="C423" t="s">
        <v>13</v>
      </c>
      <c r="D423" t="s">
        <v>244</v>
      </c>
      <c r="E423" t="s">
        <v>11</v>
      </c>
      <c r="F423" t="s">
        <v>243</v>
      </c>
      <c r="G423" t="s">
        <v>228</v>
      </c>
      <c r="H423" s="4">
        <v>43949</v>
      </c>
      <c r="I423" t="s">
        <v>17</v>
      </c>
      <c r="J423" t="s">
        <v>16</v>
      </c>
      <c r="K423" s="3">
        <v>2020</v>
      </c>
      <c r="L423" s="1">
        <v>2521</v>
      </c>
      <c r="M423" s="5">
        <v>12</v>
      </c>
      <c r="N423" s="5">
        <v>23</v>
      </c>
      <c r="O423" s="1">
        <v>57983</v>
      </c>
      <c r="P423" s="2">
        <v>4058.8100000000004</v>
      </c>
      <c r="Q423" s="1">
        <v>53924.19</v>
      </c>
      <c r="R423" s="5">
        <v>29.308949999999999</v>
      </c>
      <c r="S423" s="1">
        <v>30252</v>
      </c>
      <c r="T423" s="1">
        <v>23672.190000000002</v>
      </c>
      <c r="U423" s="1">
        <v>42.609942000000004</v>
      </c>
    </row>
    <row r="424" spans="1:21" x14ac:dyDescent="0.3">
      <c r="A424" t="s">
        <v>15</v>
      </c>
      <c r="B424" t="s">
        <v>14</v>
      </c>
      <c r="C424" t="s">
        <v>13</v>
      </c>
      <c r="D424" t="s">
        <v>62</v>
      </c>
      <c r="E424" t="s">
        <v>11</v>
      </c>
      <c r="F424" t="s">
        <v>61</v>
      </c>
      <c r="G424" t="s">
        <v>228</v>
      </c>
      <c r="H424" s="4">
        <v>43896</v>
      </c>
      <c r="I424" t="s">
        <v>1</v>
      </c>
      <c r="J424" t="s">
        <v>0</v>
      </c>
      <c r="K424" s="3">
        <v>2020</v>
      </c>
      <c r="L424" s="1">
        <v>1842</v>
      </c>
      <c r="M424" s="5">
        <v>12</v>
      </c>
      <c r="N424" s="5">
        <v>30</v>
      </c>
      <c r="O424" s="1">
        <v>55260</v>
      </c>
      <c r="P424" s="2">
        <v>3868.2000000000003</v>
      </c>
      <c r="Q424" s="1">
        <v>51391.8</v>
      </c>
      <c r="R424" s="5">
        <v>28.550999999999998</v>
      </c>
      <c r="S424" s="1">
        <v>22104</v>
      </c>
      <c r="T424" s="1">
        <v>29287.800000000003</v>
      </c>
      <c r="U424" s="1">
        <v>52.718040000000002</v>
      </c>
    </row>
    <row r="425" spans="1:21" x14ac:dyDescent="0.3">
      <c r="A425" t="s">
        <v>30</v>
      </c>
      <c r="B425" t="s">
        <v>33</v>
      </c>
      <c r="C425" t="s">
        <v>52</v>
      </c>
      <c r="D425" t="s">
        <v>217</v>
      </c>
      <c r="E425" t="s">
        <v>50</v>
      </c>
      <c r="F425" t="s">
        <v>216</v>
      </c>
      <c r="G425" t="s">
        <v>228</v>
      </c>
      <c r="H425" s="4">
        <v>44506</v>
      </c>
      <c r="I425" t="s">
        <v>54</v>
      </c>
      <c r="J425" t="s">
        <v>23</v>
      </c>
      <c r="K425" s="3">
        <v>2021</v>
      </c>
      <c r="L425" s="1">
        <v>1991</v>
      </c>
      <c r="M425" s="5">
        <v>148</v>
      </c>
      <c r="N425" s="5">
        <v>450</v>
      </c>
      <c r="O425" s="1">
        <v>895950</v>
      </c>
      <c r="P425" s="2">
        <v>62716.500000000007</v>
      </c>
      <c r="Q425" s="1">
        <v>833233.5</v>
      </c>
      <c r="R425" s="5">
        <v>462.86099999999999</v>
      </c>
      <c r="S425" s="1">
        <v>294668</v>
      </c>
      <c r="T425" s="1">
        <v>538565.5</v>
      </c>
      <c r="U425" s="1">
        <v>969.41789999999992</v>
      </c>
    </row>
    <row r="426" spans="1:21" x14ac:dyDescent="0.3">
      <c r="A426" t="s">
        <v>15</v>
      </c>
      <c r="B426" t="s">
        <v>29</v>
      </c>
      <c r="C426" t="s">
        <v>52</v>
      </c>
      <c r="D426" t="s">
        <v>174</v>
      </c>
      <c r="E426" t="s">
        <v>50</v>
      </c>
      <c r="F426" t="s">
        <v>173</v>
      </c>
      <c r="G426" t="s">
        <v>228</v>
      </c>
      <c r="H426" s="4">
        <v>44185</v>
      </c>
      <c r="I426" t="s">
        <v>24</v>
      </c>
      <c r="J426" t="s">
        <v>23</v>
      </c>
      <c r="K426" s="3">
        <v>2020</v>
      </c>
      <c r="L426" s="1">
        <v>731</v>
      </c>
      <c r="M426" s="5">
        <v>148</v>
      </c>
      <c r="N426" s="5">
        <v>30</v>
      </c>
      <c r="O426" s="1">
        <v>21930</v>
      </c>
      <c r="P426" s="2">
        <v>1535.1000000000001</v>
      </c>
      <c r="Q426" s="1">
        <v>20394.900000000001</v>
      </c>
      <c r="R426" s="5">
        <v>11.327399999999999</v>
      </c>
      <c r="S426" s="1">
        <v>108188</v>
      </c>
      <c r="T426" s="1">
        <v>-87793.1</v>
      </c>
      <c r="U426" s="1">
        <v>-158.02758</v>
      </c>
    </row>
    <row r="427" spans="1:21" x14ac:dyDescent="0.3">
      <c r="A427" t="s">
        <v>40</v>
      </c>
      <c r="B427" t="s">
        <v>33</v>
      </c>
      <c r="C427" t="s">
        <v>52</v>
      </c>
      <c r="D427" t="s">
        <v>261</v>
      </c>
      <c r="E427" t="s">
        <v>50</v>
      </c>
      <c r="F427" t="s">
        <v>260</v>
      </c>
      <c r="G427" t="s">
        <v>228</v>
      </c>
      <c r="H427" s="4">
        <v>43933</v>
      </c>
      <c r="I427" t="s">
        <v>17</v>
      </c>
      <c r="J427" t="s">
        <v>16</v>
      </c>
      <c r="K427" s="3">
        <v>2020</v>
      </c>
      <c r="L427" s="1">
        <v>2504</v>
      </c>
      <c r="M427" s="5">
        <v>148</v>
      </c>
      <c r="N427" s="5">
        <v>188</v>
      </c>
      <c r="O427" s="1">
        <v>470752</v>
      </c>
      <c r="P427" s="2">
        <v>32952.640000000007</v>
      </c>
      <c r="Q427" s="1">
        <v>437799.36</v>
      </c>
      <c r="R427" s="5">
        <v>242.61375000000001</v>
      </c>
      <c r="S427" s="1">
        <v>370592</v>
      </c>
      <c r="T427" s="1">
        <v>67207.359999999986</v>
      </c>
      <c r="U427" s="1">
        <v>120.97324799999997</v>
      </c>
    </row>
    <row r="428" spans="1:21" x14ac:dyDescent="0.3">
      <c r="A428" t="s">
        <v>15</v>
      </c>
      <c r="B428" t="s">
        <v>57</v>
      </c>
      <c r="C428" t="s">
        <v>52</v>
      </c>
      <c r="D428" t="s">
        <v>143</v>
      </c>
      <c r="E428" t="s">
        <v>50</v>
      </c>
      <c r="F428" t="s">
        <v>142</v>
      </c>
      <c r="G428" t="s">
        <v>228</v>
      </c>
      <c r="H428" s="4">
        <v>44411</v>
      </c>
      <c r="I428" t="s">
        <v>95</v>
      </c>
      <c r="J428" t="s">
        <v>65</v>
      </c>
      <c r="K428" s="3">
        <v>2021</v>
      </c>
      <c r="L428" s="1">
        <v>2371</v>
      </c>
      <c r="M428" s="5">
        <v>148</v>
      </c>
      <c r="N428" s="5">
        <v>30</v>
      </c>
      <c r="O428" s="1">
        <v>71130</v>
      </c>
      <c r="P428" s="2">
        <v>4979.1000000000004</v>
      </c>
      <c r="Q428" s="1">
        <v>66150.899999999994</v>
      </c>
      <c r="R428" s="5">
        <v>36.753599999999999</v>
      </c>
      <c r="S428" s="1">
        <v>350908</v>
      </c>
      <c r="T428" s="1">
        <v>-284757.09999999998</v>
      </c>
      <c r="U428" s="1">
        <v>-512.56277999999998</v>
      </c>
    </row>
    <row r="429" spans="1:21" x14ac:dyDescent="0.3">
      <c r="A429" t="s">
        <v>30</v>
      </c>
      <c r="B429" t="s">
        <v>57</v>
      </c>
      <c r="C429" t="s">
        <v>52</v>
      </c>
      <c r="D429" t="s">
        <v>100</v>
      </c>
      <c r="E429" t="s">
        <v>50</v>
      </c>
      <c r="F429" t="s">
        <v>77</v>
      </c>
      <c r="G429" t="s">
        <v>228</v>
      </c>
      <c r="H429" s="4">
        <v>44041</v>
      </c>
      <c r="I429" t="s">
        <v>66</v>
      </c>
      <c r="J429" t="s">
        <v>65</v>
      </c>
      <c r="K429" s="3">
        <v>2020</v>
      </c>
      <c r="L429" s="1">
        <v>1646</v>
      </c>
      <c r="M429" s="5">
        <v>148</v>
      </c>
      <c r="N429" s="5">
        <v>450</v>
      </c>
      <c r="O429" s="1">
        <v>740700</v>
      </c>
      <c r="P429" s="2">
        <v>51849.000000000007</v>
      </c>
      <c r="Q429" s="1">
        <v>688851</v>
      </c>
      <c r="R429" s="5">
        <v>382.78800000000001</v>
      </c>
      <c r="S429" s="1">
        <v>243608</v>
      </c>
      <c r="T429" s="1">
        <v>445243</v>
      </c>
      <c r="U429" s="1">
        <v>801.43740000000003</v>
      </c>
    </row>
    <row r="430" spans="1:21" x14ac:dyDescent="0.3">
      <c r="A430" t="s">
        <v>8</v>
      </c>
      <c r="B430" t="s">
        <v>57</v>
      </c>
      <c r="C430" t="s">
        <v>6</v>
      </c>
      <c r="D430" t="s">
        <v>172</v>
      </c>
      <c r="E430" t="s">
        <v>4</v>
      </c>
      <c r="F430" t="s">
        <v>171</v>
      </c>
      <c r="G430" t="s">
        <v>228</v>
      </c>
      <c r="H430" s="4">
        <v>44463</v>
      </c>
      <c r="I430" t="s">
        <v>90</v>
      </c>
      <c r="J430" t="s">
        <v>65</v>
      </c>
      <c r="K430" s="3">
        <v>2021</v>
      </c>
      <c r="L430" s="1">
        <v>3893</v>
      </c>
      <c r="M430" s="5">
        <v>308</v>
      </c>
      <c r="N430" s="5">
        <v>18</v>
      </c>
      <c r="O430" s="1">
        <v>70074</v>
      </c>
      <c r="P430" s="2">
        <v>4905.18</v>
      </c>
      <c r="Q430" s="1">
        <v>65168.82</v>
      </c>
      <c r="R430" s="5">
        <v>36.208620000000003</v>
      </c>
      <c r="S430" s="1">
        <v>1199044</v>
      </c>
      <c r="T430" s="1">
        <v>-1133875.18</v>
      </c>
      <c r="U430" s="1">
        <v>-2040.9753239999998</v>
      </c>
    </row>
    <row r="431" spans="1:21" x14ac:dyDescent="0.3">
      <c r="A431" t="s">
        <v>30</v>
      </c>
      <c r="B431" t="s">
        <v>57</v>
      </c>
      <c r="C431" t="s">
        <v>6</v>
      </c>
      <c r="D431" t="s">
        <v>259</v>
      </c>
      <c r="E431" t="s">
        <v>4</v>
      </c>
      <c r="F431" t="s">
        <v>258</v>
      </c>
      <c r="G431" t="s">
        <v>228</v>
      </c>
      <c r="H431" s="4">
        <v>44300</v>
      </c>
      <c r="I431" t="s">
        <v>17</v>
      </c>
      <c r="J431" t="s">
        <v>16</v>
      </c>
      <c r="K431" s="3">
        <v>2021</v>
      </c>
      <c r="L431" s="1">
        <v>1151</v>
      </c>
      <c r="M431" s="5">
        <v>308</v>
      </c>
      <c r="N431" s="5">
        <v>450</v>
      </c>
      <c r="O431" s="1">
        <v>517950</v>
      </c>
      <c r="P431" s="2">
        <v>36256.5</v>
      </c>
      <c r="Q431" s="1">
        <v>481693.5</v>
      </c>
      <c r="R431" s="5">
        <v>267.56099999999998</v>
      </c>
      <c r="S431" s="1">
        <v>354508</v>
      </c>
      <c r="T431" s="1">
        <v>127185.5</v>
      </c>
      <c r="U431" s="1">
        <v>228.93389999999999</v>
      </c>
    </row>
    <row r="432" spans="1:21" x14ac:dyDescent="0.3">
      <c r="A432" t="s">
        <v>30</v>
      </c>
      <c r="B432" t="s">
        <v>22</v>
      </c>
      <c r="C432" t="s">
        <v>6</v>
      </c>
      <c r="D432" t="s">
        <v>213</v>
      </c>
      <c r="E432" t="s">
        <v>4</v>
      </c>
      <c r="F432" t="s">
        <v>212</v>
      </c>
      <c r="G432" t="s">
        <v>228</v>
      </c>
      <c r="H432" s="4">
        <v>43931</v>
      </c>
      <c r="I432" t="s">
        <v>17</v>
      </c>
      <c r="J432" t="s">
        <v>16</v>
      </c>
      <c r="K432" s="3">
        <v>2020</v>
      </c>
      <c r="L432" s="1">
        <v>3296</v>
      </c>
      <c r="M432" s="5">
        <v>308</v>
      </c>
      <c r="N432" s="5">
        <v>450</v>
      </c>
      <c r="O432" s="1">
        <v>1483200</v>
      </c>
      <c r="P432" s="2">
        <v>103824.00000000001</v>
      </c>
      <c r="Q432" s="1">
        <v>1379376</v>
      </c>
      <c r="R432" s="5">
        <v>766.41300000000001</v>
      </c>
      <c r="S432" s="1">
        <v>1015168</v>
      </c>
      <c r="T432" s="1">
        <v>364208</v>
      </c>
      <c r="U432" s="1">
        <v>655.57439999999997</v>
      </c>
    </row>
    <row r="433" spans="1:21" x14ac:dyDescent="0.3">
      <c r="A433" t="s">
        <v>40</v>
      </c>
      <c r="B433" t="s">
        <v>29</v>
      </c>
      <c r="C433" t="s">
        <v>28</v>
      </c>
      <c r="D433" t="s">
        <v>137</v>
      </c>
      <c r="E433" t="s">
        <v>26</v>
      </c>
      <c r="F433" t="s">
        <v>136</v>
      </c>
      <c r="G433" t="s">
        <v>228</v>
      </c>
      <c r="H433" s="4">
        <v>44350</v>
      </c>
      <c r="I433" t="s">
        <v>45</v>
      </c>
      <c r="J433" t="s">
        <v>16</v>
      </c>
      <c r="K433" s="3">
        <v>2021</v>
      </c>
      <c r="L433" s="1">
        <v>1974</v>
      </c>
      <c r="M433" s="5">
        <v>320</v>
      </c>
      <c r="N433" s="5">
        <v>188</v>
      </c>
      <c r="O433" s="1">
        <v>371112</v>
      </c>
      <c r="P433" s="2">
        <v>25977.840000000004</v>
      </c>
      <c r="Q433" s="1">
        <v>345134.16</v>
      </c>
      <c r="R433" s="5">
        <v>191.23124999999999</v>
      </c>
      <c r="S433" s="1">
        <v>631680</v>
      </c>
      <c r="T433" s="1">
        <v>-286545.84000000003</v>
      </c>
      <c r="U433" s="1">
        <v>-515.782512</v>
      </c>
    </row>
    <row r="434" spans="1:21" x14ac:dyDescent="0.3">
      <c r="A434" t="s">
        <v>15</v>
      </c>
      <c r="B434" t="s">
        <v>22</v>
      </c>
      <c r="C434" t="s">
        <v>28</v>
      </c>
      <c r="D434" t="s">
        <v>85</v>
      </c>
      <c r="E434" t="s">
        <v>26</v>
      </c>
      <c r="F434" t="s">
        <v>84</v>
      </c>
      <c r="G434" t="s">
        <v>228</v>
      </c>
      <c r="H434" s="4">
        <v>44377</v>
      </c>
      <c r="I434" t="s">
        <v>45</v>
      </c>
      <c r="J434" t="s">
        <v>16</v>
      </c>
      <c r="K434" s="3">
        <v>2021</v>
      </c>
      <c r="L434" s="1">
        <v>3451</v>
      </c>
      <c r="M434" s="5">
        <v>320</v>
      </c>
      <c r="N434" s="5">
        <v>525</v>
      </c>
      <c r="O434" s="1">
        <v>1811775</v>
      </c>
      <c r="P434" s="2">
        <v>126824.25000000001</v>
      </c>
      <c r="Q434" s="1">
        <v>1684950.75</v>
      </c>
      <c r="R434" s="5">
        <v>936.13800000000003</v>
      </c>
      <c r="S434" s="1">
        <v>1104320</v>
      </c>
      <c r="T434" s="1">
        <v>580630.75</v>
      </c>
      <c r="U434" s="1">
        <v>1045.13535</v>
      </c>
    </row>
    <row r="435" spans="1:21" x14ac:dyDescent="0.3">
      <c r="A435" t="s">
        <v>15</v>
      </c>
      <c r="B435" t="s">
        <v>29</v>
      </c>
      <c r="C435" t="s">
        <v>28</v>
      </c>
      <c r="D435" t="s">
        <v>163</v>
      </c>
      <c r="E435" t="s">
        <v>26</v>
      </c>
      <c r="F435" t="s">
        <v>162</v>
      </c>
      <c r="G435" t="s">
        <v>228</v>
      </c>
      <c r="H435" s="4">
        <v>44169</v>
      </c>
      <c r="I435" t="s">
        <v>24</v>
      </c>
      <c r="J435" t="s">
        <v>23</v>
      </c>
      <c r="K435" s="3">
        <v>2020</v>
      </c>
      <c r="L435" s="1">
        <v>1342</v>
      </c>
      <c r="M435" s="5">
        <v>320</v>
      </c>
      <c r="N435" s="5">
        <v>30</v>
      </c>
      <c r="O435" s="1">
        <v>40260</v>
      </c>
      <c r="P435" s="2">
        <v>2818.2000000000003</v>
      </c>
      <c r="Q435" s="1">
        <v>37441.800000000003</v>
      </c>
      <c r="R435" s="5">
        <v>20.794799999999999</v>
      </c>
      <c r="S435" s="1">
        <v>429440</v>
      </c>
      <c r="T435" s="1">
        <v>-391998.2</v>
      </c>
      <c r="U435" s="1">
        <v>-705.59676000000002</v>
      </c>
    </row>
    <row r="436" spans="1:21" x14ac:dyDescent="0.3">
      <c r="A436" t="s">
        <v>30</v>
      </c>
      <c r="B436" t="s">
        <v>36</v>
      </c>
      <c r="C436" t="s">
        <v>28</v>
      </c>
      <c r="D436" t="s">
        <v>211</v>
      </c>
      <c r="E436" t="s">
        <v>26</v>
      </c>
      <c r="F436" t="s">
        <v>75</v>
      </c>
      <c r="G436" t="s">
        <v>228</v>
      </c>
      <c r="H436" s="4">
        <v>44459</v>
      </c>
      <c r="I436" t="s">
        <v>90</v>
      </c>
      <c r="J436" t="s">
        <v>65</v>
      </c>
      <c r="K436" s="3">
        <v>2021</v>
      </c>
      <c r="L436" s="1">
        <v>1646</v>
      </c>
      <c r="M436" s="5">
        <v>320</v>
      </c>
      <c r="N436" s="5">
        <v>450</v>
      </c>
      <c r="O436" s="1">
        <v>740700</v>
      </c>
      <c r="P436" s="2">
        <v>51849.000000000007</v>
      </c>
      <c r="Q436" s="1">
        <v>688851</v>
      </c>
      <c r="R436" s="5">
        <v>382.78800000000001</v>
      </c>
      <c r="S436" s="1">
        <v>526720</v>
      </c>
      <c r="T436" s="1">
        <v>162131</v>
      </c>
      <c r="U436" s="1">
        <v>291.83580000000001</v>
      </c>
    </row>
    <row r="437" spans="1:21" x14ac:dyDescent="0.3">
      <c r="A437" t="s">
        <v>15</v>
      </c>
      <c r="B437" t="s">
        <v>7</v>
      </c>
      <c r="C437" t="s">
        <v>21</v>
      </c>
      <c r="D437" t="s">
        <v>110</v>
      </c>
      <c r="E437" t="s">
        <v>19</v>
      </c>
      <c r="F437" t="s">
        <v>109</v>
      </c>
      <c r="G437" t="s">
        <v>228</v>
      </c>
      <c r="H437" s="4">
        <v>44489</v>
      </c>
      <c r="I437" t="s">
        <v>44</v>
      </c>
      <c r="J437" t="s">
        <v>23</v>
      </c>
      <c r="K437" s="3">
        <v>2021</v>
      </c>
      <c r="L437" s="1">
        <v>586</v>
      </c>
      <c r="M437" s="5">
        <v>6</v>
      </c>
      <c r="N437" s="5">
        <v>11</v>
      </c>
      <c r="O437" s="1">
        <v>6446</v>
      </c>
      <c r="P437" s="2">
        <v>515.67999999999995</v>
      </c>
      <c r="Q437" s="1">
        <v>5930.32</v>
      </c>
      <c r="R437" s="5">
        <v>3.1427200000000002</v>
      </c>
      <c r="S437" s="1">
        <v>3516</v>
      </c>
      <c r="T437" s="1">
        <v>2414.3199999999997</v>
      </c>
      <c r="U437" s="1">
        <v>4.345775999999999</v>
      </c>
    </row>
    <row r="438" spans="1:21" x14ac:dyDescent="0.3">
      <c r="A438" t="s">
        <v>15</v>
      </c>
      <c r="B438" t="s">
        <v>7</v>
      </c>
      <c r="C438" t="s">
        <v>21</v>
      </c>
      <c r="D438" t="s">
        <v>153</v>
      </c>
      <c r="E438" t="s">
        <v>19</v>
      </c>
      <c r="F438" t="s">
        <v>3</v>
      </c>
      <c r="G438" t="s">
        <v>228</v>
      </c>
      <c r="H438" s="4">
        <v>44116</v>
      </c>
      <c r="I438" t="s">
        <v>44</v>
      </c>
      <c r="J438" t="s">
        <v>23</v>
      </c>
      <c r="K438" s="3">
        <v>2020</v>
      </c>
      <c r="L438" s="1">
        <v>1538</v>
      </c>
      <c r="M438" s="5">
        <v>6</v>
      </c>
      <c r="N438" s="5">
        <v>30</v>
      </c>
      <c r="O438" s="1">
        <v>46140</v>
      </c>
      <c r="P438" s="2">
        <v>3691.1999999999994</v>
      </c>
      <c r="Q438" s="1">
        <v>42448.800000000003</v>
      </c>
      <c r="R438" s="5">
        <v>23.588799999999999</v>
      </c>
      <c r="S438" s="1">
        <v>9228</v>
      </c>
      <c r="T438" s="1">
        <v>33220.800000000003</v>
      </c>
      <c r="U438" s="1">
        <v>59.797440000000002</v>
      </c>
    </row>
    <row r="439" spans="1:21" x14ac:dyDescent="0.3">
      <c r="A439" t="s">
        <v>15</v>
      </c>
      <c r="B439" t="s">
        <v>14</v>
      </c>
      <c r="C439" t="s">
        <v>13</v>
      </c>
      <c r="D439" t="s">
        <v>12</v>
      </c>
      <c r="E439" t="s">
        <v>11</v>
      </c>
      <c r="F439" t="s">
        <v>10</v>
      </c>
      <c r="G439" t="s">
        <v>228</v>
      </c>
      <c r="H439" s="4">
        <v>44125</v>
      </c>
      <c r="I439" t="s">
        <v>44</v>
      </c>
      <c r="J439" t="s">
        <v>23</v>
      </c>
      <c r="K439" s="3">
        <v>2020</v>
      </c>
      <c r="L439" s="1">
        <v>308</v>
      </c>
      <c r="M439" s="5">
        <v>12</v>
      </c>
      <c r="N439" s="5">
        <v>11</v>
      </c>
      <c r="O439" s="1">
        <v>3388</v>
      </c>
      <c r="P439" s="2">
        <v>271.03999999999996</v>
      </c>
      <c r="Q439" s="1">
        <v>3116.96</v>
      </c>
      <c r="R439" s="5">
        <v>1.6550799999999999</v>
      </c>
      <c r="S439" s="1">
        <v>3696</v>
      </c>
      <c r="T439" s="1">
        <v>-579.04</v>
      </c>
      <c r="U439" s="1">
        <v>-1.0422719999999999</v>
      </c>
    </row>
    <row r="440" spans="1:21" x14ac:dyDescent="0.3">
      <c r="A440" t="s">
        <v>15</v>
      </c>
      <c r="B440" t="s">
        <v>36</v>
      </c>
      <c r="C440" t="s">
        <v>28</v>
      </c>
      <c r="D440" t="s">
        <v>165</v>
      </c>
      <c r="E440" t="s">
        <v>26</v>
      </c>
      <c r="F440" t="s">
        <v>164</v>
      </c>
      <c r="G440" t="s">
        <v>228</v>
      </c>
      <c r="H440" s="4">
        <v>44106</v>
      </c>
      <c r="I440" t="s">
        <v>44</v>
      </c>
      <c r="J440" t="s">
        <v>23</v>
      </c>
      <c r="K440" s="3">
        <v>2020</v>
      </c>
      <c r="L440" s="1">
        <v>1538</v>
      </c>
      <c r="M440" s="5">
        <v>320</v>
      </c>
      <c r="N440" s="5">
        <v>30</v>
      </c>
      <c r="O440" s="1">
        <v>46140</v>
      </c>
      <c r="P440" s="2">
        <v>3691.1999999999994</v>
      </c>
      <c r="Q440" s="1">
        <v>42448.800000000003</v>
      </c>
      <c r="R440" s="5">
        <v>23.588799999999999</v>
      </c>
      <c r="S440" s="1">
        <v>492160</v>
      </c>
      <c r="T440" s="1">
        <v>-449711.2</v>
      </c>
      <c r="U440" s="1">
        <v>-809.48015999999996</v>
      </c>
    </row>
    <row r="441" spans="1:21" x14ac:dyDescent="0.3">
      <c r="A441" t="s">
        <v>40</v>
      </c>
      <c r="B441" t="s">
        <v>14</v>
      </c>
      <c r="C441" t="s">
        <v>81</v>
      </c>
      <c r="D441" t="s">
        <v>184</v>
      </c>
      <c r="E441" t="s">
        <v>79</v>
      </c>
      <c r="F441" t="s">
        <v>59</v>
      </c>
      <c r="G441" t="s">
        <v>228</v>
      </c>
      <c r="H441" s="4">
        <v>43982</v>
      </c>
      <c r="I441" t="s">
        <v>48</v>
      </c>
      <c r="J441" t="s">
        <v>16</v>
      </c>
      <c r="K441" s="3">
        <v>2020</v>
      </c>
      <c r="L441" s="1">
        <v>1848</v>
      </c>
      <c r="M441" s="5">
        <v>4</v>
      </c>
      <c r="N441" s="5">
        <v>188</v>
      </c>
      <c r="O441" s="1">
        <v>347424</v>
      </c>
      <c r="P441" s="2">
        <v>27793.920000000002</v>
      </c>
      <c r="Q441" s="1">
        <v>319630.08000000002</v>
      </c>
      <c r="R441" s="5">
        <v>177.1</v>
      </c>
      <c r="S441" s="1">
        <v>7392</v>
      </c>
      <c r="T441" s="1">
        <v>312238.08000000002</v>
      </c>
      <c r="U441" s="1">
        <v>562.02854400000001</v>
      </c>
    </row>
    <row r="442" spans="1:21" x14ac:dyDescent="0.3">
      <c r="A442" t="s">
        <v>43</v>
      </c>
      <c r="B442" t="s">
        <v>39</v>
      </c>
      <c r="C442" t="s">
        <v>81</v>
      </c>
      <c r="D442" t="s">
        <v>257</v>
      </c>
      <c r="E442" t="s">
        <v>79</v>
      </c>
      <c r="F442" t="s">
        <v>37</v>
      </c>
      <c r="G442" t="s">
        <v>228</v>
      </c>
      <c r="H442" s="4">
        <v>44202</v>
      </c>
      <c r="I442" t="s">
        <v>9</v>
      </c>
      <c r="J442" t="s">
        <v>0</v>
      </c>
      <c r="K442" s="3">
        <v>2021</v>
      </c>
      <c r="L442" s="1">
        <v>588</v>
      </c>
      <c r="M442" s="5">
        <v>4</v>
      </c>
      <c r="N442" s="5">
        <v>23</v>
      </c>
      <c r="O442" s="1">
        <v>13524</v>
      </c>
      <c r="P442" s="2">
        <v>1081.92</v>
      </c>
      <c r="Q442" s="1">
        <v>12442.08</v>
      </c>
      <c r="R442" s="5">
        <v>6.7619999999999996</v>
      </c>
      <c r="S442" s="1">
        <v>2352</v>
      </c>
      <c r="T442" s="1">
        <v>10090.08</v>
      </c>
      <c r="U442" s="1">
        <v>18.162143999999998</v>
      </c>
    </row>
    <row r="443" spans="1:21" x14ac:dyDescent="0.3">
      <c r="A443" t="s">
        <v>15</v>
      </c>
      <c r="B443" t="s">
        <v>39</v>
      </c>
      <c r="C443" t="s">
        <v>81</v>
      </c>
      <c r="D443" t="s">
        <v>134</v>
      </c>
      <c r="E443" t="s">
        <v>79</v>
      </c>
      <c r="F443" t="s">
        <v>133</v>
      </c>
      <c r="G443" t="s">
        <v>228</v>
      </c>
      <c r="H443" s="4">
        <v>43856</v>
      </c>
      <c r="I443" t="s">
        <v>9</v>
      </c>
      <c r="J443" t="s">
        <v>0</v>
      </c>
      <c r="K443" s="3">
        <v>2020</v>
      </c>
      <c r="L443" s="1">
        <v>1634</v>
      </c>
      <c r="M443" s="5">
        <v>4</v>
      </c>
      <c r="N443" s="5">
        <v>525</v>
      </c>
      <c r="O443" s="1">
        <v>857850</v>
      </c>
      <c r="P443" s="2">
        <v>68628</v>
      </c>
      <c r="Q443" s="1">
        <v>789222</v>
      </c>
      <c r="R443" s="5">
        <v>438.56400000000002</v>
      </c>
      <c r="S443" s="1">
        <v>6536</v>
      </c>
      <c r="T443" s="1">
        <v>782686</v>
      </c>
      <c r="U443" s="1">
        <v>1408.8347999999999</v>
      </c>
    </row>
    <row r="444" spans="1:21" x14ac:dyDescent="0.3">
      <c r="A444" t="s">
        <v>43</v>
      </c>
      <c r="B444" t="s">
        <v>22</v>
      </c>
      <c r="C444" t="s">
        <v>21</v>
      </c>
      <c r="D444" t="s">
        <v>225</v>
      </c>
      <c r="E444" t="s">
        <v>19</v>
      </c>
      <c r="F444" t="s">
        <v>188</v>
      </c>
      <c r="G444" t="s">
        <v>228</v>
      </c>
      <c r="H444" s="4">
        <v>44199</v>
      </c>
      <c r="I444" t="s">
        <v>9</v>
      </c>
      <c r="J444" t="s">
        <v>0</v>
      </c>
      <c r="K444" s="3">
        <v>2021</v>
      </c>
      <c r="L444" s="1">
        <v>3001</v>
      </c>
      <c r="M444" s="5">
        <v>6</v>
      </c>
      <c r="N444" s="5">
        <v>23</v>
      </c>
      <c r="O444" s="1">
        <v>69023</v>
      </c>
      <c r="P444" s="2">
        <v>5521.84</v>
      </c>
      <c r="Q444" s="1">
        <v>63501.16</v>
      </c>
      <c r="R444" s="5">
        <v>34.513800000000003</v>
      </c>
      <c r="S444" s="1">
        <v>18006</v>
      </c>
      <c r="T444" s="1">
        <v>45495.16</v>
      </c>
      <c r="U444" s="1">
        <v>81.891288000000003</v>
      </c>
    </row>
    <row r="445" spans="1:21" x14ac:dyDescent="0.3">
      <c r="A445" t="s">
        <v>15</v>
      </c>
      <c r="B445" t="s">
        <v>7</v>
      </c>
      <c r="C445" t="s">
        <v>21</v>
      </c>
      <c r="D445" t="s">
        <v>110</v>
      </c>
      <c r="E445" t="s">
        <v>19</v>
      </c>
      <c r="F445" t="s">
        <v>109</v>
      </c>
      <c r="G445" t="s">
        <v>228</v>
      </c>
      <c r="H445" s="4">
        <v>44162</v>
      </c>
      <c r="I445" t="s">
        <v>54</v>
      </c>
      <c r="J445" t="s">
        <v>23</v>
      </c>
      <c r="K445" s="3">
        <v>2020</v>
      </c>
      <c r="L445" s="1">
        <v>850</v>
      </c>
      <c r="M445" s="5">
        <v>6</v>
      </c>
      <c r="N445" s="5">
        <v>30</v>
      </c>
      <c r="O445" s="1">
        <v>25500</v>
      </c>
      <c r="P445" s="2">
        <v>2040</v>
      </c>
      <c r="Q445" s="1">
        <v>23460</v>
      </c>
      <c r="R445" s="5">
        <v>13.027200000000001</v>
      </c>
      <c r="S445" s="1">
        <v>5100</v>
      </c>
      <c r="T445" s="1">
        <v>18360</v>
      </c>
      <c r="U445" s="1">
        <v>33.048000000000002</v>
      </c>
    </row>
    <row r="446" spans="1:21" x14ac:dyDescent="0.3">
      <c r="A446" t="s">
        <v>15</v>
      </c>
      <c r="B446" t="s">
        <v>33</v>
      </c>
      <c r="C446" t="s">
        <v>21</v>
      </c>
      <c r="D446" t="s">
        <v>112</v>
      </c>
      <c r="E446" t="s">
        <v>19</v>
      </c>
      <c r="F446" t="s">
        <v>111</v>
      </c>
      <c r="G446" t="s">
        <v>228</v>
      </c>
      <c r="H446" s="4">
        <v>44423</v>
      </c>
      <c r="I446" t="s">
        <v>95</v>
      </c>
      <c r="J446" t="s">
        <v>65</v>
      </c>
      <c r="K446" s="3">
        <v>2021</v>
      </c>
      <c r="L446" s="1">
        <v>774</v>
      </c>
      <c r="M446" s="5">
        <v>6</v>
      </c>
      <c r="N446" s="5">
        <v>30</v>
      </c>
      <c r="O446" s="1">
        <v>23220</v>
      </c>
      <c r="P446" s="2">
        <v>1857.6000000000001</v>
      </c>
      <c r="Q446" s="1">
        <v>21362.400000000001</v>
      </c>
      <c r="R446" s="5">
        <v>11.868</v>
      </c>
      <c r="S446" s="1">
        <v>4644</v>
      </c>
      <c r="T446" s="1">
        <v>16718.400000000001</v>
      </c>
      <c r="U446" s="1">
        <v>30.093120000000003</v>
      </c>
    </row>
    <row r="447" spans="1:21" x14ac:dyDescent="0.3">
      <c r="A447" t="s">
        <v>30</v>
      </c>
      <c r="B447" t="s">
        <v>57</v>
      </c>
      <c r="C447" t="s">
        <v>21</v>
      </c>
      <c r="D447" t="s">
        <v>182</v>
      </c>
      <c r="E447" t="s">
        <v>19</v>
      </c>
      <c r="F447" t="s">
        <v>181</v>
      </c>
      <c r="G447" t="s">
        <v>228</v>
      </c>
      <c r="H447" s="4">
        <v>44388</v>
      </c>
      <c r="I447" t="s">
        <v>66</v>
      </c>
      <c r="J447" t="s">
        <v>65</v>
      </c>
      <c r="K447" s="3">
        <v>2021</v>
      </c>
      <c r="L447" s="1">
        <v>1874</v>
      </c>
      <c r="M447" s="5">
        <v>6</v>
      </c>
      <c r="N447" s="5">
        <v>450</v>
      </c>
      <c r="O447" s="1">
        <v>843300</v>
      </c>
      <c r="P447" s="2">
        <v>67464</v>
      </c>
      <c r="Q447" s="1">
        <v>775836</v>
      </c>
      <c r="R447" s="5">
        <v>431.11200000000002</v>
      </c>
      <c r="S447" s="1">
        <v>11244</v>
      </c>
      <c r="T447" s="1">
        <v>764592</v>
      </c>
      <c r="U447" s="1">
        <v>1376.2655999999999</v>
      </c>
    </row>
    <row r="448" spans="1:21" x14ac:dyDescent="0.3">
      <c r="A448" t="s">
        <v>43</v>
      </c>
      <c r="B448" t="s">
        <v>33</v>
      </c>
      <c r="C448" t="s">
        <v>21</v>
      </c>
      <c r="D448" t="s">
        <v>256</v>
      </c>
      <c r="E448" t="s">
        <v>19</v>
      </c>
      <c r="F448" t="s">
        <v>82</v>
      </c>
      <c r="G448" t="s">
        <v>228</v>
      </c>
      <c r="H448" s="4">
        <v>44369</v>
      </c>
      <c r="I448" t="s">
        <v>45</v>
      </c>
      <c r="J448" t="s">
        <v>16</v>
      </c>
      <c r="K448" s="3">
        <v>2021</v>
      </c>
      <c r="L448" s="1">
        <v>853</v>
      </c>
      <c r="M448" s="5">
        <v>6</v>
      </c>
      <c r="N448" s="5">
        <v>23</v>
      </c>
      <c r="O448" s="1">
        <v>19619</v>
      </c>
      <c r="P448" s="2">
        <v>1569.52</v>
      </c>
      <c r="Q448" s="1">
        <v>18049.48</v>
      </c>
      <c r="R448" s="5">
        <v>9.8117999999999999</v>
      </c>
      <c r="S448" s="1">
        <v>5118</v>
      </c>
      <c r="T448" s="1">
        <v>12931.48</v>
      </c>
      <c r="U448" s="1">
        <v>23.276664</v>
      </c>
    </row>
    <row r="449" spans="1:21" x14ac:dyDescent="0.3">
      <c r="A449" t="s">
        <v>40</v>
      </c>
      <c r="B449" t="s">
        <v>36</v>
      </c>
      <c r="C449" t="s">
        <v>13</v>
      </c>
      <c r="D449" t="s">
        <v>178</v>
      </c>
      <c r="E449" t="s">
        <v>11</v>
      </c>
      <c r="F449" t="s">
        <v>177</v>
      </c>
      <c r="G449" t="s">
        <v>228</v>
      </c>
      <c r="H449" s="4">
        <v>44509</v>
      </c>
      <c r="I449" t="s">
        <v>54</v>
      </c>
      <c r="J449" t="s">
        <v>23</v>
      </c>
      <c r="K449" s="3">
        <v>2021</v>
      </c>
      <c r="L449" s="1">
        <v>1337</v>
      </c>
      <c r="M449" s="5">
        <v>12</v>
      </c>
      <c r="N449" s="5">
        <v>188</v>
      </c>
      <c r="O449" s="1">
        <v>251356</v>
      </c>
      <c r="P449" s="2">
        <v>20108.48</v>
      </c>
      <c r="Q449" s="1">
        <v>231247.52</v>
      </c>
      <c r="R449" s="5">
        <v>128.11000000000001</v>
      </c>
      <c r="S449" s="1">
        <v>16044</v>
      </c>
      <c r="T449" s="1">
        <v>215203.52</v>
      </c>
      <c r="U449" s="1">
        <v>387.36633599999999</v>
      </c>
    </row>
    <row r="450" spans="1:21" x14ac:dyDescent="0.3">
      <c r="A450" t="s">
        <v>15</v>
      </c>
      <c r="B450" t="s">
        <v>36</v>
      </c>
      <c r="C450" t="s">
        <v>13</v>
      </c>
      <c r="D450" t="s">
        <v>76</v>
      </c>
      <c r="E450" t="s">
        <v>11</v>
      </c>
      <c r="F450" t="s">
        <v>75</v>
      </c>
      <c r="G450" t="s">
        <v>228</v>
      </c>
      <c r="H450" s="4">
        <v>44389</v>
      </c>
      <c r="I450" t="s">
        <v>66</v>
      </c>
      <c r="J450" t="s">
        <v>65</v>
      </c>
      <c r="K450" s="3">
        <v>2021</v>
      </c>
      <c r="L450" s="1">
        <v>1511</v>
      </c>
      <c r="M450" s="5">
        <v>12</v>
      </c>
      <c r="N450" s="5">
        <v>11</v>
      </c>
      <c r="O450" s="1">
        <v>16621</v>
      </c>
      <c r="P450" s="2">
        <v>1329.68</v>
      </c>
      <c r="Q450" s="1">
        <v>15291.32</v>
      </c>
      <c r="R450" s="5">
        <v>8.1079600000000003</v>
      </c>
      <c r="S450" s="1">
        <v>18132</v>
      </c>
      <c r="T450" s="1">
        <v>-2840.6800000000003</v>
      </c>
      <c r="U450" s="1">
        <v>-5.1132240000000007</v>
      </c>
    </row>
    <row r="451" spans="1:21" x14ac:dyDescent="0.3">
      <c r="A451" t="s">
        <v>15</v>
      </c>
      <c r="B451" t="s">
        <v>36</v>
      </c>
      <c r="C451" t="s">
        <v>13</v>
      </c>
      <c r="D451" t="s">
        <v>76</v>
      </c>
      <c r="E451" t="s">
        <v>11</v>
      </c>
      <c r="F451" t="s">
        <v>75</v>
      </c>
      <c r="G451" t="s">
        <v>228</v>
      </c>
      <c r="H451" s="4">
        <v>44102</v>
      </c>
      <c r="I451" t="s">
        <v>90</v>
      </c>
      <c r="J451" t="s">
        <v>65</v>
      </c>
      <c r="K451" s="3">
        <v>2020</v>
      </c>
      <c r="L451" s="1">
        <v>1314</v>
      </c>
      <c r="M451" s="5">
        <v>12</v>
      </c>
      <c r="N451" s="5">
        <v>11</v>
      </c>
      <c r="O451" s="1">
        <v>14454</v>
      </c>
      <c r="P451" s="2">
        <v>1156.32</v>
      </c>
      <c r="Q451" s="1">
        <v>13297.68</v>
      </c>
      <c r="R451" s="5">
        <v>7.0518000000000001</v>
      </c>
      <c r="S451" s="1">
        <v>15768</v>
      </c>
      <c r="T451" s="1">
        <v>-2470.3199999999997</v>
      </c>
      <c r="U451" s="1">
        <v>-4.4465759999999994</v>
      </c>
    </row>
    <row r="452" spans="1:21" x14ac:dyDescent="0.3">
      <c r="A452" t="s">
        <v>15</v>
      </c>
      <c r="B452" t="s">
        <v>36</v>
      </c>
      <c r="C452" t="s">
        <v>13</v>
      </c>
      <c r="D452" t="s">
        <v>76</v>
      </c>
      <c r="E452" t="s">
        <v>11</v>
      </c>
      <c r="F452" t="s">
        <v>75</v>
      </c>
      <c r="G452" t="s">
        <v>228</v>
      </c>
      <c r="H452" s="4">
        <v>43894</v>
      </c>
      <c r="I452" t="s">
        <v>1</v>
      </c>
      <c r="J452" t="s">
        <v>0</v>
      </c>
      <c r="K452" s="3">
        <v>2020</v>
      </c>
      <c r="L452" s="1">
        <v>1639</v>
      </c>
      <c r="M452" s="5">
        <v>12</v>
      </c>
      <c r="N452" s="5">
        <v>30</v>
      </c>
      <c r="O452" s="1">
        <v>49170</v>
      </c>
      <c r="P452" s="2">
        <v>3933.6</v>
      </c>
      <c r="Q452" s="1">
        <v>45236.4</v>
      </c>
      <c r="R452" s="5">
        <v>25.134400000000003</v>
      </c>
      <c r="S452" s="1">
        <v>19668</v>
      </c>
      <c r="T452" s="1">
        <v>25568.400000000001</v>
      </c>
      <c r="U452" s="1">
        <v>46.023119999999999</v>
      </c>
    </row>
    <row r="453" spans="1:21" x14ac:dyDescent="0.3">
      <c r="A453" t="s">
        <v>30</v>
      </c>
      <c r="B453" t="s">
        <v>7</v>
      </c>
      <c r="C453" t="s">
        <v>13</v>
      </c>
      <c r="D453" t="s">
        <v>176</v>
      </c>
      <c r="E453" t="s">
        <v>11</v>
      </c>
      <c r="F453" t="s">
        <v>175</v>
      </c>
      <c r="G453" t="s">
        <v>228</v>
      </c>
      <c r="H453" s="4">
        <v>44039</v>
      </c>
      <c r="I453" t="s">
        <v>66</v>
      </c>
      <c r="J453" t="s">
        <v>65</v>
      </c>
      <c r="K453" s="3">
        <v>2020</v>
      </c>
      <c r="L453" s="1">
        <v>2952</v>
      </c>
      <c r="M453" s="5">
        <v>12</v>
      </c>
      <c r="N453" s="5">
        <v>450</v>
      </c>
      <c r="O453" s="1">
        <v>1328400</v>
      </c>
      <c r="P453" s="2">
        <v>106272</v>
      </c>
      <c r="Q453" s="1">
        <v>1222128</v>
      </c>
      <c r="R453" s="5">
        <v>678.96</v>
      </c>
      <c r="S453" s="1">
        <v>35424</v>
      </c>
      <c r="T453" s="1">
        <v>1186704</v>
      </c>
      <c r="U453" s="1">
        <v>2136.0672</v>
      </c>
    </row>
    <row r="454" spans="1:21" x14ac:dyDescent="0.3">
      <c r="A454" t="s">
        <v>15</v>
      </c>
      <c r="B454" t="s">
        <v>7</v>
      </c>
      <c r="C454" t="s">
        <v>13</v>
      </c>
      <c r="D454" t="s">
        <v>106</v>
      </c>
      <c r="E454" t="s">
        <v>11</v>
      </c>
      <c r="F454" t="s">
        <v>105</v>
      </c>
      <c r="G454" t="s">
        <v>228</v>
      </c>
      <c r="H454" s="4">
        <v>43911</v>
      </c>
      <c r="I454" t="s">
        <v>1</v>
      </c>
      <c r="J454" t="s">
        <v>0</v>
      </c>
      <c r="K454" s="3">
        <v>2020</v>
      </c>
      <c r="L454" s="1">
        <v>814</v>
      </c>
      <c r="M454" s="5">
        <v>12</v>
      </c>
      <c r="N454" s="5">
        <v>11</v>
      </c>
      <c r="O454" s="1">
        <v>8954</v>
      </c>
      <c r="P454" s="2">
        <v>716.32</v>
      </c>
      <c r="Q454" s="1">
        <v>8237.68</v>
      </c>
      <c r="R454" s="5">
        <v>4.36632</v>
      </c>
      <c r="S454" s="1">
        <v>9768</v>
      </c>
      <c r="T454" s="1">
        <v>-1530.3199999999997</v>
      </c>
      <c r="U454" s="1">
        <v>-2.7545759999999992</v>
      </c>
    </row>
    <row r="455" spans="1:21" x14ac:dyDescent="0.3">
      <c r="A455" t="s">
        <v>15</v>
      </c>
      <c r="B455" t="s">
        <v>36</v>
      </c>
      <c r="C455" t="s">
        <v>13</v>
      </c>
      <c r="D455" t="s">
        <v>76</v>
      </c>
      <c r="E455" t="s">
        <v>11</v>
      </c>
      <c r="F455" t="s">
        <v>75</v>
      </c>
      <c r="G455" t="s">
        <v>228</v>
      </c>
      <c r="H455" s="4">
        <v>44141</v>
      </c>
      <c r="I455" t="s">
        <v>54</v>
      </c>
      <c r="J455" t="s">
        <v>23</v>
      </c>
      <c r="K455" s="3">
        <v>2020</v>
      </c>
      <c r="L455" s="1">
        <v>1918</v>
      </c>
      <c r="M455" s="5">
        <v>12</v>
      </c>
      <c r="N455" s="5">
        <v>11</v>
      </c>
      <c r="O455" s="1">
        <v>21098</v>
      </c>
      <c r="P455" s="2">
        <v>1687.8400000000001</v>
      </c>
      <c r="Q455" s="1">
        <v>19410.16</v>
      </c>
      <c r="R455" s="5">
        <v>10.291120000000001</v>
      </c>
      <c r="S455" s="1">
        <v>23016</v>
      </c>
      <c r="T455" s="1">
        <v>-3605.84</v>
      </c>
      <c r="U455" s="1">
        <v>-6.4905119999999998</v>
      </c>
    </row>
    <row r="456" spans="1:21" x14ac:dyDescent="0.3">
      <c r="A456" t="s">
        <v>15</v>
      </c>
      <c r="B456" t="s">
        <v>36</v>
      </c>
      <c r="C456" t="s">
        <v>13</v>
      </c>
      <c r="D456" t="s">
        <v>76</v>
      </c>
      <c r="E456" t="s">
        <v>11</v>
      </c>
      <c r="F456" t="s">
        <v>75</v>
      </c>
      <c r="G456" t="s">
        <v>228</v>
      </c>
      <c r="H456" s="4">
        <v>43863</v>
      </c>
      <c r="I456" t="s">
        <v>58</v>
      </c>
      <c r="J456" t="s">
        <v>0</v>
      </c>
      <c r="K456" s="3">
        <v>2020</v>
      </c>
      <c r="L456" s="1">
        <v>2321</v>
      </c>
      <c r="M456" s="5">
        <v>12</v>
      </c>
      <c r="N456" s="5">
        <v>30</v>
      </c>
      <c r="O456" s="1">
        <v>69630</v>
      </c>
      <c r="P456" s="2">
        <v>5570.4000000000005</v>
      </c>
      <c r="Q456" s="1">
        <v>64059.6</v>
      </c>
      <c r="R456" s="5">
        <v>35.585599999999999</v>
      </c>
      <c r="S456" s="1">
        <v>27852</v>
      </c>
      <c r="T456" s="1">
        <v>36207.599999999999</v>
      </c>
      <c r="U456" s="1">
        <v>65.17367999999999</v>
      </c>
    </row>
    <row r="457" spans="1:21" x14ac:dyDescent="0.3">
      <c r="A457" t="s">
        <v>15</v>
      </c>
      <c r="B457" t="s">
        <v>36</v>
      </c>
      <c r="C457" t="s">
        <v>13</v>
      </c>
      <c r="D457" t="s">
        <v>74</v>
      </c>
      <c r="E457" t="s">
        <v>11</v>
      </c>
      <c r="F457" t="s">
        <v>73</v>
      </c>
      <c r="G457" t="s">
        <v>228</v>
      </c>
      <c r="H457" s="4">
        <v>43842</v>
      </c>
      <c r="I457" t="s">
        <v>9</v>
      </c>
      <c r="J457" t="s">
        <v>0</v>
      </c>
      <c r="K457" s="3">
        <v>2020</v>
      </c>
      <c r="L457" s="1">
        <v>3592</v>
      </c>
      <c r="M457" s="5">
        <v>12</v>
      </c>
      <c r="N457" s="5">
        <v>30</v>
      </c>
      <c r="O457" s="1">
        <v>107760</v>
      </c>
      <c r="P457" s="2">
        <v>8620.7999999999993</v>
      </c>
      <c r="Q457" s="1">
        <v>99139.199999999997</v>
      </c>
      <c r="R457" s="5">
        <v>55.071199999999997</v>
      </c>
      <c r="S457" s="1">
        <v>43104</v>
      </c>
      <c r="T457" s="1">
        <v>56035.199999999997</v>
      </c>
      <c r="U457" s="1">
        <v>100.86335999999999</v>
      </c>
    </row>
    <row r="458" spans="1:21" x14ac:dyDescent="0.3">
      <c r="A458" t="s">
        <v>15</v>
      </c>
      <c r="B458" t="s">
        <v>36</v>
      </c>
      <c r="C458" t="s">
        <v>13</v>
      </c>
      <c r="D458" t="s">
        <v>74</v>
      </c>
      <c r="E458" t="s">
        <v>11</v>
      </c>
      <c r="F458" t="s">
        <v>73</v>
      </c>
      <c r="G458" t="s">
        <v>228</v>
      </c>
      <c r="H458" s="4">
        <v>44451</v>
      </c>
      <c r="I458" t="s">
        <v>90</v>
      </c>
      <c r="J458" t="s">
        <v>65</v>
      </c>
      <c r="K458" s="3">
        <v>2021</v>
      </c>
      <c r="L458" s="1">
        <v>1634</v>
      </c>
      <c r="M458" s="5">
        <v>12</v>
      </c>
      <c r="N458" s="5">
        <v>525</v>
      </c>
      <c r="O458" s="1">
        <v>857850</v>
      </c>
      <c r="P458" s="2">
        <v>68628</v>
      </c>
      <c r="Q458" s="1">
        <v>789222</v>
      </c>
      <c r="R458" s="5">
        <v>438.56400000000002</v>
      </c>
      <c r="S458" s="1">
        <v>19608</v>
      </c>
      <c r="T458" s="1">
        <v>769614</v>
      </c>
      <c r="U458" s="1">
        <v>1385.3052</v>
      </c>
    </row>
    <row r="459" spans="1:21" x14ac:dyDescent="0.3">
      <c r="A459" t="s">
        <v>8</v>
      </c>
      <c r="B459" t="s">
        <v>33</v>
      </c>
      <c r="C459" t="s">
        <v>52</v>
      </c>
      <c r="D459" t="s">
        <v>255</v>
      </c>
      <c r="E459" t="s">
        <v>50</v>
      </c>
      <c r="F459" t="s">
        <v>82</v>
      </c>
      <c r="G459" t="s">
        <v>228</v>
      </c>
      <c r="H459" s="4">
        <v>43955</v>
      </c>
      <c r="I459" t="s">
        <v>48</v>
      </c>
      <c r="J459" t="s">
        <v>16</v>
      </c>
      <c r="K459" s="3">
        <v>2020</v>
      </c>
      <c r="L459" s="1">
        <v>718</v>
      </c>
      <c r="M459" s="5">
        <v>148</v>
      </c>
      <c r="N459" s="5">
        <v>18</v>
      </c>
      <c r="O459" s="1">
        <v>12924</v>
      </c>
      <c r="P459" s="2">
        <v>1033.92</v>
      </c>
      <c r="Q459" s="1">
        <v>11890.08</v>
      </c>
      <c r="R459" s="5">
        <v>6.6019199999999998</v>
      </c>
      <c r="S459" s="1">
        <v>106264</v>
      </c>
      <c r="T459" s="1">
        <v>-94373.92</v>
      </c>
      <c r="U459" s="1">
        <v>-169.87305599999999</v>
      </c>
    </row>
    <row r="460" spans="1:21" x14ac:dyDescent="0.3">
      <c r="A460" t="s">
        <v>15</v>
      </c>
      <c r="B460" t="s">
        <v>22</v>
      </c>
      <c r="C460" t="s">
        <v>52</v>
      </c>
      <c r="D460" t="s">
        <v>102</v>
      </c>
      <c r="E460" t="s">
        <v>50</v>
      </c>
      <c r="F460" t="s">
        <v>101</v>
      </c>
      <c r="G460" t="s">
        <v>228</v>
      </c>
      <c r="H460" s="4">
        <v>44425</v>
      </c>
      <c r="I460" t="s">
        <v>95</v>
      </c>
      <c r="J460" t="s">
        <v>65</v>
      </c>
      <c r="K460" s="3">
        <v>2021</v>
      </c>
      <c r="L460" s="1">
        <v>3488</v>
      </c>
      <c r="M460" s="5">
        <v>148</v>
      </c>
      <c r="N460" s="5">
        <v>11</v>
      </c>
      <c r="O460" s="1">
        <v>38368</v>
      </c>
      <c r="P460" s="2">
        <v>3069.44</v>
      </c>
      <c r="Q460" s="1">
        <v>35298.559999999998</v>
      </c>
      <c r="R460" s="5">
        <v>18.721080000000001</v>
      </c>
      <c r="S460" s="1">
        <v>516224</v>
      </c>
      <c r="T460" s="1">
        <v>-480925.44</v>
      </c>
      <c r="U460" s="1">
        <v>-865.66579200000001</v>
      </c>
    </row>
    <row r="461" spans="1:21" x14ac:dyDescent="0.3">
      <c r="A461" t="s">
        <v>15</v>
      </c>
      <c r="B461" t="s">
        <v>14</v>
      </c>
      <c r="C461" t="s">
        <v>52</v>
      </c>
      <c r="D461" t="s">
        <v>219</v>
      </c>
      <c r="E461" t="s">
        <v>50</v>
      </c>
      <c r="F461" t="s">
        <v>218</v>
      </c>
      <c r="G461" t="s">
        <v>228</v>
      </c>
      <c r="H461" s="4">
        <v>44017</v>
      </c>
      <c r="I461" t="s">
        <v>66</v>
      </c>
      <c r="J461" t="s">
        <v>65</v>
      </c>
      <c r="K461" s="3">
        <v>2020</v>
      </c>
      <c r="L461" s="1">
        <v>2806</v>
      </c>
      <c r="M461" s="5">
        <v>148</v>
      </c>
      <c r="N461" s="5">
        <v>11</v>
      </c>
      <c r="O461" s="1">
        <v>30866</v>
      </c>
      <c r="P461" s="2">
        <v>2469.2800000000002</v>
      </c>
      <c r="Q461" s="1">
        <v>28396.720000000001</v>
      </c>
      <c r="R461" s="5">
        <v>15.056719999999999</v>
      </c>
      <c r="S461" s="1">
        <v>415288</v>
      </c>
      <c r="T461" s="1">
        <v>-386891.28</v>
      </c>
      <c r="U461" s="1">
        <v>-696.40430400000002</v>
      </c>
    </row>
    <row r="462" spans="1:21" x14ac:dyDescent="0.3">
      <c r="A462" t="s">
        <v>30</v>
      </c>
      <c r="B462" t="s">
        <v>22</v>
      </c>
      <c r="C462" t="s">
        <v>52</v>
      </c>
      <c r="D462" t="s">
        <v>254</v>
      </c>
      <c r="E462" t="s">
        <v>50</v>
      </c>
      <c r="F462" t="s">
        <v>253</v>
      </c>
      <c r="G462" t="s">
        <v>228</v>
      </c>
      <c r="H462" s="4">
        <v>44054</v>
      </c>
      <c r="I462" t="s">
        <v>95</v>
      </c>
      <c r="J462" t="s">
        <v>65</v>
      </c>
      <c r="K462" s="3">
        <v>2020</v>
      </c>
      <c r="L462" s="1">
        <v>762</v>
      </c>
      <c r="M462" s="5">
        <v>148</v>
      </c>
      <c r="N462" s="5">
        <v>450</v>
      </c>
      <c r="O462" s="1">
        <v>342900</v>
      </c>
      <c r="P462" s="2">
        <v>27432</v>
      </c>
      <c r="Q462" s="1">
        <v>315468</v>
      </c>
      <c r="R462" s="5">
        <v>175.26</v>
      </c>
      <c r="S462" s="1">
        <v>112776</v>
      </c>
      <c r="T462" s="1">
        <v>202692</v>
      </c>
      <c r="U462" s="1">
        <v>364.84559999999999</v>
      </c>
    </row>
    <row r="463" spans="1:21" x14ac:dyDescent="0.3">
      <c r="A463" t="s">
        <v>15</v>
      </c>
      <c r="B463" t="s">
        <v>36</v>
      </c>
      <c r="C463" t="s">
        <v>6</v>
      </c>
      <c r="D463" t="s">
        <v>35</v>
      </c>
      <c r="E463" t="s">
        <v>4</v>
      </c>
      <c r="F463" t="s">
        <v>34</v>
      </c>
      <c r="G463" t="s">
        <v>228</v>
      </c>
      <c r="H463" s="4">
        <v>44249</v>
      </c>
      <c r="I463" t="s">
        <v>58</v>
      </c>
      <c r="J463" t="s">
        <v>0</v>
      </c>
      <c r="K463" s="3">
        <v>2021</v>
      </c>
      <c r="L463" s="1">
        <v>689</v>
      </c>
      <c r="M463" s="5">
        <v>308</v>
      </c>
      <c r="N463" s="5">
        <v>525</v>
      </c>
      <c r="O463" s="1">
        <v>361725</v>
      </c>
      <c r="P463" s="2">
        <v>28938</v>
      </c>
      <c r="Q463" s="1">
        <v>332787</v>
      </c>
      <c r="R463" s="5">
        <v>184.989</v>
      </c>
      <c r="S463" s="1">
        <v>212212</v>
      </c>
      <c r="T463" s="1">
        <v>120575</v>
      </c>
      <c r="U463" s="1">
        <v>217.035</v>
      </c>
    </row>
    <row r="464" spans="1:21" x14ac:dyDescent="0.3">
      <c r="A464" t="s">
        <v>15</v>
      </c>
      <c r="B464" t="s">
        <v>36</v>
      </c>
      <c r="C464" t="s">
        <v>6</v>
      </c>
      <c r="D464" t="s">
        <v>122</v>
      </c>
      <c r="E464" t="s">
        <v>4</v>
      </c>
      <c r="F464" t="s">
        <v>121</v>
      </c>
      <c r="G464" t="s">
        <v>228</v>
      </c>
      <c r="H464" s="4">
        <v>44482</v>
      </c>
      <c r="I464" t="s">
        <v>44</v>
      </c>
      <c r="J464" t="s">
        <v>23</v>
      </c>
      <c r="K464" s="3">
        <v>2021</v>
      </c>
      <c r="L464" s="1">
        <v>2806</v>
      </c>
      <c r="M464" s="5">
        <v>308</v>
      </c>
      <c r="N464" s="5">
        <v>11</v>
      </c>
      <c r="O464" s="1">
        <v>30866</v>
      </c>
      <c r="P464" s="2">
        <v>2469.2800000000002</v>
      </c>
      <c r="Q464" s="1">
        <v>28396.720000000001</v>
      </c>
      <c r="R464" s="5">
        <v>15.056719999999999</v>
      </c>
      <c r="S464" s="1">
        <v>864248</v>
      </c>
      <c r="T464" s="1">
        <v>-835851.28</v>
      </c>
      <c r="U464" s="1">
        <v>-1504.5323040000001</v>
      </c>
    </row>
    <row r="465" spans="1:21" x14ac:dyDescent="0.3">
      <c r="A465" t="s">
        <v>15</v>
      </c>
      <c r="B465" t="s">
        <v>36</v>
      </c>
      <c r="C465" t="s">
        <v>6</v>
      </c>
      <c r="D465" t="s">
        <v>35</v>
      </c>
      <c r="E465" t="s">
        <v>4</v>
      </c>
      <c r="F465" t="s">
        <v>34</v>
      </c>
      <c r="G465" t="s">
        <v>228</v>
      </c>
      <c r="H465" s="4">
        <v>44275</v>
      </c>
      <c r="I465" t="s">
        <v>1</v>
      </c>
      <c r="J465" t="s">
        <v>0</v>
      </c>
      <c r="K465" s="3">
        <v>2021</v>
      </c>
      <c r="L465" s="1">
        <v>457</v>
      </c>
      <c r="M465" s="5">
        <v>308</v>
      </c>
      <c r="N465" s="5">
        <v>525</v>
      </c>
      <c r="O465" s="1">
        <v>239925</v>
      </c>
      <c r="P465" s="2">
        <v>19194</v>
      </c>
      <c r="Q465" s="1">
        <v>220731</v>
      </c>
      <c r="R465" s="5">
        <v>122.682</v>
      </c>
      <c r="S465" s="1">
        <v>140756</v>
      </c>
      <c r="T465" s="1">
        <v>79975</v>
      </c>
      <c r="U465" s="1">
        <v>143.95499999999998</v>
      </c>
    </row>
    <row r="466" spans="1:21" x14ac:dyDescent="0.3">
      <c r="A466" t="s">
        <v>15</v>
      </c>
      <c r="B466" t="s">
        <v>36</v>
      </c>
      <c r="C466" t="s">
        <v>6</v>
      </c>
      <c r="D466" t="s">
        <v>122</v>
      </c>
      <c r="E466" t="s">
        <v>4</v>
      </c>
      <c r="F466" t="s">
        <v>121</v>
      </c>
      <c r="G466" t="s">
        <v>228</v>
      </c>
      <c r="H466" s="4">
        <v>44414</v>
      </c>
      <c r="I466" t="s">
        <v>95</v>
      </c>
      <c r="J466" t="s">
        <v>65</v>
      </c>
      <c r="K466" s="3">
        <v>2021</v>
      </c>
      <c r="L466" s="1">
        <v>506</v>
      </c>
      <c r="M466" s="5">
        <v>308</v>
      </c>
      <c r="N466" s="5">
        <v>525</v>
      </c>
      <c r="O466" s="1">
        <v>265650</v>
      </c>
      <c r="P466" s="2">
        <v>21252</v>
      </c>
      <c r="Q466" s="1">
        <v>244398</v>
      </c>
      <c r="R466" s="5">
        <v>135.88399999999999</v>
      </c>
      <c r="S466" s="1">
        <v>155848</v>
      </c>
      <c r="T466" s="1">
        <v>88550</v>
      </c>
      <c r="U466" s="1">
        <v>159.38999999999999</v>
      </c>
    </row>
    <row r="467" spans="1:21" x14ac:dyDescent="0.3">
      <c r="A467" t="s">
        <v>30</v>
      </c>
      <c r="B467" t="s">
        <v>29</v>
      </c>
      <c r="C467" t="s">
        <v>6</v>
      </c>
      <c r="D467" t="s">
        <v>97</v>
      </c>
      <c r="E467" t="s">
        <v>4</v>
      </c>
      <c r="F467" t="s">
        <v>96</v>
      </c>
      <c r="G467" t="s">
        <v>228</v>
      </c>
      <c r="H467" s="4">
        <v>44275</v>
      </c>
      <c r="I467" t="s">
        <v>1</v>
      </c>
      <c r="J467" t="s">
        <v>0</v>
      </c>
      <c r="K467" s="3">
        <v>2021</v>
      </c>
      <c r="L467" s="1">
        <v>2561</v>
      </c>
      <c r="M467" s="5">
        <v>308</v>
      </c>
      <c r="N467" s="5">
        <v>450</v>
      </c>
      <c r="O467" s="1">
        <v>1152450</v>
      </c>
      <c r="P467" s="2">
        <v>92196</v>
      </c>
      <c r="Q467" s="1">
        <v>1060254</v>
      </c>
      <c r="R467" s="5">
        <v>588.98400000000004</v>
      </c>
      <c r="S467" s="1">
        <v>788788</v>
      </c>
      <c r="T467" s="1">
        <v>271466</v>
      </c>
      <c r="U467" s="1">
        <v>488.6388</v>
      </c>
    </row>
    <row r="468" spans="1:21" x14ac:dyDescent="0.3">
      <c r="A468" t="s">
        <v>15</v>
      </c>
      <c r="B468" t="s">
        <v>29</v>
      </c>
      <c r="C468" t="s">
        <v>28</v>
      </c>
      <c r="D468" t="s">
        <v>163</v>
      </c>
      <c r="E468" t="s">
        <v>26</v>
      </c>
      <c r="F468" t="s">
        <v>162</v>
      </c>
      <c r="G468" t="s">
        <v>228</v>
      </c>
      <c r="H468" s="4">
        <v>43940</v>
      </c>
      <c r="I468" t="s">
        <v>17</v>
      </c>
      <c r="J468" t="s">
        <v>16</v>
      </c>
      <c r="K468" s="3">
        <v>2020</v>
      </c>
      <c r="L468" s="1">
        <v>850</v>
      </c>
      <c r="M468" s="5">
        <v>320</v>
      </c>
      <c r="N468" s="5">
        <v>30</v>
      </c>
      <c r="O468" s="1">
        <v>25500</v>
      </c>
      <c r="P468" s="2">
        <v>2040</v>
      </c>
      <c r="Q468" s="1">
        <v>23460</v>
      </c>
      <c r="R468" s="5">
        <v>13.027200000000001</v>
      </c>
      <c r="S468" s="1">
        <v>272000</v>
      </c>
      <c r="T468" s="1">
        <v>-248540</v>
      </c>
      <c r="U468" s="1">
        <v>-447.37200000000001</v>
      </c>
    </row>
    <row r="469" spans="1:21" x14ac:dyDescent="0.3">
      <c r="A469" t="s">
        <v>15</v>
      </c>
      <c r="B469" t="s">
        <v>36</v>
      </c>
      <c r="C469" t="s">
        <v>28</v>
      </c>
      <c r="D469" t="s">
        <v>165</v>
      </c>
      <c r="E469" t="s">
        <v>26</v>
      </c>
      <c r="F469" t="s">
        <v>164</v>
      </c>
      <c r="G469" t="s">
        <v>228</v>
      </c>
      <c r="H469" s="4">
        <v>44311</v>
      </c>
      <c r="I469" t="s">
        <v>17</v>
      </c>
      <c r="J469" t="s">
        <v>16</v>
      </c>
      <c r="K469" s="3">
        <v>2021</v>
      </c>
      <c r="L469" s="1">
        <v>3488</v>
      </c>
      <c r="M469" s="5">
        <v>320</v>
      </c>
      <c r="N469" s="5">
        <v>11</v>
      </c>
      <c r="O469" s="1">
        <v>38368</v>
      </c>
      <c r="P469" s="2">
        <v>3069.44</v>
      </c>
      <c r="Q469" s="1">
        <v>35298.559999999998</v>
      </c>
      <c r="R469" s="5">
        <v>18.721080000000001</v>
      </c>
      <c r="S469" s="1">
        <v>1116160</v>
      </c>
      <c r="T469" s="1">
        <v>-1080861.44</v>
      </c>
      <c r="U469" s="1">
        <v>-1945.5505919999998</v>
      </c>
    </row>
    <row r="470" spans="1:21" x14ac:dyDescent="0.3">
      <c r="A470" t="s">
        <v>15</v>
      </c>
      <c r="B470" t="s">
        <v>7</v>
      </c>
      <c r="C470" t="s">
        <v>28</v>
      </c>
      <c r="D470" t="s">
        <v>252</v>
      </c>
      <c r="E470" t="s">
        <v>26</v>
      </c>
      <c r="F470" t="s">
        <v>251</v>
      </c>
      <c r="G470" t="s">
        <v>228</v>
      </c>
      <c r="H470" s="4">
        <v>44477</v>
      </c>
      <c r="I470" t="s">
        <v>44</v>
      </c>
      <c r="J470" t="s">
        <v>23</v>
      </c>
      <c r="K470" s="3">
        <v>2021</v>
      </c>
      <c r="L470" s="1">
        <v>1639</v>
      </c>
      <c r="M470" s="5">
        <v>320</v>
      </c>
      <c r="N470" s="5">
        <v>30</v>
      </c>
      <c r="O470" s="1">
        <v>49170</v>
      </c>
      <c r="P470" s="2">
        <v>3933.6</v>
      </c>
      <c r="Q470" s="1">
        <v>45236.4</v>
      </c>
      <c r="R470" s="5">
        <v>25.134400000000003</v>
      </c>
      <c r="S470" s="1">
        <v>524480</v>
      </c>
      <c r="T470" s="1">
        <v>-479243.6</v>
      </c>
      <c r="U470" s="1">
        <v>-862.63847999999996</v>
      </c>
    </row>
    <row r="471" spans="1:21" x14ac:dyDescent="0.3">
      <c r="A471" t="s">
        <v>30</v>
      </c>
      <c r="B471" t="s">
        <v>29</v>
      </c>
      <c r="C471" t="s">
        <v>28</v>
      </c>
      <c r="D471" t="s">
        <v>27</v>
      </c>
      <c r="E471" t="s">
        <v>26</v>
      </c>
      <c r="F471" t="s">
        <v>25</v>
      </c>
      <c r="G471" t="s">
        <v>228</v>
      </c>
      <c r="H471" s="4">
        <v>44362</v>
      </c>
      <c r="I471" t="s">
        <v>45</v>
      </c>
      <c r="J471" t="s">
        <v>16</v>
      </c>
      <c r="K471" s="3">
        <v>2021</v>
      </c>
      <c r="L471" s="1">
        <v>2952</v>
      </c>
      <c r="M471" s="5">
        <v>320</v>
      </c>
      <c r="N471" s="5">
        <v>450</v>
      </c>
      <c r="O471" s="1">
        <v>1328400</v>
      </c>
      <c r="P471" s="2">
        <v>106272</v>
      </c>
      <c r="Q471" s="1">
        <v>1222128</v>
      </c>
      <c r="R471" s="5">
        <v>678.96</v>
      </c>
      <c r="S471" s="1">
        <v>944640</v>
      </c>
      <c r="T471" s="1">
        <v>277488</v>
      </c>
      <c r="U471" s="1">
        <v>499.47839999999997</v>
      </c>
    </row>
    <row r="472" spans="1:21" x14ac:dyDescent="0.3">
      <c r="A472" t="s">
        <v>15</v>
      </c>
      <c r="B472" t="s">
        <v>7</v>
      </c>
      <c r="C472" t="s">
        <v>28</v>
      </c>
      <c r="D472" t="s">
        <v>252</v>
      </c>
      <c r="E472" t="s">
        <v>26</v>
      </c>
      <c r="F472" t="s">
        <v>251</v>
      </c>
      <c r="G472" t="s">
        <v>228</v>
      </c>
      <c r="H472" s="4">
        <v>44479</v>
      </c>
      <c r="I472" t="s">
        <v>44</v>
      </c>
      <c r="J472" t="s">
        <v>23</v>
      </c>
      <c r="K472" s="3">
        <v>2021</v>
      </c>
      <c r="L472" s="1">
        <v>1824</v>
      </c>
      <c r="M472" s="5">
        <v>320</v>
      </c>
      <c r="N472" s="5">
        <v>30</v>
      </c>
      <c r="O472" s="1">
        <v>54720</v>
      </c>
      <c r="P472" s="2">
        <v>4377.6000000000004</v>
      </c>
      <c r="Q472" s="1">
        <v>50342.400000000001</v>
      </c>
      <c r="R472" s="5">
        <v>27.968</v>
      </c>
      <c r="S472" s="1">
        <v>583680</v>
      </c>
      <c r="T472" s="1">
        <v>-533337.59999999998</v>
      </c>
      <c r="U472" s="1">
        <v>-960.00767999999994</v>
      </c>
    </row>
    <row r="473" spans="1:21" x14ac:dyDescent="0.3">
      <c r="A473" t="s">
        <v>43</v>
      </c>
      <c r="B473" t="s">
        <v>39</v>
      </c>
      <c r="C473" t="s">
        <v>28</v>
      </c>
      <c r="D473" t="s">
        <v>250</v>
      </c>
      <c r="E473" t="s">
        <v>26</v>
      </c>
      <c r="F473" t="s">
        <v>249</v>
      </c>
      <c r="G473" t="s">
        <v>228</v>
      </c>
      <c r="H473" s="4">
        <v>44404</v>
      </c>
      <c r="I473" t="s">
        <v>66</v>
      </c>
      <c r="J473" t="s">
        <v>65</v>
      </c>
      <c r="K473" s="3">
        <v>2021</v>
      </c>
      <c r="L473" s="1">
        <v>853</v>
      </c>
      <c r="M473" s="5">
        <v>320</v>
      </c>
      <c r="N473" s="5">
        <v>23</v>
      </c>
      <c r="O473" s="1">
        <v>19619</v>
      </c>
      <c r="P473" s="2">
        <v>1569.52</v>
      </c>
      <c r="Q473" s="1">
        <v>18049.48</v>
      </c>
      <c r="R473" s="5">
        <v>9.8117999999999999</v>
      </c>
      <c r="S473" s="1">
        <v>272960</v>
      </c>
      <c r="T473" s="1">
        <v>-254910.52</v>
      </c>
      <c r="U473" s="1">
        <v>-458.83893599999999</v>
      </c>
    </row>
    <row r="474" spans="1:21" x14ac:dyDescent="0.3">
      <c r="A474" t="s">
        <v>30</v>
      </c>
      <c r="B474" t="s">
        <v>29</v>
      </c>
      <c r="C474" t="s">
        <v>28</v>
      </c>
      <c r="D474" t="s">
        <v>27</v>
      </c>
      <c r="E474" t="s">
        <v>26</v>
      </c>
      <c r="F474" t="s">
        <v>25</v>
      </c>
      <c r="G474" t="s">
        <v>228</v>
      </c>
      <c r="H474" s="4">
        <v>44374</v>
      </c>
      <c r="I474" t="s">
        <v>45</v>
      </c>
      <c r="J474" t="s">
        <v>16</v>
      </c>
      <c r="K474" s="3">
        <v>2021</v>
      </c>
      <c r="L474" s="1">
        <v>762</v>
      </c>
      <c r="M474" s="5">
        <v>320</v>
      </c>
      <c r="N474" s="5">
        <v>450</v>
      </c>
      <c r="O474" s="1">
        <v>342900</v>
      </c>
      <c r="P474" s="2">
        <v>27432</v>
      </c>
      <c r="Q474" s="1">
        <v>315468</v>
      </c>
      <c r="R474" s="5">
        <v>175.26</v>
      </c>
      <c r="S474" s="1">
        <v>243840</v>
      </c>
      <c r="T474" s="1">
        <v>71628</v>
      </c>
      <c r="U474" s="1">
        <v>128.93039999999999</v>
      </c>
    </row>
    <row r="475" spans="1:21" x14ac:dyDescent="0.3">
      <c r="A475" t="s">
        <v>15</v>
      </c>
      <c r="B475" t="s">
        <v>22</v>
      </c>
      <c r="C475" t="s">
        <v>6</v>
      </c>
      <c r="D475" t="s">
        <v>168</v>
      </c>
      <c r="E475" t="s">
        <v>4</v>
      </c>
      <c r="F475" t="s">
        <v>167</v>
      </c>
      <c r="G475" t="s">
        <v>228</v>
      </c>
      <c r="H475" s="4">
        <v>44328</v>
      </c>
      <c r="I475" t="s">
        <v>48</v>
      </c>
      <c r="J475" t="s">
        <v>16</v>
      </c>
      <c r="K475" s="3">
        <v>2021</v>
      </c>
      <c r="L475" s="1">
        <v>524</v>
      </c>
      <c r="M475" s="5">
        <v>308</v>
      </c>
      <c r="N475" s="5">
        <v>30</v>
      </c>
      <c r="O475" s="1">
        <v>15720</v>
      </c>
      <c r="P475" s="2">
        <v>1257.6000000000001</v>
      </c>
      <c r="Q475" s="1">
        <v>14462.4</v>
      </c>
      <c r="R475" s="5">
        <v>8.0315999999999992</v>
      </c>
      <c r="S475" s="1">
        <v>161392</v>
      </c>
      <c r="T475" s="1">
        <v>-146929.60000000001</v>
      </c>
      <c r="U475" s="1">
        <v>-264.47327999999999</v>
      </c>
    </row>
    <row r="476" spans="1:21" x14ac:dyDescent="0.3">
      <c r="A476" t="s">
        <v>30</v>
      </c>
      <c r="B476" t="s">
        <v>39</v>
      </c>
      <c r="C476" t="s">
        <v>81</v>
      </c>
      <c r="D476" t="s">
        <v>118</v>
      </c>
      <c r="E476" t="s">
        <v>79</v>
      </c>
      <c r="F476" t="s">
        <v>117</v>
      </c>
      <c r="G476" t="s">
        <v>228</v>
      </c>
      <c r="H476" s="4">
        <v>44550</v>
      </c>
      <c r="I476" t="s">
        <v>24</v>
      </c>
      <c r="J476" t="s">
        <v>23</v>
      </c>
      <c r="K476" s="3">
        <v>2021</v>
      </c>
      <c r="L476" s="1">
        <v>1313</v>
      </c>
      <c r="M476" s="5">
        <v>4</v>
      </c>
      <c r="N476" s="5">
        <v>450</v>
      </c>
      <c r="O476" s="1">
        <v>590850</v>
      </c>
      <c r="P476" s="2">
        <v>53176.5</v>
      </c>
      <c r="Q476" s="1">
        <v>537673.5</v>
      </c>
      <c r="R476" s="5">
        <v>298.66199999999998</v>
      </c>
      <c r="S476" s="1">
        <v>5252</v>
      </c>
      <c r="T476" s="1">
        <v>532421.5</v>
      </c>
      <c r="U476" s="1">
        <v>958.3587</v>
      </c>
    </row>
    <row r="477" spans="1:21" x14ac:dyDescent="0.3">
      <c r="A477" t="s">
        <v>30</v>
      </c>
      <c r="B477" t="s">
        <v>39</v>
      </c>
      <c r="C477" t="s">
        <v>21</v>
      </c>
      <c r="D477" t="s">
        <v>248</v>
      </c>
      <c r="E477" t="s">
        <v>19</v>
      </c>
      <c r="F477" t="s">
        <v>117</v>
      </c>
      <c r="G477" t="s">
        <v>228</v>
      </c>
      <c r="H477" s="4">
        <v>44536</v>
      </c>
      <c r="I477" t="s">
        <v>24</v>
      </c>
      <c r="J477" t="s">
        <v>23</v>
      </c>
      <c r="K477" s="3">
        <v>2021</v>
      </c>
      <c r="L477" s="1">
        <v>4563</v>
      </c>
      <c r="M477" s="5">
        <v>6</v>
      </c>
      <c r="N477" s="5">
        <v>450</v>
      </c>
      <c r="O477" s="1">
        <v>2053350</v>
      </c>
      <c r="P477" s="2">
        <v>184801.5</v>
      </c>
      <c r="Q477" s="1">
        <v>1868548.5</v>
      </c>
      <c r="R477" s="5">
        <v>1038.0825</v>
      </c>
      <c r="S477" s="1">
        <v>27378</v>
      </c>
      <c r="T477" s="1">
        <v>1841170.5</v>
      </c>
      <c r="U477" s="1">
        <v>3314.1068999999998</v>
      </c>
    </row>
    <row r="478" spans="1:21" x14ac:dyDescent="0.3">
      <c r="A478" t="s">
        <v>15</v>
      </c>
      <c r="B478" t="s">
        <v>7</v>
      </c>
      <c r="C478" t="s">
        <v>21</v>
      </c>
      <c r="D478" t="s">
        <v>128</v>
      </c>
      <c r="E478" t="s">
        <v>19</v>
      </c>
      <c r="F478" t="s">
        <v>127</v>
      </c>
      <c r="G478" t="s">
        <v>228</v>
      </c>
      <c r="H478" s="4">
        <v>44075</v>
      </c>
      <c r="I478" t="s">
        <v>90</v>
      </c>
      <c r="J478" t="s">
        <v>65</v>
      </c>
      <c r="K478" s="3">
        <v>2020</v>
      </c>
      <c r="L478" s="1">
        <v>1999</v>
      </c>
      <c r="M478" s="5">
        <v>6</v>
      </c>
      <c r="N478" s="5">
        <v>525</v>
      </c>
      <c r="O478" s="1">
        <v>1049475</v>
      </c>
      <c r="P478" s="2">
        <v>94452.75</v>
      </c>
      <c r="Q478" s="1">
        <v>955022.25</v>
      </c>
      <c r="R478" s="5">
        <v>530.62099999999998</v>
      </c>
      <c r="S478" s="1">
        <v>11994</v>
      </c>
      <c r="T478" s="1">
        <v>943028.25</v>
      </c>
      <c r="U478" s="1">
        <v>1697.4508499999999</v>
      </c>
    </row>
    <row r="479" spans="1:21" x14ac:dyDescent="0.3">
      <c r="A479" t="s">
        <v>8</v>
      </c>
      <c r="B479" t="s">
        <v>57</v>
      </c>
      <c r="C479" t="s">
        <v>21</v>
      </c>
      <c r="D479" t="s">
        <v>247</v>
      </c>
      <c r="E479" t="s">
        <v>19</v>
      </c>
      <c r="F479" t="s">
        <v>77</v>
      </c>
      <c r="G479" t="s">
        <v>228</v>
      </c>
      <c r="H479" s="4">
        <v>44003</v>
      </c>
      <c r="I479" t="s">
        <v>45</v>
      </c>
      <c r="J479" t="s">
        <v>16</v>
      </c>
      <c r="K479" s="3">
        <v>2020</v>
      </c>
      <c r="L479" s="1">
        <v>2785</v>
      </c>
      <c r="M479" s="5">
        <v>6</v>
      </c>
      <c r="N479" s="5">
        <v>18</v>
      </c>
      <c r="O479" s="1">
        <v>50130</v>
      </c>
      <c r="P479" s="2">
        <v>4511.7</v>
      </c>
      <c r="Q479" s="1">
        <v>45618.3</v>
      </c>
      <c r="R479" s="5">
        <v>25.345320000000001</v>
      </c>
      <c r="S479" s="1">
        <v>16710</v>
      </c>
      <c r="T479" s="1">
        <v>28908.300000000003</v>
      </c>
      <c r="U479" s="1">
        <v>52.034940000000006</v>
      </c>
    </row>
    <row r="480" spans="1:21" x14ac:dyDescent="0.3">
      <c r="A480" t="s">
        <v>40</v>
      </c>
      <c r="B480" t="s">
        <v>33</v>
      </c>
      <c r="C480" t="s">
        <v>21</v>
      </c>
      <c r="D480" t="s">
        <v>246</v>
      </c>
      <c r="E480" t="s">
        <v>19</v>
      </c>
      <c r="F480" t="s">
        <v>245</v>
      </c>
      <c r="G480" t="s">
        <v>228</v>
      </c>
      <c r="H480" s="4">
        <v>44128</v>
      </c>
      <c r="I480" t="s">
        <v>44</v>
      </c>
      <c r="J480" t="s">
        <v>23</v>
      </c>
      <c r="K480" s="3">
        <v>2020</v>
      </c>
      <c r="L480" s="1">
        <v>3356</v>
      </c>
      <c r="M480" s="5">
        <v>6</v>
      </c>
      <c r="N480" s="5">
        <v>188</v>
      </c>
      <c r="O480" s="1">
        <v>630928</v>
      </c>
      <c r="P480" s="2">
        <v>56783.519999999997</v>
      </c>
      <c r="Q480" s="1">
        <v>574144.48</v>
      </c>
      <c r="R480" s="5">
        <v>318.15875</v>
      </c>
      <c r="S480" s="1">
        <v>20136</v>
      </c>
      <c r="T480" s="1">
        <v>554008.48</v>
      </c>
      <c r="U480" s="1">
        <v>997.21526399999993</v>
      </c>
    </row>
    <row r="481" spans="1:21" x14ac:dyDescent="0.3">
      <c r="A481" t="s">
        <v>30</v>
      </c>
      <c r="B481" t="s">
        <v>7</v>
      </c>
      <c r="C481" t="s">
        <v>13</v>
      </c>
      <c r="D481" t="s">
        <v>176</v>
      </c>
      <c r="E481" t="s">
        <v>11</v>
      </c>
      <c r="F481" t="s">
        <v>175</v>
      </c>
      <c r="G481" t="s">
        <v>228</v>
      </c>
      <c r="H481" s="4">
        <v>44041</v>
      </c>
      <c r="I481" t="s">
        <v>66</v>
      </c>
      <c r="J481" t="s">
        <v>65</v>
      </c>
      <c r="K481" s="3">
        <v>2020</v>
      </c>
      <c r="L481" s="1">
        <v>3078</v>
      </c>
      <c r="M481" s="5">
        <v>12</v>
      </c>
      <c r="N481" s="5">
        <v>450</v>
      </c>
      <c r="O481" s="1">
        <v>1385100</v>
      </c>
      <c r="P481" s="2">
        <v>124659</v>
      </c>
      <c r="Q481" s="1">
        <v>1260441</v>
      </c>
      <c r="R481" s="5">
        <v>700.245</v>
      </c>
      <c r="S481" s="1">
        <v>36936</v>
      </c>
      <c r="T481" s="1">
        <v>1223505</v>
      </c>
      <c r="U481" s="1">
        <v>2202.3089999999997</v>
      </c>
    </row>
    <row r="482" spans="1:21" x14ac:dyDescent="0.3">
      <c r="A482" t="s">
        <v>15</v>
      </c>
      <c r="B482" t="s">
        <v>36</v>
      </c>
      <c r="C482" t="s">
        <v>13</v>
      </c>
      <c r="D482" t="s">
        <v>74</v>
      </c>
      <c r="E482" t="s">
        <v>11</v>
      </c>
      <c r="F482" t="s">
        <v>73</v>
      </c>
      <c r="G482" t="s">
        <v>228</v>
      </c>
      <c r="H482" s="4">
        <v>44310</v>
      </c>
      <c r="I482" t="s">
        <v>17</v>
      </c>
      <c r="J482" t="s">
        <v>16</v>
      </c>
      <c r="K482" s="3">
        <v>2021</v>
      </c>
      <c r="L482" s="1">
        <v>2900</v>
      </c>
      <c r="M482" s="5">
        <v>12</v>
      </c>
      <c r="N482" s="5">
        <v>525</v>
      </c>
      <c r="O482" s="1">
        <v>1522500</v>
      </c>
      <c r="P482" s="2">
        <v>137025</v>
      </c>
      <c r="Q482" s="1">
        <v>1385475</v>
      </c>
      <c r="R482" s="5">
        <v>769.81449999999995</v>
      </c>
      <c r="S482" s="1">
        <v>34800</v>
      </c>
      <c r="T482" s="1">
        <v>1350675</v>
      </c>
      <c r="U482" s="1">
        <v>2431.2150000000001</v>
      </c>
    </row>
    <row r="483" spans="1:21" x14ac:dyDescent="0.3">
      <c r="A483" t="s">
        <v>43</v>
      </c>
      <c r="B483" t="s">
        <v>39</v>
      </c>
      <c r="C483" t="s">
        <v>13</v>
      </c>
      <c r="D483" t="s">
        <v>126</v>
      </c>
      <c r="E483" t="s">
        <v>11</v>
      </c>
      <c r="F483" t="s">
        <v>125</v>
      </c>
      <c r="G483" t="s">
        <v>228</v>
      </c>
      <c r="H483" s="4">
        <v>44132</v>
      </c>
      <c r="I483" t="s">
        <v>44</v>
      </c>
      <c r="J483" t="s">
        <v>23</v>
      </c>
      <c r="K483" s="3">
        <v>2020</v>
      </c>
      <c r="L483" s="1">
        <v>4410</v>
      </c>
      <c r="M483" s="5">
        <v>12</v>
      </c>
      <c r="N483" s="5">
        <v>23</v>
      </c>
      <c r="O483" s="1">
        <v>101430</v>
      </c>
      <c r="P483" s="2">
        <v>9128.6999999999989</v>
      </c>
      <c r="Q483" s="1">
        <v>92301.3</v>
      </c>
      <c r="R483" s="5">
        <v>50.16375</v>
      </c>
      <c r="S483" s="1">
        <v>52920</v>
      </c>
      <c r="T483" s="1">
        <v>39381.300000000003</v>
      </c>
      <c r="U483" s="1">
        <v>70.886340000000004</v>
      </c>
    </row>
    <row r="484" spans="1:21" x14ac:dyDescent="0.3">
      <c r="A484" t="s">
        <v>30</v>
      </c>
      <c r="B484" t="s">
        <v>57</v>
      </c>
      <c r="C484" t="s">
        <v>13</v>
      </c>
      <c r="D484" t="s">
        <v>194</v>
      </c>
      <c r="E484" t="s">
        <v>11</v>
      </c>
      <c r="F484" t="s">
        <v>193</v>
      </c>
      <c r="G484" t="s">
        <v>228</v>
      </c>
      <c r="H484" s="4">
        <v>44013</v>
      </c>
      <c r="I484" t="s">
        <v>66</v>
      </c>
      <c r="J484" t="s">
        <v>65</v>
      </c>
      <c r="K484" s="3">
        <v>2020</v>
      </c>
      <c r="L484" s="1">
        <v>1313</v>
      </c>
      <c r="M484" s="5">
        <v>12</v>
      </c>
      <c r="N484" s="5">
        <v>450</v>
      </c>
      <c r="O484" s="1">
        <v>590850</v>
      </c>
      <c r="P484" s="2">
        <v>53176.5</v>
      </c>
      <c r="Q484" s="1">
        <v>537673.5</v>
      </c>
      <c r="R484" s="5">
        <v>298.66199999999998</v>
      </c>
      <c r="S484" s="1">
        <v>15756</v>
      </c>
      <c r="T484" s="1">
        <v>521917.5</v>
      </c>
      <c r="U484" s="1">
        <v>939.45150000000001</v>
      </c>
    </row>
    <row r="485" spans="1:21" x14ac:dyDescent="0.3">
      <c r="A485" t="s">
        <v>43</v>
      </c>
      <c r="B485" t="s">
        <v>39</v>
      </c>
      <c r="C485" t="s">
        <v>13</v>
      </c>
      <c r="D485" t="s">
        <v>244</v>
      </c>
      <c r="E485" t="s">
        <v>11</v>
      </c>
      <c r="F485" t="s">
        <v>243</v>
      </c>
      <c r="G485" t="s">
        <v>228</v>
      </c>
      <c r="H485" s="4">
        <v>44125</v>
      </c>
      <c r="I485" t="s">
        <v>44</v>
      </c>
      <c r="J485" t="s">
        <v>23</v>
      </c>
      <c r="K485" s="3">
        <v>2020</v>
      </c>
      <c r="L485" s="1">
        <v>1472</v>
      </c>
      <c r="M485" s="5">
        <v>12</v>
      </c>
      <c r="N485" s="5">
        <v>23</v>
      </c>
      <c r="O485" s="1">
        <v>33856</v>
      </c>
      <c r="P485" s="2">
        <v>3047.04</v>
      </c>
      <c r="Q485" s="1">
        <v>30808.959999999999</v>
      </c>
      <c r="R485" s="5">
        <v>16.748549999999998</v>
      </c>
      <c r="S485" s="1">
        <v>17664</v>
      </c>
      <c r="T485" s="1">
        <v>13144.96</v>
      </c>
      <c r="U485" s="1">
        <v>23.660927999999998</v>
      </c>
    </row>
    <row r="486" spans="1:21" x14ac:dyDescent="0.3">
      <c r="A486" t="s">
        <v>30</v>
      </c>
      <c r="B486" t="s">
        <v>22</v>
      </c>
      <c r="C486" t="s">
        <v>13</v>
      </c>
      <c r="D486" t="s">
        <v>242</v>
      </c>
      <c r="E486" t="s">
        <v>11</v>
      </c>
      <c r="F486" t="s">
        <v>188</v>
      </c>
      <c r="G486" t="s">
        <v>228</v>
      </c>
      <c r="H486" s="4">
        <v>43986</v>
      </c>
      <c r="I486" t="s">
        <v>45</v>
      </c>
      <c r="J486" t="s">
        <v>16</v>
      </c>
      <c r="K486" s="3">
        <v>2020</v>
      </c>
      <c r="L486" s="1">
        <v>1589</v>
      </c>
      <c r="M486" s="5">
        <v>12</v>
      </c>
      <c r="N486" s="5">
        <v>450</v>
      </c>
      <c r="O486" s="1">
        <v>715050</v>
      </c>
      <c r="P486" s="2">
        <v>64354.5</v>
      </c>
      <c r="Q486" s="1">
        <v>650695.5</v>
      </c>
      <c r="R486" s="5">
        <v>361.452</v>
      </c>
      <c r="S486" s="1">
        <v>19068</v>
      </c>
      <c r="T486" s="1">
        <v>631627.5</v>
      </c>
      <c r="U486" s="1">
        <v>1136.9295</v>
      </c>
    </row>
    <row r="487" spans="1:21" x14ac:dyDescent="0.3">
      <c r="A487" t="s">
        <v>40</v>
      </c>
      <c r="B487" t="s">
        <v>7</v>
      </c>
      <c r="C487" t="s">
        <v>13</v>
      </c>
      <c r="D487" t="s">
        <v>241</v>
      </c>
      <c r="E487" t="s">
        <v>11</v>
      </c>
      <c r="F487" t="s">
        <v>158</v>
      </c>
      <c r="G487" t="s">
        <v>228</v>
      </c>
      <c r="H487" s="4">
        <v>44038</v>
      </c>
      <c r="I487" t="s">
        <v>66</v>
      </c>
      <c r="J487" t="s">
        <v>65</v>
      </c>
      <c r="K487" s="3">
        <v>2020</v>
      </c>
      <c r="L487" s="1">
        <v>3356</v>
      </c>
      <c r="M487" s="5">
        <v>12</v>
      </c>
      <c r="N487" s="5">
        <v>188</v>
      </c>
      <c r="O487" s="1">
        <v>630928</v>
      </c>
      <c r="P487" s="2">
        <v>56783.519999999997</v>
      </c>
      <c r="Q487" s="1">
        <v>574144.48</v>
      </c>
      <c r="R487" s="5">
        <v>318.15875</v>
      </c>
      <c r="S487" s="1">
        <v>40272</v>
      </c>
      <c r="T487" s="1">
        <v>533872.48</v>
      </c>
      <c r="U487" s="1">
        <v>960.97046399999999</v>
      </c>
    </row>
    <row r="488" spans="1:21" x14ac:dyDescent="0.3">
      <c r="A488" t="s">
        <v>43</v>
      </c>
      <c r="B488" t="s">
        <v>7</v>
      </c>
      <c r="C488" t="s">
        <v>52</v>
      </c>
      <c r="D488" t="s">
        <v>230</v>
      </c>
      <c r="E488" t="s">
        <v>50</v>
      </c>
      <c r="F488" t="s">
        <v>158</v>
      </c>
      <c r="G488" t="s">
        <v>228</v>
      </c>
      <c r="H488" s="4">
        <v>44559</v>
      </c>
      <c r="I488" t="s">
        <v>24</v>
      </c>
      <c r="J488" t="s">
        <v>23</v>
      </c>
      <c r="K488" s="3">
        <v>2021</v>
      </c>
      <c r="L488" s="1">
        <v>294</v>
      </c>
      <c r="M488" s="5">
        <v>148</v>
      </c>
      <c r="N488" s="5">
        <v>23</v>
      </c>
      <c r="O488" s="1">
        <v>6762</v>
      </c>
      <c r="P488" s="2">
        <v>608.57999999999993</v>
      </c>
      <c r="Q488" s="1">
        <v>6153.42</v>
      </c>
      <c r="R488" s="5">
        <v>3.3442500000000002</v>
      </c>
      <c r="S488" s="1">
        <v>43512</v>
      </c>
      <c r="T488" s="1">
        <v>-37358.58</v>
      </c>
      <c r="U488" s="1">
        <v>-67.245444000000006</v>
      </c>
    </row>
    <row r="489" spans="1:21" x14ac:dyDescent="0.3">
      <c r="A489" t="s">
        <v>30</v>
      </c>
      <c r="B489" t="s">
        <v>33</v>
      </c>
      <c r="C489" t="s">
        <v>52</v>
      </c>
      <c r="D489" t="s">
        <v>240</v>
      </c>
      <c r="E489" t="s">
        <v>50</v>
      </c>
      <c r="F489" t="s">
        <v>31</v>
      </c>
      <c r="G489" t="s">
        <v>228</v>
      </c>
      <c r="H489" s="4">
        <v>44323</v>
      </c>
      <c r="I489" t="s">
        <v>48</v>
      </c>
      <c r="J489" t="s">
        <v>16</v>
      </c>
      <c r="K489" s="3">
        <v>2021</v>
      </c>
      <c r="L489" s="1">
        <v>4552</v>
      </c>
      <c r="M489" s="5">
        <v>148</v>
      </c>
      <c r="N489" s="5">
        <v>450</v>
      </c>
      <c r="O489" s="1">
        <v>2048400</v>
      </c>
      <c r="P489" s="2">
        <v>184356</v>
      </c>
      <c r="Q489" s="1">
        <v>1864044</v>
      </c>
      <c r="R489" s="5">
        <v>1035.6255000000001</v>
      </c>
      <c r="S489" s="1">
        <v>673696</v>
      </c>
      <c r="T489" s="1">
        <v>1190348</v>
      </c>
      <c r="U489" s="1">
        <v>2142.6264000000001</v>
      </c>
    </row>
    <row r="490" spans="1:21" x14ac:dyDescent="0.3">
      <c r="A490" t="s">
        <v>15</v>
      </c>
      <c r="B490" t="s">
        <v>14</v>
      </c>
      <c r="C490" t="s">
        <v>52</v>
      </c>
      <c r="D490" t="s">
        <v>219</v>
      </c>
      <c r="E490" t="s">
        <v>50</v>
      </c>
      <c r="F490" t="s">
        <v>218</v>
      </c>
      <c r="G490" t="s">
        <v>228</v>
      </c>
      <c r="H490" s="4">
        <v>43882</v>
      </c>
      <c r="I490" t="s">
        <v>58</v>
      </c>
      <c r="J490" t="s">
        <v>0</v>
      </c>
      <c r="K490" s="3">
        <v>2020</v>
      </c>
      <c r="L490" s="1">
        <v>1568</v>
      </c>
      <c r="M490" s="5">
        <v>148</v>
      </c>
      <c r="N490" s="5">
        <v>525</v>
      </c>
      <c r="O490" s="1">
        <v>823200</v>
      </c>
      <c r="P490" s="2">
        <v>74088</v>
      </c>
      <c r="Q490" s="1">
        <v>749112</v>
      </c>
      <c r="R490" s="5">
        <v>416.27949999999998</v>
      </c>
      <c r="S490" s="1">
        <v>232064</v>
      </c>
      <c r="T490" s="1">
        <v>517048</v>
      </c>
      <c r="U490" s="1">
        <v>930.68639999999994</v>
      </c>
    </row>
    <row r="491" spans="1:21" x14ac:dyDescent="0.3">
      <c r="A491" t="s">
        <v>40</v>
      </c>
      <c r="B491" t="s">
        <v>29</v>
      </c>
      <c r="C491" t="s">
        <v>52</v>
      </c>
      <c r="D491" t="s">
        <v>239</v>
      </c>
      <c r="E491" t="s">
        <v>50</v>
      </c>
      <c r="F491" t="s">
        <v>238</v>
      </c>
      <c r="G491" t="s">
        <v>228</v>
      </c>
      <c r="H491" s="4">
        <v>44159</v>
      </c>
      <c r="I491" t="s">
        <v>54</v>
      </c>
      <c r="J491" t="s">
        <v>23</v>
      </c>
      <c r="K491" s="3">
        <v>2020</v>
      </c>
      <c r="L491" s="1">
        <v>680</v>
      </c>
      <c r="M491" s="5">
        <v>148</v>
      </c>
      <c r="N491" s="5">
        <v>188</v>
      </c>
      <c r="O491" s="1">
        <v>127840</v>
      </c>
      <c r="P491" s="2">
        <v>11505.6</v>
      </c>
      <c r="Q491" s="1">
        <v>116334.39999999999</v>
      </c>
      <c r="R491" s="5">
        <v>64.496250000000003</v>
      </c>
      <c r="S491" s="1">
        <v>100640</v>
      </c>
      <c r="T491" s="1">
        <v>15694.399999999994</v>
      </c>
      <c r="U491" s="1">
        <v>28.249919999999989</v>
      </c>
    </row>
    <row r="492" spans="1:21" x14ac:dyDescent="0.3">
      <c r="A492" t="s">
        <v>40</v>
      </c>
      <c r="B492" t="s">
        <v>57</v>
      </c>
      <c r="C492" t="s">
        <v>52</v>
      </c>
      <c r="D492" t="s">
        <v>104</v>
      </c>
      <c r="E492" t="s">
        <v>50</v>
      </c>
      <c r="F492" t="s">
        <v>103</v>
      </c>
      <c r="G492" t="s">
        <v>228</v>
      </c>
      <c r="H492" s="4">
        <v>43852</v>
      </c>
      <c r="I492" t="s">
        <v>9</v>
      </c>
      <c r="J492" t="s">
        <v>0</v>
      </c>
      <c r="K492" s="3">
        <v>2020</v>
      </c>
      <c r="L492" s="1">
        <v>2532</v>
      </c>
      <c r="M492" s="5">
        <v>148</v>
      </c>
      <c r="N492" s="5">
        <v>188</v>
      </c>
      <c r="O492" s="1">
        <v>476016</v>
      </c>
      <c r="P492" s="2">
        <v>42841.439999999995</v>
      </c>
      <c r="Q492" s="1">
        <v>433174.56</v>
      </c>
      <c r="R492" s="5">
        <v>240.01249999999999</v>
      </c>
      <c r="S492" s="1">
        <v>374736</v>
      </c>
      <c r="T492" s="1">
        <v>58438.559999999998</v>
      </c>
      <c r="U492" s="1">
        <v>105.18940799999999</v>
      </c>
    </row>
    <row r="493" spans="1:21" x14ac:dyDescent="0.3">
      <c r="A493" t="s">
        <v>15</v>
      </c>
      <c r="B493" t="s">
        <v>36</v>
      </c>
      <c r="C493" t="s">
        <v>52</v>
      </c>
      <c r="D493" t="s">
        <v>145</v>
      </c>
      <c r="E493" t="s">
        <v>50</v>
      </c>
      <c r="F493" t="s">
        <v>144</v>
      </c>
      <c r="G493" t="s">
        <v>228</v>
      </c>
      <c r="H493" s="4">
        <v>44348</v>
      </c>
      <c r="I493" t="s">
        <v>45</v>
      </c>
      <c r="J493" t="s">
        <v>16</v>
      </c>
      <c r="K493" s="3">
        <v>2021</v>
      </c>
      <c r="L493" s="1">
        <v>1523</v>
      </c>
      <c r="M493" s="5">
        <v>148</v>
      </c>
      <c r="N493" s="5">
        <v>525</v>
      </c>
      <c r="O493" s="1">
        <v>799575</v>
      </c>
      <c r="P493" s="2">
        <v>71961.75</v>
      </c>
      <c r="Q493" s="1">
        <v>727613.25</v>
      </c>
      <c r="R493" s="5">
        <v>404.17649999999998</v>
      </c>
      <c r="S493" s="1">
        <v>225404</v>
      </c>
      <c r="T493" s="1">
        <v>502209.25</v>
      </c>
      <c r="U493" s="1">
        <v>903.97664999999995</v>
      </c>
    </row>
    <row r="494" spans="1:21" x14ac:dyDescent="0.3">
      <c r="A494" t="s">
        <v>8</v>
      </c>
      <c r="B494" t="s">
        <v>7</v>
      </c>
      <c r="C494" t="s">
        <v>6</v>
      </c>
      <c r="D494" t="s">
        <v>5</v>
      </c>
      <c r="E494" t="s">
        <v>4</v>
      </c>
      <c r="F494" t="s">
        <v>3</v>
      </c>
      <c r="G494" t="s">
        <v>228</v>
      </c>
      <c r="H494" s="4">
        <v>44157</v>
      </c>
      <c r="I494" t="s">
        <v>54</v>
      </c>
      <c r="J494" t="s">
        <v>23</v>
      </c>
      <c r="K494" s="3">
        <v>2020</v>
      </c>
      <c r="L494" s="1">
        <v>2347</v>
      </c>
      <c r="M494" s="5">
        <v>308</v>
      </c>
      <c r="N494" s="5">
        <v>18</v>
      </c>
      <c r="O494" s="1">
        <v>42246</v>
      </c>
      <c r="P494" s="2">
        <v>3802.14</v>
      </c>
      <c r="Q494" s="1">
        <v>38443.86</v>
      </c>
      <c r="R494" s="5">
        <v>21.35952</v>
      </c>
      <c r="S494" s="1">
        <v>722876</v>
      </c>
      <c r="T494" s="1">
        <v>-684432.14</v>
      </c>
      <c r="U494" s="1">
        <v>-1231.977852</v>
      </c>
    </row>
    <row r="495" spans="1:21" x14ac:dyDescent="0.3">
      <c r="A495" t="s">
        <v>30</v>
      </c>
      <c r="B495" t="s">
        <v>36</v>
      </c>
      <c r="C495" t="s">
        <v>6</v>
      </c>
      <c r="D495" t="s">
        <v>237</v>
      </c>
      <c r="E495" t="s">
        <v>4</v>
      </c>
      <c r="F495" t="s">
        <v>236</v>
      </c>
      <c r="G495" t="s">
        <v>228</v>
      </c>
      <c r="H495" s="4">
        <v>44556</v>
      </c>
      <c r="I495" t="s">
        <v>24</v>
      </c>
      <c r="J495" t="s">
        <v>23</v>
      </c>
      <c r="K495" s="3">
        <v>2021</v>
      </c>
      <c r="L495" s="1">
        <v>3191</v>
      </c>
      <c r="M495" s="5">
        <v>308</v>
      </c>
      <c r="N495" s="5">
        <v>450</v>
      </c>
      <c r="O495" s="1">
        <v>1435950</v>
      </c>
      <c r="P495" s="2">
        <v>129235.5</v>
      </c>
      <c r="Q495" s="1">
        <v>1306714.5</v>
      </c>
      <c r="R495" s="5">
        <v>725.90700000000004</v>
      </c>
      <c r="S495" s="1">
        <v>982828</v>
      </c>
      <c r="T495" s="1">
        <v>323886.5</v>
      </c>
      <c r="U495" s="1">
        <v>582.99569999999994</v>
      </c>
    </row>
    <row r="496" spans="1:21" x14ac:dyDescent="0.3">
      <c r="A496" t="s">
        <v>15</v>
      </c>
      <c r="B496" t="s">
        <v>22</v>
      </c>
      <c r="C496" t="s">
        <v>6</v>
      </c>
      <c r="D496" t="s">
        <v>168</v>
      </c>
      <c r="E496" t="s">
        <v>4</v>
      </c>
      <c r="F496" t="s">
        <v>167</v>
      </c>
      <c r="G496" t="s">
        <v>228</v>
      </c>
      <c r="H496" s="4">
        <v>44521</v>
      </c>
      <c r="I496" t="s">
        <v>54</v>
      </c>
      <c r="J496" t="s">
        <v>23</v>
      </c>
      <c r="K496" s="3">
        <v>2021</v>
      </c>
      <c r="L496" s="1">
        <v>1622</v>
      </c>
      <c r="M496" s="5">
        <v>308</v>
      </c>
      <c r="N496" s="5">
        <v>525</v>
      </c>
      <c r="O496" s="1">
        <v>851550</v>
      </c>
      <c r="P496" s="2">
        <v>76639.5</v>
      </c>
      <c r="Q496" s="1">
        <v>774910.5</v>
      </c>
      <c r="R496" s="5">
        <v>430.45274999999998</v>
      </c>
      <c r="S496" s="1">
        <v>499576</v>
      </c>
      <c r="T496" s="1">
        <v>275334.5</v>
      </c>
      <c r="U496" s="1">
        <v>495.60210000000001</v>
      </c>
    </row>
    <row r="497" spans="1:21" x14ac:dyDescent="0.3">
      <c r="A497" t="s">
        <v>8</v>
      </c>
      <c r="B497" t="s">
        <v>7</v>
      </c>
      <c r="C497" t="s">
        <v>6</v>
      </c>
      <c r="D497" t="s">
        <v>235</v>
      </c>
      <c r="E497" t="s">
        <v>4</v>
      </c>
      <c r="F497" t="s">
        <v>234</v>
      </c>
      <c r="G497" t="s">
        <v>228</v>
      </c>
      <c r="H497" s="4">
        <v>44142</v>
      </c>
      <c r="I497" t="s">
        <v>54</v>
      </c>
      <c r="J497" t="s">
        <v>23</v>
      </c>
      <c r="K497" s="3">
        <v>2020</v>
      </c>
      <c r="L497" s="1">
        <v>1056</v>
      </c>
      <c r="M497" s="5">
        <v>308</v>
      </c>
      <c r="N497" s="5">
        <v>18</v>
      </c>
      <c r="O497" s="1">
        <v>19008</v>
      </c>
      <c r="P497" s="2">
        <v>1710.72</v>
      </c>
      <c r="Q497" s="1">
        <v>17297.28</v>
      </c>
      <c r="R497" s="5">
        <v>9.6096000000000004</v>
      </c>
      <c r="S497" s="1">
        <v>325248</v>
      </c>
      <c r="T497" s="1">
        <v>-307950.71999999997</v>
      </c>
      <c r="U497" s="1">
        <v>-554.31129599999997</v>
      </c>
    </row>
    <row r="498" spans="1:21" x14ac:dyDescent="0.3">
      <c r="A498" t="s">
        <v>30</v>
      </c>
      <c r="B498" t="s">
        <v>7</v>
      </c>
      <c r="C498" t="s">
        <v>6</v>
      </c>
      <c r="D498" t="s">
        <v>94</v>
      </c>
      <c r="E498" t="s">
        <v>4</v>
      </c>
      <c r="F498" t="s">
        <v>3</v>
      </c>
      <c r="G498" t="s">
        <v>228</v>
      </c>
      <c r="H498" s="4">
        <v>43854</v>
      </c>
      <c r="I498" t="s">
        <v>9</v>
      </c>
      <c r="J498" t="s">
        <v>0</v>
      </c>
      <c r="K498" s="3">
        <v>2020</v>
      </c>
      <c r="L498" s="1">
        <v>2240</v>
      </c>
      <c r="M498" s="5">
        <v>308</v>
      </c>
      <c r="N498" s="5">
        <v>450</v>
      </c>
      <c r="O498" s="1">
        <v>1008000</v>
      </c>
      <c r="P498" s="2">
        <v>90720</v>
      </c>
      <c r="Q498" s="1">
        <v>917280</v>
      </c>
      <c r="R498" s="5">
        <v>509.69099999999997</v>
      </c>
      <c r="S498" s="1">
        <v>689920</v>
      </c>
      <c r="T498" s="1">
        <v>227360</v>
      </c>
      <c r="U498" s="1">
        <v>409.24799999999999</v>
      </c>
    </row>
    <row r="499" spans="1:21" x14ac:dyDescent="0.3">
      <c r="A499" t="s">
        <v>43</v>
      </c>
      <c r="B499" t="s">
        <v>29</v>
      </c>
      <c r="C499" t="s">
        <v>6</v>
      </c>
      <c r="D499" t="s">
        <v>170</v>
      </c>
      <c r="E499" t="s">
        <v>4</v>
      </c>
      <c r="F499" t="s">
        <v>169</v>
      </c>
      <c r="G499" t="s">
        <v>228</v>
      </c>
      <c r="H499" s="4">
        <v>44494</v>
      </c>
      <c r="I499" t="s">
        <v>44</v>
      </c>
      <c r="J499" t="s">
        <v>23</v>
      </c>
      <c r="K499" s="3">
        <v>2021</v>
      </c>
      <c r="L499" s="1">
        <v>1472</v>
      </c>
      <c r="M499" s="5">
        <v>308</v>
      </c>
      <c r="N499" s="5">
        <v>23</v>
      </c>
      <c r="O499" s="1">
        <v>33856</v>
      </c>
      <c r="P499" s="2">
        <v>3047.04</v>
      </c>
      <c r="Q499" s="1">
        <v>30808.959999999999</v>
      </c>
      <c r="R499" s="5">
        <v>16.748549999999998</v>
      </c>
      <c r="S499" s="1">
        <v>453376</v>
      </c>
      <c r="T499" s="1">
        <v>-422567.04</v>
      </c>
      <c r="U499" s="1">
        <v>-760.6206719999999</v>
      </c>
    </row>
    <row r="500" spans="1:21" x14ac:dyDescent="0.3">
      <c r="A500" t="s">
        <v>40</v>
      </c>
      <c r="B500" t="s">
        <v>33</v>
      </c>
      <c r="C500" t="s">
        <v>6</v>
      </c>
      <c r="D500" t="s">
        <v>190</v>
      </c>
      <c r="E500" t="s">
        <v>4</v>
      </c>
      <c r="F500" t="s">
        <v>31</v>
      </c>
      <c r="G500" t="s">
        <v>228</v>
      </c>
      <c r="H500" s="4">
        <v>44494</v>
      </c>
      <c r="I500" t="s">
        <v>44</v>
      </c>
      <c r="J500" t="s">
        <v>23</v>
      </c>
      <c r="K500" s="3">
        <v>2021</v>
      </c>
      <c r="L500" s="1">
        <v>1052</v>
      </c>
      <c r="M500" s="5">
        <v>308</v>
      </c>
      <c r="N500" s="5">
        <v>188</v>
      </c>
      <c r="O500" s="1">
        <v>197776</v>
      </c>
      <c r="P500" s="2">
        <v>17799.84</v>
      </c>
      <c r="Q500" s="1">
        <v>179976.16</v>
      </c>
      <c r="R500" s="5">
        <v>99.758750000000006</v>
      </c>
      <c r="S500" s="1">
        <v>324016</v>
      </c>
      <c r="T500" s="1">
        <v>-144039.84</v>
      </c>
      <c r="U500" s="1">
        <v>-259.27171199999998</v>
      </c>
    </row>
    <row r="501" spans="1:21" x14ac:dyDescent="0.3">
      <c r="A501" t="s">
        <v>15</v>
      </c>
      <c r="B501" t="s">
        <v>36</v>
      </c>
      <c r="C501" t="s">
        <v>28</v>
      </c>
      <c r="D501" t="s">
        <v>165</v>
      </c>
      <c r="E501" t="s">
        <v>26</v>
      </c>
      <c r="F501" t="s">
        <v>164</v>
      </c>
      <c r="G501" t="s">
        <v>228</v>
      </c>
      <c r="H501" s="4">
        <v>44426</v>
      </c>
      <c r="I501" t="s">
        <v>95</v>
      </c>
      <c r="J501" t="s">
        <v>65</v>
      </c>
      <c r="K501" s="3">
        <v>2021</v>
      </c>
      <c r="L501" s="1">
        <v>2485</v>
      </c>
      <c r="M501" s="5">
        <v>320</v>
      </c>
      <c r="N501" s="5">
        <v>525</v>
      </c>
      <c r="O501" s="1">
        <v>1304625</v>
      </c>
      <c r="P501" s="2">
        <v>117416.25</v>
      </c>
      <c r="Q501" s="1">
        <v>1187208.75</v>
      </c>
      <c r="R501" s="5">
        <v>659.61350000000004</v>
      </c>
      <c r="S501" s="1">
        <v>795200</v>
      </c>
      <c r="T501" s="1">
        <v>392008.75</v>
      </c>
      <c r="U501" s="1">
        <v>705.61574999999993</v>
      </c>
    </row>
    <row r="502" spans="1:21" x14ac:dyDescent="0.3">
      <c r="A502" t="s">
        <v>15</v>
      </c>
      <c r="B502" t="s">
        <v>29</v>
      </c>
      <c r="C502" t="s">
        <v>28</v>
      </c>
      <c r="D502" t="s">
        <v>163</v>
      </c>
      <c r="E502" t="s">
        <v>26</v>
      </c>
      <c r="F502" t="s">
        <v>162</v>
      </c>
      <c r="G502" t="s">
        <v>228</v>
      </c>
      <c r="H502" s="4">
        <v>43927</v>
      </c>
      <c r="I502" t="s">
        <v>17</v>
      </c>
      <c r="J502" t="s">
        <v>16</v>
      </c>
      <c r="K502" s="3">
        <v>2020</v>
      </c>
      <c r="L502" s="1">
        <v>1523</v>
      </c>
      <c r="M502" s="5">
        <v>320</v>
      </c>
      <c r="N502" s="5">
        <v>525</v>
      </c>
      <c r="O502" s="1">
        <v>799575</v>
      </c>
      <c r="P502" s="2">
        <v>71961.75</v>
      </c>
      <c r="Q502" s="1">
        <v>727613.25</v>
      </c>
      <c r="R502" s="5">
        <v>404.17649999999998</v>
      </c>
      <c r="S502" s="1">
        <v>487360</v>
      </c>
      <c r="T502" s="1">
        <v>240253.25</v>
      </c>
      <c r="U502" s="1">
        <v>432.45585</v>
      </c>
    </row>
    <row r="503" spans="1:21" x14ac:dyDescent="0.3">
      <c r="A503" t="s">
        <v>15</v>
      </c>
      <c r="B503" t="s">
        <v>33</v>
      </c>
      <c r="C503" t="s">
        <v>28</v>
      </c>
      <c r="D503" t="s">
        <v>187</v>
      </c>
      <c r="E503" t="s">
        <v>26</v>
      </c>
      <c r="F503" t="s">
        <v>131</v>
      </c>
      <c r="G503" t="s">
        <v>228</v>
      </c>
      <c r="H503" s="4">
        <v>43939</v>
      </c>
      <c r="I503" t="s">
        <v>17</v>
      </c>
      <c r="J503" t="s">
        <v>16</v>
      </c>
      <c r="K503" s="3">
        <v>2020</v>
      </c>
      <c r="L503" s="1">
        <v>2033</v>
      </c>
      <c r="M503" s="5">
        <v>320</v>
      </c>
      <c r="N503" s="5">
        <v>30</v>
      </c>
      <c r="O503" s="1">
        <v>60990</v>
      </c>
      <c r="P503" s="2">
        <v>5489.0999999999995</v>
      </c>
      <c r="Q503" s="1">
        <v>55500.9</v>
      </c>
      <c r="R503" s="5">
        <v>30.8308</v>
      </c>
      <c r="S503" s="1">
        <v>650560</v>
      </c>
      <c r="T503" s="1">
        <v>-595059.1</v>
      </c>
      <c r="U503" s="1">
        <v>-1071.1063799999999</v>
      </c>
    </row>
    <row r="504" spans="1:21" x14ac:dyDescent="0.3">
      <c r="A504" t="s">
        <v>15</v>
      </c>
      <c r="B504" t="s">
        <v>36</v>
      </c>
      <c r="C504" t="s">
        <v>81</v>
      </c>
      <c r="D504" t="s">
        <v>130</v>
      </c>
      <c r="E504" t="s">
        <v>79</v>
      </c>
      <c r="F504" t="s">
        <v>129</v>
      </c>
      <c r="G504" t="s">
        <v>228</v>
      </c>
      <c r="H504" s="4">
        <v>44133</v>
      </c>
      <c r="I504" t="s">
        <v>44</v>
      </c>
      <c r="J504" t="s">
        <v>23</v>
      </c>
      <c r="K504" s="3">
        <v>2020</v>
      </c>
      <c r="L504" s="1">
        <v>796</v>
      </c>
      <c r="M504" s="5">
        <v>4</v>
      </c>
      <c r="N504" s="5">
        <v>30</v>
      </c>
      <c r="O504" s="1">
        <v>23880</v>
      </c>
      <c r="P504" s="2">
        <v>2149.2000000000003</v>
      </c>
      <c r="Q504" s="1">
        <v>21730.799999999999</v>
      </c>
      <c r="R504" s="5">
        <v>12.066600000000001</v>
      </c>
      <c r="S504" s="1">
        <v>3184</v>
      </c>
      <c r="T504" s="1">
        <v>18546.8</v>
      </c>
      <c r="U504" s="1">
        <v>33.384239999999998</v>
      </c>
    </row>
    <row r="505" spans="1:21" x14ac:dyDescent="0.3">
      <c r="A505" t="s">
        <v>15</v>
      </c>
      <c r="B505" t="s">
        <v>39</v>
      </c>
      <c r="C505" t="s">
        <v>81</v>
      </c>
      <c r="D505" t="s">
        <v>157</v>
      </c>
      <c r="E505" t="s">
        <v>79</v>
      </c>
      <c r="F505" t="s">
        <v>156</v>
      </c>
      <c r="G505" t="s">
        <v>228</v>
      </c>
      <c r="H505" s="4">
        <v>44087</v>
      </c>
      <c r="I505" t="s">
        <v>90</v>
      </c>
      <c r="J505" t="s">
        <v>65</v>
      </c>
      <c r="K505" s="3">
        <v>2020</v>
      </c>
      <c r="L505" s="1">
        <v>983</v>
      </c>
      <c r="M505" s="5">
        <v>4</v>
      </c>
      <c r="N505" s="5">
        <v>11</v>
      </c>
      <c r="O505" s="1">
        <v>10813</v>
      </c>
      <c r="P505" s="2">
        <v>973.17000000000007</v>
      </c>
      <c r="Q505" s="1">
        <v>9839.83</v>
      </c>
      <c r="R505" s="5">
        <v>5.2170299999999994</v>
      </c>
      <c r="S505" s="1">
        <v>3932</v>
      </c>
      <c r="T505" s="1">
        <v>5907.83</v>
      </c>
      <c r="U505" s="1">
        <v>10.634093999999999</v>
      </c>
    </row>
    <row r="506" spans="1:21" x14ac:dyDescent="0.3">
      <c r="A506" t="s">
        <v>8</v>
      </c>
      <c r="B506" t="s">
        <v>39</v>
      </c>
      <c r="C506" t="s">
        <v>81</v>
      </c>
      <c r="D506" t="s">
        <v>233</v>
      </c>
      <c r="E506" t="s">
        <v>79</v>
      </c>
      <c r="F506" t="s">
        <v>232</v>
      </c>
      <c r="G506" t="s">
        <v>228</v>
      </c>
      <c r="H506" s="4">
        <v>44217</v>
      </c>
      <c r="I506" t="s">
        <v>9</v>
      </c>
      <c r="J506" t="s">
        <v>0</v>
      </c>
      <c r="K506" s="3">
        <v>2021</v>
      </c>
      <c r="L506" s="1">
        <v>1896</v>
      </c>
      <c r="M506" s="5">
        <v>4</v>
      </c>
      <c r="N506" s="5">
        <v>18</v>
      </c>
      <c r="O506" s="1">
        <v>34128</v>
      </c>
      <c r="P506" s="2">
        <v>3071.5200000000004</v>
      </c>
      <c r="Q506" s="1">
        <v>31056.48</v>
      </c>
      <c r="R506" s="5">
        <v>17.253599999999999</v>
      </c>
      <c r="S506" s="1">
        <v>7584</v>
      </c>
      <c r="T506" s="1">
        <v>23472.48</v>
      </c>
      <c r="U506" s="1">
        <v>42.250464000000001</v>
      </c>
    </row>
    <row r="507" spans="1:21" x14ac:dyDescent="0.3">
      <c r="A507" t="s">
        <v>15</v>
      </c>
      <c r="B507" t="s">
        <v>39</v>
      </c>
      <c r="C507" t="s">
        <v>81</v>
      </c>
      <c r="D507" t="s">
        <v>134</v>
      </c>
      <c r="E507" t="s">
        <v>79</v>
      </c>
      <c r="F507" t="s">
        <v>133</v>
      </c>
      <c r="G507" t="s">
        <v>228</v>
      </c>
      <c r="H507" s="4">
        <v>44130</v>
      </c>
      <c r="I507" t="s">
        <v>44</v>
      </c>
      <c r="J507" t="s">
        <v>23</v>
      </c>
      <c r="K507" s="3">
        <v>2020</v>
      </c>
      <c r="L507" s="1">
        <v>625</v>
      </c>
      <c r="M507" s="5">
        <v>4</v>
      </c>
      <c r="N507" s="5">
        <v>11</v>
      </c>
      <c r="O507" s="1">
        <v>6875</v>
      </c>
      <c r="P507" s="2">
        <v>618.75000000000011</v>
      </c>
      <c r="Q507" s="1">
        <v>6256.25</v>
      </c>
      <c r="R507" s="5">
        <v>3.3187699999999998</v>
      </c>
      <c r="S507" s="1">
        <v>2500</v>
      </c>
      <c r="T507" s="1">
        <v>3756.25</v>
      </c>
      <c r="U507" s="1">
        <v>6.7612499999999995</v>
      </c>
    </row>
    <row r="508" spans="1:21" x14ac:dyDescent="0.3">
      <c r="A508" t="s">
        <v>15</v>
      </c>
      <c r="B508" t="s">
        <v>7</v>
      </c>
      <c r="C508" t="s">
        <v>13</v>
      </c>
      <c r="D508" t="s">
        <v>106</v>
      </c>
      <c r="E508" t="s">
        <v>11</v>
      </c>
      <c r="F508" t="s">
        <v>105</v>
      </c>
      <c r="G508" t="s">
        <v>228</v>
      </c>
      <c r="H508" s="4">
        <v>43836</v>
      </c>
      <c r="I508" t="s">
        <v>9</v>
      </c>
      <c r="J508" t="s">
        <v>0</v>
      </c>
      <c r="K508" s="3">
        <v>2020</v>
      </c>
      <c r="L508" s="1">
        <v>1168</v>
      </c>
      <c r="M508" s="5">
        <v>12</v>
      </c>
      <c r="N508" s="5">
        <v>30</v>
      </c>
      <c r="O508" s="1">
        <v>35040</v>
      </c>
      <c r="P508" s="2">
        <v>3153.6000000000004</v>
      </c>
      <c r="Q508" s="1">
        <v>31886.400000000001</v>
      </c>
      <c r="R508" s="5">
        <v>17.708599999999997</v>
      </c>
      <c r="S508" s="1">
        <v>14016</v>
      </c>
      <c r="T508" s="1">
        <v>17870.400000000001</v>
      </c>
      <c r="U508" s="1">
        <v>32.166720000000005</v>
      </c>
    </row>
    <row r="509" spans="1:21" x14ac:dyDescent="0.3">
      <c r="A509" t="s">
        <v>15</v>
      </c>
      <c r="B509" t="s">
        <v>36</v>
      </c>
      <c r="C509" t="s">
        <v>13</v>
      </c>
      <c r="D509" t="s">
        <v>74</v>
      </c>
      <c r="E509" t="s">
        <v>11</v>
      </c>
      <c r="F509" t="s">
        <v>73</v>
      </c>
      <c r="G509" t="s">
        <v>228</v>
      </c>
      <c r="H509" s="4">
        <v>44413</v>
      </c>
      <c r="I509" t="s">
        <v>95</v>
      </c>
      <c r="J509" t="s">
        <v>65</v>
      </c>
      <c r="K509" s="3">
        <v>2021</v>
      </c>
      <c r="L509" s="1">
        <v>1246</v>
      </c>
      <c r="M509" s="5">
        <v>12</v>
      </c>
      <c r="N509" s="5">
        <v>30</v>
      </c>
      <c r="O509" s="1">
        <v>37380</v>
      </c>
      <c r="P509" s="2">
        <v>3364.2000000000003</v>
      </c>
      <c r="Q509" s="1">
        <v>34015.800000000003</v>
      </c>
      <c r="R509" s="5">
        <v>18.891599999999997</v>
      </c>
      <c r="S509" s="1">
        <v>14952</v>
      </c>
      <c r="T509" s="1">
        <v>19063.800000000003</v>
      </c>
      <c r="U509" s="1">
        <v>34.314840000000004</v>
      </c>
    </row>
    <row r="510" spans="1:21" x14ac:dyDescent="0.3">
      <c r="A510" t="s">
        <v>15</v>
      </c>
      <c r="B510" t="s">
        <v>36</v>
      </c>
      <c r="C510" t="s">
        <v>13</v>
      </c>
      <c r="D510" t="s">
        <v>76</v>
      </c>
      <c r="E510" t="s">
        <v>11</v>
      </c>
      <c r="F510" t="s">
        <v>75</v>
      </c>
      <c r="G510" t="s">
        <v>228</v>
      </c>
      <c r="H510" s="4">
        <v>43966</v>
      </c>
      <c r="I510" t="s">
        <v>48</v>
      </c>
      <c r="J510" t="s">
        <v>16</v>
      </c>
      <c r="K510" s="3">
        <v>2020</v>
      </c>
      <c r="L510" s="1">
        <v>432</v>
      </c>
      <c r="M510" s="5">
        <v>12</v>
      </c>
      <c r="N510" s="5">
        <v>11</v>
      </c>
      <c r="O510" s="1">
        <v>4752</v>
      </c>
      <c r="P510" s="2">
        <v>427.68000000000006</v>
      </c>
      <c r="Q510" s="1">
        <v>4324.32</v>
      </c>
      <c r="R510" s="5">
        <v>2.2931999999999997</v>
      </c>
      <c r="S510" s="1">
        <v>5184</v>
      </c>
      <c r="T510" s="1">
        <v>-859.68000000000029</v>
      </c>
      <c r="U510" s="1">
        <v>-1.5474240000000006</v>
      </c>
    </row>
    <row r="511" spans="1:21" x14ac:dyDescent="0.3">
      <c r="A511" t="s">
        <v>8</v>
      </c>
      <c r="B511" t="s">
        <v>7</v>
      </c>
      <c r="C511" t="s">
        <v>52</v>
      </c>
      <c r="D511" t="s">
        <v>231</v>
      </c>
      <c r="E511" t="s">
        <v>50</v>
      </c>
      <c r="F511" t="s">
        <v>3</v>
      </c>
      <c r="G511" t="s">
        <v>228</v>
      </c>
      <c r="H511" s="4">
        <v>43892</v>
      </c>
      <c r="I511" t="s">
        <v>1</v>
      </c>
      <c r="J511" t="s">
        <v>0</v>
      </c>
      <c r="K511" s="3">
        <v>2020</v>
      </c>
      <c r="L511" s="1">
        <v>2360</v>
      </c>
      <c r="M511" s="5">
        <v>148</v>
      </c>
      <c r="N511" s="5">
        <v>18</v>
      </c>
      <c r="O511" s="1">
        <v>42480</v>
      </c>
      <c r="P511" s="2">
        <v>3823.2000000000003</v>
      </c>
      <c r="Q511" s="1">
        <v>38656.800000000003</v>
      </c>
      <c r="R511" s="5">
        <v>21.47964</v>
      </c>
      <c r="S511" s="1">
        <v>349280</v>
      </c>
      <c r="T511" s="1">
        <v>-310623.2</v>
      </c>
      <c r="U511" s="1">
        <v>-559.12175999999999</v>
      </c>
    </row>
    <row r="512" spans="1:21" x14ac:dyDescent="0.3">
      <c r="A512" t="s">
        <v>43</v>
      </c>
      <c r="B512" t="s">
        <v>7</v>
      </c>
      <c r="C512" t="s">
        <v>52</v>
      </c>
      <c r="D512" t="s">
        <v>230</v>
      </c>
      <c r="E512" t="s">
        <v>50</v>
      </c>
      <c r="F512" t="s">
        <v>158</v>
      </c>
      <c r="G512" t="s">
        <v>228</v>
      </c>
      <c r="H512" s="4">
        <v>44186</v>
      </c>
      <c r="I512" t="s">
        <v>24</v>
      </c>
      <c r="J512" t="s">
        <v>23</v>
      </c>
      <c r="K512" s="3">
        <v>2020</v>
      </c>
      <c r="L512" s="1">
        <v>3154</v>
      </c>
      <c r="M512" s="5">
        <v>148</v>
      </c>
      <c r="N512" s="5">
        <v>23</v>
      </c>
      <c r="O512" s="1">
        <v>72542</v>
      </c>
      <c r="P512" s="2">
        <v>6528.7800000000007</v>
      </c>
      <c r="Q512" s="1">
        <v>66013.22</v>
      </c>
      <c r="R512" s="5">
        <v>35.872199999999999</v>
      </c>
      <c r="S512" s="1">
        <v>466792</v>
      </c>
      <c r="T512" s="1">
        <v>-400778.78</v>
      </c>
      <c r="U512" s="1">
        <v>-721.40180400000008</v>
      </c>
    </row>
    <row r="513" spans="1:21" x14ac:dyDescent="0.3">
      <c r="A513" t="s">
        <v>15</v>
      </c>
      <c r="B513" t="s">
        <v>36</v>
      </c>
      <c r="C513" t="s">
        <v>6</v>
      </c>
      <c r="D513" t="s">
        <v>122</v>
      </c>
      <c r="E513" t="s">
        <v>4</v>
      </c>
      <c r="F513" t="s">
        <v>121</v>
      </c>
      <c r="G513" t="s">
        <v>228</v>
      </c>
      <c r="H513" s="4">
        <v>44534</v>
      </c>
      <c r="I513" t="s">
        <v>24</v>
      </c>
      <c r="J513" t="s">
        <v>23</v>
      </c>
      <c r="K513" s="3">
        <v>2021</v>
      </c>
      <c r="L513" s="1">
        <v>432</v>
      </c>
      <c r="M513" s="5">
        <v>308</v>
      </c>
      <c r="N513" s="5">
        <v>11</v>
      </c>
      <c r="O513" s="1">
        <v>4752</v>
      </c>
      <c r="P513" s="2">
        <v>427.68000000000006</v>
      </c>
      <c r="Q513" s="1">
        <v>4324.32</v>
      </c>
      <c r="R513" s="5">
        <v>2.2931999999999997</v>
      </c>
      <c r="S513" s="1">
        <v>133056</v>
      </c>
      <c r="T513" s="1">
        <v>-128731.68</v>
      </c>
      <c r="U513" s="1">
        <v>-231.71702399999998</v>
      </c>
    </row>
    <row r="514" spans="1:21" x14ac:dyDescent="0.3">
      <c r="A514" t="s">
        <v>15</v>
      </c>
      <c r="B514" t="s">
        <v>39</v>
      </c>
      <c r="C514" t="s">
        <v>6</v>
      </c>
      <c r="D514" t="s">
        <v>99</v>
      </c>
      <c r="E514" t="s">
        <v>4</v>
      </c>
      <c r="F514" t="s">
        <v>98</v>
      </c>
      <c r="G514" t="s">
        <v>228</v>
      </c>
      <c r="H514" s="4">
        <v>44240</v>
      </c>
      <c r="I514" t="s">
        <v>58</v>
      </c>
      <c r="J514" t="s">
        <v>0</v>
      </c>
      <c r="K514" s="3">
        <v>2021</v>
      </c>
      <c r="L514" s="1">
        <v>625</v>
      </c>
      <c r="M514" s="5">
        <v>308</v>
      </c>
      <c r="N514" s="5">
        <v>11</v>
      </c>
      <c r="O514" s="1">
        <v>6875</v>
      </c>
      <c r="P514" s="2">
        <v>618.75000000000011</v>
      </c>
      <c r="Q514" s="1">
        <v>6256.25</v>
      </c>
      <c r="R514" s="5">
        <v>3.3187699999999998</v>
      </c>
      <c r="S514" s="1">
        <v>192500</v>
      </c>
      <c r="T514" s="1">
        <v>-186243.75</v>
      </c>
      <c r="U514" s="1">
        <v>-335.23874999999998</v>
      </c>
    </row>
    <row r="515" spans="1:21" x14ac:dyDescent="0.3">
      <c r="A515" t="s">
        <v>15</v>
      </c>
      <c r="B515" t="s">
        <v>33</v>
      </c>
      <c r="C515" t="s">
        <v>28</v>
      </c>
      <c r="D515" t="s">
        <v>187</v>
      </c>
      <c r="E515" t="s">
        <v>26</v>
      </c>
      <c r="F515" t="s">
        <v>131</v>
      </c>
      <c r="G515" t="s">
        <v>228</v>
      </c>
      <c r="H515" s="4">
        <v>44372</v>
      </c>
      <c r="I515" t="s">
        <v>45</v>
      </c>
      <c r="J515" t="s">
        <v>16</v>
      </c>
      <c r="K515" s="3">
        <v>2021</v>
      </c>
      <c r="L515" s="1">
        <v>1246</v>
      </c>
      <c r="M515" s="5">
        <v>320</v>
      </c>
      <c r="N515" s="5">
        <v>30</v>
      </c>
      <c r="O515" s="1">
        <v>37380</v>
      </c>
      <c r="P515" s="2">
        <v>3364.2000000000003</v>
      </c>
      <c r="Q515" s="1">
        <v>34015.800000000003</v>
      </c>
      <c r="R515" s="5">
        <v>18.891599999999997</v>
      </c>
      <c r="S515" s="1">
        <v>398720</v>
      </c>
      <c r="T515" s="1">
        <v>-364704.2</v>
      </c>
      <c r="U515" s="1">
        <v>-656.46756000000005</v>
      </c>
    </row>
    <row r="516" spans="1:21" x14ac:dyDescent="0.3">
      <c r="A516" t="s">
        <v>43</v>
      </c>
      <c r="B516" t="s">
        <v>29</v>
      </c>
      <c r="C516" t="s">
        <v>28</v>
      </c>
      <c r="D516" t="s">
        <v>229</v>
      </c>
      <c r="E516" t="s">
        <v>26</v>
      </c>
      <c r="F516" t="s">
        <v>25</v>
      </c>
      <c r="G516" t="s">
        <v>228</v>
      </c>
      <c r="H516" s="4">
        <v>43960</v>
      </c>
      <c r="I516" t="s">
        <v>48</v>
      </c>
      <c r="J516" t="s">
        <v>16</v>
      </c>
      <c r="K516" s="3">
        <v>2020</v>
      </c>
      <c r="L516" s="1">
        <v>1957</v>
      </c>
      <c r="M516" s="5">
        <v>320</v>
      </c>
      <c r="N516" s="5">
        <v>23</v>
      </c>
      <c r="O516" s="1">
        <v>45011</v>
      </c>
      <c r="P516" s="2">
        <v>4050.9900000000007</v>
      </c>
      <c r="Q516" s="1">
        <v>40960.01</v>
      </c>
      <c r="R516" s="5">
        <v>22.256324999999997</v>
      </c>
      <c r="S516" s="1">
        <v>626240</v>
      </c>
      <c r="T516" s="1">
        <v>-585279.99</v>
      </c>
      <c r="U516" s="1">
        <v>-1053.503982</v>
      </c>
    </row>
    <row r="517" spans="1:21" x14ac:dyDescent="0.3">
      <c r="A517" t="s">
        <v>15</v>
      </c>
      <c r="B517" t="s">
        <v>7</v>
      </c>
      <c r="C517" t="s">
        <v>21</v>
      </c>
      <c r="D517" t="s">
        <v>153</v>
      </c>
      <c r="E517" t="s">
        <v>19</v>
      </c>
      <c r="F517" t="s">
        <v>3</v>
      </c>
      <c r="G517" t="s">
        <v>2</v>
      </c>
      <c r="H517" s="4">
        <v>44126</v>
      </c>
      <c r="I517" t="s">
        <v>44</v>
      </c>
      <c r="J517" t="s">
        <v>23</v>
      </c>
      <c r="K517" s="3">
        <v>2020</v>
      </c>
      <c r="L517" s="1">
        <v>2794</v>
      </c>
      <c r="M517" s="5">
        <v>6</v>
      </c>
      <c r="N517" s="5">
        <v>11</v>
      </c>
      <c r="O517" s="1">
        <v>30734</v>
      </c>
      <c r="P517" s="2">
        <v>3073.3999999999996</v>
      </c>
      <c r="Q517" s="1">
        <v>27660.6</v>
      </c>
      <c r="R517" s="5">
        <v>14.666399999999999</v>
      </c>
      <c r="S517" s="1">
        <v>16764</v>
      </c>
      <c r="T517" s="1">
        <v>10896.599999999999</v>
      </c>
      <c r="U517" s="1">
        <v>19.613879999999998</v>
      </c>
    </row>
    <row r="518" spans="1:21" x14ac:dyDescent="0.3">
      <c r="A518" t="s">
        <v>40</v>
      </c>
      <c r="B518" t="s">
        <v>22</v>
      </c>
      <c r="C518" t="s">
        <v>81</v>
      </c>
      <c r="D518" t="s">
        <v>227</v>
      </c>
      <c r="E518" t="s">
        <v>79</v>
      </c>
      <c r="F518" t="s">
        <v>226</v>
      </c>
      <c r="G518" t="s">
        <v>2</v>
      </c>
      <c r="H518" s="4">
        <v>44129</v>
      </c>
      <c r="I518" t="s">
        <v>44</v>
      </c>
      <c r="J518" t="s">
        <v>23</v>
      </c>
      <c r="K518" s="3">
        <v>2020</v>
      </c>
      <c r="L518" s="1">
        <v>4135</v>
      </c>
      <c r="M518" s="5">
        <v>4</v>
      </c>
      <c r="N518" s="5">
        <v>188</v>
      </c>
      <c r="O518" s="1">
        <v>777380</v>
      </c>
      <c r="P518" s="2">
        <v>77738</v>
      </c>
      <c r="Q518" s="1">
        <v>699642</v>
      </c>
      <c r="R518" s="5">
        <v>387.61874999999998</v>
      </c>
      <c r="S518" s="1">
        <v>16540</v>
      </c>
      <c r="T518" s="1">
        <v>683102</v>
      </c>
      <c r="U518" s="1">
        <v>1229.5835999999999</v>
      </c>
    </row>
    <row r="519" spans="1:21" x14ac:dyDescent="0.3">
      <c r="A519" t="s">
        <v>15</v>
      </c>
      <c r="B519" t="s">
        <v>7</v>
      </c>
      <c r="C519" t="s">
        <v>21</v>
      </c>
      <c r="D519" t="s">
        <v>153</v>
      </c>
      <c r="E519" t="s">
        <v>19</v>
      </c>
      <c r="F519" t="s">
        <v>3</v>
      </c>
      <c r="G519" t="s">
        <v>2</v>
      </c>
      <c r="H519" s="4">
        <v>44354</v>
      </c>
      <c r="I519" t="s">
        <v>45</v>
      </c>
      <c r="J519" t="s">
        <v>16</v>
      </c>
      <c r="K519" s="3">
        <v>2021</v>
      </c>
      <c r="L519" s="1">
        <v>2776</v>
      </c>
      <c r="M519" s="5">
        <v>6</v>
      </c>
      <c r="N519" s="5">
        <v>525</v>
      </c>
      <c r="O519" s="1">
        <v>1457400</v>
      </c>
      <c r="P519" s="2">
        <v>145740</v>
      </c>
      <c r="Q519" s="1">
        <v>1311660</v>
      </c>
      <c r="R519" s="5">
        <v>728.59500000000003</v>
      </c>
      <c r="S519" s="1">
        <v>16656</v>
      </c>
      <c r="T519" s="1">
        <v>1295004</v>
      </c>
      <c r="U519" s="1">
        <v>2331.0072</v>
      </c>
    </row>
    <row r="520" spans="1:21" x14ac:dyDescent="0.3">
      <c r="A520" t="s">
        <v>43</v>
      </c>
      <c r="B520" t="s">
        <v>22</v>
      </c>
      <c r="C520" t="s">
        <v>21</v>
      </c>
      <c r="D520" t="s">
        <v>225</v>
      </c>
      <c r="E520" t="s">
        <v>19</v>
      </c>
      <c r="F520" t="s">
        <v>188</v>
      </c>
      <c r="G520" t="s">
        <v>2</v>
      </c>
      <c r="H520" s="4">
        <v>43944</v>
      </c>
      <c r="I520" t="s">
        <v>17</v>
      </c>
      <c r="J520" t="s">
        <v>16</v>
      </c>
      <c r="K520" s="3">
        <v>2020</v>
      </c>
      <c r="L520" s="1">
        <v>2486</v>
      </c>
      <c r="M520" s="5">
        <v>6</v>
      </c>
      <c r="N520" s="5">
        <v>23</v>
      </c>
      <c r="O520" s="1">
        <v>57178</v>
      </c>
      <c r="P520" s="2">
        <v>5717.8</v>
      </c>
      <c r="Q520" s="1">
        <v>51460.2</v>
      </c>
      <c r="R520" s="5">
        <v>27.972000000000001</v>
      </c>
      <c r="S520" s="1">
        <v>14916</v>
      </c>
      <c r="T520" s="1">
        <v>36544.199999999997</v>
      </c>
      <c r="U520" s="1">
        <v>65.779559999999989</v>
      </c>
    </row>
    <row r="521" spans="1:21" x14ac:dyDescent="0.3">
      <c r="A521" t="s">
        <v>15</v>
      </c>
      <c r="B521" t="s">
        <v>14</v>
      </c>
      <c r="C521" t="s">
        <v>13</v>
      </c>
      <c r="D521" t="s">
        <v>62</v>
      </c>
      <c r="E521" t="s">
        <v>11</v>
      </c>
      <c r="F521" t="s">
        <v>61</v>
      </c>
      <c r="G521" t="s">
        <v>2</v>
      </c>
      <c r="H521" s="4">
        <v>43846</v>
      </c>
      <c r="I521" t="s">
        <v>9</v>
      </c>
      <c r="J521" t="s">
        <v>0</v>
      </c>
      <c r="K521" s="3">
        <v>2020</v>
      </c>
      <c r="L521" s="1">
        <v>2345</v>
      </c>
      <c r="M521" s="5">
        <v>12</v>
      </c>
      <c r="N521" s="5">
        <v>30</v>
      </c>
      <c r="O521" s="1">
        <v>70350</v>
      </c>
      <c r="P521" s="2">
        <v>7035</v>
      </c>
      <c r="Q521" s="1">
        <v>63315</v>
      </c>
      <c r="R521" s="5">
        <v>35.171999999999997</v>
      </c>
      <c r="S521" s="1">
        <v>28140</v>
      </c>
      <c r="T521" s="1">
        <v>35175</v>
      </c>
      <c r="U521" s="1">
        <v>63.314999999999998</v>
      </c>
    </row>
    <row r="522" spans="1:21" x14ac:dyDescent="0.3">
      <c r="A522" t="s">
        <v>30</v>
      </c>
      <c r="B522" t="s">
        <v>7</v>
      </c>
      <c r="C522" t="s">
        <v>13</v>
      </c>
      <c r="D522" t="s">
        <v>176</v>
      </c>
      <c r="E522" t="s">
        <v>11</v>
      </c>
      <c r="F522" t="s">
        <v>175</v>
      </c>
      <c r="G522" t="s">
        <v>2</v>
      </c>
      <c r="H522" s="4">
        <v>44308</v>
      </c>
      <c r="I522" t="s">
        <v>17</v>
      </c>
      <c r="J522" t="s">
        <v>16</v>
      </c>
      <c r="K522" s="3">
        <v>2021</v>
      </c>
      <c r="L522" s="1">
        <v>709</v>
      </c>
      <c r="M522" s="5">
        <v>12</v>
      </c>
      <c r="N522" s="5">
        <v>450</v>
      </c>
      <c r="O522" s="1">
        <v>319050</v>
      </c>
      <c r="P522" s="2">
        <v>31905</v>
      </c>
      <c r="Q522" s="1">
        <v>287145</v>
      </c>
      <c r="R522" s="5">
        <v>159.57</v>
      </c>
      <c r="S522" s="1">
        <v>8508</v>
      </c>
      <c r="T522" s="1">
        <v>278637</v>
      </c>
      <c r="U522" s="1">
        <v>501.54660000000001</v>
      </c>
    </row>
    <row r="523" spans="1:21" x14ac:dyDescent="0.3">
      <c r="A523" t="s">
        <v>15</v>
      </c>
      <c r="B523" t="s">
        <v>36</v>
      </c>
      <c r="C523" t="s">
        <v>13</v>
      </c>
      <c r="D523" t="s">
        <v>76</v>
      </c>
      <c r="E523" t="s">
        <v>11</v>
      </c>
      <c r="F523" t="s">
        <v>75</v>
      </c>
      <c r="G523" t="s">
        <v>2</v>
      </c>
      <c r="H523" s="4">
        <v>44493</v>
      </c>
      <c r="I523" t="s">
        <v>44</v>
      </c>
      <c r="J523" t="s">
        <v>23</v>
      </c>
      <c r="K523" s="3">
        <v>2021</v>
      </c>
      <c r="L523" s="1">
        <v>289</v>
      </c>
      <c r="M523" s="5">
        <v>12</v>
      </c>
      <c r="N523" s="5">
        <v>30</v>
      </c>
      <c r="O523" s="1">
        <v>8670</v>
      </c>
      <c r="P523" s="2">
        <v>867</v>
      </c>
      <c r="Q523" s="1">
        <v>7803</v>
      </c>
      <c r="R523" s="5">
        <v>4.3380000000000001</v>
      </c>
      <c r="S523" s="1">
        <v>3468</v>
      </c>
      <c r="T523" s="1">
        <v>4335</v>
      </c>
      <c r="U523" s="1">
        <v>7.8029999999999999</v>
      </c>
    </row>
    <row r="524" spans="1:21" x14ac:dyDescent="0.3">
      <c r="A524" t="s">
        <v>43</v>
      </c>
      <c r="B524" t="s">
        <v>36</v>
      </c>
      <c r="C524" t="s">
        <v>52</v>
      </c>
      <c r="D524" t="s">
        <v>224</v>
      </c>
      <c r="E524" t="s">
        <v>50</v>
      </c>
      <c r="F524" t="s">
        <v>223</v>
      </c>
      <c r="G524" t="s">
        <v>2</v>
      </c>
      <c r="H524" s="4">
        <v>43970</v>
      </c>
      <c r="I524" t="s">
        <v>48</v>
      </c>
      <c r="J524" t="s">
        <v>16</v>
      </c>
      <c r="K524" s="3">
        <v>2020</v>
      </c>
      <c r="L524" s="1">
        <v>817</v>
      </c>
      <c r="M524" s="5">
        <v>148</v>
      </c>
      <c r="N524" s="5">
        <v>23</v>
      </c>
      <c r="O524" s="1">
        <v>18791</v>
      </c>
      <c r="P524" s="2">
        <v>1879.1000000000001</v>
      </c>
      <c r="Q524" s="1">
        <v>16911.900000000001</v>
      </c>
      <c r="R524" s="5">
        <v>9.1935000000000002</v>
      </c>
      <c r="S524" s="1">
        <v>120916</v>
      </c>
      <c r="T524" s="1">
        <v>-104004.1</v>
      </c>
      <c r="U524" s="1">
        <v>-187.20738</v>
      </c>
    </row>
    <row r="525" spans="1:21" x14ac:dyDescent="0.3">
      <c r="A525" t="s">
        <v>43</v>
      </c>
      <c r="B525" t="s">
        <v>36</v>
      </c>
      <c r="C525" t="s">
        <v>52</v>
      </c>
      <c r="D525" t="s">
        <v>224</v>
      </c>
      <c r="E525" t="s">
        <v>50</v>
      </c>
      <c r="F525" t="s">
        <v>223</v>
      </c>
      <c r="G525" t="s">
        <v>2</v>
      </c>
      <c r="H525" s="4">
        <v>44232</v>
      </c>
      <c r="I525" t="s">
        <v>58</v>
      </c>
      <c r="J525" t="s">
        <v>0</v>
      </c>
      <c r="K525" s="3">
        <v>2021</v>
      </c>
      <c r="L525" s="1">
        <v>612</v>
      </c>
      <c r="M525" s="5">
        <v>148</v>
      </c>
      <c r="N525" s="5">
        <v>23</v>
      </c>
      <c r="O525" s="1">
        <v>14076</v>
      </c>
      <c r="P525" s="2">
        <v>1407.6000000000001</v>
      </c>
      <c r="Q525" s="1">
        <v>12668.4</v>
      </c>
      <c r="R525" s="5">
        <v>6.8849999999999998</v>
      </c>
      <c r="S525" s="1">
        <v>90576</v>
      </c>
      <c r="T525" s="1">
        <v>-77907.600000000006</v>
      </c>
      <c r="U525" s="1">
        <v>-140.23367999999999</v>
      </c>
    </row>
    <row r="526" spans="1:21" x14ac:dyDescent="0.3">
      <c r="A526" t="s">
        <v>43</v>
      </c>
      <c r="B526" t="s">
        <v>29</v>
      </c>
      <c r="C526" t="s">
        <v>52</v>
      </c>
      <c r="D526" t="s">
        <v>222</v>
      </c>
      <c r="E526" t="s">
        <v>50</v>
      </c>
      <c r="F526" t="s">
        <v>169</v>
      </c>
      <c r="G526" t="s">
        <v>2</v>
      </c>
      <c r="H526" s="4">
        <v>44172</v>
      </c>
      <c r="I526" t="s">
        <v>24</v>
      </c>
      <c r="J526" t="s">
        <v>23</v>
      </c>
      <c r="K526" s="3">
        <v>2020</v>
      </c>
      <c r="L526" s="1">
        <v>948</v>
      </c>
      <c r="M526" s="5">
        <v>148</v>
      </c>
      <c r="N526" s="5">
        <v>23</v>
      </c>
      <c r="O526" s="1">
        <v>21804</v>
      </c>
      <c r="P526" s="2">
        <v>2180.4</v>
      </c>
      <c r="Q526" s="1">
        <v>19623.599999999999</v>
      </c>
      <c r="R526" s="5">
        <v>10.664999999999999</v>
      </c>
      <c r="S526" s="1">
        <v>140304</v>
      </c>
      <c r="T526" s="1">
        <v>-120680.4</v>
      </c>
      <c r="U526" s="1">
        <v>-217.22471999999999</v>
      </c>
    </row>
    <row r="527" spans="1:21" x14ac:dyDescent="0.3">
      <c r="A527" t="s">
        <v>15</v>
      </c>
      <c r="B527" t="s">
        <v>57</v>
      </c>
      <c r="C527" t="s">
        <v>52</v>
      </c>
      <c r="D527" t="s">
        <v>143</v>
      </c>
      <c r="E527" t="s">
        <v>50</v>
      </c>
      <c r="F527" t="s">
        <v>142</v>
      </c>
      <c r="G527" t="s">
        <v>2</v>
      </c>
      <c r="H527" s="4">
        <v>43996</v>
      </c>
      <c r="I527" t="s">
        <v>45</v>
      </c>
      <c r="J527" t="s">
        <v>16</v>
      </c>
      <c r="K527" s="3">
        <v>2020</v>
      </c>
      <c r="L527" s="1">
        <v>767</v>
      </c>
      <c r="M527" s="5">
        <v>148</v>
      </c>
      <c r="N527" s="5">
        <v>525</v>
      </c>
      <c r="O527" s="1">
        <v>402675</v>
      </c>
      <c r="P527" s="2">
        <v>40267.5</v>
      </c>
      <c r="Q527" s="1">
        <v>362407.5</v>
      </c>
      <c r="R527" s="5">
        <v>201.285</v>
      </c>
      <c r="S527" s="1">
        <v>113516</v>
      </c>
      <c r="T527" s="1">
        <v>248891.5</v>
      </c>
      <c r="U527" s="1">
        <v>448.00470000000001</v>
      </c>
    </row>
    <row r="528" spans="1:21" x14ac:dyDescent="0.3">
      <c r="A528" t="s">
        <v>40</v>
      </c>
      <c r="B528" t="s">
        <v>29</v>
      </c>
      <c r="C528" t="s">
        <v>52</v>
      </c>
      <c r="D528" t="s">
        <v>221</v>
      </c>
      <c r="E528" t="s">
        <v>50</v>
      </c>
      <c r="F528" t="s">
        <v>220</v>
      </c>
      <c r="G528" t="s">
        <v>2</v>
      </c>
      <c r="H528" s="4">
        <v>44326</v>
      </c>
      <c r="I528" t="s">
        <v>48</v>
      </c>
      <c r="J528" t="s">
        <v>16</v>
      </c>
      <c r="K528" s="3">
        <v>2021</v>
      </c>
      <c r="L528" s="1">
        <v>1915</v>
      </c>
      <c r="M528" s="5">
        <v>148</v>
      </c>
      <c r="N528" s="5">
        <v>188</v>
      </c>
      <c r="O528" s="1">
        <v>360020</v>
      </c>
      <c r="P528" s="2">
        <v>36002</v>
      </c>
      <c r="Q528" s="1">
        <v>324018</v>
      </c>
      <c r="R528" s="5">
        <v>179.55</v>
      </c>
      <c r="S528" s="1">
        <v>283420</v>
      </c>
      <c r="T528" s="1">
        <v>40598</v>
      </c>
      <c r="U528" s="1">
        <v>73.076399999999992</v>
      </c>
    </row>
    <row r="529" spans="1:21" x14ac:dyDescent="0.3">
      <c r="A529" t="s">
        <v>15</v>
      </c>
      <c r="B529" t="s">
        <v>14</v>
      </c>
      <c r="C529" t="s">
        <v>52</v>
      </c>
      <c r="D529" t="s">
        <v>219</v>
      </c>
      <c r="E529" t="s">
        <v>50</v>
      </c>
      <c r="F529" t="s">
        <v>218</v>
      </c>
      <c r="G529" t="s">
        <v>2</v>
      </c>
      <c r="H529" s="4">
        <v>44368</v>
      </c>
      <c r="I529" t="s">
        <v>45</v>
      </c>
      <c r="J529" t="s">
        <v>16</v>
      </c>
      <c r="K529" s="3">
        <v>2021</v>
      </c>
      <c r="L529" s="1">
        <v>289</v>
      </c>
      <c r="M529" s="5">
        <v>148</v>
      </c>
      <c r="N529" s="5">
        <v>30</v>
      </c>
      <c r="O529" s="1">
        <v>8670</v>
      </c>
      <c r="P529" s="2">
        <v>867</v>
      </c>
      <c r="Q529" s="1">
        <v>7803</v>
      </c>
      <c r="R529" s="5">
        <v>4.3380000000000001</v>
      </c>
      <c r="S529" s="1">
        <v>42772</v>
      </c>
      <c r="T529" s="1">
        <v>-34969</v>
      </c>
      <c r="U529" s="1">
        <v>-62.944199999999995</v>
      </c>
    </row>
    <row r="530" spans="1:21" x14ac:dyDescent="0.3">
      <c r="A530" t="s">
        <v>15</v>
      </c>
      <c r="B530" t="s">
        <v>14</v>
      </c>
      <c r="C530" t="s">
        <v>52</v>
      </c>
      <c r="D530" t="s">
        <v>219</v>
      </c>
      <c r="E530" t="s">
        <v>50</v>
      </c>
      <c r="F530" t="s">
        <v>218</v>
      </c>
      <c r="G530" t="s">
        <v>2</v>
      </c>
      <c r="H530" s="4">
        <v>44476</v>
      </c>
      <c r="I530" t="s">
        <v>44</v>
      </c>
      <c r="J530" t="s">
        <v>23</v>
      </c>
      <c r="K530" s="3">
        <v>2021</v>
      </c>
      <c r="L530" s="1">
        <v>3198</v>
      </c>
      <c r="M530" s="5">
        <v>148</v>
      </c>
      <c r="N530" s="5">
        <v>11</v>
      </c>
      <c r="O530" s="1">
        <v>35178</v>
      </c>
      <c r="P530" s="2">
        <v>3517.8</v>
      </c>
      <c r="Q530" s="1">
        <v>31660.2</v>
      </c>
      <c r="R530" s="5">
        <v>16.7895</v>
      </c>
      <c r="S530" s="1">
        <v>473304</v>
      </c>
      <c r="T530" s="1">
        <v>-441643.8</v>
      </c>
      <c r="U530" s="1">
        <v>-794.95884000000001</v>
      </c>
    </row>
    <row r="531" spans="1:21" x14ac:dyDescent="0.3">
      <c r="A531" t="s">
        <v>30</v>
      </c>
      <c r="B531" t="s">
        <v>33</v>
      </c>
      <c r="C531" t="s">
        <v>52</v>
      </c>
      <c r="D531" t="s">
        <v>217</v>
      </c>
      <c r="E531" t="s">
        <v>50</v>
      </c>
      <c r="F531" t="s">
        <v>216</v>
      </c>
      <c r="G531" t="s">
        <v>2</v>
      </c>
      <c r="H531" s="4">
        <v>44213</v>
      </c>
      <c r="I531" t="s">
        <v>9</v>
      </c>
      <c r="J531" t="s">
        <v>0</v>
      </c>
      <c r="K531" s="3">
        <v>2021</v>
      </c>
      <c r="L531" s="1">
        <v>1024</v>
      </c>
      <c r="M531" s="5">
        <v>148</v>
      </c>
      <c r="N531" s="5">
        <v>450</v>
      </c>
      <c r="O531" s="1">
        <v>460800</v>
      </c>
      <c r="P531" s="2">
        <v>46080</v>
      </c>
      <c r="Q531" s="1">
        <v>414720</v>
      </c>
      <c r="R531" s="5">
        <v>230.31</v>
      </c>
      <c r="S531" s="1">
        <v>151552</v>
      </c>
      <c r="T531" s="1">
        <v>263168</v>
      </c>
      <c r="U531" s="1">
        <v>473.70240000000001</v>
      </c>
    </row>
    <row r="532" spans="1:21" x14ac:dyDescent="0.3">
      <c r="A532" t="s">
        <v>40</v>
      </c>
      <c r="B532" t="s">
        <v>33</v>
      </c>
      <c r="C532" t="s">
        <v>6</v>
      </c>
      <c r="D532" t="s">
        <v>190</v>
      </c>
      <c r="E532" t="s">
        <v>4</v>
      </c>
      <c r="F532" t="s">
        <v>31</v>
      </c>
      <c r="G532" t="s">
        <v>2</v>
      </c>
      <c r="H532" s="4">
        <v>44226</v>
      </c>
      <c r="I532" t="s">
        <v>9</v>
      </c>
      <c r="J532" t="s">
        <v>0</v>
      </c>
      <c r="K532" s="3">
        <v>2021</v>
      </c>
      <c r="L532" s="1">
        <v>409</v>
      </c>
      <c r="M532" s="5">
        <v>308</v>
      </c>
      <c r="N532" s="5">
        <v>188</v>
      </c>
      <c r="O532" s="1">
        <v>76892</v>
      </c>
      <c r="P532" s="2">
        <v>7689.2000000000007</v>
      </c>
      <c r="Q532" s="1">
        <v>69202.8</v>
      </c>
      <c r="R532" s="5">
        <v>38.362499999999997</v>
      </c>
      <c r="S532" s="1">
        <v>125972</v>
      </c>
      <c r="T532" s="1">
        <v>-56769.2</v>
      </c>
      <c r="U532" s="1">
        <v>-102.18455999999999</v>
      </c>
    </row>
    <row r="533" spans="1:21" x14ac:dyDescent="0.3">
      <c r="A533" t="s">
        <v>43</v>
      </c>
      <c r="B533" t="s">
        <v>33</v>
      </c>
      <c r="C533" t="s">
        <v>6</v>
      </c>
      <c r="D533" t="s">
        <v>215</v>
      </c>
      <c r="E533" t="s">
        <v>4</v>
      </c>
      <c r="F533" t="s">
        <v>214</v>
      </c>
      <c r="G533" t="s">
        <v>2</v>
      </c>
      <c r="H533" s="4">
        <v>44073</v>
      </c>
      <c r="I533" t="s">
        <v>95</v>
      </c>
      <c r="J533" t="s">
        <v>65</v>
      </c>
      <c r="K533" s="3">
        <v>2020</v>
      </c>
      <c r="L533" s="1">
        <v>769</v>
      </c>
      <c r="M533" s="5">
        <v>308</v>
      </c>
      <c r="N533" s="5">
        <v>23</v>
      </c>
      <c r="O533" s="1">
        <v>17687</v>
      </c>
      <c r="P533" s="2">
        <v>1768.7</v>
      </c>
      <c r="Q533" s="1">
        <v>15918.3</v>
      </c>
      <c r="R533" s="5">
        <v>8.6534999999999993</v>
      </c>
      <c r="S533" s="1">
        <v>236852</v>
      </c>
      <c r="T533" s="1">
        <v>-220933.7</v>
      </c>
      <c r="U533" s="1">
        <v>-397.68065999999999</v>
      </c>
    </row>
    <row r="534" spans="1:21" x14ac:dyDescent="0.3">
      <c r="A534" t="s">
        <v>15</v>
      </c>
      <c r="B534" t="s">
        <v>22</v>
      </c>
      <c r="C534" t="s">
        <v>6</v>
      </c>
      <c r="D534" t="s">
        <v>168</v>
      </c>
      <c r="E534" t="s">
        <v>4</v>
      </c>
      <c r="F534" t="s">
        <v>167</v>
      </c>
      <c r="G534" t="s">
        <v>2</v>
      </c>
      <c r="H534" s="4">
        <v>44078</v>
      </c>
      <c r="I534" t="s">
        <v>90</v>
      </c>
      <c r="J534" t="s">
        <v>65</v>
      </c>
      <c r="K534" s="3">
        <v>2020</v>
      </c>
      <c r="L534" s="1">
        <v>3368</v>
      </c>
      <c r="M534" s="5">
        <v>308</v>
      </c>
      <c r="N534" s="5">
        <v>525</v>
      </c>
      <c r="O534" s="1">
        <v>1768200</v>
      </c>
      <c r="P534" s="2">
        <v>176820</v>
      </c>
      <c r="Q534" s="1">
        <v>1591380</v>
      </c>
      <c r="R534" s="5">
        <v>884.20500000000004</v>
      </c>
      <c r="S534" s="1">
        <v>1037344</v>
      </c>
      <c r="T534" s="1">
        <v>554036</v>
      </c>
      <c r="U534" s="1">
        <v>997.26479999999992</v>
      </c>
    </row>
    <row r="535" spans="1:21" x14ac:dyDescent="0.3">
      <c r="A535" t="s">
        <v>30</v>
      </c>
      <c r="B535" t="s">
        <v>22</v>
      </c>
      <c r="C535" t="s">
        <v>6</v>
      </c>
      <c r="D535" t="s">
        <v>213</v>
      </c>
      <c r="E535" t="s">
        <v>4</v>
      </c>
      <c r="F535" t="s">
        <v>212</v>
      </c>
      <c r="G535" t="s">
        <v>2</v>
      </c>
      <c r="H535" s="4">
        <v>44216</v>
      </c>
      <c r="I535" t="s">
        <v>9</v>
      </c>
      <c r="J535" t="s">
        <v>0</v>
      </c>
      <c r="K535" s="3">
        <v>2021</v>
      </c>
      <c r="L535" s="1">
        <v>518</v>
      </c>
      <c r="M535" s="5">
        <v>308</v>
      </c>
      <c r="N535" s="5">
        <v>450</v>
      </c>
      <c r="O535" s="1">
        <v>233100</v>
      </c>
      <c r="P535" s="2">
        <v>23310</v>
      </c>
      <c r="Q535" s="1">
        <v>209790</v>
      </c>
      <c r="R535" s="5">
        <v>116.64</v>
      </c>
      <c r="S535" s="1">
        <v>159544</v>
      </c>
      <c r="T535" s="1">
        <v>50246</v>
      </c>
      <c r="U535" s="1">
        <v>90.442799999999991</v>
      </c>
    </row>
    <row r="536" spans="1:21" x14ac:dyDescent="0.3">
      <c r="A536" t="s">
        <v>40</v>
      </c>
      <c r="B536" t="s">
        <v>22</v>
      </c>
      <c r="C536" t="s">
        <v>6</v>
      </c>
      <c r="D536" t="s">
        <v>140</v>
      </c>
      <c r="E536" t="s">
        <v>4</v>
      </c>
      <c r="F536" t="s">
        <v>41</v>
      </c>
      <c r="G536" t="s">
        <v>2</v>
      </c>
      <c r="H536" s="4">
        <v>44061</v>
      </c>
      <c r="I536" t="s">
        <v>95</v>
      </c>
      <c r="J536" t="s">
        <v>65</v>
      </c>
      <c r="K536" s="3">
        <v>2020</v>
      </c>
      <c r="L536" s="1">
        <v>3035</v>
      </c>
      <c r="M536" s="5">
        <v>308</v>
      </c>
      <c r="N536" s="5">
        <v>188</v>
      </c>
      <c r="O536" s="1">
        <v>570580</v>
      </c>
      <c r="P536" s="2">
        <v>57058</v>
      </c>
      <c r="Q536" s="1">
        <v>513522</v>
      </c>
      <c r="R536" s="5">
        <v>284.51249999999999</v>
      </c>
      <c r="S536" s="1">
        <v>934780</v>
      </c>
      <c r="T536" s="1">
        <v>-421258</v>
      </c>
      <c r="U536" s="1">
        <v>-758.26440000000002</v>
      </c>
    </row>
    <row r="537" spans="1:21" x14ac:dyDescent="0.3">
      <c r="A537" t="s">
        <v>40</v>
      </c>
      <c r="B537" t="s">
        <v>14</v>
      </c>
      <c r="C537" t="s">
        <v>28</v>
      </c>
      <c r="D537" t="s">
        <v>91</v>
      </c>
      <c r="E537" t="s">
        <v>26</v>
      </c>
      <c r="F537" t="s">
        <v>59</v>
      </c>
      <c r="G537" t="s">
        <v>2</v>
      </c>
      <c r="H537" s="4">
        <v>44538</v>
      </c>
      <c r="I537" t="s">
        <v>24</v>
      </c>
      <c r="J537" t="s">
        <v>23</v>
      </c>
      <c r="K537" s="3">
        <v>2021</v>
      </c>
      <c r="L537" s="1">
        <v>695</v>
      </c>
      <c r="M537" s="5">
        <v>320</v>
      </c>
      <c r="N537" s="5">
        <v>188</v>
      </c>
      <c r="O537" s="1">
        <v>130660</v>
      </c>
      <c r="P537" s="2">
        <v>13066</v>
      </c>
      <c r="Q537" s="1">
        <v>117594</v>
      </c>
      <c r="R537" s="5">
        <v>65.137500000000003</v>
      </c>
      <c r="S537" s="1">
        <v>222400</v>
      </c>
      <c r="T537" s="1">
        <v>-104806</v>
      </c>
      <c r="U537" s="1">
        <v>-188.6508</v>
      </c>
    </row>
    <row r="538" spans="1:21" x14ac:dyDescent="0.3">
      <c r="A538" t="s">
        <v>15</v>
      </c>
      <c r="B538" t="s">
        <v>29</v>
      </c>
      <c r="C538" t="s">
        <v>28</v>
      </c>
      <c r="D538" t="s">
        <v>163</v>
      </c>
      <c r="E538" t="s">
        <v>26</v>
      </c>
      <c r="F538" t="s">
        <v>162</v>
      </c>
      <c r="G538" t="s">
        <v>2</v>
      </c>
      <c r="H538" s="4">
        <v>44513</v>
      </c>
      <c r="I538" t="s">
        <v>54</v>
      </c>
      <c r="J538" t="s">
        <v>23</v>
      </c>
      <c r="K538" s="3">
        <v>2021</v>
      </c>
      <c r="L538" s="1">
        <v>2688</v>
      </c>
      <c r="M538" s="5">
        <v>320</v>
      </c>
      <c r="N538" s="5">
        <v>525</v>
      </c>
      <c r="O538" s="1">
        <v>1411200</v>
      </c>
      <c r="P538" s="2">
        <v>141120</v>
      </c>
      <c r="Q538" s="1">
        <v>1270080</v>
      </c>
      <c r="R538" s="5">
        <v>705.6</v>
      </c>
      <c r="S538" s="1">
        <v>860160</v>
      </c>
      <c r="T538" s="1">
        <v>409920</v>
      </c>
      <c r="U538" s="1">
        <v>737.85599999999999</v>
      </c>
    </row>
    <row r="539" spans="1:21" x14ac:dyDescent="0.3">
      <c r="A539" t="s">
        <v>30</v>
      </c>
      <c r="B539" t="s">
        <v>36</v>
      </c>
      <c r="C539" t="s">
        <v>28</v>
      </c>
      <c r="D539" t="s">
        <v>211</v>
      </c>
      <c r="E539" t="s">
        <v>26</v>
      </c>
      <c r="F539" t="s">
        <v>75</v>
      </c>
      <c r="G539" t="s">
        <v>2</v>
      </c>
      <c r="H539" s="4">
        <v>44417</v>
      </c>
      <c r="I539" t="s">
        <v>95</v>
      </c>
      <c r="J539" t="s">
        <v>65</v>
      </c>
      <c r="K539" s="3">
        <v>2021</v>
      </c>
      <c r="L539" s="1">
        <v>3592</v>
      </c>
      <c r="M539" s="5">
        <v>320</v>
      </c>
      <c r="N539" s="5">
        <v>450</v>
      </c>
      <c r="O539" s="1">
        <v>1616400</v>
      </c>
      <c r="P539" s="2">
        <v>161640</v>
      </c>
      <c r="Q539" s="1">
        <v>1454760</v>
      </c>
      <c r="R539" s="5">
        <v>808.11</v>
      </c>
      <c r="S539" s="1">
        <v>1149440</v>
      </c>
      <c r="T539" s="1">
        <v>305320</v>
      </c>
      <c r="U539" s="1">
        <v>549.57600000000002</v>
      </c>
    </row>
    <row r="540" spans="1:21" x14ac:dyDescent="0.3">
      <c r="A540" t="s">
        <v>8</v>
      </c>
      <c r="B540" t="s">
        <v>29</v>
      </c>
      <c r="C540" t="s">
        <v>28</v>
      </c>
      <c r="D540" t="s">
        <v>210</v>
      </c>
      <c r="E540" t="s">
        <v>26</v>
      </c>
      <c r="F540" t="s">
        <v>136</v>
      </c>
      <c r="G540" t="s">
        <v>2</v>
      </c>
      <c r="H540" s="4">
        <v>44161</v>
      </c>
      <c r="I540" t="s">
        <v>54</v>
      </c>
      <c r="J540" t="s">
        <v>23</v>
      </c>
      <c r="K540" s="3">
        <v>2020</v>
      </c>
      <c r="L540" s="1">
        <v>4225</v>
      </c>
      <c r="M540" s="5">
        <v>320</v>
      </c>
      <c r="N540" s="5">
        <v>18</v>
      </c>
      <c r="O540" s="1">
        <v>76050</v>
      </c>
      <c r="P540" s="2">
        <v>7605</v>
      </c>
      <c r="Q540" s="1">
        <v>68445</v>
      </c>
      <c r="R540" s="5">
        <v>38.021399999999993</v>
      </c>
      <c r="S540" s="1">
        <v>1352000</v>
      </c>
      <c r="T540" s="1">
        <v>-1283555</v>
      </c>
      <c r="U540" s="1">
        <v>-2310.3989999999999</v>
      </c>
    </row>
    <row r="541" spans="1:21" x14ac:dyDescent="0.3">
      <c r="A541" t="s">
        <v>15</v>
      </c>
      <c r="B541" t="s">
        <v>33</v>
      </c>
      <c r="C541" t="s">
        <v>28</v>
      </c>
      <c r="D541" t="s">
        <v>187</v>
      </c>
      <c r="E541" t="s">
        <v>26</v>
      </c>
      <c r="F541" t="s">
        <v>131</v>
      </c>
      <c r="G541" t="s">
        <v>2</v>
      </c>
      <c r="H541" s="4">
        <v>43939</v>
      </c>
      <c r="I541" t="s">
        <v>17</v>
      </c>
      <c r="J541" t="s">
        <v>16</v>
      </c>
      <c r="K541" s="3">
        <v>2020</v>
      </c>
      <c r="L541" s="1">
        <v>2447</v>
      </c>
      <c r="M541" s="5">
        <v>320</v>
      </c>
      <c r="N541" s="5">
        <v>30</v>
      </c>
      <c r="O541" s="1">
        <v>73410</v>
      </c>
      <c r="P541" s="2">
        <v>7341</v>
      </c>
      <c r="Q541" s="1">
        <v>66069</v>
      </c>
      <c r="R541" s="5">
        <v>36.701999999999998</v>
      </c>
      <c r="S541" s="1">
        <v>783040</v>
      </c>
      <c r="T541" s="1">
        <v>-716971</v>
      </c>
      <c r="U541" s="1">
        <v>-1290.5478000000001</v>
      </c>
    </row>
    <row r="542" spans="1:21" x14ac:dyDescent="0.3">
      <c r="A542" t="s">
        <v>8</v>
      </c>
      <c r="B542" t="s">
        <v>39</v>
      </c>
      <c r="C542" t="s">
        <v>28</v>
      </c>
      <c r="D542" t="s">
        <v>204</v>
      </c>
      <c r="E542" t="s">
        <v>26</v>
      </c>
      <c r="F542" t="s">
        <v>117</v>
      </c>
      <c r="G542" t="s">
        <v>2</v>
      </c>
      <c r="H542" s="4">
        <v>44318</v>
      </c>
      <c r="I542" t="s">
        <v>48</v>
      </c>
      <c r="J542" t="s">
        <v>16</v>
      </c>
      <c r="K542" s="3">
        <v>2021</v>
      </c>
      <c r="L542" s="1">
        <v>3089</v>
      </c>
      <c r="M542" s="5">
        <v>320</v>
      </c>
      <c r="N542" s="5">
        <v>18</v>
      </c>
      <c r="O542" s="1">
        <v>55602</v>
      </c>
      <c r="P542" s="2">
        <v>5560.2000000000007</v>
      </c>
      <c r="Q542" s="1">
        <v>50041.8</v>
      </c>
      <c r="R542" s="5">
        <v>27.799199999999999</v>
      </c>
      <c r="S542" s="1">
        <v>988480</v>
      </c>
      <c r="T542" s="1">
        <v>-938438.2</v>
      </c>
      <c r="U542" s="1">
        <v>-1689.1887599999998</v>
      </c>
    </row>
    <row r="543" spans="1:21" x14ac:dyDescent="0.3">
      <c r="A543" t="s">
        <v>15</v>
      </c>
      <c r="B543" t="s">
        <v>29</v>
      </c>
      <c r="C543" t="s">
        <v>28</v>
      </c>
      <c r="D543" t="s">
        <v>163</v>
      </c>
      <c r="E543" t="s">
        <v>26</v>
      </c>
      <c r="F543" t="s">
        <v>162</v>
      </c>
      <c r="G543" t="s">
        <v>2</v>
      </c>
      <c r="H543" s="4">
        <v>44212</v>
      </c>
      <c r="I543" t="s">
        <v>9</v>
      </c>
      <c r="J543" t="s">
        <v>0</v>
      </c>
      <c r="K543" s="3">
        <v>2021</v>
      </c>
      <c r="L543" s="1">
        <v>848</v>
      </c>
      <c r="M543" s="5">
        <v>320</v>
      </c>
      <c r="N543" s="5">
        <v>525</v>
      </c>
      <c r="O543" s="1">
        <v>445200</v>
      </c>
      <c r="P543" s="2">
        <v>44520</v>
      </c>
      <c r="Q543" s="1">
        <v>400680</v>
      </c>
      <c r="R543" s="5">
        <v>222.70500000000001</v>
      </c>
      <c r="S543" s="1">
        <v>271360</v>
      </c>
      <c r="T543" s="1">
        <v>129320</v>
      </c>
      <c r="U543" s="1">
        <v>232.77599999999998</v>
      </c>
    </row>
    <row r="544" spans="1:21" x14ac:dyDescent="0.3">
      <c r="A544" t="s">
        <v>43</v>
      </c>
      <c r="B544" t="s">
        <v>7</v>
      </c>
      <c r="C544" t="s">
        <v>28</v>
      </c>
      <c r="D544" t="s">
        <v>209</v>
      </c>
      <c r="E544" t="s">
        <v>26</v>
      </c>
      <c r="F544" t="s">
        <v>208</v>
      </c>
      <c r="G544" t="s">
        <v>2</v>
      </c>
      <c r="H544" s="4">
        <v>44159</v>
      </c>
      <c r="I544" t="s">
        <v>54</v>
      </c>
      <c r="J544" t="s">
        <v>23</v>
      </c>
      <c r="K544" s="3">
        <v>2020</v>
      </c>
      <c r="L544" s="1">
        <v>2486</v>
      </c>
      <c r="M544" s="5">
        <v>320</v>
      </c>
      <c r="N544" s="5">
        <v>23</v>
      </c>
      <c r="O544" s="1">
        <v>57178</v>
      </c>
      <c r="P544" s="2">
        <v>5717.8</v>
      </c>
      <c r="Q544" s="1">
        <v>51460.2</v>
      </c>
      <c r="R544" s="5">
        <v>27.972000000000001</v>
      </c>
      <c r="S544" s="1">
        <v>795520</v>
      </c>
      <c r="T544" s="1">
        <v>-744059.8</v>
      </c>
      <c r="U544" s="1">
        <v>-1339.30764</v>
      </c>
    </row>
    <row r="545" spans="1:21" x14ac:dyDescent="0.3">
      <c r="A545" t="s">
        <v>30</v>
      </c>
      <c r="B545" t="s">
        <v>33</v>
      </c>
      <c r="C545" t="s">
        <v>28</v>
      </c>
      <c r="D545" t="s">
        <v>32</v>
      </c>
      <c r="E545" t="s">
        <v>26</v>
      </c>
      <c r="F545" t="s">
        <v>31</v>
      </c>
      <c r="G545" t="s">
        <v>2</v>
      </c>
      <c r="H545" s="4">
        <v>44541</v>
      </c>
      <c r="I545" t="s">
        <v>24</v>
      </c>
      <c r="J545" t="s">
        <v>23</v>
      </c>
      <c r="K545" s="3">
        <v>2021</v>
      </c>
      <c r="L545" s="1">
        <v>1024</v>
      </c>
      <c r="M545" s="5">
        <v>320</v>
      </c>
      <c r="N545" s="5">
        <v>450</v>
      </c>
      <c r="O545" s="1">
        <v>460800</v>
      </c>
      <c r="P545" s="2">
        <v>46080</v>
      </c>
      <c r="Q545" s="1">
        <v>414720</v>
      </c>
      <c r="R545" s="5">
        <v>230.31</v>
      </c>
      <c r="S545" s="1">
        <v>327680</v>
      </c>
      <c r="T545" s="1">
        <v>87040</v>
      </c>
      <c r="U545" s="1">
        <v>156.672</v>
      </c>
    </row>
    <row r="546" spans="1:21" x14ac:dyDescent="0.3">
      <c r="A546" t="s">
        <v>15</v>
      </c>
      <c r="B546" t="s">
        <v>14</v>
      </c>
      <c r="C546" t="s">
        <v>13</v>
      </c>
      <c r="D546" t="s">
        <v>62</v>
      </c>
      <c r="E546" t="s">
        <v>11</v>
      </c>
      <c r="F546" t="s">
        <v>61</v>
      </c>
      <c r="G546" t="s">
        <v>2</v>
      </c>
      <c r="H546" s="4">
        <v>44455</v>
      </c>
      <c r="I546" t="s">
        <v>90</v>
      </c>
      <c r="J546" t="s">
        <v>65</v>
      </c>
      <c r="K546" s="3">
        <v>2021</v>
      </c>
      <c r="L546" s="1">
        <v>3038</v>
      </c>
      <c r="M546" s="5">
        <v>12</v>
      </c>
      <c r="N546" s="5">
        <v>11</v>
      </c>
      <c r="O546" s="1">
        <v>33418</v>
      </c>
      <c r="P546" s="2">
        <v>3675.9799999999996</v>
      </c>
      <c r="Q546" s="1">
        <v>29742.02</v>
      </c>
      <c r="R546" s="5">
        <v>15.77436</v>
      </c>
      <c r="S546" s="1">
        <v>36456</v>
      </c>
      <c r="T546" s="1">
        <v>-6713.98</v>
      </c>
      <c r="U546" s="1">
        <v>-12.085163999999999</v>
      </c>
    </row>
    <row r="547" spans="1:21" x14ac:dyDescent="0.3">
      <c r="A547" t="s">
        <v>43</v>
      </c>
      <c r="B547" t="s">
        <v>14</v>
      </c>
      <c r="C547" t="s">
        <v>52</v>
      </c>
      <c r="D547" t="s">
        <v>207</v>
      </c>
      <c r="E547" t="s">
        <v>50</v>
      </c>
      <c r="F547" t="s">
        <v>179</v>
      </c>
      <c r="G547" t="s">
        <v>2</v>
      </c>
      <c r="H547" s="4">
        <v>43990</v>
      </c>
      <c r="I547" t="s">
        <v>45</v>
      </c>
      <c r="J547" t="s">
        <v>16</v>
      </c>
      <c r="K547" s="3">
        <v>2020</v>
      </c>
      <c r="L547" s="1">
        <v>461</v>
      </c>
      <c r="M547" s="5">
        <v>148</v>
      </c>
      <c r="N547" s="5">
        <v>23</v>
      </c>
      <c r="O547" s="1">
        <v>10603</v>
      </c>
      <c r="P547" s="2">
        <v>1166.33</v>
      </c>
      <c r="Q547" s="1">
        <v>9436.67</v>
      </c>
      <c r="R547" s="5">
        <v>5.1263999999999994</v>
      </c>
      <c r="S547" s="1">
        <v>68228</v>
      </c>
      <c r="T547" s="1">
        <v>-58791.33</v>
      </c>
      <c r="U547" s="1">
        <v>-105.824394</v>
      </c>
    </row>
    <row r="548" spans="1:21" x14ac:dyDescent="0.3">
      <c r="A548" t="s">
        <v>8</v>
      </c>
      <c r="B548" t="s">
        <v>39</v>
      </c>
      <c r="C548" t="s">
        <v>52</v>
      </c>
      <c r="D548" t="s">
        <v>141</v>
      </c>
      <c r="E548" t="s">
        <v>50</v>
      </c>
      <c r="F548" t="s">
        <v>113</v>
      </c>
      <c r="G548" t="s">
        <v>2</v>
      </c>
      <c r="H548" s="4">
        <v>44163</v>
      </c>
      <c r="I548" t="s">
        <v>54</v>
      </c>
      <c r="J548" t="s">
        <v>23</v>
      </c>
      <c r="K548" s="3">
        <v>2020</v>
      </c>
      <c r="L548" s="1">
        <v>566</v>
      </c>
      <c r="M548" s="5">
        <v>148</v>
      </c>
      <c r="N548" s="5">
        <v>18</v>
      </c>
      <c r="O548" s="1">
        <v>10188</v>
      </c>
      <c r="P548" s="2">
        <v>1120.6799999999998</v>
      </c>
      <c r="Q548" s="1">
        <v>9067.32</v>
      </c>
      <c r="R548" s="5">
        <v>5.0409600000000001</v>
      </c>
      <c r="S548" s="1">
        <v>83768</v>
      </c>
      <c r="T548" s="1">
        <v>-74700.679999999993</v>
      </c>
      <c r="U548" s="1">
        <v>-134.46122399999999</v>
      </c>
    </row>
    <row r="549" spans="1:21" x14ac:dyDescent="0.3">
      <c r="A549" t="s">
        <v>15</v>
      </c>
      <c r="B549" t="s">
        <v>22</v>
      </c>
      <c r="C549" t="s">
        <v>6</v>
      </c>
      <c r="D549" t="s">
        <v>168</v>
      </c>
      <c r="E549" t="s">
        <v>4</v>
      </c>
      <c r="F549" t="s">
        <v>167</v>
      </c>
      <c r="G549" t="s">
        <v>2</v>
      </c>
      <c r="H549" s="4">
        <v>44233</v>
      </c>
      <c r="I549" t="s">
        <v>58</v>
      </c>
      <c r="J549" t="s">
        <v>0</v>
      </c>
      <c r="K549" s="3">
        <v>2021</v>
      </c>
      <c r="L549" s="1">
        <v>1895</v>
      </c>
      <c r="M549" s="5">
        <v>308</v>
      </c>
      <c r="N549" s="5">
        <v>11</v>
      </c>
      <c r="O549" s="1">
        <v>20845</v>
      </c>
      <c r="P549" s="2">
        <v>2292.9499999999998</v>
      </c>
      <c r="Q549" s="1">
        <v>18552.05</v>
      </c>
      <c r="R549" s="5">
        <v>9.8371700000000004</v>
      </c>
      <c r="S549" s="1">
        <v>583660</v>
      </c>
      <c r="T549" s="1">
        <v>-565107.94999999995</v>
      </c>
      <c r="U549" s="1">
        <v>-1017.1943099999999</v>
      </c>
    </row>
    <row r="550" spans="1:21" x14ac:dyDescent="0.3">
      <c r="A550" t="s">
        <v>43</v>
      </c>
      <c r="B550" t="s">
        <v>57</v>
      </c>
      <c r="C550" t="s">
        <v>28</v>
      </c>
      <c r="D550" t="s">
        <v>206</v>
      </c>
      <c r="E550" t="s">
        <v>26</v>
      </c>
      <c r="F550" t="s">
        <v>205</v>
      </c>
      <c r="G550" t="s">
        <v>2</v>
      </c>
      <c r="H550" s="4">
        <v>43936</v>
      </c>
      <c r="I550" t="s">
        <v>17</v>
      </c>
      <c r="J550" t="s">
        <v>16</v>
      </c>
      <c r="K550" s="3">
        <v>2020</v>
      </c>
      <c r="L550" s="1">
        <v>3839</v>
      </c>
      <c r="M550" s="5">
        <v>320</v>
      </c>
      <c r="N550" s="5">
        <v>23</v>
      </c>
      <c r="O550" s="1">
        <v>88297</v>
      </c>
      <c r="P550" s="2">
        <v>9712.6699999999983</v>
      </c>
      <c r="Q550" s="1">
        <v>78584.33</v>
      </c>
      <c r="R550" s="5">
        <v>42.713324999999998</v>
      </c>
      <c r="S550" s="1">
        <v>1228480</v>
      </c>
      <c r="T550" s="1">
        <v>-1149895.67</v>
      </c>
      <c r="U550" s="1">
        <v>-2069.8122059999996</v>
      </c>
    </row>
    <row r="551" spans="1:21" x14ac:dyDescent="0.3">
      <c r="A551" t="s">
        <v>8</v>
      </c>
      <c r="B551" t="s">
        <v>39</v>
      </c>
      <c r="C551" t="s">
        <v>28</v>
      </c>
      <c r="D551" t="s">
        <v>204</v>
      </c>
      <c r="E551" t="s">
        <v>26</v>
      </c>
      <c r="F551" t="s">
        <v>117</v>
      </c>
      <c r="G551" t="s">
        <v>2</v>
      </c>
      <c r="H551" s="4">
        <v>44117</v>
      </c>
      <c r="I551" t="s">
        <v>44</v>
      </c>
      <c r="J551" t="s">
        <v>23</v>
      </c>
      <c r="K551" s="3">
        <v>2020</v>
      </c>
      <c r="L551" s="1">
        <v>566</v>
      </c>
      <c r="M551" s="5">
        <v>320</v>
      </c>
      <c r="N551" s="5">
        <v>18</v>
      </c>
      <c r="O551" s="1">
        <v>10188</v>
      </c>
      <c r="P551" s="2">
        <v>1120.6799999999998</v>
      </c>
      <c r="Q551" s="1">
        <v>9067.32</v>
      </c>
      <c r="R551" s="5">
        <v>5.0409600000000001</v>
      </c>
      <c r="S551" s="1">
        <v>181120</v>
      </c>
      <c r="T551" s="1">
        <v>-172052.68</v>
      </c>
      <c r="U551" s="1">
        <v>-309.69482399999998</v>
      </c>
    </row>
    <row r="552" spans="1:21" x14ac:dyDescent="0.3">
      <c r="A552" t="s">
        <v>8</v>
      </c>
      <c r="B552" t="s">
        <v>14</v>
      </c>
      <c r="C552" t="s">
        <v>81</v>
      </c>
      <c r="D552" t="s">
        <v>203</v>
      </c>
      <c r="E552" t="s">
        <v>79</v>
      </c>
      <c r="F552" t="s">
        <v>202</v>
      </c>
      <c r="G552" t="s">
        <v>2</v>
      </c>
      <c r="H552" s="4">
        <v>44108</v>
      </c>
      <c r="I552" t="s">
        <v>44</v>
      </c>
      <c r="J552" t="s">
        <v>23</v>
      </c>
      <c r="K552" s="3">
        <v>2020</v>
      </c>
      <c r="L552" s="1">
        <v>2324</v>
      </c>
      <c r="M552" s="5">
        <v>4</v>
      </c>
      <c r="N552" s="5">
        <v>18</v>
      </c>
      <c r="O552" s="1">
        <v>41832</v>
      </c>
      <c r="P552" s="2">
        <v>4601.5200000000004</v>
      </c>
      <c r="Q552" s="1">
        <v>37230.479999999996</v>
      </c>
      <c r="R552" s="5">
        <v>20.687159999999999</v>
      </c>
      <c r="S552" s="1">
        <v>9296</v>
      </c>
      <c r="T552" s="1">
        <v>27934.479999999996</v>
      </c>
      <c r="U552" s="1">
        <v>50.282063999999991</v>
      </c>
    </row>
    <row r="553" spans="1:21" x14ac:dyDescent="0.3">
      <c r="A553" t="s">
        <v>15</v>
      </c>
      <c r="B553" t="s">
        <v>36</v>
      </c>
      <c r="C553" t="s">
        <v>81</v>
      </c>
      <c r="D553" t="s">
        <v>130</v>
      </c>
      <c r="E553" t="s">
        <v>79</v>
      </c>
      <c r="F553" t="s">
        <v>129</v>
      </c>
      <c r="G553" t="s">
        <v>2</v>
      </c>
      <c r="H553" s="4">
        <v>43974</v>
      </c>
      <c r="I553" t="s">
        <v>48</v>
      </c>
      <c r="J553" t="s">
        <v>16</v>
      </c>
      <c r="K553" s="3">
        <v>2020</v>
      </c>
      <c r="L553" s="1">
        <v>950</v>
      </c>
      <c r="M553" s="5">
        <v>4</v>
      </c>
      <c r="N553" s="5">
        <v>525</v>
      </c>
      <c r="O553" s="1">
        <v>498750</v>
      </c>
      <c r="P553" s="2">
        <v>54862.5</v>
      </c>
      <c r="Q553" s="1">
        <v>443887.5</v>
      </c>
      <c r="R553" s="5">
        <v>246.708</v>
      </c>
      <c r="S553" s="1">
        <v>3800</v>
      </c>
      <c r="T553" s="1">
        <v>440087.5</v>
      </c>
      <c r="U553" s="1">
        <v>792.15750000000003</v>
      </c>
    </row>
    <row r="554" spans="1:21" x14ac:dyDescent="0.3">
      <c r="A554" t="s">
        <v>30</v>
      </c>
      <c r="B554" t="s">
        <v>14</v>
      </c>
      <c r="C554" t="s">
        <v>81</v>
      </c>
      <c r="D554" t="s">
        <v>201</v>
      </c>
      <c r="E554" t="s">
        <v>79</v>
      </c>
      <c r="F554" t="s">
        <v>200</v>
      </c>
      <c r="G554" t="s">
        <v>2</v>
      </c>
      <c r="H554" s="4">
        <v>44439</v>
      </c>
      <c r="I554" t="s">
        <v>95</v>
      </c>
      <c r="J554" t="s">
        <v>65</v>
      </c>
      <c r="K554" s="3">
        <v>2021</v>
      </c>
      <c r="L554" s="1">
        <v>3373</v>
      </c>
      <c r="M554" s="5">
        <v>4</v>
      </c>
      <c r="N554" s="5">
        <v>450</v>
      </c>
      <c r="O554" s="1">
        <v>1517850</v>
      </c>
      <c r="P554" s="2">
        <v>166963.5</v>
      </c>
      <c r="Q554" s="1">
        <v>1350886.5</v>
      </c>
      <c r="R554" s="5">
        <v>750.53700000000003</v>
      </c>
      <c r="S554" s="1">
        <v>13492</v>
      </c>
      <c r="T554" s="1">
        <v>1337394.5</v>
      </c>
      <c r="U554" s="1">
        <v>2407.3101000000001</v>
      </c>
    </row>
    <row r="555" spans="1:21" x14ac:dyDescent="0.3">
      <c r="A555" t="s">
        <v>40</v>
      </c>
      <c r="B555" t="s">
        <v>33</v>
      </c>
      <c r="C555" t="s">
        <v>81</v>
      </c>
      <c r="D555" t="s">
        <v>83</v>
      </c>
      <c r="E555" t="s">
        <v>79</v>
      </c>
      <c r="F555" t="s">
        <v>82</v>
      </c>
      <c r="G555" t="s">
        <v>2</v>
      </c>
      <c r="H555" s="4">
        <v>44291</v>
      </c>
      <c r="I555" t="s">
        <v>17</v>
      </c>
      <c r="J555" t="s">
        <v>16</v>
      </c>
      <c r="K555" s="3">
        <v>2021</v>
      </c>
      <c r="L555" s="1">
        <v>2929</v>
      </c>
      <c r="M555" s="5">
        <v>4</v>
      </c>
      <c r="N555" s="5">
        <v>188</v>
      </c>
      <c r="O555" s="1">
        <v>550652</v>
      </c>
      <c r="P555" s="2">
        <v>60571.72</v>
      </c>
      <c r="Q555" s="1">
        <v>490080.28</v>
      </c>
      <c r="R555" s="5">
        <v>271.56124999999997</v>
      </c>
      <c r="S555" s="1">
        <v>11716</v>
      </c>
      <c r="T555" s="1">
        <v>478364.28</v>
      </c>
      <c r="U555" s="1">
        <v>861.05570399999999</v>
      </c>
    </row>
    <row r="556" spans="1:21" x14ac:dyDescent="0.3">
      <c r="A556" t="s">
        <v>15</v>
      </c>
      <c r="B556" t="s">
        <v>33</v>
      </c>
      <c r="C556" t="s">
        <v>21</v>
      </c>
      <c r="D556" t="s">
        <v>112</v>
      </c>
      <c r="E556" t="s">
        <v>19</v>
      </c>
      <c r="F556" t="s">
        <v>111</v>
      </c>
      <c r="G556" t="s">
        <v>2</v>
      </c>
      <c r="H556" s="4">
        <v>44300</v>
      </c>
      <c r="I556" t="s">
        <v>17</v>
      </c>
      <c r="J556" t="s">
        <v>16</v>
      </c>
      <c r="K556" s="3">
        <v>2021</v>
      </c>
      <c r="L556" s="1">
        <v>919</v>
      </c>
      <c r="M556" s="5">
        <v>6</v>
      </c>
      <c r="N556" s="5">
        <v>525</v>
      </c>
      <c r="O556" s="1">
        <v>482475</v>
      </c>
      <c r="P556" s="2">
        <v>53072.25</v>
      </c>
      <c r="Q556" s="1">
        <v>429402.75</v>
      </c>
      <c r="R556" s="5">
        <v>238.60900000000001</v>
      </c>
      <c r="S556" s="1">
        <v>5514</v>
      </c>
      <c r="T556" s="1">
        <v>423888.75</v>
      </c>
      <c r="U556" s="1">
        <v>762.99974999999995</v>
      </c>
    </row>
    <row r="557" spans="1:21" x14ac:dyDescent="0.3">
      <c r="A557" t="s">
        <v>43</v>
      </c>
      <c r="B557" t="s">
        <v>36</v>
      </c>
      <c r="C557" t="s">
        <v>21</v>
      </c>
      <c r="D557" t="s">
        <v>199</v>
      </c>
      <c r="E557" t="s">
        <v>19</v>
      </c>
      <c r="F557" t="s">
        <v>160</v>
      </c>
      <c r="G557" t="s">
        <v>2</v>
      </c>
      <c r="H557" s="4">
        <v>44438</v>
      </c>
      <c r="I557" t="s">
        <v>95</v>
      </c>
      <c r="J557" t="s">
        <v>65</v>
      </c>
      <c r="K557" s="3">
        <v>2021</v>
      </c>
      <c r="L557" s="1">
        <v>2588</v>
      </c>
      <c r="M557" s="5">
        <v>6</v>
      </c>
      <c r="N557" s="5">
        <v>23</v>
      </c>
      <c r="O557" s="1">
        <v>59524</v>
      </c>
      <c r="P557" s="2">
        <v>6547.64</v>
      </c>
      <c r="Q557" s="1">
        <v>52976.36</v>
      </c>
      <c r="R557" s="5">
        <v>28.795950000000001</v>
      </c>
      <c r="S557" s="1">
        <v>15528</v>
      </c>
      <c r="T557" s="1">
        <v>37448.36</v>
      </c>
      <c r="U557" s="1">
        <v>67.407048000000003</v>
      </c>
    </row>
    <row r="558" spans="1:21" x14ac:dyDescent="0.3">
      <c r="A558" t="s">
        <v>30</v>
      </c>
      <c r="B558" t="s">
        <v>57</v>
      </c>
      <c r="C558" t="s">
        <v>13</v>
      </c>
      <c r="D558" t="s">
        <v>194</v>
      </c>
      <c r="E558" t="s">
        <v>11</v>
      </c>
      <c r="F558" t="s">
        <v>193</v>
      </c>
      <c r="G558" t="s">
        <v>2</v>
      </c>
      <c r="H558" s="4">
        <v>44196</v>
      </c>
      <c r="I558" t="s">
        <v>24</v>
      </c>
      <c r="J558" t="s">
        <v>23</v>
      </c>
      <c r="K558" s="3">
        <v>2020</v>
      </c>
      <c r="L558" s="1">
        <v>1048</v>
      </c>
      <c r="M558" s="5">
        <v>12</v>
      </c>
      <c r="N558" s="5">
        <v>450</v>
      </c>
      <c r="O558" s="1">
        <v>471600</v>
      </c>
      <c r="P558" s="2">
        <v>51876</v>
      </c>
      <c r="Q558" s="1">
        <v>419724</v>
      </c>
      <c r="R558" s="5">
        <v>233.09100000000001</v>
      </c>
      <c r="S558" s="1">
        <v>12576</v>
      </c>
      <c r="T558" s="1">
        <v>407148</v>
      </c>
      <c r="U558" s="1">
        <v>732.8664</v>
      </c>
    </row>
    <row r="559" spans="1:21" x14ac:dyDescent="0.3">
      <c r="A559" t="s">
        <v>15</v>
      </c>
      <c r="B559" t="s">
        <v>36</v>
      </c>
      <c r="C559" t="s">
        <v>13</v>
      </c>
      <c r="D559" t="s">
        <v>74</v>
      </c>
      <c r="E559" t="s">
        <v>11</v>
      </c>
      <c r="F559" t="s">
        <v>73</v>
      </c>
      <c r="G559" t="s">
        <v>2</v>
      </c>
      <c r="H559" s="4">
        <v>44192</v>
      </c>
      <c r="I559" t="s">
        <v>24</v>
      </c>
      <c r="J559" t="s">
        <v>23</v>
      </c>
      <c r="K559" s="3">
        <v>2020</v>
      </c>
      <c r="L559" s="1">
        <v>1346</v>
      </c>
      <c r="M559" s="5">
        <v>12</v>
      </c>
      <c r="N559" s="5">
        <v>30</v>
      </c>
      <c r="O559" s="1">
        <v>40380</v>
      </c>
      <c r="P559" s="2">
        <v>4441.8</v>
      </c>
      <c r="Q559" s="1">
        <v>35938.199999999997</v>
      </c>
      <c r="R559" s="5">
        <v>19.971599999999999</v>
      </c>
      <c r="S559" s="1">
        <v>16152</v>
      </c>
      <c r="T559" s="1">
        <v>19786.199999999997</v>
      </c>
      <c r="U559" s="1">
        <v>35.615159999999996</v>
      </c>
    </row>
    <row r="560" spans="1:21" x14ac:dyDescent="0.3">
      <c r="A560" t="s">
        <v>15</v>
      </c>
      <c r="B560" t="s">
        <v>14</v>
      </c>
      <c r="C560" t="s">
        <v>13</v>
      </c>
      <c r="D560" t="s">
        <v>12</v>
      </c>
      <c r="E560" t="s">
        <v>11</v>
      </c>
      <c r="F560" t="s">
        <v>10</v>
      </c>
      <c r="G560" t="s">
        <v>2</v>
      </c>
      <c r="H560" s="4">
        <v>44168</v>
      </c>
      <c r="I560" t="s">
        <v>24</v>
      </c>
      <c r="J560" t="s">
        <v>23</v>
      </c>
      <c r="K560" s="3">
        <v>2020</v>
      </c>
      <c r="L560" s="1">
        <v>2525</v>
      </c>
      <c r="M560" s="5">
        <v>12</v>
      </c>
      <c r="N560" s="5">
        <v>525</v>
      </c>
      <c r="O560" s="1">
        <v>1325625</v>
      </c>
      <c r="P560" s="2">
        <v>145818.75</v>
      </c>
      <c r="Q560" s="1">
        <v>1179806.25</v>
      </c>
      <c r="R560" s="5">
        <v>655.55174999999997</v>
      </c>
      <c r="S560" s="1">
        <v>30300</v>
      </c>
      <c r="T560" s="1">
        <v>1149506.25</v>
      </c>
      <c r="U560" s="1">
        <v>2069.1112499999999</v>
      </c>
    </row>
    <row r="561" spans="1:21" x14ac:dyDescent="0.3">
      <c r="A561" t="s">
        <v>8</v>
      </c>
      <c r="B561" t="s">
        <v>14</v>
      </c>
      <c r="C561" t="s">
        <v>13</v>
      </c>
      <c r="D561" t="s">
        <v>198</v>
      </c>
      <c r="E561" t="s">
        <v>11</v>
      </c>
      <c r="F561" t="s">
        <v>156</v>
      </c>
      <c r="G561" t="s">
        <v>2</v>
      </c>
      <c r="H561" s="4">
        <v>44306</v>
      </c>
      <c r="I561" t="s">
        <v>17</v>
      </c>
      <c r="J561" t="s">
        <v>16</v>
      </c>
      <c r="K561" s="3">
        <v>2021</v>
      </c>
      <c r="L561" s="1">
        <v>4831</v>
      </c>
      <c r="M561" s="5">
        <v>12</v>
      </c>
      <c r="N561" s="5">
        <v>18</v>
      </c>
      <c r="O561" s="1">
        <v>86958</v>
      </c>
      <c r="P561" s="2">
        <v>9565.3799999999992</v>
      </c>
      <c r="Q561" s="1">
        <v>77392.62</v>
      </c>
      <c r="R561" s="5">
        <v>42.997680000000003</v>
      </c>
      <c r="S561" s="1">
        <v>57972</v>
      </c>
      <c r="T561" s="1">
        <v>19420.619999999995</v>
      </c>
      <c r="U561" s="1">
        <v>34.957115999999992</v>
      </c>
    </row>
    <row r="562" spans="1:21" x14ac:dyDescent="0.3">
      <c r="A562" t="s">
        <v>8</v>
      </c>
      <c r="B562" t="s">
        <v>22</v>
      </c>
      <c r="C562" t="s">
        <v>13</v>
      </c>
      <c r="D562" t="s">
        <v>124</v>
      </c>
      <c r="E562" t="s">
        <v>11</v>
      </c>
      <c r="F562" t="s">
        <v>123</v>
      </c>
      <c r="G562" t="s">
        <v>2</v>
      </c>
      <c r="H562" s="4">
        <v>44166</v>
      </c>
      <c r="I562" t="s">
        <v>24</v>
      </c>
      <c r="J562" t="s">
        <v>23</v>
      </c>
      <c r="K562" s="3">
        <v>2020</v>
      </c>
      <c r="L562" s="1">
        <v>2911</v>
      </c>
      <c r="M562" s="5">
        <v>12</v>
      </c>
      <c r="N562" s="5">
        <v>18</v>
      </c>
      <c r="O562" s="1">
        <v>52398</v>
      </c>
      <c r="P562" s="2">
        <v>5763.78</v>
      </c>
      <c r="Q562" s="1">
        <v>46634.22</v>
      </c>
      <c r="R562" s="5">
        <v>25.904340000000005</v>
      </c>
      <c r="S562" s="1">
        <v>34932</v>
      </c>
      <c r="T562" s="1">
        <v>11702.220000000001</v>
      </c>
      <c r="U562" s="1">
        <v>21.063996000000003</v>
      </c>
    </row>
    <row r="563" spans="1:21" x14ac:dyDescent="0.3">
      <c r="A563" t="s">
        <v>15</v>
      </c>
      <c r="B563" t="s">
        <v>14</v>
      </c>
      <c r="C563" t="s">
        <v>13</v>
      </c>
      <c r="D563" t="s">
        <v>12</v>
      </c>
      <c r="E563" t="s">
        <v>11</v>
      </c>
      <c r="F563" t="s">
        <v>10</v>
      </c>
      <c r="G563" t="s">
        <v>2</v>
      </c>
      <c r="H563" s="4">
        <v>43902</v>
      </c>
      <c r="I563" t="s">
        <v>1</v>
      </c>
      <c r="J563" t="s">
        <v>0</v>
      </c>
      <c r="K563" s="3">
        <v>2020</v>
      </c>
      <c r="L563" s="1">
        <v>2873</v>
      </c>
      <c r="M563" s="5">
        <v>12</v>
      </c>
      <c r="N563" s="5">
        <v>30</v>
      </c>
      <c r="O563" s="1">
        <v>86190</v>
      </c>
      <c r="P563" s="2">
        <v>9480.9</v>
      </c>
      <c r="Q563" s="1">
        <v>76709.100000000006</v>
      </c>
      <c r="R563" s="5">
        <v>42.613199999999999</v>
      </c>
      <c r="S563" s="1">
        <v>34476</v>
      </c>
      <c r="T563" s="1">
        <v>42233.100000000006</v>
      </c>
      <c r="U563" s="1">
        <v>76.019580000000005</v>
      </c>
    </row>
    <row r="564" spans="1:21" x14ac:dyDescent="0.3">
      <c r="A564" t="s">
        <v>43</v>
      </c>
      <c r="B564" t="s">
        <v>14</v>
      </c>
      <c r="C564" t="s">
        <v>13</v>
      </c>
      <c r="D564" t="s">
        <v>197</v>
      </c>
      <c r="E564" t="s">
        <v>11</v>
      </c>
      <c r="F564" t="s">
        <v>196</v>
      </c>
      <c r="G564" t="s">
        <v>2</v>
      </c>
      <c r="H564" s="4">
        <v>44524</v>
      </c>
      <c r="I564" t="s">
        <v>54</v>
      </c>
      <c r="J564" t="s">
        <v>23</v>
      </c>
      <c r="K564" s="3">
        <v>2021</v>
      </c>
      <c r="L564" s="1">
        <v>2381</v>
      </c>
      <c r="M564" s="5">
        <v>12</v>
      </c>
      <c r="N564" s="5">
        <v>23</v>
      </c>
      <c r="O564" s="1">
        <v>54763</v>
      </c>
      <c r="P564" s="2">
        <v>6023.93</v>
      </c>
      <c r="Q564" s="1">
        <v>48739.07</v>
      </c>
      <c r="R564" s="5">
        <v>26.4864</v>
      </c>
      <c r="S564" s="1">
        <v>28572</v>
      </c>
      <c r="T564" s="1">
        <v>20167.07</v>
      </c>
      <c r="U564" s="1">
        <v>36.300725999999997</v>
      </c>
    </row>
    <row r="565" spans="1:21" x14ac:dyDescent="0.3">
      <c r="A565" t="s">
        <v>40</v>
      </c>
      <c r="B565" t="s">
        <v>7</v>
      </c>
      <c r="C565" t="s">
        <v>13</v>
      </c>
      <c r="D565" t="s">
        <v>195</v>
      </c>
      <c r="E565" t="s">
        <v>11</v>
      </c>
      <c r="F565" t="s">
        <v>169</v>
      </c>
      <c r="G565" t="s">
        <v>2</v>
      </c>
      <c r="H565" s="4">
        <v>44109</v>
      </c>
      <c r="I565" t="s">
        <v>44</v>
      </c>
      <c r="J565" t="s">
        <v>23</v>
      </c>
      <c r="K565" s="3">
        <v>2020</v>
      </c>
      <c r="L565" s="1">
        <v>2929</v>
      </c>
      <c r="M565" s="5">
        <v>12</v>
      </c>
      <c r="N565" s="5">
        <v>188</v>
      </c>
      <c r="O565" s="1">
        <v>550652</v>
      </c>
      <c r="P565" s="2">
        <v>60571.72</v>
      </c>
      <c r="Q565" s="1">
        <v>490080.28</v>
      </c>
      <c r="R565" s="5">
        <v>271.56124999999997</v>
      </c>
      <c r="S565" s="1">
        <v>35148</v>
      </c>
      <c r="T565" s="1">
        <v>454932.28</v>
      </c>
      <c r="U565" s="1">
        <v>818.87810400000001</v>
      </c>
    </row>
    <row r="566" spans="1:21" x14ac:dyDescent="0.3">
      <c r="A566" t="s">
        <v>30</v>
      </c>
      <c r="B566" t="s">
        <v>57</v>
      </c>
      <c r="C566" t="s">
        <v>13</v>
      </c>
      <c r="D566" t="s">
        <v>194</v>
      </c>
      <c r="E566" t="s">
        <v>11</v>
      </c>
      <c r="F566" t="s">
        <v>193</v>
      </c>
      <c r="G566" t="s">
        <v>2</v>
      </c>
      <c r="H566" s="4">
        <v>44121</v>
      </c>
      <c r="I566" t="s">
        <v>44</v>
      </c>
      <c r="J566" t="s">
        <v>23</v>
      </c>
      <c r="K566" s="3">
        <v>2020</v>
      </c>
      <c r="L566" s="1">
        <v>1639</v>
      </c>
      <c r="M566" s="5">
        <v>12</v>
      </c>
      <c r="N566" s="5">
        <v>450</v>
      </c>
      <c r="O566" s="1">
        <v>737550</v>
      </c>
      <c r="P566" s="2">
        <v>81130.5</v>
      </c>
      <c r="Q566" s="1">
        <v>656419.5</v>
      </c>
      <c r="R566" s="5">
        <v>364.72199999999998</v>
      </c>
      <c r="S566" s="1">
        <v>19668</v>
      </c>
      <c r="T566" s="1">
        <v>636751.5</v>
      </c>
      <c r="U566" s="1">
        <v>1146.1526999999999</v>
      </c>
    </row>
    <row r="567" spans="1:21" x14ac:dyDescent="0.3">
      <c r="A567" t="s">
        <v>15</v>
      </c>
      <c r="B567" t="s">
        <v>36</v>
      </c>
      <c r="C567" t="s">
        <v>52</v>
      </c>
      <c r="D567" t="s">
        <v>145</v>
      </c>
      <c r="E567" t="s">
        <v>50</v>
      </c>
      <c r="F567" t="s">
        <v>144</v>
      </c>
      <c r="G567" t="s">
        <v>2</v>
      </c>
      <c r="H567" s="4">
        <v>43929</v>
      </c>
      <c r="I567" t="s">
        <v>17</v>
      </c>
      <c r="J567" t="s">
        <v>16</v>
      </c>
      <c r="K567" s="3">
        <v>2020</v>
      </c>
      <c r="L567" s="1">
        <v>2170</v>
      </c>
      <c r="M567" s="5">
        <v>148</v>
      </c>
      <c r="N567" s="5">
        <v>11</v>
      </c>
      <c r="O567" s="1">
        <v>23870</v>
      </c>
      <c r="P567" s="2">
        <v>2625.7</v>
      </c>
      <c r="Q567" s="1">
        <v>21244.3</v>
      </c>
      <c r="R567" s="5">
        <v>11.26384</v>
      </c>
      <c r="S567" s="1">
        <v>321160</v>
      </c>
      <c r="T567" s="1">
        <v>-299915.7</v>
      </c>
      <c r="U567" s="1">
        <v>-539.84825999999998</v>
      </c>
    </row>
    <row r="568" spans="1:21" x14ac:dyDescent="0.3">
      <c r="A568" t="s">
        <v>8</v>
      </c>
      <c r="B568" t="s">
        <v>22</v>
      </c>
      <c r="C568" t="s">
        <v>6</v>
      </c>
      <c r="D568" t="s">
        <v>192</v>
      </c>
      <c r="E568" t="s">
        <v>4</v>
      </c>
      <c r="F568" t="s">
        <v>191</v>
      </c>
      <c r="G568" t="s">
        <v>2</v>
      </c>
      <c r="H568" s="4">
        <v>44107</v>
      </c>
      <c r="I568" t="s">
        <v>44</v>
      </c>
      <c r="J568" t="s">
        <v>23</v>
      </c>
      <c r="K568" s="3">
        <v>2020</v>
      </c>
      <c r="L568" s="1">
        <v>2081</v>
      </c>
      <c r="M568" s="5">
        <v>308</v>
      </c>
      <c r="N568" s="5">
        <v>18</v>
      </c>
      <c r="O568" s="1">
        <v>37458</v>
      </c>
      <c r="P568" s="2">
        <v>4120.38</v>
      </c>
      <c r="Q568" s="1">
        <v>33337.620000000003</v>
      </c>
      <c r="R568" s="5">
        <v>18.519119999999997</v>
      </c>
      <c r="S568" s="1">
        <v>640948</v>
      </c>
      <c r="T568" s="1">
        <v>-607610.38</v>
      </c>
      <c r="U568" s="1">
        <v>-1093.698684</v>
      </c>
    </row>
    <row r="569" spans="1:21" x14ac:dyDescent="0.3">
      <c r="A569" t="s">
        <v>40</v>
      </c>
      <c r="B569" t="s">
        <v>33</v>
      </c>
      <c r="C569" t="s">
        <v>6</v>
      </c>
      <c r="D569" t="s">
        <v>190</v>
      </c>
      <c r="E569" t="s">
        <v>4</v>
      </c>
      <c r="F569" t="s">
        <v>31</v>
      </c>
      <c r="G569" t="s">
        <v>2</v>
      </c>
      <c r="H569" s="4">
        <v>43986</v>
      </c>
      <c r="I569" t="s">
        <v>45</v>
      </c>
      <c r="J569" t="s">
        <v>16</v>
      </c>
      <c r="K569" s="3">
        <v>2020</v>
      </c>
      <c r="L569" s="1">
        <v>665</v>
      </c>
      <c r="M569" s="5">
        <v>308</v>
      </c>
      <c r="N569" s="5">
        <v>188</v>
      </c>
      <c r="O569" s="1">
        <v>125020</v>
      </c>
      <c r="P569" s="2">
        <v>13752.2</v>
      </c>
      <c r="Q569" s="1">
        <v>111267.8</v>
      </c>
      <c r="R569" s="5">
        <v>61.6325</v>
      </c>
      <c r="S569" s="1">
        <v>204820</v>
      </c>
      <c r="T569" s="1">
        <v>-93552.2</v>
      </c>
      <c r="U569" s="1">
        <v>-168.39395999999999</v>
      </c>
    </row>
    <row r="570" spans="1:21" x14ac:dyDescent="0.3">
      <c r="A570" t="s">
        <v>40</v>
      </c>
      <c r="B570" t="s">
        <v>22</v>
      </c>
      <c r="C570" t="s">
        <v>28</v>
      </c>
      <c r="D570" t="s">
        <v>189</v>
      </c>
      <c r="E570" t="s">
        <v>26</v>
      </c>
      <c r="F570" t="s">
        <v>188</v>
      </c>
      <c r="G570" t="s">
        <v>2</v>
      </c>
      <c r="H570" s="4">
        <v>44142</v>
      </c>
      <c r="I570" t="s">
        <v>54</v>
      </c>
      <c r="J570" t="s">
        <v>23</v>
      </c>
      <c r="K570" s="3">
        <v>2020</v>
      </c>
      <c r="L570" s="1">
        <v>3798</v>
      </c>
      <c r="M570" s="5">
        <v>320</v>
      </c>
      <c r="N570" s="5">
        <v>188</v>
      </c>
      <c r="O570" s="1">
        <v>714024</v>
      </c>
      <c r="P570" s="2">
        <v>78542.64</v>
      </c>
      <c r="Q570" s="1">
        <v>635481.36</v>
      </c>
      <c r="R570" s="5">
        <v>352.10624999999999</v>
      </c>
      <c r="S570" s="1">
        <v>1215360</v>
      </c>
      <c r="T570" s="1">
        <v>-579878.64</v>
      </c>
      <c r="U570" s="1">
        <v>-1043.7815519999999</v>
      </c>
    </row>
    <row r="571" spans="1:21" x14ac:dyDescent="0.3">
      <c r="A571" t="s">
        <v>15</v>
      </c>
      <c r="B571" t="s">
        <v>33</v>
      </c>
      <c r="C571" t="s">
        <v>28</v>
      </c>
      <c r="D571" t="s">
        <v>187</v>
      </c>
      <c r="E571" t="s">
        <v>26</v>
      </c>
      <c r="F571" t="s">
        <v>131</v>
      </c>
      <c r="G571" t="s">
        <v>2</v>
      </c>
      <c r="H571" s="4">
        <v>44312</v>
      </c>
      <c r="I571" t="s">
        <v>17</v>
      </c>
      <c r="J571" t="s">
        <v>16</v>
      </c>
      <c r="K571" s="3">
        <v>2021</v>
      </c>
      <c r="L571" s="1">
        <v>3155</v>
      </c>
      <c r="M571" s="5">
        <v>320</v>
      </c>
      <c r="N571" s="5">
        <v>30</v>
      </c>
      <c r="O571" s="1">
        <v>94650</v>
      </c>
      <c r="P571" s="2">
        <v>10411.5</v>
      </c>
      <c r="Q571" s="1">
        <v>84238.5</v>
      </c>
      <c r="R571" s="5">
        <v>46.796199999999999</v>
      </c>
      <c r="S571" s="1">
        <v>1009600</v>
      </c>
      <c r="T571" s="1">
        <v>-925361.5</v>
      </c>
      <c r="U571" s="1">
        <v>-1665.6506999999999</v>
      </c>
    </row>
    <row r="572" spans="1:21" x14ac:dyDescent="0.3">
      <c r="A572" t="s">
        <v>40</v>
      </c>
      <c r="B572" t="s">
        <v>39</v>
      </c>
      <c r="C572" t="s">
        <v>28</v>
      </c>
      <c r="D572" t="s">
        <v>186</v>
      </c>
      <c r="E572" t="s">
        <v>26</v>
      </c>
      <c r="F572" t="s">
        <v>113</v>
      </c>
      <c r="G572" t="s">
        <v>2</v>
      </c>
      <c r="H572" s="4">
        <v>44033</v>
      </c>
      <c r="I572" t="s">
        <v>66</v>
      </c>
      <c r="J572" t="s">
        <v>65</v>
      </c>
      <c r="K572" s="3">
        <v>2020</v>
      </c>
      <c r="L572" s="1">
        <v>1720</v>
      </c>
      <c r="M572" s="5">
        <v>320</v>
      </c>
      <c r="N572" s="5">
        <v>188</v>
      </c>
      <c r="O572" s="1">
        <v>323360</v>
      </c>
      <c r="P572" s="2">
        <v>35569.599999999999</v>
      </c>
      <c r="Q572" s="1">
        <v>287790.40000000002</v>
      </c>
      <c r="R572" s="5">
        <v>159.42124999999999</v>
      </c>
      <c r="S572" s="1">
        <v>550400</v>
      </c>
      <c r="T572" s="1">
        <v>-262609.59999999998</v>
      </c>
      <c r="U572" s="1">
        <v>-472.69727999999992</v>
      </c>
    </row>
    <row r="573" spans="1:21" x14ac:dyDescent="0.3">
      <c r="A573" t="s">
        <v>43</v>
      </c>
      <c r="B573" t="s">
        <v>36</v>
      </c>
      <c r="C573" t="s">
        <v>28</v>
      </c>
      <c r="D573" t="s">
        <v>185</v>
      </c>
      <c r="E573" t="s">
        <v>26</v>
      </c>
      <c r="F573" t="s">
        <v>92</v>
      </c>
      <c r="G573" t="s">
        <v>2</v>
      </c>
      <c r="H573" s="4">
        <v>44131</v>
      </c>
      <c r="I573" t="s">
        <v>44</v>
      </c>
      <c r="J573" t="s">
        <v>23</v>
      </c>
      <c r="K573" s="3">
        <v>2020</v>
      </c>
      <c r="L573" s="1">
        <v>2588</v>
      </c>
      <c r="M573" s="5">
        <v>320</v>
      </c>
      <c r="N573" s="5">
        <v>23</v>
      </c>
      <c r="O573" s="1">
        <v>59524</v>
      </c>
      <c r="P573" s="2">
        <v>6547.64</v>
      </c>
      <c r="Q573" s="1">
        <v>52976.36</v>
      </c>
      <c r="R573" s="5">
        <v>28.795950000000001</v>
      </c>
      <c r="S573" s="1">
        <v>828160</v>
      </c>
      <c r="T573" s="1">
        <v>-775183.64</v>
      </c>
      <c r="U573" s="1">
        <v>-1395.3305519999999</v>
      </c>
    </row>
    <row r="574" spans="1:21" x14ac:dyDescent="0.3">
      <c r="A574" t="s">
        <v>15</v>
      </c>
      <c r="B574" t="s">
        <v>39</v>
      </c>
      <c r="C574" t="s">
        <v>81</v>
      </c>
      <c r="D574" t="s">
        <v>134</v>
      </c>
      <c r="E574" t="s">
        <v>79</v>
      </c>
      <c r="F574" t="s">
        <v>133</v>
      </c>
      <c r="G574" t="s">
        <v>2</v>
      </c>
      <c r="H574" s="4">
        <v>44537</v>
      </c>
      <c r="I574" t="s">
        <v>24</v>
      </c>
      <c r="J574" t="s">
        <v>23</v>
      </c>
      <c r="K574" s="3">
        <v>2021</v>
      </c>
      <c r="L574" s="1">
        <v>1063</v>
      </c>
      <c r="M574" s="5">
        <v>4</v>
      </c>
      <c r="N574" s="5">
        <v>525</v>
      </c>
      <c r="O574" s="1">
        <v>558075</v>
      </c>
      <c r="P574" s="2">
        <v>66969</v>
      </c>
      <c r="Q574" s="1">
        <v>491106</v>
      </c>
      <c r="R574" s="5">
        <v>272.88799999999998</v>
      </c>
      <c r="S574" s="1">
        <v>4252</v>
      </c>
      <c r="T574" s="1">
        <v>486854</v>
      </c>
      <c r="U574" s="1">
        <v>876.33719999999994</v>
      </c>
    </row>
    <row r="575" spans="1:21" x14ac:dyDescent="0.3">
      <c r="A575" t="s">
        <v>40</v>
      </c>
      <c r="B575" t="s">
        <v>14</v>
      </c>
      <c r="C575" t="s">
        <v>81</v>
      </c>
      <c r="D575" t="s">
        <v>184</v>
      </c>
      <c r="E575" t="s">
        <v>79</v>
      </c>
      <c r="F575" t="s">
        <v>59</v>
      </c>
      <c r="G575" t="s">
        <v>2</v>
      </c>
      <c r="H575" s="4">
        <v>44122</v>
      </c>
      <c r="I575" t="s">
        <v>44</v>
      </c>
      <c r="J575" t="s">
        <v>23</v>
      </c>
      <c r="K575" s="3">
        <v>2020</v>
      </c>
      <c r="L575" s="1">
        <v>2587</v>
      </c>
      <c r="M575" s="5">
        <v>4</v>
      </c>
      <c r="N575" s="5">
        <v>188</v>
      </c>
      <c r="O575" s="1">
        <v>486356</v>
      </c>
      <c r="P575" s="2">
        <v>58362.720000000001</v>
      </c>
      <c r="Q575" s="1">
        <v>427993.28</v>
      </c>
      <c r="R575" s="5">
        <v>237.16</v>
      </c>
      <c r="S575" s="1">
        <v>10348</v>
      </c>
      <c r="T575" s="1">
        <v>417645.28</v>
      </c>
      <c r="U575" s="1">
        <v>751.76150400000006</v>
      </c>
    </row>
    <row r="576" spans="1:21" x14ac:dyDescent="0.3">
      <c r="A576" t="s">
        <v>43</v>
      </c>
      <c r="B576" t="s">
        <v>39</v>
      </c>
      <c r="C576" t="s">
        <v>81</v>
      </c>
      <c r="D576" t="s">
        <v>114</v>
      </c>
      <c r="E576" t="s">
        <v>79</v>
      </c>
      <c r="F576" t="s">
        <v>113</v>
      </c>
      <c r="G576" t="s">
        <v>2</v>
      </c>
      <c r="H576" s="4">
        <v>43998</v>
      </c>
      <c r="I576" t="s">
        <v>45</v>
      </c>
      <c r="J576" t="s">
        <v>16</v>
      </c>
      <c r="K576" s="3">
        <v>2020</v>
      </c>
      <c r="L576" s="1">
        <v>3227</v>
      </c>
      <c r="M576" s="5">
        <v>4</v>
      </c>
      <c r="N576" s="5">
        <v>23</v>
      </c>
      <c r="O576" s="1">
        <v>74221</v>
      </c>
      <c r="P576" s="2">
        <v>8906.52</v>
      </c>
      <c r="Q576" s="1">
        <v>65314.479999999996</v>
      </c>
      <c r="R576" s="5">
        <v>35.494800000000005</v>
      </c>
      <c r="S576" s="1">
        <v>12908</v>
      </c>
      <c r="T576" s="1">
        <v>52406.479999999996</v>
      </c>
      <c r="U576" s="1">
        <v>94.331663999999989</v>
      </c>
    </row>
    <row r="577" spans="1:21" x14ac:dyDescent="0.3">
      <c r="A577" t="s">
        <v>43</v>
      </c>
      <c r="B577" t="s">
        <v>22</v>
      </c>
      <c r="C577" t="s">
        <v>21</v>
      </c>
      <c r="D577" t="s">
        <v>183</v>
      </c>
      <c r="E577" t="s">
        <v>19</v>
      </c>
      <c r="F577" t="s">
        <v>138</v>
      </c>
      <c r="G577" t="s">
        <v>2</v>
      </c>
      <c r="H577" s="4">
        <v>44502</v>
      </c>
      <c r="I577" t="s">
        <v>54</v>
      </c>
      <c r="J577" t="s">
        <v>23</v>
      </c>
      <c r="K577" s="3">
        <v>2021</v>
      </c>
      <c r="L577" s="1">
        <v>812</v>
      </c>
      <c r="M577" s="5">
        <v>6</v>
      </c>
      <c r="N577" s="5">
        <v>23</v>
      </c>
      <c r="O577" s="1">
        <v>18676</v>
      </c>
      <c r="P577" s="2">
        <v>2241.12</v>
      </c>
      <c r="Q577" s="1">
        <v>16434.88</v>
      </c>
      <c r="R577" s="5">
        <v>8.936399999999999</v>
      </c>
      <c r="S577" s="1">
        <v>4872</v>
      </c>
      <c r="T577" s="1">
        <v>11562.880000000001</v>
      </c>
      <c r="U577" s="1">
        <v>20.813184</v>
      </c>
    </row>
    <row r="578" spans="1:21" x14ac:dyDescent="0.3">
      <c r="A578" t="s">
        <v>30</v>
      </c>
      <c r="B578" t="s">
        <v>57</v>
      </c>
      <c r="C578" t="s">
        <v>21</v>
      </c>
      <c r="D578" t="s">
        <v>182</v>
      </c>
      <c r="E578" t="s">
        <v>19</v>
      </c>
      <c r="F578" t="s">
        <v>181</v>
      </c>
      <c r="G578" t="s">
        <v>2</v>
      </c>
      <c r="H578" s="4">
        <v>44533</v>
      </c>
      <c r="I578" t="s">
        <v>24</v>
      </c>
      <c r="J578" t="s">
        <v>23</v>
      </c>
      <c r="K578" s="3">
        <v>2021</v>
      </c>
      <c r="L578" s="1">
        <v>2128</v>
      </c>
      <c r="M578" s="5">
        <v>6</v>
      </c>
      <c r="N578" s="5">
        <v>450</v>
      </c>
      <c r="O578" s="1">
        <v>957600</v>
      </c>
      <c r="P578" s="2">
        <v>114912</v>
      </c>
      <c r="Q578" s="1">
        <v>842688</v>
      </c>
      <c r="R578" s="5">
        <v>468.072</v>
      </c>
      <c r="S578" s="1">
        <v>12768</v>
      </c>
      <c r="T578" s="1">
        <v>829920</v>
      </c>
      <c r="U578" s="1">
        <v>1493.856</v>
      </c>
    </row>
    <row r="579" spans="1:21" x14ac:dyDescent="0.3">
      <c r="A579" t="s">
        <v>15</v>
      </c>
      <c r="B579" t="s">
        <v>22</v>
      </c>
      <c r="C579" t="s">
        <v>21</v>
      </c>
      <c r="D579" t="s">
        <v>20</v>
      </c>
      <c r="E579" t="s">
        <v>19</v>
      </c>
      <c r="F579" t="s">
        <v>18</v>
      </c>
      <c r="G579" t="s">
        <v>2</v>
      </c>
      <c r="H579" s="4">
        <v>44167</v>
      </c>
      <c r="I579" t="s">
        <v>24</v>
      </c>
      <c r="J579" t="s">
        <v>23</v>
      </c>
      <c r="K579" s="3">
        <v>2020</v>
      </c>
      <c r="L579" s="1">
        <v>2904</v>
      </c>
      <c r="M579" s="5">
        <v>6</v>
      </c>
      <c r="N579" s="5">
        <v>11</v>
      </c>
      <c r="O579" s="1">
        <v>31944</v>
      </c>
      <c r="P579" s="2">
        <v>3833.2799999999997</v>
      </c>
      <c r="Q579" s="1">
        <v>28110.720000000001</v>
      </c>
      <c r="R579" s="5">
        <v>14.907200000000001</v>
      </c>
      <c r="S579" s="1">
        <v>17424</v>
      </c>
      <c r="T579" s="1">
        <v>10686.720000000001</v>
      </c>
      <c r="U579" s="1">
        <v>19.236096</v>
      </c>
    </row>
    <row r="580" spans="1:21" x14ac:dyDescent="0.3">
      <c r="A580" t="s">
        <v>15</v>
      </c>
      <c r="B580" t="s">
        <v>7</v>
      </c>
      <c r="C580" t="s">
        <v>21</v>
      </c>
      <c r="D580" t="s">
        <v>110</v>
      </c>
      <c r="E580" t="s">
        <v>19</v>
      </c>
      <c r="F580" t="s">
        <v>109</v>
      </c>
      <c r="G580" t="s">
        <v>2</v>
      </c>
      <c r="H580" s="4">
        <v>44323</v>
      </c>
      <c r="I580" t="s">
        <v>48</v>
      </c>
      <c r="J580" t="s">
        <v>16</v>
      </c>
      <c r="K580" s="3">
        <v>2021</v>
      </c>
      <c r="L580" s="1">
        <v>3281</v>
      </c>
      <c r="M580" s="5">
        <v>6</v>
      </c>
      <c r="N580" s="5">
        <v>11</v>
      </c>
      <c r="O580" s="1">
        <v>36091</v>
      </c>
      <c r="P580" s="2">
        <v>4330.92</v>
      </c>
      <c r="Q580" s="1">
        <v>31760.080000000002</v>
      </c>
      <c r="R580" s="5">
        <v>16.841439999999999</v>
      </c>
      <c r="S580" s="1">
        <v>19686</v>
      </c>
      <c r="T580" s="1">
        <v>12074.080000000002</v>
      </c>
      <c r="U580" s="1">
        <v>21.733344000000002</v>
      </c>
    </row>
    <row r="581" spans="1:21" x14ac:dyDescent="0.3">
      <c r="A581" t="s">
        <v>30</v>
      </c>
      <c r="B581" t="s">
        <v>14</v>
      </c>
      <c r="C581" t="s">
        <v>13</v>
      </c>
      <c r="D581" t="s">
        <v>180</v>
      </c>
      <c r="E581" t="s">
        <v>11</v>
      </c>
      <c r="F581" t="s">
        <v>179</v>
      </c>
      <c r="G581" t="s">
        <v>2</v>
      </c>
      <c r="H581" s="4">
        <v>44442</v>
      </c>
      <c r="I581" t="s">
        <v>90</v>
      </c>
      <c r="J581" t="s">
        <v>65</v>
      </c>
      <c r="K581" s="3">
        <v>2021</v>
      </c>
      <c r="L581" s="1">
        <v>4194</v>
      </c>
      <c r="M581" s="5">
        <v>12</v>
      </c>
      <c r="N581" s="5">
        <v>450</v>
      </c>
      <c r="O581" s="1">
        <v>1887300</v>
      </c>
      <c r="P581" s="2">
        <v>226476</v>
      </c>
      <c r="Q581" s="1">
        <v>1660824</v>
      </c>
      <c r="R581" s="5">
        <v>922.68</v>
      </c>
      <c r="S581" s="1">
        <v>50328</v>
      </c>
      <c r="T581" s="1">
        <v>1610496</v>
      </c>
      <c r="U581" s="1">
        <v>2898.8928000000001</v>
      </c>
    </row>
    <row r="582" spans="1:21" x14ac:dyDescent="0.3">
      <c r="A582" t="s">
        <v>15</v>
      </c>
      <c r="B582" t="s">
        <v>36</v>
      </c>
      <c r="C582" t="s">
        <v>13</v>
      </c>
      <c r="D582" t="s">
        <v>74</v>
      </c>
      <c r="E582" t="s">
        <v>11</v>
      </c>
      <c r="F582" t="s">
        <v>73</v>
      </c>
      <c r="G582" t="s">
        <v>2</v>
      </c>
      <c r="H582" s="4">
        <v>44008</v>
      </c>
      <c r="I582" t="s">
        <v>45</v>
      </c>
      <c r="J582" t="s">
        <v>16</v>
      </c>
      <c r="K582" s="3">
        <v>2020</v>
      </c>
      <c r="L582" s="1">
        <v>1063</v>
      </c>
      <c r="M582" s="5">
        <v>12</v>
      </c>
      <c r="N582" s="5">
        <v>525</v>
      </c>
      <c r="O582" s="1">
        <v>558075</v>
      </c>
      <c r="P582" s="2">
        <v>66969</v>
      </c>
      <c r="Q582" s="1">
        <v>491106</v>
      </c>
      <c r="R582" s="5">
        <v>272.88799999999998</v>
      </c>
      <c r="S582" s="1">
        <v>12756</v>
      </c>
      <c r="T582" s="1">
        <v>478350</v>
      </c>
      <c r="U582" s="1">
        <v>861.03</v>
      </c>
    </row>
    <row r="583" spans="1:21" x14ac:dyDescent="0.3">
      <c r="A583" t="s">
        <v>40</v>
      </c>
      <c r="B583" t="s">
        <v>36</v>
      </c>
      <c r="C583" t="s">
        <v>13</v>
      </c>
      <c r="D583" t="s">
        <v>178</v>
      </c>
      <c r="E583" t="s">
        <v>11</v>
      </c>
      <c r="F583" t="s">
        <v>177</v>
      </c>
      <c r="G583" t="s">
        <v>2</v>
      </c>
      <c r="H583" s="4">
        <v>44006</v>
      </c>
      <c r="I583" t="s">
        <v>45</v>
      </c>
      <c r="J583" t="s">
        <v>16</v>
      </c>
      <c r="K583" s="3">
        <v>2020</v>
      </c>
      <c r="L583" s="1">
        <v>2587</v>
      </c>
      <c r="M583" s="5">
        <v>12</v>
      </c>
      <c r="N583" s="5">
        <v>188</v>
      </c>
      <c r="O583" s="1">
        <v>486356</v>
      </c>
      <c r="P583" s="2">
        <v>58362.720000000001</v>
      </c>
      <c r="Q583" s="1">
        <v>427993.28</v>
      </c>
      <c r="R583" s="5">
        <v>237.16</v>
      </c>
      <c r="S583" s="1">
        <v>31044</v>
      </c>
      <c r="T583" s="1">
        <v>396949.28</v>
      </c>
      <c r="U583" s="1">
        <v>714.50870400000008</v>
      </c>
    </row>
    <row r="584" spans="1:21" x14ac:dyDescent="0.3">
      <c r="A584" t="s">
        <v>15</v>
      </c>
      <c r="B584" t="s">
        <v>36</v>
      </c>
      <c r="C584" t="s">
        <v>13</v>
      </c>
      <c r="D584" t="s">
        <v>74</v>
      </c>
      <c r="E584" t="s">
        <v>11</v>
      </c>
      <c r="F584" t="s">
        <v>73</v>
      </c>
      <c r="G584" t="s">
        <v>2</v>
      </c>
      <c r="H584" s="4">
        <v>44318</v>
      </c>
      <c r="I584" t="s">
        <v>48</v>
      </c>
      <c r="J584" t="s">
        <v>16</v>
      </c>
      <c r="K584" s="3">
        <v>2021</v>
      </c>
      <c r="L584" s="1">
        <v>1086</v>
      </c>
      <c r="M584" s="5">
        <v>12</v>
      </c>
      <c r="N584" s="5">
        <v>30</v>
      </c>
      <c r="O584" s="1">
        <v>32580</v>
      </c>
      <c r="P584" s="2">
        <v>3909.6</v>
      </c>
      <c r="Q584" s="1">
        <v>28670.400000000001</v>
      </c>
      <c r="R584" s="5">
        <v>15.928000000000001</v>
      </c>
      <c r="S584" s="1">
        <v>13032</v>
      </c>
      <c r="T584" s="1">
        <v>15638.400000000001</v>
      </c>
      <c r="U584" s="1">
        <v>28.149120000000003</v>
      </c>
    </row>
    <row r="585" spans="1:21" x14ac:dyDescent="0.3">
      <c r="A585" t="s">
        <v>15</v>
      </c>
      <c r="B585" t="s">
        <v>14</v>
      </c>
      <c r="C585" t="s">
        <v>13</v>
      </c>
      <c r="D585" t="s">
        <v>62</v>
      </c>
      <c r="E585" t="s">
        <v>11</v>
      </c>
      <c r="F585" t="s">
        <v>61</v>
      </c>
      <c r="G585" t="s">
        <v>2</v>
      </c>
      <c r="H585" s="4">
        <v>44024</v>
      </c>
      <c r="I585" t="s">
        <v>66</v>
      </c>
      <c r="J585" t="s">
        <v>65</v>
      </c>
      <c r="K585" s="3">
        <v>2020</v>
      </c>
      <c r="L585" s="1">
        <v>1913</v>
      </c>
      <c r="M585" s="5">
        <v>12</v>
      </c>
      <c r="N585" s="5">
        <v>525</v>
      </c>
      <c r="O585" s="1">
        <v>1004325</v>
      </c>
      <c r="P585" s="2">
        <v>120519</v>
      </c>
      <c r="Q585" s="1">
        <v>883806</v>
      </c>
      <c r="R585" s="5">
        <v>490.952</v>
      </c>
      <c r="S585" s="1">
        <v>22956</v>
      </c>
      <c r="T585" s="1">
        <v>860850</v>
      </c>
      <c r="U585" s="1">
        <v>1549.53</v>
      </c>
    </row>
    <row r="586" spans="1:21" x14ac:dyDescent="0.3">
      <c r="A586" t="s">
        <v>30</v>
      </c>
      <c r="B586" t="s">
        <v>33</v>
      </c>
      <c r="C586" t="s">
        <v>13</v>
      </c>
      <c r="D586" t="s">
        <v>151</v>
      </c>
      <c r="E586" t="s">
        <v>11</v>
      </c>
      <c r="F586" t="s">
        <v>131</v>
      </c>
      <c r="G586" t="s">
        <v>2</v>
      </c>
      <c r="H586" s="4">
        <v>44129</v>
      </c>
      <c r="I586" t="s">
        <v>44</v>
      </c>
      <c r="J586" t="s">
        <v>23</v>
      </c>
      <c r="K586" s="3">
        <v>2020</v>
      </c>
      <c r="L586" s="1">
        <v>1631</v>
      </c>
      <c r="M586" s="5">
        <v>12</v>
      </c>
      <c r="N586" s="5">
        <v>450</v>
      </c>
      <c r="O586" s="1">
        <v>733950</v>
      </c>
      <c r="P586" s="2">
        <v>88074</v>
      </c>
      <c r="Q586" s="1">
        <v>645876</v>
      </c>
      <c r="R586" s="5">
        <v>358.77600000000001</v>
      </c>
      <c r="S586" s="1">
        <v>19572</v>
      </c>
      <c r="T586" s="1">
        <v>626304</v>
      </c>
      <c r="U586" s="1">
        <v>1127.3471999999999</v>
      </c>
    </row>
    <row r="587" spans="1:21" x14ac:dyDescent="0.3">
      <c r="A587" t="s">
        <v>30</v>
      </c>
      <c r="B587" t="s">
        <v>7</v>
      </c>
      <c r="C587" t="s">
        <v>13</v>
      </c>
      <c r="D587" t="s">
        <v>176</v>
      </c>
      <c r="E587" t="s">
        <v>11</v>
      </c>
      <c r="F587" t="s">
        <v>175</v>
      </c>
      <c r="G587" t="s">
        <v>2</v>
      </c>
      <c r="H587" s="4">
        <v>44309</v>
      </c>
      <c r="I587" t="s">
        <v>17</v>
      </c>
      <c r="J587" t="s">
        <v>16</v>
      </c>
      <c r="K587" s="3">
        <v>2021</v>
      </c>
      <c r="L587" s="1">
        <v>2580</v>
      </c>
      <c r="M587" s="5">
        <v>12</v>
      </c>
      <c r="N587" s="5">
        <v>450</v>
      </c>
      <c r="O587" s="1">
        <v>1161000</v>
      </c>
      <c r="P587" s="2">
        <v>139320</v>
      </c>
      <c r="Q587" s="1">
        <v>1021680</v>
      </c>
      <c r="R587" s="5">
        <v>567.6</v>
      </c>
      <c r="S587" s="1">
        <v>30960</v>
      </c>
      <c r="T587" s="1">
        <v>990720</v>
      </c>
      <c r="U587" s="1">
        <v>1783.296</v>
      </c>
    </row>
    <row r="588" spans="1:21" x14ac:dyDescent="0.3">
      <c r="A588" t="s">
        <v>15</v>
      </c>
      <c r="B588" t="s">
        <v>36</v>
      </c>
      <c r="C588" t="s">
        <v>13</v>
      </c>
      <c r="D588" t="s">
        <v>74</v>
      </c>
      <c r="E588" t="s">
        <v>11</v>
      </c>
      <c r="F588" t="s">
        <v>73</v>
      </c>
      <c r="G588" t="s">
        <v>2</v>
      </c>
      <c r="H588" s="4">
        <v>44282</v>
      </c>
      <c r="I588" t="s">
        <v>1</v>
      </c>
      <c r="J588" t="s">
        <v>0</v>
      </c>
      <c r="K588" s="3">
        <v>2021</v>
      </c>
      <c r="L588" s="1">
        <v>1436</v>
      </c>
      <c r="M588" s="5">
        <v>12</v>
      </c>
      <c r="N588" s="5">
        <v>525</v>
      </c>
      <c r="O588" s="1">
        <v>753900</v>
      </c>
      <c r="P588" s="2">
        <v>90468</v>
      </c>
      <c r="Q588" s="1">
        <v>663432</v>
      </c>
      <c r="R588" s="5">
        <v>368.67599999999999</v>
      </c>
      <c r="S588" s="1">
        <v>17232</v>
      </c>
      <c r="T588" s="1">
        <v>646200</v>
      </c>
      <c r="U588" s="1">
        <v>1163.1599999999999</v>
      </c>
    </row>
    <row r="589" spans="1:21" x14ac:dyDescent="0.3">
      <c r="A589" t="s">
        <v>15</v>
      </c>
      <c r="B589" t="s">
        <v>36</v>
      </c>
      <c r="C589" t="s">
        <v>13</v>
      </c>
      <c r="D589" t="s">
        <v>74</v>
      </c>
      <c r="E589" t="s">
        <v>11</v>
      </c>
      <c r="F589" t="s">
        <v>73</v>
      </c>
      <c r="G589" t="s">
        <v>2</v>
      </c>
      <c r="H589" s="4">
        <v>44399</v>
      </c>
      <c r="I589" t="s">
        <v>66</v>
      </c>
      <c r="J589" t="s">
        <v>65</v>
      </c>
      <c r="K589" s="3">
        <v>2021</v>
      </c>
      <c r="L589" s="1">
        <v>1480</v>
      </c>
      <c r="M589" s="5">
        <v>12</v>
      </c>
      <c r="N589" s="5">
        <v>30</v>
      </c>
      <c r="O589" s="1">
        <v>44400</v>
      </c>
      <c r="P589" s="2">
        <v>5328</v>
      </c>
      <c r="Q589" s="1">
        <v>39072</v>
      </c>
      <c r="R589" s="5">
        <v>21.700800000000001</v>
      </c>
      <c r="S589" s="1">
        <v>17760</v>
      </c>
      <c r="T589" s="1">
        <v>21312</v>
      </c>
      <c r="U589" s="1">
        <v>38.361599999999996</v>
      </c>
    </row>
    <row r="590" spans="1:21" x14ac:dyDescent="0.3">
      <c r="A590" t="s">
        <v>15</v>
      </c>
      <c r="B590" t="s">
        <v>29</v>
      </c>
      <c r="C590" t="s">
        <v>52</v>
      </c>
      <c r="D590" t="s">
        <v>174</v>
      </c>
      <c r="E590" t="s">
        <v>50</v>
      </c>
      <c r="F590" t="s">
        <v>173</v>
      </c>
      <c r="G590" t="s">
        <v>2</v>
      </c>
      <c r="H590" s="4">
        <v>44233</v>
      </c>
      <c r="I590" t="s">
        <v>58</v>
      </c>
      <c r="J590" t="s">
        <v>0</v>
      </c>
      <c r="K590" s="3">
        <v>2021</v>
      </c>
      <c r="L590" s="1">
        <v>1674</v>
      </c>
      <c r="M590" s="5">
        <v>148</v>
      </c>
      <c r="N590" s="5">
        <v>525</v>
      </c>
      <c r="O590" s="1">
        <v>878850</v>
      </c>
      <c r="P590" s="2">
        <v>105462</v>
      </c>
      <c r="Q590" s="1">
        <v>773388</v>
      </c>
      <c r="R590" s="5">
        <v>429.66</v>
      </c>
      <c r="S590" s="1">
        <v>247752</v>
      </c>
      <c r="T590" s="1">
        <v>525636</v>
      </c>
      <c r="U590" s="1">
        <v>946.14479999999992</v>
      </c>
    </row>
    <row r="591" spans="1:21" x14ac:dyDescent="0.3">
      <c r="A591" t="s">
        <v>15</v>
      </c>
      <c r="B591" t="s">
        <v>22</v>
      </c>
      <c r="C591" t="s">
        <v>52</v>
      </c>
      <c r="D591" t="s">
        <v>102</v>
      </c>
      <c r="E591" t="s">
        <v>50</v>
      </c>
      <c r="F591" t="s">
        <v>101</v>
      </c>
      <c r="G591" t="s">
        <v>2</v>
      </c>
      <c r="H591" s="4">
        <v>44549</v>
      </c>
      <c r="I591" t="s">
        <v>24</v>
      </c>
      <c r="J591" t="s">
        <v>23</v>
      </c>
      <c r="K591" s="3">
        <v>2021</v>
      </c>
      <c r="L591" s="1">
        <v>1183</v>
      </c>
      <c r="M591" s="5">
        <v>148</v>
      </c>
      <c r="N591" s="5">
        <v>525</v>
      </c>
      <c r="O591" s="1">
        <v>621075</v>
      </c>
      <c r="P591" s="2">
        <v>74529</v>
      </c>
      <c r="Q591" s="1">
        <v>546546</v>
      </c>
      <c r="R591" s="5">
        <v>303.68799999999999</v>
      </c>
      <c r="S591" s="1">
        <v>175084</v>
      </c>
      <c r="T591" s="1">
        <v>371462</v>
      </c>
      <c r="U591" s="1">
        <v>668.63159999999993</v>
      </c>
    </row>
    <row r="592" spans="1:21" x14ac:dyDescent="0.3">
      <c r="A592" t="s">
        <v>15</v>
      </c>
      <c r="B592" t="s">
        <v>29</v>
      </c>
      <c r="C592" t="s">
        <v>52</v>
      </c>
      <c r="D592" t="s">
        <v>174</v>
      </c>
      <c r="E592" t="s">
        <v>50</v>
      </c>
      <c r="F592" t="s">
        <v>173</v>
      </c>
      <c r="G592" t="s">
        <v>2</v>
      </c>
      <c r="H592" s="4">
        <v>44495</v>
      </c>
      <c r="I592" t="s">
        <v>44</v>
      </c>
      <c r="J592" t="s">
        <v>23</v>
      </c>
      <c r="K592" s="3">
        <v>2021</v>
      </c>
      <c r="L592" s="1">
        <v>1086</v>
      </c>
      <c r="M592" s="5">
        <v>148</v>
      </c>
      <c r="N592" s="5">
        <v>30</v>
      </c>
      <c r="O592" s="1">
        <v>32580</v>
      </c>
      <c r="P592" s="2">
        <v>3909.6</v>
      </c>
      <c r="Q592" s="1">
        <v>28670.400000000001</v>
      </c>
      <c r="R592" s="5">
        <v>15.928000000000001</v>
      </c>
      <c r="S592" s="1">
        <v>160728</v>
      </c>
      <c r="T592" s="1">
        <v>-132057.60000000001</v>
      </c>
      <c r="U592" s="1">
        <v>-237.70367999999999</v>
      </c>
    </row>
    <row r="593" spans="1:21" x14ac:dyDescent="0.3">
      <c r="A593" t="s">
        <v>8</v>
      </c>
      <c r="B593" t="s">
        <v>57</v>
      </c>
      <c r="C593" t="s">
        <v>6</v>
      </c>
      <c r="D593" t="s">
        <v>172</v>
      </c>
      <c r="E593" t="s">
        <v>4</v>
      </c>
      <c r="F593" t="s">
        <v>171</v>
      </c>
      <c r="G593" t="s">
        <v>2</v>
      </c>
      <c r="H593" s="4">
        <v>44200</v>
      </c>
      <c r="I593" t="s">
        <v>9</v>
      </c>
      <c r="J593" t="s">
        <v>0</v>
      </c>
      <c r="K593" s="3">
        <v>2021</v>
      </c>
      <c r="L593" s="1">
        <v>2531</v>
      </c>
      <c r="M593" s="5">
        <v>308</v>
      </c>
      <c r="N593" s="5">
        <v>18</v>
      </c>
      <c r="O593" s="1">
        <v>45558</v>
      </c>
      <c r="P593" s="2">
        <v>5466.96</v>
      </c>
      <c r="Q593" s="1">
        <v>40091.040000000001</v>
      </c>
      <c r="R593" s="5">
        <v>22.271039999999999</v>
      </c>
      <c r="S593" s="1">
        <v>779548</v>
      </c>
      <c r="T593" s="1">
        <v>-739456.96</v>
      </c>
      <c r="U593" s="1">
        <v>-1331.022528</v>
      </c>
    </row>
    <row r="594" spans="1:21" x14ac:dyDescent="0.3">
      <c r="A594" t="s">
        <v>43</v>
      </c>
      <c r="B594" t="s">
        <v>29</v>
      </c>
      <c r="C594" t="s">
        <v>6</v>
      </c>
      <c r="D594" t="s">
        <v>170</v>
      </c>
      <c r="E594" t="s">
        <v>4</v>
      </c>
      <c r="F594" t="s">
        <v>169</v>
      </c>
      <c r="G594" t="s">
        <v>2</v>
      </c>
      <c r="H594" s="4">
        <v>44187</v>
      </c>
      <c r="I594" t="s">
        <v>24</v>
      </c>
      <c r="J594" t="s">
        <v>23</v>
      </c>
      <c r="K594" s="3">
        <v>2020</v>
      </c>
      <c r="L594" s="1">
        <v>4649</v>
      </c>
      <c r="M594" s="5">
        <v>308</v>
      </c>
      <c r="N594" s="5">
        <v>23</v>
      </c>
      <c r="O594" s="1">
        <v>106927</v>
      </c>
      <c r="P594" s="2">
        <v>12831.24</v>
      </c>
      <c r="Q594" s="1">
        <v>94095.76</v>
      </c>
      <c r="R594" s="5">
        <v>51.143399999999993</v>
      </c>
      <c r="S594" s="1">
        <v>1431892</v>
      </c>
      <c r="T594" s="1">
        <v>-1337796.24</v>
      </c>
      <c r="U594" s="1">
        <v>-2408.0332319999998</v>
      </c>
    </row>
    <row r="595" spans="1:21" x14ac:dyDescent="0.3">
      <c r="A595" t="s">
        <v>15</v>
      </c>
      <c r="B595" t="s">
        <v>22</v>
      </c>
      <c r="C595" t="s">
        <v>6</v>
      </c>
      <c r="D595" t="s">
        <v>168</v>
      </c>
      <c r="E595" t="s">
        <v>4</v>
      </c>
      <c r="F595" t="s">
        <v>167</v>
      </c>
      <c r="G595" t="s">
        <v>2</v>
      </c>
      <c r="H595" s="4">
        <v>44203</v>
      </c>
      <c r="I595" t="s">
        <v>9</v>
      </c>
      <c r="J595" t="s">
        <v>0</v>
      </c>
      <c r="K595" s="3">
        <v>2021</v>
      </c>
      <c r="L595" s="1">
        <v>1183</v>
      </c>
      <c r="M595" s="5">
        <v>308</v>
      </c>
      <c r="N595" s="5">
        <v>525</v>
      </c>
      <c r="O595" s="1">
        <v>621075</v>
      </c>
      <c r="P595" s="2">
        <v>74529</v>
      </c>
      <c r="Q595" s="1">
        <v>546546</v>
      </c>
      <c r="R595" s="5">
        <v>303.68799999999999</v>
      </c>
      <c r="S595" s="1">
        <v>364364</v>
      </c>
      <c r="T595" s="1">
        <v>182182</v>
      </c>
      <c r="U595" s="1">
        <v>327.92759999999998</v>
      </c>
    </row>
    <row r="596" spans="1:21" x14ac:dyDescent="0.3">
      <c r="A596" t="s">
        <v>40</v>
      </c>
      <c r="B596" t="s">
        <v>33</v>
      </c>
      <c r="C596" t="s">
        <v>6</v>
      </c>
      <c r="D596" t="s">
        <v>166</v>
      </c>
      <c r="E596" t="s">
        <v>4</v>
      </c>
      <c r="F596" t="s">
        <v>131</v>
      </c>
      <c r="G596" t="s">
        <v>2</v>
      </c>
      <c r="H596" s="4">
        <v>44552</v>
      </c>
      <c r="I596" t="s">
        <v>24</v>
      </c>
      <c r="J596" t="s">
        <v>23</v>
      </c>
      <c r="K596" s="3">
        <v>2021</v>
      </c>
      <c r="L596" s="1">
        <v>2864</v>
      </c>
      <c r="M596" s="5">
        <v>308</v>
      </c>
      <c r="N596" s="5">
        <v>188</v>
      </c>
      <c r="O596" s="1">
        <v>538432</v>
      </c>
      <c r="P596" s="2">
        <v>64611.839999999997</v>
      </c>
      <c r="Q596" s="1">
        <v>473820.16000000003</v>
      </c>
      <c r="R596" s="5">
        <v>262.57</v>
      </c>
      <c r="S596" s="1">
        <v>882112</v>
      </c>
      <c r="T596" s="1">
        <v>-408291.83999999997</v>
      </c>
      <c r="U596" s="1">
        <v>-734.92531199999996</v>
      </c>
    </row>
    <row r="597" spans="1:21" x14ac:dyDescent="0.3">
      <c r="A597" t="s">
        <v>15</v>
      </c>
      <c r="B597" t="s">
        <v>39</v>
      </c>
      <c r="C597" t="s">
        <v>6</v>
      </c>
      <c r="D597" t="s">
        <v>99</v>
      </c>
      <c r="E597" t="s">
        <v>4</v>
      </c>
      <c r="F597" t="s">
        <v>98</v>
      </c>
      <c r="G597" t="s">
        <v>2</v>
      </c>
      <c r="H597" s="4">
        <v>43938</v>
      </c>
      <c r="I597" t="s">
        <v>17</v>
      </c>
      <c r="J597" t="s">
        <v>16</v>
      </c>
      <c r="K597" s="3">
        <v>2020</v>
      </c>
      <c r="L597" s="1">
        <v>1480</v>
      </c>
      <c r="M597" s="5">
        <v>308</v>
      </c>
      <c r="N597" s="5">
        <v>30</v>
      </c>
      <c r="O597" s="1">
        <v>44400</v>
      </c>
      <c r="P597" s="2">
        <v>5328</v>
      </c>
      <c r="Q597" s="1">
        <v>39072</v>
      </c>
      <c r="R597" s="5">
        <v>21.700800000000001</v>
      </c>
      <c r="S597" s="1">
        <v>455840</v>
      </c>
      <c r="T597" s="1">
        <v>-416768</v>
      </c>
      <c r="U597" s="1">
        <v>-750.18240000000003</v>
      </c>
    </row>
    <row r="598" spans="1:21" x14ac:dyDescent="0.3">
      <c r="A598" t="s">
        <v>15</v>
      </c>
      <c r="B598" t="s">
        <v>36</v>
      </c>
      <c r="C598" t="s">
        <v>28</v>
      </c>
      <c r="D598" t="s">
        <v>165</v>
      </c>
      <c r="E598" t="s">
        <v>26</v>
      </c>
      <c r="F598" t="s">
        <v>164</v>
      </c>
      <c r="G598" t="s">
        <v>2</v>
      </c>
      <c r="H598" s="4">
        <v>43857</v>
      </c>
      <c r="I598" t="s">
        <v>9</v>
      </c>
      <c r="J598" t="s">
        <v>0</v>
      </c>
      <c r="K598" s="3">
        <v>2020</v>
      </c>
      <c r="L598" s="1">
        <v>324</v>
      </c>
      <c r="M598" s="5">
        <v>320</v>
      </c>
      <c r="N598" s="5">
        <v>525</v>
      </c>
      <c r="O598" s="1">
        <v>170100</v>
      </c>
      <c r="P598" s="2">
        <v>20412</v>
      </c>
      <c r="Q598" s="1">
        <v>149688</v>
      </c>
      <c r="R598" s="5">
        <v>83.16</v>
      </c>
      <c r="S598" s="1">
        <v>103680</v>
      </c>
      <c r="T598" s="1">
        <v>46008</v>
      </c>
      <c r="U598" s="1">
        <v>82.814399999999992</v>
      </c>
    </row>
    <row r="599" spans="1:21" x14ac:dyDescent="0.3">
      <c r="A599" t="s">
        <v>15</v>
      </c>
      <c r="B599" t="s">
        <v>22</v>
      </c>
      <c r="C599" t="s">
        <v>28</v>
      </c>
      <c r="D599" t="s">
        <v>85</v>
      </c>
      <c r="E599" t="s">
        <v>26</v>
      </c>
      <c r="F599" t="s">
        <v>84</v>
      </c>
      <c r="G599" t="s">
        <v>2</v>
      </c>
      <c r="H599" s="4">
        <v>44209</v>
      </c>
      <c r="I599" t="s">
        <v>9</v>
      </c>
      <c r="J599" t="s">
        <v>0</v>
      </c>
      <c r="K599" s="3">
        <v>2021</v>
      </c>
      <c r="L599" s="1">
        <v>4106</v>
      </c>
      <c r="M599" s="5">
        <v>320</v>
      </c>
      <c r="N599" s="5">
        <v>11</v>
      </c>
      <c r="O599" s="1">
        <v>45166</v>
      </c>
      <c r="P599" s="2">
        <v>5419.92</v>
      </c>
      <c r="Q599" s="1">
        <v>39746.080000000002</v>
      </c>
      <c r="R599" s="5">
        <v>21.076439999999998</v>
      </c>
      <c r="S599" s="1">
        <v>1313920</v>
      </c>
      <c r="T599" s="1">
        <v>-1274173.92</v>
      </c>
      <c r="U599" s="1">
        <v>-2293.5130559999998</v>
      </c>
    </row>
    <row r="600" spans="1:21" x14ac:dyDescent="0.3">
      <c r="A600" t="s">
        <v>15</v>
      </c>
      <c r="B600" t="s">
        <v>29</v>
      </c>
      <c r="C600" t="s">
        <v>28</v>
      </c>
      <c r="D600" t="s">
        <v>163</v>
      </c>
      <c r="E600" t="s">
        <v>26</v>
      </c>
      <c r="F600" t="s">
        <v>162</v>
      </c>
      <c r="G600" t="s">
        <v>2</v>
      </c>
      <c r="H600" s="4">
        <v>44299</v>
      </c>
      <c r="I600" t="s">
        <v>17</v>
      </c>
      <c r="J600" t="s">
        <v>16</v>
      </c>
      <c r="K600" s="3">
        <v>2021</v>
      </c>
      <c r="L600" s="1">
        <v>3281</v>
      </c>
      <c r="M600" s="5">
        <v>320</v>
      </c>
      <c r="N600" s="5">
        <v>11</v>
      </c>
      <c r="O600" s="1">
        <v>36091</v>
      </c>
      <c r="P600" s="2">
        <v>4330.92</v>
      </c>
      <c r="Q600" s="1">
        <v>31760.080000000002</v>
      </c>
      <c r="R600" s="5">
        <v>16.841439999999999</v>
      </c>
      <c r="S600" s="1">
        <v>1049920</v>
      </c>
      <c r="T600" s="1">
        <v>-1018159.92</v>
      </c>
      <c r="U600" s="1">
        <v>-1832.687856</v>
      </c>
    </row>
    <row r="601" spans="1:21" x14ac:dyDescent="0.3">
      <c r="A601" t="s">
        <v>15</v>
      </c>
      <c r="B601" t="s">
        <v>33</v>
      </c>
      <c r="C601" t="s">
        <v>81</v>
      </c>
      <c r="D601" t="s">
        <v>155</v>
      </c>
      <c r="E601" t="s">
        <v>79</v>
      </c>
      <c r="F601" t="s">
        <v>154</v>
      </c>
      <c r="G601" t="s">
        <v>2</v>
      </c>
      <c r="H601" s="4">
        <v>44419</v>
      </c>
      <c r="I601" t="s">
        <v>95</v>
      </c>
      <c r="J601" t="s">
        <v>65</v>
      </c>
      <c r="K601" s="3">
        <v>2021</v>
      </c>
      <c r="L601" s="1">
        <v>3026</v>
      </c>
      <c r="M601" s="5">
        <v>4</v>
      </c>
      <c r="N601" s="5">
        <v>30</v>
      </c>
      <c r="O601" s="1">
        <v>90780</v>
      </c>
      <c r="P601" s="2">
        <v>10893.6</v>
      </c>
      <c r="Q601" s="1">
        <v>79886.399999999994</v>
      </c>
      <c r="R601" s="5">
        <v>44.378399999999992</v>
      </c>
      <c r="S601" s="1">
        <v>12104</v>
      </c>
      <c r="T601" s="1">
        <v>67782.399999999994</v>
      </c>
      <c r="U601" s="1">
        <v>122.00831999999998</v>
      </c>
    </row>
    <row r="602" spans="1:21" x14ac:dyDescent="0.3">
      <c r="A602" t="s">
        <v>8</v>
      </c>
      <c r="B602" t="s">
        <v>36</v>
      </c>
      <c r="C602" t="s">
        <v>21</v>
      </c>
      <c r="D602" t="s">
        <v>152</v>
      </c>
      <c r="E602" t="s">
        <v>19</v>
      </c>
      <c r="F602" t="s">
        <v>75</v>
      </c>
      <c r="G602" t="s">
        <v>2</v>
      </c>
      <c r="H602" s="4">
        <v>44024</v>
      </c>
      <c r="I602" t="s">
        <v>66</v>
      </c>
      <c r="J602" t="s">
        <v>65</v>
      </c>
      <c r="K602" s="3">
        <v>2020</v>
      </c>
      <c r="L602" s="1">
        <v>3193</v>
      </c>
      <c r="M602" s="5">
        <v>6</v>
      </c>
      <c r="N602" s="5">
        <v>18</v>
      </c>
      <c r="O602" s="1">
        <v>57474</v>
      </c>
      <c r="P602" s="2">
        <v>6896.88</v>
      </c>
      <c r="Q602" s="1">
        <v>50577.120000000003</v>
      </c>
      <c r="R602" s="5">
        <v>28.100159999999999</v>
      </c>
      <c r="S602" s="1">
        <v>19158</v>
      </c>
      <c r="T602" s="1">
        <v>31419.120000000003</v>
      </c>
      <c r="U602" s="1">
        <v>56.554416000000003</v>
      </c>
    </row>
    <row r="603" spans="1:21" x14ac:dyDescent="0.3">
      <c r="A603" t="s">
        <v>15</v>
      </c>
      <c r="B603" t="s">
        <v>36</v>
      </c>
      <c r="C603" t="s">
        <v>13</v>
      </c>
      <c r="D603" t="s">
        <v>76</v>
      </c>
      <c r="E603" t="s">
        <v>11</v>
      </c>
      <c r="F603" t="s">
        <v>75</v>
      </c>
      <c r="G603" t="s">
        <v>2</v>
      </c>
      <c r="H603" s="4">
        <v>43970</v>
      </c>
      <c r="I603" t="s">
        <v>48</v>
      </c>
      <c r="J603" t="s">
        <v>16</v>
      </c>
      <c r="K603" s="3">
        <v>2020</v>
      </c>
      <c r="L603" s="1">
        <v>1837</v>
      </c>
      <c r="M603" s="5">
        <v>12</v>
      </c>
      <c r="N603" s="5">
        <v>30</v>
      </c>
      <c r="O603" s="1">
        <v>55110</v>
      </c>
      <c r="P603" s="2">
        <v>6613.2000000000007</v>
      </c>
      <c r="Q603" s="1">
        <v>48496.800000000003</v>
      </c>
      <c r="R603" s="5">
        <v>26.945599999999999</v>
      </c>
      <c r="S603" s="1">
        <v>22044</v>
      </c>
      <c r="T603" s="1">
        <v>26452.800000000003</v>
      </c>
      <c r="U603" s="1">
        <v>47.61504</v>
      </c>
    </row>
    <row r="604" spans="1:21" x14ac:dyDescent="0.3">
      <c r="A604" t="s">
        <v>15</v>
      </c>
      <c r="B604" t="s">
        <v>36</v>
      </c>
      <c r="C604" t="s">
        <v>6</v>
      </c>
      <c r="D604" t="s">
        <v>35</v>
      </c>
      <c r="E604" t="s">
        <v>4</v>
      </c>
      <c r="F604" t="s">
        <v>34</v>
      </c>
      <c r="G604" t="s">
        <v>2</v>
      </c>
      <c r="H604" s="4">
        <v>43913</v>
      </c>
      <c r="I604" t="s">
        <v>1</v>
      </c>
      <c r="J604" t="s">
        <v>0</v>
      </c>
      <c r="K604" s="3">
        <v>2020</v>
      </c>
      <c r="L604" s="1">
        <v>1789</v>
      </c>
      <c r="M604" s="5">
        <v>308</v>
      </c>
      <c r="N604" s="5">
        <v>11</v>
      </c>
      <c r="O604" s="1">
        <v>19679</v>
      </c>
      <c r="P604" s="2">
        <v>2361.48</v>
      </c>
      <c r="Q604" s="1">
        <v>17317.52</v>
      </c>
      <c r="R604" s="5">
        <v>9.1845599999999994</v>
      </c>
      <c r="S604" s="1">
        <v>551012</v>
      </c>
      <c r="T604" s="1">
        <v>-533694.48</v>
      </c>
      <c r="U604" s="1">
        <v>-960.65006399999993</v>
      </c>
    </row>
    <row r="605" spans="1:21" x14ac:dyDescent="0.3">
      <c r="A605" t="s">
        <v>15</v>
      </c>
      <c r="B605" t="s">
        <v>36</v>
      </c>
      <c r="C605" t="s">
        <v>6</v>
      </c>
      <c r="D605" t="s">
        <v>122</v>
      </c>
      <c r="E605" t="s">
        <v>4</v>
      </c>
      <c r="F605" t="s">
        <v>121</v>
      </c>
      <c r="G605" t="s">
        <v>2</v>
      </c>
      <c r="H605" s="4">
        <v>44090</v>
      </c>
      <c r="I605" t="s">
        <v>90</v>
      </c>
      <c r="J605" t="s">
        <v>65</v>
      </c>
      <c r="K605" s="3">
        <v>2020</v>
      </c>
      <c r="L605" s="1">
        <v>1837</v>
      </c>
      <c r="M605" s="5">
        <v>308</v>
      </c>
      <c r="N605" s="5">
        <v>30</v>
      </c>
      <c r="O605" s="1">
        <v>55110</v>
      </c>
      <c r="P605" s="2">
        <v>6613.2000000000007</v>
      </c>
      <c r="Q605" s="1">
        <v>48496.800000000003</v>
      </c>
      <c r="R605" s="5">
        <v>26.945599999999999</v>
      </c>
      <c r="S605" s="1">
        <v>565796</v>
      </c>
      <c r="T605" s="1">
        <v>-517299.20000000001</v>
      </c>
      <c r="U605" s="1">
        <v>-931.13855999999998</v>
      </c>
    </row>
    <row r="606" spans="1:21" x14ac:dyDescent="0.3">
      <c r="A606" t="s">
        <v>43</v>
      </c>
      <c r="B606" t="s">
        <v>36</v>
      </c>
      <c r="C606" t="s">
        <v>81</v>
      </c>
      <c r="D606" t="s">
        <v>161</v>
      </c>
      <c r="E606" t="s">
        <v>79</v>
      </c>
      <c r="F606" t="s">
        <v>160</v>
      </c>
      <c r="G606" t="s">
        <v>2</v>
      </c>
      <c r="H606" s="4">
        <v>44169</v>
      </c>
      <c r="I606" t="s">
        <v>24</v>
      </c>
      <c r="J606" t="s">
        <v>23</v>
      </c>
      <c r="K606" s="3">
        <v>2020</v>
      </c>
      <c r="L606" s="1">
        <v>3080</v>
      </c>
      <c r="M606" s="5">
        <v>4</v>
      </c>
      <c r="N606" s="5">
        <v>23</v>
      </c>
      <c r="O606" s="1">
        <v>70840</v>
      </c>
      <c r="P606" s="2">
        <v>9209.1999999999989</v>
      </c>
      <c r="Q606" s="1">
        <v>61630.8</v>
      </c>
      <c r="R606" s="5">
        <v>33.49935</v>
      </c>
      <c r="S606" s="1">
        <v>12320</v>
      </c>
      <c r="T606" s="1">
        <v>49310.8</v>
      </c>
      <c r="U606" s="1">
        <v>88.759439999999998</v>
      </c>
    </row>
    <row r="607" spans="1:21" x14ac:dyDescent="0.3">
      <c r="A607" t="s">
        <v>43</v>
      </c>
      <c r="B607" t="s">
        <v>7</v>
      </c>
      <c r="C607" t="s">
        <v>6</v>
      </c>
      <c r="D607" t="s">
        <v>159</v>
      </c>
      <c r="E607" t="s">
        <v>4</v>
      </c>
      <c r="F607" t="s">
        <v>158</v>
      </c>
      <c r="G607" t="s">
        <v>2</v>
      </c>
      <c r="H607" s="4">
        <v>44003</v>
      </c>
      <c r="I607" t="s">
        <v>45</v>
      </c>
      <c r="J607" t="s">
        <v>16</v>
      </c>
      <c r="K607" s="3">
        <v>2020</v>
      </c>
      <c r="L607" s="1">
        <v>3080</v>
      </c>
      <c r="M607" s="5">
        <v>308</v>
      </c>
      <c r="N607" s="5">
        <v>23</v>
      </c>
      <c r="O607" s="1">
        <v>70840</v>
      </c>
      <c r="P607" s="2">
        <v>9209.1999999999989</v>
      </c>
      <c r="Q607" s="1">
        <v>61630.8</v>
      </c>
      <c r="R607" s="5">
        <v>33.49935</v>
      </c>
      <c r="S607" s="1">
        <v>948640</v>
      </c>
      <c r="T607" s="1">
        <v>-887009.2</v>
      </c>
      <c r="U607" s="1">
        <v>-1596.6165599999999</v>
      </c>
    </row>
    <row r="608" spans="1:21" x14ac:dyDescent="0.3">
      <c r="A608" t="s">
        <v>15</v>
      </c>
      <c r="B608" t="s">
        <v>39</v>
      </c>
      <c r="C608" t="s">
        <v>81</v>
      </c>
      <c r="D608" t="s">
        <v>157</v>
      </c>
      <c r="E608" t="s">
        <v>79</v>
      </c>
      <c r="F608" t="s">
        <v>156</v>
      </c>
      <c r="G608" t="s">
        <v>2</v>
      </c>
      <c r="H608" s="4">
        <v>44294</v>
      </c>
      <c r="I608" t="s">
        <v>17</v>
      </c>
      <c r="J608" t="s">
        <v>16</v>
      </c>
      <c r="K608" s="3">
        <v>2021</v>
      </c>
      <c r="L608" s="1">
        <v>1108</v>
      </c>
      <c r="M608" s="5">
        <v>4</v>
      </c>
      <c r="N608" s="5">
        <v>525</v>
      </c>
      <c r="O608" s="1">
        <v>581700</v>
      </c>
      <c r="P608" s="2">
        <v>75621</v>
      </c>
      <c r="Q608" s="1">
        <v>506079</v>
      </c>
      <c r="R608" s="5">
        <v>281.05349999999999</v>
      </c>
      <c r="S608" s="1">
        <v>4432</v>
      </c>
      <c r="T608" s="1">
        <v>501647</v>
      </c>
      <c r="U608" s="1">
        <v>902.96460000000002</v>
      </c>
    </row>
    <row r="609" spans="1:21" x14ac:dyDescent="0.3">
      <c r="A609" t="s">
        <v>15</v>
      </c>
      <c r="B609" t="s">
        <v>33</v>
      </c>
      <c r="C609" t="s">
        <v>81</v>
      </c>
      <c r="D609" t="s">
        <v>155</v>
      </c>
      <c r="E609" t="s">
        <v>79</v>
      </c>
      <c r="F609" t="s">
        <v>154</v>
      </c>
      <c r="G609" t="s">
        <v>2</v>
      </c>
      <c r="H609" s="4">
        <v>44039</v>
      </c>
      <c r="I609" t="s">
        <v>66</v>
      </c>
      <c r="J609" t="s">
        <v>65</v>
      </c>
      <c r="K609" s="3">
        <v>2020</v>
      </c>
      <c r="L609" s="1">
        <v>2148</v>
      </c>
      <c r="M609" s="5">
        <v>4</v>
      </c>
      <c r="N609" s="5">
        <v>525</v>
      </c>
      <c r="O609" s="1">
        <v>1127700</v>
      </c>
      <c r="P609" s="2">
        <v>146601</v>
      </c>
      <c r="Q609" s="1">
        <v>981099</v>
      </c>
      <c r="R609" s="5">
        <v>545.05499999999995</v>
      </c>
      <c r="S609" s="1">
        <v>8592</v>
      </c>
      <c r="T609" s="1">
        <v>972507</v>
      </c>
      <c r="U609" s="1">
        <v>1750.5126</v>
      </c>
    </row>
    <row r="610" spans="1:21" x14ac:dyDescent="0.3">
      <c r="A610" t="s">
        <v>15</v>
      </c>
      <c r="B610" t="s">
        <v>7</v>
      </c>
      <c r="C610" t="s">
        <v>21</v>
      </c>
      <c r="D610" t="s">
        <v>153</v>
      </c>
      <c r="E610" t="s">
        <v>19</v>
      </c>
      <c r="F610" t="s">
        <v>3</v>
      </c>
      <c r="G610" t="s">
        <v>2</v>
      </c>
      <c r="H610" s="4">
        <v>44524</v>
      </c>
      <c r="I610" t="s">
        <v>54</v>
      </c>
      <c r="J610" t="s">
        <v>23</v>
      </c>
      <c r="K610" s="3">
        <v>2021</v>
      </c>
      <c r="L610" s="1">
        <v>1179</v>
      </c>
      <c r="M610" s="5">
        <v>6</v>
      </c>
      <c r="N610" s="5">
        <v>525</v>
      </c>
      <c r="O610" s="1">
        <v>618975</v>
      </c>
      <c r="P610" s="2">
        <v>80466.75</v>
      </c>
      <c r="Q610" s="1">
        <v>538508.25</v>
      </c>
      <c r="R610" s="5">
        <v>299.17124999999999</v>
      </c>
      <c r="S610" s="1">
        <v>7074</v>
      </c>
      <c r="T610" s="1">
        <v>531434.25</v>
      </c>
      <c r="U610" s="1">
        <v>956.58164999999997</v>
      </c>
    </row>
    <row r="611" spans="1:21" x14ac:dyDescent="0.3">
      <c r="A611" t="s">
        <v>15</v>
      </c>
      <c r="B611" t="s">
        <v>7</v>
      </c>
      <c r="C611" t="s">
        <v>21</v>
      </c>
      <c r="D611" t="s">
        <v>153</v>
      </c>
      <c r="E611" t="s">
        <v>19</v>
      </c>
      <c r="F611" t="s">
        <v>3</v>
      </c>
      <c r="G611" t="s">
        <v>2</v>
      </c>
      <c r="H611" s="4">
        <v>44337</v>
      </c>
      <c r="I611" t="s">
        <v>48</v>
      </c>
      <c r="J611" t="s">
        <v>16</v>
      </c>
      <c r="K611" s="3">
        <v>2021</v>
      </c>
      <c r="L611" s="1">
        <v>1558</v>
      </c>
      <c r="M611" s="5">
        <v>6</v>
      </c>
      <c r="N611" s="5">
        <v>11</v>
      </c>
      <c r="O611" s="1">
        <v>17138</v>
      </c>
      <c r="P611" s="2">
        <v>2227.94</v>
      </c>
      <c r="Q611" s="1">
        <v>14910.06</v>
      </c>
      <c r="R611" s="5">
        <v>7.90482</v>
      </c>
      <c r="S611" s="1">
        <v>9348</v>
      </c>
      <c r="T611" s="1">
        <v>5562.0599999999995</v>
      </c>
      <c r="U611" s="1">
        <v>10.011707999999999</v>
      </c>
    </row>
    <row r="612" spans="1:21" x14ac:dyDescent="0.3">
      <c r="A612" t="s">
        <v>8</v>
      </c>
      <c r="B612" t="s">
        <v>36</v>
      </c>
      <c r="C612" t="s">
        <v>21</v>
      </c>
      <c r="D612" t="s">
        <v>152</v>
      </c>
      <c r="E612" t="s">
        <v>19</v>
      </c>
      <c r="F612" t="s">
        <v>75</v>
      </c>
      <c r="G612" t="s">
        <v>2</v>
      </c>
      <c r="H612" s="4">
        <v>44022</v>
      </c>
      <c r="I612" t="s">
        <v>66</v>
      </c>
      <c r="J612" t="s">
        <v>65</v>
      </c>
      <c r="K612" s="3">
        <v>2020</v>
      </c>
      <c r="L612" s="1">
        <v>725</v>
      </c>
      <c r="M612" s="5">
        <v>6</v>
      </c>
      <c r="N612" s="5">
        <v>18</v>
      </c>
      <c r="O612" s="1">
        <v>13050</v>
      </c>
      <c r="P612" s="2">
        <v>1696.5</v>
      </c>
      <c r="Q612" s="1">
        <v>11353.5</v>
      </c>
      <c r="R612" s="5">
        <v>6.3057600000000003</v>
      </c>
      <c r="S612" s="1">
        <v>4350</v>
      </c>
      <c r="T612" s="1">
        <v>7003.5</v>
      </c>
      <c r="U612" s="1">
        <v>12.606299999999999</v>
      </c>
    </row>
    <row r="613" spans="1:21" x14ac:dyDescent="0.3">
      <c r="A613" t="s">
        <v>15</v>
      </c>
      <c r="B613" t="s">
        <v>22</v>
      </c>
      <c r="C613" t="s">
        <v>21</v>
      </c>
      <c r="D613" t="s">
        <v>20</v>
      </c>
      <c r="E613" t="s">
        <v>19</v>
      </c>
      <c r="F613" t="s">
        <v>18</v>
      </c>
      <c r="G613" t="s">
        <v>2</v>
      </c>
      <c r="H613" s="4">
        <v>44276</v>
      </c>
      <c r="I613" t="s">
        <v>1</v>
      </c>
      <c r="J613" t="s">
        <v>0</v>
      </c>
      <c r="K613" s="3">
        <v>2021</v>
      </c>
      <c r="L613" s="1">
        <v>2706</v>
      </c>
      <c r="M613" s="5">
        <v>6</v>
      </c>
      <c r="N613" s="5">
        <v>30</v>
      </c>
      <c r="O613" s="1">
        <v>81180</v>
      </c>
      <c r="P613" s="2">
        <v>10553.4</v>
      </c>
      <c r="Q613" s="1">
        <v>70626.600000000006</v>
      </c>
      <c r="R613" s="5">
        <v>39.237000000000002</v>
      </c>
      <c r="S613" s="1">
        <v>16236</v>
      </c>
      <c r="T613" s="1">
        <v>54390.600000000006</v>
      </c>
      <c r="U613" s="1">
        <v>97.903080000000003</v>
      </c>
    </row>
    <row r="614" spans="1:21" x14ac:dyDescent="0.3">
      <c r="A614" t="s">
        <v>15</v>
      </c>
      <c r="B614" t="s">
        <v>7</v>
      </c>
      <c r="C614" t="s">
        <v>21</v>
      </c>
      <c r="D614" t="s">
        <v>110</v>
      </c>
      <c r="E614" t="s">
        <v>19</v>
      </c>
      <c r="F614" t="s">
        <v>109</v>
      </c>
      <c r="G614" t="s">
        <v>2</v>
      </c>
      <c r="H614" s="4">
        <v>43937</v>
      </c>
      <c r="I614" t="s">
        <v>17</v>
      </c>
      <c r="J614" t="s">
        <v>16</v>
      </c>
      <c r="K614" s="3">
        <v>2020</v>
      </c>
      <c r="L614" s="1">
        <v>1499</v>
      </c>
      <c r="M614" s="5">
        <v>6</v>
      </c>
      <c r="N614" s="5">
        <v>30</v>
      </c>
      <c r="O614" s="1">
        <v>44970</v>
      </c>
      <c r="P614" s="2">
        <v>5846.1</v>
      </c>
      <c r="Q614" s="1">
        <v>39123.9</v>
      </c>
      <c r="R614" s="5">
        <v>21.732599999999998</v>
      </c>
      <c r="S614" s="1">
        <v>8994</v>
      </c>
      <c r="T614" s="1">
        <v>30129.9</v>
      </c>
      <c r="U614" s="1">
        <v>54.233820000000001</v>
      </c>
    </row>
    <row r="615" spans="1:21" x14ac:dyDescent="0.3">
      <c r="A615" t="s">
        <v>15</v>
      </c>
      <c r="B615" t="s">
        <v>7</v>
      </c>
      <c r="C615" t="s">
        <v>13</v>
      </c>
      <c r="D615" t="s">
        <v>106</v>
      </c>
      <c r="E615" t="s">
        <v>11</v>
      </c>
      <c r="F615" t="s">
        <v>105</v>
      </c>
      <c r="G615" t="s">
        <v>2</v>
      </c>
      <c r="H615" s="4">
        <v>44101</v>
      </c>
      <c r="I615" t="s">
        <v>90</v>
      </c>
      <c r="J615" t="s">
        <v>65</v>
      </c>
      <c r="K615" s="3">
        <v>2020</v>
      </c>
      <c r="L615" s="1">
        <v>1726</v>
      </c>
      <c r="M615" s="5">
        <v>12</v>
      </c>
      <c r="N615" s="5">
        <v>11</v>
      </c>
      <c r="O615" s="1">
        <v>18986</v>
      </c>
      <c r="P615" s="2">
        <v>2468.1800000000003</v>
      </c>
      <c r="Q615" s="1">
        <v>16517.82</v>
      </c>
      <c r="R615" s="5">
        <v>8.7604649999999999</v>
      </c>
      <c r="S615" s="1">
        <v>20712</v>
      </c>
      <c r="T615" s="1">
        <v>-4194.18</v>
      </c>
      <c r="U615" s="1">
        <v>-7.5495239999999999</v>
      </c>
    </row>
    <row r="616" spans="1:21" x14ac:dyDescent="0.3">
      <c r="A616" t="s">
        <v>30</v>
      </c>
      <c r="B616" t="s">
        <v>33</v>
      </c>
      <c r="C616" t="s">
        <v>13</v>
      </c>
      <c r="D616" t="s">
        <v>151</v>
      </c>
      <c r="E616" t="s">
        <v>11</v>
      </c>
      <c r="F616" t="s">
        <v>131</v>
      </c>
      <c r="G616" t="s">
        <v>2</v>
      </c>
      <c r="H616" s="4">
        <v>44370</v>
      </c>
      <c r="I616" t="s">
        <v>45</v>
      </c>
      <c r="J616" t="s">
        <v>16</v>
      </c>
      <c r="K616" s="3">
        <v>2021</v>
      </c>
      <c r="L616" s="1">
        <v>968</v>
      </c>
      <c r="M616" s="5">
        <v>12</v>
      </c>
      <c r="N616" s="5">
        <v>450</v>
      </c>
      <c r="O616" s="1">
        <v>435600</v>
      </c>
      <c r="P616" s="2">
        <v>56628</v>
      </c>
      <c r="Q616" s="1">
        <v>378972</v>
      </c>
      <c r="R616" s="5">
        <v>210.62700000000001</v>
      </c>
      <c r="S616" s="1">
        <v>11616</v>
      </c>
      <c r="T616" s="1">
        <v>367356</v>
      </c>
      <c r="U616" s="1">
        <v>661.24080000000004</v>
      </c>
    </row>
    <row r="617" spans="1:21" x14ac:dyDescent="0.3">
      <c r="A617" t="s">
        <v>15</v>
      </c>
      <c r="B617" t="s">
        <v>7</v>
      </c>
      <c r="C617" t="s">
        <v>13</v>
      </c>
      <c r="D617" t="s">
        <v>106</v>
      </c>
      <c r="E617" t="s">
        <v>11</v>
      </c>
      <c r="F617" t="s">
        <v>105</v>
      </c>
      <c r="G617" t="s">
        <v>2</v>
      </c>
      <c r="H617" s="4">
        <v>44218</v>
      </c>
      <c r="I617" t="s">
        <v>9</v>
      </c>
      <c r="J617" t="s">
        <v>0</v>
      </c>
      <c r="K617" s="3">
        <v>2021</v>
      </c>
      <c r="L617" s="1">
        <v>3169</v>
      </c>
      <c r="M617" s="5">
        <v>12</v>
      </c>
      <c r="N617" s="5">
        <v>30</v>
      </c>
      <c r="O617" s="1">
        <v>95070</v>
      </c>
      <c r="P617" s="2">
        <v>12359.1</v>
      </c>
      <c r="Q617" s="1">
        <v>82710.899999999994</v>
      </c>
      <c r="R617" s="5">
        <v>45.953400000000002</v>
      </c>
      <c r="S617" s="1">
        <v>38028</v>
      </c>
      <c r="T617" s="1">
        <v>44682.899999999994</v>
      </c>
      <c r="U617" s="1">
        <v>80.429219999999987</v>
      </c>
    </row>
    <row r="618" spans="1:21" x14ac:dyDescent="0.3">
      <c r="A618" t="s">
        <v>15</v>
      </c>
      <c r="B618" t="s">
        <v>36</v>
      </c>
      <c r="C618" t="s">
        <v>13</v>
      </c>
      <c r="D618" t="s">
        <v>76</v>
      </c>
      <c r="E618" t="s">
        <v>11</v>
      </c>
      <c r="F618" t="s">
        <v>75</v>
      </c>
      <c r="G618" t="s">
        <v>2</v>
      </c>
      <c r="H618" s="4">
        <v>44496</v>
      </c>
      <c r="I618" t="s">
        <v>44</v>
      </c>
      <c r="J618" t="s">
        <v>23</v>
      </c>
      <c r="K618" s="3">
        <v>2021</v>
      </c>
      <c r="L618" s="1">
        <v>3250</v>
      </c>
      <c r="M618" s="5">
        <v>12</v>
      </c>
      <c r="N618" s="5">
        <v>30</v>
      </c>
      <c r="O618" s="1">
        <v>97500</v>
      </c>
      <c r="P618" s="2">
        <v>12675</v>
      </c>
      <c r="Q618" s="1">
        <v>84825</v>
      </c>
      <c r="R618" s="5">
        <v>47.119199999999999</v>
      </c>
      <c r="S618" s="1">
        <v>39000</v>
      </c>
      <c r="T618" s="1">
        <v>45825</v>
      </c>
      <c r="U618" s="1">
        <v>82.484999999999999</v>
      </c>
    </row>
    <row r="619" spans="1:21" x14ac:dyDescent="0.3">
      <c r="A619" t="s">
        <v>15</v>
      </c>
      <c r="B619" t="s">
        <v>14</v>
      </c>
      <c r="C619" t="s">
        <v>13</v>
      </c>
      <c r="D619" t="s">
        <v>12</v>
      </c>
      <c r="E619" t="s">
        <v>11</v>
      </c>
      <c r="F619" t="s">
        <v>10</v>
      </c>
      <c r="G619" t="s">
        <v>2</v>
      </c>
      <c r="H619" s="4">
        <v>44156</v>
      </c>
      <c r="I619" t="s">
        <v>54</v>
      </c>
      <c r="J619" t="s">
        <v>23</v>
      </c>
      <c r="K619" s="3">
        <v>2020</v>
      </c>
      <c r="L619" s="1">
        <v>3158</v>
      </c>
      <c r="M619" s="5">
        <v>12</v>
      </c>
      <c r="N619" s="5">
        <v>525</v>
      </c>
      <c r="O619" s="1">
        <v>1657950</v>
      </c>
      <c r="P619" s="2">
        <v>215533.5</v>
      </c>
      <c r="Q619" s="1">
        <v>1442416.5</v>
      </c>
      <c r="R619" s="5">
        <v>801.44399999999996</v>
      </c>
      <c r="S619" s="1">
        <v>37896</v>
      </c>
      <c r="T619" s="1">
        <v>1404520.5</v>
      </c>
      <c r="U619" s="1">
        <v>2528.1369</v>
      </c>
    </row>
    <row r="620" spans="1:21" x14ac:dyDescent="0.3">
      <c r="A620" t="s">
        <v>40</v>
      </c>
      <c r="B620" t="s">
        <v>39</v>
      </c>
      <c r="C620" t="s">
        <v>13</v>
      </c>
      <c r="D620" t="s">
        <v>150</v>
      </c>
      <c r="E620" t="s">
        <v>11</v>
      </c>
      <c r="F620" t="s">
        <v>117</v>
      </c>
      <c r="G620" t="s">
        <v>2</v>
      </c>
      <c r="H620" s="4">
        <v>44493</v>
      </c>
      <c r="I620" t="s">
        <v>44</v>
      </c>
      <c r="J620" t="s">
        <v>23</v>
      </c>
      <c r="K620" s="3">
        <v>2021</v>
      </c>
      <c r="L620" s="1">
        <v>1900</v>
      </c>
      <c r="M620" s="5">
        <v>12</v>
      </c>
      <c r="N620" s="5">
        <v>188</v>
      </c>
      <c r="O620" s="1">
        <v>357200</v>
      </c>
      <c r="P620" s="2">
        <v>46436</v>
      </c>
      <c r="Q620" s="1">
        <v>310764</v>
      </c>
      <c r="R620" s="5">
        <v>172.15125</v>
      </c>
      <c r="S620" s="1">
        <v>22800</v>
      </c>
      <c r="T620" s="1">
        <v>287964</v>
      </c>
      <c r="U620" s="1">
        <v>518.33519999999999</v>
      </c>
    </row>
    <row r="621" spans="1:21" x14ac:dyDescent="0.3">
      <c r="A621" t="s">
        <v>8</v>
      </c>
      <c r="B621" t="s">
        <v>29</v>
      </c>
      <c r="C621" t="s">
        <v>13</v>
      </c>
      <c r="D621" t="s">
        <v>149</v>
      </c>
      <c r="E621" t="s">
        <v>11</v>
      </c>
      <c r="F621" t="s">
        <v>148</v>
      </c>
      <c r="G621" t="s">
        <v>2</v>
      </c>
      <c r="H621" s="4">
        <v>44073</v>
      </c>
      <c r="I621" t="s">
        <v>95</v>
      </c>
      <c r="J621" t="s">
        <v>65</v>
      </c>
      <c r="K621" s="3">
        <v>2020</v>
      </c>
      <c r="L621" s="1">
        <v>685</v>
      </c>
      <c r="M621" s="5">
        <v>12</v>
      </c>
      <c r="N621" s="5">
        <v>18</v>
      </c>
      <c r="O621" s="1">
        <v>12330</v>
      </c>
      <c r="P621" s="2">
        <v>1602.9</v>
      </c>
      <c r="Q621" s="1">
        <v>10727.1</v>
      </c>
      <c r="R621" s="5">
        <v>5.9612400000000001</v>
      </c>
      <c r="S621" s="1">
        <v>8220</v>
      </c>
      <c r="T621" s="1">
        <v>2507.1000000000004</v>
      </c>
      <c r="U621" s="1">
        <v>4.5127800000000002</v>
      </c>
    </row>
    <row r="622" spans="1:21" x14ac:dyDescent="0.3">
      <c r="A622" t="s">
        <v>15</v>
      </c>
      <c r="B622" t="s">
        <v>14</v>
      </c>
      <c r="C622" t="s">
        <v>13</v>
      </c>
      <c r="D622" t="s">
        <v>62</v>
      </c>
      <c r="E622" t="s">
        <v>11</v>
      </c>
      <c r="F622" t="s">
        <v>61</v>
      </c>
      <c r="G622" t="s">
        <v>2</v>
      </c>
      <c r="H622" s="4">
        <v>44518</v>
      </c>
      <c r="I622" t="s">
        <v>54</v>
      </c>
      <c r="J622" t="s">
        <v>23</v>
      </c>
      <c r="K622" s="3">
        <v>2021</v>
      </c>
      <c r="L622" s="1">
        <v>3235</v>
      </c>
      <c r="M622" s="5">
        <v>12</v>
      </c>
      <c r="N622" s="5">
        <v>11</v>
      </c>
      <c r="O622" s="1">
        <v>35585</v>
      </c>
      <c r="P622" s="2">
        <v>4626.05</v>
      </c>
      <c r="Q622" s="1">
        <v>30958.95</v>
      </c>
      <c r="R622" s="5">
        <v>16.41864</v>
      </c>
      <c r="S622" s="1">
        <v>38820</v>
      </c>
      <c r="T622" s="1">
        <v>-7861.0499999999993</v>
      </c>
      <c r="U622" s="1">
        <v>-14.149889999999999</v>
      </c>
    </row>
    <row r="623" spans="1:21" x14ac:dyDescent="0.3">
      <c r="A623" t="s">
        <v>43</v>
      </c>
      <c r="B623" t="s">
        <v>57</v>
      </c>
      <c r="C623" t="s">
        <v>13</v>
      </c>
      <c r="D623" t="s">
        <v>72</v>
      </c>
      <c r="E623" t="s">
        <v>11</v>
      </c>
      <c r="F623" t="s">
        <v>71</v>
      </c>
      <c r="G623" t="s">
        <v>2</v>
      </c>
      <c r="H623" s="4">
        <v>44225</v>
      </c>
      <c r="I623" t="s">
        <v>9</v>
      </c>
      <c r="J623" t="s">
        <v>0</v>
      </c>
      <c r="K623" s="3">
        <v>2021</v>
      </c>
      <c r="L623" s="1">
        <v>1878</v>
      </c>
      <c r="M623" s="5">
        <v>12</v>
      </c>
      <c r="N623" s="5">
        <v>23</v>
      </c>
      <c r="O623" s="1">
        <v>43194</v>
      </c>
      <c r="P623" s="2">
        <v>5615.22</v>
      </c>
      <c r="Q623" s="1">
        <v>37578.78</v>
      </c>
      <c r="R623" s="5">
        <v>20.423249999999999</v>
      </c>
      <c r="S623" s="1">
        <v>22536</v>
      </c>
      <c r="T623" s="1">
        <v>15042.779999999999</v>
      </c>
      <c r="U623" s="1">
        <v>27.077003999999999</v>
      </c>
    </row>
    <row r="624" spans="1:21" x14ac:dyDescent="0.3">
      <c r="A624" t="s">
        <v>15</v>
      </c>
      <c r="B624" t="s">
        <v>14</v>
      </c>
      <c r="C624" t="s">
        <v>13</v>
      </c>
      <c r="D624" t="s">
        <v>12</v>
      </c>
      <c r="E624" t="s">
        <v>11</v>
      </c>
      <c r="F624" t="s">
        <v>10</v>
      </c>
      <c r="G624" t="s">
        <v>2</v>
      </c>
      <c r="H624" s="4">
        <v>44192</v>
      </c>
      <c r="I624" t="s">
        <v>24</v>
      </c>
      <c r="J624" t="s">
        <v>23</v>
      </c>
      <c r="K624" s="3">
        <v>2020</v>
      </c>
      <c r="L624" s="1">
        <v>1499</v>
      </c>
      <c r="M624" s="5">
        <v>12</v>
      </c>
      <c r="N624" s="5">
        <v>30</v>
      </c>
      <c r="O624" s="1">
        <v>44970</v>
      </c>
      <c r="P624" s="2">
        <v>5846.1</v>
      </c>
      <c r="Q624" s="1">
        <v>39123.9</v>
      </c>
      <c r="R624" s="5">
        <v>21.732599999999998</v>
      </c>
      <c r="S624" s="1">
        <v>17988</v>
      </c>
      <c r="T624" s="1">
        <v>21135.9</v>
      </c>
      <c r="U624" s="1">
        <v>38.044620000000002</v>
      </c>
    </row>
    <row r="625" spans="1:21" x14ac:dyDescent="0.3">
      <c r="A625" t="s">
        <v>15</v>
      </c>
      <c r="B625" t="s">
        <v>36</v>
      </c>
      <c r="C625" t="s">
        <v>13</v>
      </c>
      <c r="D625" t="s">
        <v>76</v>
      </c>
      <c r="E625" t="s">
        <v>11</v>
      </c>
      <c r="F625" t="s">
        <v>75</v>
      </c>
      <c r="G625" t="s">
        <v>2</v>
      </c>
      <c r="H625" s="4">
        <v>43834</v>
      </c>
      <c r="I625" t="s">
        <v>9</v>
      </c>
      <c r="J625" t="s">
        <v>0</v>
      </c>
      <c r="K625" s="3">
        <v>2020</v>
      </c>
      <c r="L625" s="1">
        <v>428</v>
      </c>
      <c r="M625" s="5">
        <v>12</v>
      </c>
      <c r="N625" s="5">
        <v>525</v>
      </c>
      <c r="O625" s="1">
        <v>224700</v>
      </c>
      <c r="P625" s="2">
        <v>29211</v>
      </c>
      <c r="Q625" s="1">
        <v>195489</v>
      </c>
      <c r="R625" s="5">
        <v>108.70650000000001</v>
      </c>
      <c r="S625" s="1">
        <v>5136</v>
      </c>
      <c r="T625" s="1">
        <v>190353</v>
      </c>
      <c r="U625" s="1">
        <v>342.6354</v>
      </c>
    </row>
    <row r="626" spans="1:21" x14ac:dyDescent="0.3">
      <c r="A626" t="s">
        <v>8</v>
      </c>
      <c r="B626" t="s">
        <v>57</v>
      </c>
      <c r="C626" t="s">
        <v>13</v>
      </c>
      <c r="D626" t="s">
        <v>147</v>
      </c>
      <c r="E626" t="s">
        <v>11</v>
      </c>
      <c r="F626" t="s">
        <v>146</v>
      </c>
      <c r="G626" t="s">
        <v>2</v>
      </c>
      <c r="H626" s="4">
        <v>44518</v>
      </c>
      <c r="I626" t="s">
        <v>54</v>
      </c>
      <c r="J626" t="s">
        <v>23</v>
      </c>
      <c r="K626" s="3">
        <v>2021</v>
      </c>
      <c r="L626" s="1">
        <v>1216</v>
      </c>
      <c r="M626" s="5">
        <v>12</v>
      </c>
      <c r="N626" s="5">
        <v>18</v>
      </c>
      <c r="O626" s="1">
        <v>21888</v>
      </c>
      <c r="P626" s="2">
        <v>2845.44</v>
      </c>
      <c r="Q626" s="1">
        <v>19042.560000000001</v>
      </c>
      <c r="R626" s="5">
        <v>10.575719999999999</v>
      </c>
      <c r="S626" s="1">
        <v>14592</v>
      </c>
      <c r="T626" s="1">
        <v>4450.5600000000013</v>
      </c>
      <c r="U626" s="1">
        <v>8.0110080000000021</v>
      </c>
    </row>
    <row r="627" spans="1:21" x14ac:dyDescent="0.3">
      <c r="A627" t="s">
        <v>43</v>
      </c>
      <c r="B627" t="s">
        <v>57</v>
      </c>
      <c r="C627" t="s">
        <v>52</v>
      </c>
      <c r="D627" t="s">
        <v>56</v>
      </c>
      <c r="E627" t="s">
        <v>50</v>
      </c>
      <c r="F627" t="s">
        <v>55</v>
      </c>
      <c r="G627" t="s">
        <v>2</v>
      </c>
      <c r="H627" s="4">
        <v>44187</v>
      </c>
      <c r="I627" t="s">
        <v>24</v>
      </c>
      <c r="J627" t="s">
        <v>23</v>
      </c>
      <c r="K627" s="3">
        <v>2020</v>
      </c>
      <c r="L627" s="1">
        <v>4797</v>
      </c>
      <c r="M627" s="5">
        <v>148</v>
      </c>
      <c r="N627" s="5">
        <v>23</v>
      </c>
      <c r="O627" s="1">
        <v>110331</v>
      </c>
      <c r="P627" s="2">
        <v>14343.03</v>
      </c>
      <c r="Q627" s="1">
        <v>95987.97</v>
      </c>
      <c r="R627" s="5">
        <v>52.167375</v>
      </c>
      <c r="S627" s="1">
        <v>709956</v>
      </c>
      <c r="T627" s="1">
        <v>-613968.03</v>
      </c>
      <c r="U627" s="1">
        <v>-1105.142454</v>
      </c>
    </row>
    <row r="628" spans="1:21" x14ac:dyDescent="0.3">
      <c r="A628" t="s">
        <v>15</v>
      </c>
      <c r="B628" t="s">
        <v>36</v>
      </c>
      <c r="C628" t="s">
        <v>52</v>
      </c>
      <c r="D628" t="s">
        <v>145</v>
      </c>
      <c r="E628" t="s">
        <v>50</v>
      </c>
      <c r="F628" t="s">
        <v>144</v>
      </c>
      <c r="G628" t="s">
        <v>2</v>
      </c>
      <c r="H628" s="4">
        <v>44260</v>
      </c>
      <c r="I628" t="s">
        <v>1</v>
      </c>
      <c r="J628" t="s">
        <v>0</v>
      </c>
      <c r="K628" s="3">
        <v>2021</v>
      </c>
      <c r="L628" s="1">
        <v>3158</v>
      </c>
      <c r="M628" s="5">
        <v>148</v>
      </c>
      <c r="N628" s="5">
        <v>525</v>
      </c>
      <c r="O628" s="1">
        <v>1657950</v>
      </c>
      <c r="P628" s="2">
        <v>215533.5</v>
      </c>
      <c r="Q628" s="1">
        <v>1442416.5</v>
      </c>
      <c r="R628" s="5">
        <v>801.44399999999996</v>
      </c>
      <c r="S628" s="1">
        <v>467384</v>
      </c>
      <c r="T628" s="1">
        <v>975032.5</v>
      </c>
      <c r="U628" s="1">
        <v>1755.0584999999999</v>
      </c>
    </row>
    <row r="629" spans="1:21" x14ac:dyDescent="0.3">
      <c r="A629" t="s">
        <v>15</v>
      </c>
      <c r="B629" t="s">
        <v>57</v>
      </c>
      <c r="C629" t="s">
        <v>52</v>
      </c>
      <c r="D629" t="s">
        <v>143</v>
      </c>
      <c r="E629" t="s">
        <v>50</v>
      </c>
      <c r="F629" t="s">
        <v>142</v>
      </c>
      <c r="G629" t="s">
        <v>2</v>
      </c>
      <c r="H629" s="4">
        <v>43958</v>
      </c>
      <c r="I629" t="s">
        <v>48</v>
      </c>
      <c r="J629" t="s">
        <v>16</v>
      </c>
      <c r="K629" s="3">
        <v>2020</v>
      </c>
      <c r="L629" s="1">
        <v>1428</v>
      </c>
      <c r="M629" s="5">
        <v>148</v>
      </c>
      <c r="N629" s="5">
        <v>11</v>
      </c>
      <c r="O629" s="1">
        <v>15708</v>
      </c>
      <c r="P629" s="2">
        <v>2042.04</v>
      </c>
      <c r="Q629" s="1">
        <v>13665.96</v>
      </c>
      <c r="R629" s="5">
        <v>7.2471000000000005</v>
      </c>
      <c r="S629" s="1">
        <v>211344</v>
      </c>
      <c r="T629" s="1">
        <v>-197678.04</v>
      </c>
      <c r="U629" s="1">
        <v>-355.820472</v>
      </c>
    </row>
    <row r="630" spans="1:21" x14ac:dyDescent="0.3">
      <c r="A630" t="s">
        <v>8</v>
      </c>
      <c r="B630" t="s">
        <v>14</v>
      </c>
      <c r="C630" t="s">
        <v>52</v>
      </c>
      <c r="D630" t="s">
        <v>60</v>
      </c>
      <c r="E630" t="s">
        <v>50</v>
      </c>
      <c r="F630" t="s">
        <v>59</v>
      </c>
      <c r="G630" t="s">
        <v>2</v>
      </c>
      <c r="H630" s="4">
        <v>44084</v>
      </c>
      <c r="I630" t="s">
        <v>90</v>
      </c>
      <c r="J630" t="s">
        <v>65</v>
      </c>
      <c r="K630" s="3">
        <v>2020</v>
      </c>
      <c r="L630" s="1">
        <v>725</v>
      </c>
      <c r="M630" s="5">
        <v>148</v>
      </c>
      <c r="N630" s="5">
        <v>18</v>
      </c>
      <c r="O630" s="1">
        <v>13050</v>
      </c>
      <c r="P630" s="2">
        <v>1696.5</v>
      </c>
      <c r="Q630" s="1">
        <v>11353.5</v>
      </c>
      <c r="R630" s="5">
        <v>6.3057600000000003</v>
      </c>
      <c r="S630" s="1">
        <v>107300</v>
      </c>
      <c r="T630" s="1">
        <v>-95946.5</v>
      </c>
      <c r="U630" s="1">
        <v>-172.7037</v>
      </c>
    </row>
    <row r="631" spans="1:21" x14ac:dyDescent="0.3">
      <c r="A631" t="s">
        <v>8</v>
      </c>
      <c r="B631" t="s">
        <v>14</v>
      </c>
      <c r="C631" t="s">
        <v>52</v>
      </c>
      <c r="D631" t="s">
        <v>60</v>
      </c>
      <c r="E631" t="s">
        <v>50</v>
      </c>
      <c r="F631" t="s">
        <v>59</v>
      </c>
      <c r="G631" t="s">
        <v>2</v>
      </c>
      <c r="H631" s="4">
        <v>44241</v>
      </c>
      <c r="I631" t="s">
        <v>58</v>
      </c>
      <c r="J631" t="s">
        <v>0</v>
      </c>
      <c r="K631" s="3">
        <v>2021</v>
      </c>
      <c r="L631" s="1">
        <v>492</v>
      </c>
      <c r="M631" s="5">
        <v>148</v>
      </c>
      <c r="N631" s="5">
        <v>18</v>
      </c>
      <c r="O631" s="1">
        <v>8856</v>
      </c>
      <c r="P631" s="2">
        <v>1151.28</v>
      </c>
      <c r="Q631" s="1">
        <v>7704.72</v>
      </c>
      <c r="R631" s="5">
        <v>4.2803999999999993</v>
      </c>
      <c r="S631" s="1">
        <v>72816</v>
      </c>
      <c r="T631" s="1">
        <v>-65111.28</v>
      </c>
      <c r="U631" s="1">
        <v>-117.20030399999999</v>
      </c>
    </row>
    <row r="632" spans="1:21" x14ac:dyDescent="0.3">
      <c r="A632" t="s">
        <v>8</v>
      </c>
      <c r="B632" t="s">
        <v>39</v>
      </c>
      <c r="C632" t="s">
        <v>52</v>
      </c>
      <c r="D632" t="s">
        <v>141</v>
      </c>
      <c r="E632" t="s">
        <v>50</v>
      </c>
      <c r="F632" t="s">
        <v>113</v>
      </c>
      <c r="G632" t="s">
        <v>2</v>
      </c>
      <c r="H632" s="4">
        <v>44425</v>
      </c>
      <c r="I632" t="s">
        <v>95</v>
      </c>
      <c r="J632" t="s">
        <v>65</v>
      </c>
      <c r="K632" s="3">
        <v>2021</v>
      </c>
      <c r="L632" s="1">
        <v>1216</v>
      </c>
      <c r="M632" s="5">
        <v>148</v>
      </c>
      <c r="N632" s="5">
        <v>18</v>
      </c>
      <c r="O632" s="1">
        <v>21888</v>
      </c>
      <c r="P632" s="2">
        <v>2845.44</v>
      </c>
      <c r="Q632" s="1">
        <v>19042.560000000001</v>
      </c>
      <c r="R632" s="5">
        <v>10.575719999999999</v>
      </c>
      <c r="S632" s="1">
        <v>179968</v>
      </c>
      <c r="T632" s="1">
        <v>-160925.44</v>
      </c>
      <c r="U632" s="1">
        <v>-289.66579200000001</v>
      </c>
    </row>
    <row r="633" spans="1:21" x14ac:dyDescent="0.3">
      <c r="A633" t="s">
        <v>40</v>
      </c>
      <c r="B633" t="s">
        <v>22</v>
      </c>
      <c r="C633" t="s">
        <v>6</v>
      </c>
      <c r="D633" t="s">
        <v>140</v>
      </c>
      <c r="E633" t="s">
        <v>4</v>
      </c>
      <c r="F633" t="s">
        <v>41</v>
      </c>
      <c r="G633" t="s">
        <v>2</v>
      </c>
      <c r="H633" s="4">
        <v>44088</v>
      </c>
      <c r="I633" t="s">
        <v>90</v>
      </c>
      <c r="J633" t="s">
        <v>65</v>
      </c>
      <c r="K633" s="3">
        <v>2020</v>
      </c>
      <c r="L633" s="1">
        <v>1900</v>
      </c>
      <c r="M633" s="5">
        <v>308</v>
      </c>
      <c r="N633" s="5">
        <v>188</v>
      </c>
      <c r="O633" s="1">
        <v>357200</v>
      </c>
      <c r="P633" s="2">
        <v>46436</v>
      </c>
      <c r="Q633" s="1">
        <v>310764</v>
      </c>
      <c r="R633" s="5">
        <v>172.15125</v>
      </c>
      <c r="S633" s="1">
        <v>585200</v>
      </c>
      <c r="T633" s="1">
        <v>-274436</v>
      </c>
      <c r="U633" s="1">
        <v>-493.98480000000001</v>
      </c>
    </row>
    <row r="634" spans="1:21" x14ac:dyDescent="0.3">
      <c r="A634" t="s">
        <v>43</v>
      </c>
      <c r="B634" t="s">
        <v>22</v>
      </c>
      <c r="C634" t="s">
        <v>6</v>
      </c>
      <c r="D634" t="s">
        <v>139</v>
      </c>
      <c r="E634" t="s">
        <v>4</v>
      </c>
      <c r="F634" t="s">
        <v>138</v>
      </c>
      <c r="G634" t="s">
        <v>2</v>
      </c>
      <c r="H634" s="4">
        <v>44368</v>
      </c>
      <c r="I634" t="s">
        <v>45</v>
      </c>
      <c r="J634" t="s">
        <v>16</v>
      </c>
      <c r="K634" s="3">
        <v>2021</v>
      </c>
      <c r="L634" s="1">
        <v>1878</v>
      </c>
      <c r="M634" s="5">
        <v>308</v>
      </c>
      <c r="N634" s="5">
        <v>23</v>
      </c>
      <c r="O634" s="1">
        <v>43194</v>
      </c>
      <c r="P634" s="2">
        <v>5615.22</v>
      </c>
      <c r="Q634" s="1">
        <v>37578.78</v>
      </c>
      <c r="R634" s="5">
        <v>20.423249999999999</v>
      </c>
      <c r="S634" s="1">
        <v>578424</v>
      </c>
      <c r="T634" s="1">
        <v>-540845.22</v>
      </c>
      <c r="U634" s="1">
        <v>-973.52139599999987</v>
      </c>
    </row>
    <row r="635" spans="1:21" x14ac:dyDescent="0.3">
      <c r="A635" t="s">
        <v>40</v>
      </c>
      <c r="B635" t="s">
        <v>29</v>
      </c>
      <c r="C635" t="s">
        <v>28</v>
      </c>
      <c r="D635" t="s">
        <v>137</v>
      </c>
      <c r="E635" t="s">
        <v>26</v>
      </c>
      <c r="F635" t="s">
        <v>136</v>
      </c>
      <c r="G635" t="s">
        <v>2</v>
      </c>
      <c r="H635" s="4">
        <v>44065</v>
      </c>
      <c r="I635" t="s">
        <v>95</v>
      </c>
      <c r="J635" t="s">
        <v>65</v>
      </c>
      <c r="K635" s="3">
        <v>2020</v>
      </c>
      <c r="L635" s="1">
        <v>1991</v>
      </c>
      <c r="M635" s="5">
        <v>320</v>
      </c>
      <c r="N635" s="5">
        <v>188</v>
      </c>
      <c r="O635" s="1">
        <v>374308</v>
      </c>
      <c r="P635" s="2">
        <v>48660.04</v>
      </c>
      <c r="Q635" s="1">
        <v>325647.96000000002</v>
      </c>
      <c r="R635" s="5">
        <v>180.41624999999999</v>
      </c>
      <c r="S635" s="1">
        <v>637120</v>
      </c>
      <c r="T635" s="1">
        <v>-311472.03999999998</v>
      </c>
      <c r="U635" s="1">
        <v>-560.6496719999999</v>
      </c>
    </row>
    <row r="636" spans="1:21" x14ac:dyDescent="0.3">
      <c r="A636" t="s">
        <v>15</v>
      </c>
      <c r="B636" t="s">
        <v>22</v>
      </c>
      <c r="C636" t="s">
        <v>28</v>
      </c>
      <c r="D636" t="s">
        <v>85</v>
      </c>
      <c r="E636" t="s">
        <v>26</v>
      </c>
      <c r="F636" t="s">
        <v>84</v>
      </c>
      <c r="G636" t="s">
        <v>2</v>
      </c>
      <c r="H636" s="4">
        <v>44244</v>
      </c>
      <c r="I636" t="s">
        <v>58</v>
      </c>
      <c r="J636" t="s">
        <v>0</v>
      </c>
      <c r="K636" s="3">
        <v>2021</v>
      </c>
      <c r="L636" s="1">
        <v>1428</v>
      </c>
      <c r="M636" s="5">
        <v>320</v>
      </c>
      <c r="N636" s="5">
        <v>11</v>
      </c>
      <c r="O636" s="1">
        <v>15708</v>
      </c>
      <c r="P636" s="2">
        <v>2042.04</v>
      </c>
      <c r="Q636" s="1">
        <v>13665.96</v>
      </c>
      <c r="R636" s="5">
        <v>7.2471000000000005</v>
      </c>
      <c r="S636" s="1">
        <v>456960</v>
      </c>
      <c r="T636" s="1">
        <v>-443294.04</v>
      </c>
      <c r="U636" s="1">
        <v>-797.92927199999997</v>
      </c>
    </row>
    <row r="637" spans="1:21" x14ac:dyDescent="0.3">
      <c r="A637" t="s">
        <v>8</v>
      </c>
      <c r="B637" t="s">
        <v>14</v>
      </c>
      <c r="C637" t="s">
        <v>28</v>
      </c>
      <c r="D637" t="s">
        <v>135</v>
      </c>
      <c r="E637" t="s">
        <v>26</v>
      </c>
      <c r="F637" t="s">
        <v>59</v>
      </c>
      <c r="G637" t="s">
        <v>2</v>
      </c>
      <c r="H637" s="4">
        <v>44218</v>
      </c>
      <c r="I637" t="s">
        <v>9</v>
      </c>
      <c r="J637" t="s">
        <v>0</v>
      </c>
      <c r="K637" s="3">
        <v>2021</v>
      </c>
      <c r="L637" s="1">
        <v>492</v>
      </c>
      <c r="M637" s="5">
        <v>320</v>
      </c>
      <c r="N637" s="5">
        <v>18</v>
      </c>
      <c r="O637" s="1">
        <v>8856</v>
      </c>
      <c r="P637" s="2">
        <v>1151.28</v>
      </c>
      <c r="Q637" s="1">
        <v>7704.72</v>
      </c>
      <c r="R637" s="5">
        <v>4.2803999999999993</v>
      </c>
      <c r="S637" s="1">
        <v>157440</v>
      </c>
      <c r="T637" s="1">
        <v>-149735.28</v>
      </c>
      <c r="U637" s="1">
        <v>-269.523504</v>
      </c>
    </row>
    <row r="638" spans="1:21" x14ac:dyDescent="0.3">
      <c r="A638" t="s">
        <v>15</v>
      </c>
      <c r="B638" t="s">
        <v>39</v>
      </c>
      <c r="C638" t="s">
        <v>81</v>
      </c>
      <c r="D638" t="s">
        <v>134</v>
      </c>
      <c r="E638" t="s">
        <v>79</v>
      </c>
      <c r="F638" t="s">
        <v>133</v>
      </c>
      <c r="G638" t="s">
        <v>2</v>
      </c>
      <c r="H638" s="4">
        <v>43893</v>
      </c>
      <c r="I638" t="s">
        <v>1</v>
      </c>
      <c r="J638" t="s">
        <v>0</v>
      </c>
      <c r="K638" s="3">
        <v>2020</v>
      </c>
      <c r="L638" s="1">
        <v>3095</v>
      </c>
      <c r="M638" s="5">
        <v>4</v>
      </c>
      <c r="N638" s="5">
        <v>30</v>
      </c>
      <c r="O638" s="1">
        <v>92850</v>
      </c>
      <c r="P638" s="2">
        <v>12998.999999999998</v>
      </c>
      <c r="Q638" s="1">
        <v>79851</v>
      </c>
      <c r="R638" s="5">
        <v>44.358800000000002</v>
      </c>
      <c r="S638" s="1">
        <v>12380</v>
      </c>
      <c r="T638" s="1">
        <v>67471</v>
      </c>
      <c r="U638" s="1">
        <v>121.4478</v>
      </c>
    </row>
    <row r="639" spans="1:21" x14ac:dyDescent="0.3">
      <c r="A639" t="s">
        <v>15</v>
      </c>
      <c r="B639" t="s">
        <v>22</v>
      </c>
      <c r="C639" t="s">
        <v>81</v>
      </c>
      <c r="D639" t="s">
        <v>132</v>
      </c>
      <c r="E639" t="s">
        <v>79</v>
      </c>
      <c r="F639" t="s">
        <v>131</v>
      </c>
      <c r="G639" t="s">
        <v>2</v>
      </c>
      <c r="H639" s="4">
        <v>44460</v>
      </c>
      <c r="I639" t="s">
        <v>90</v>
      </c>
      <c r="J639" t="s">
        <v>65</v>
      </c>
      <c r="K639" s="3">
        <v>2021</v>
      </c>
      <c r="L639" s="1">
        <v>2092</v>
      </c>
      <c r="M639" s="5">
        <v>4</v>
      </c>
      <c r="N639" s="5">
        <v>30</v>
      </c>
      <c r="O639" s="1">
        <v>62760</v>
      </c>
      <c r="P639" s="2">
        <v>8786.4</v>
      </c>
      <c r="Q639" s="1">
        <v>53973.599999999999</v>
      </c>
      <c r="R639" s="5">
        <v>29.979599999999998</v>
      </c>
      <c r="S639" s="1">
        <v>8368</v>
      </c>
      <c r="T639" s="1">
        <v>45605.599999999999</v>
      </c>
      <c r="U639" s="1">
        <v>82.09008</v>
      </c>
    </row>
    <row r="640" spans="1:21" x14ac:dyDescent="0.3">
      <c r="A640" t="s">
        <v>15</v>
      </c>
      <c r="B640" t="s">
        <v>36</v>
      </c>
      <c r="C640" t="s">
        <v>81</v>
      </c>
      <c r="D640" t="s">
        <v>130</v>
      </c>
      <c r="E640" t="s">
        <v>79</v>
      </c>
      <c r="F640" t="s">
        <v>129</v>
      </c>
      <c r="G640" t="s">
        <v>2</v>
      </c>
      <c r="H640" s="4">
        <v>44142</v>
      </c>
      <c r="I640" t="s">
        <v>54</v>
      </c>
      <c r="J640" t="s">
        <v>23</v>
      </c>
      <c r="K640" s="3">
        <v>2020</v>
      </c>
      <c r="L640" s="1">
        <v>336</v>
      </c>
      <c r="M640" s="5">
        <v>4</v>
      </c>
      <c r="N640" s="5">
        <v>11</v>
      </c>
      <c r="O640" s="1">
        <v>3696</v>
      </c>
      <c r="P640" s="2">
        <v>517.43999999999994</v>
      </c>
      <c r="Q640" s="1">
        <v>3178.56</v>
      </c>
      <c r="R640" s="5">
        <v>1.6856</v>
      </c>
      <c r="S640" s="1">
        <v>1344</v>
      </c>
      <c r="T640" s="1">
        <v>1834.56</v>
      </c>
      <c r="U640" s="1">
        <v>3.3022079999999998</v>
      </c>
    </row>
    <row r="641" spans="1:21" x14ac:dyDescent="0.3">
      <c r="A641" t="s">
        <v>15</v>
      </c>
      <c r="B641" t="s">
        <v>7</v>
      </c>
      <c r="C641" t="s">
        <v>21</v>
      </c>
      <c r="D641" t="s">
        <v>128</v>
      </c>
      <c r="E641" t="s">
        <v>19</v>
      </c>
      <c r="F641" t="s">
        <v>127</v>
      </c>
      <c r="G641" t="s">
        <v>2</v>
      </c>
      <c r="H641" s="4">
        <v>43954</v>
      </c>
      <c r="I641" t="s">
        <v>48</v>
      </c>
      <c r="J641" t="s">
        <v>16</v>
      </c>
      <c r="K641" s="3">
        <v>2020</v>
      </c>
      <c r="L641" s="1">
        <v>352</v>
      </c>
      <c r="M641" s="5">
        <v>6</v>
      </c>
      <c r="N641" s="5">
        <v>11</v>
      </c>
      <c r="O641" s="1">
        <v>3872</v>
      </c>
      <c r="P641" s="2">
        <v>542.07999999999993</v>
      </c>
      <c r="Q641" s="1">
        <v>3329.92</v>
      </c>
      <c r="R641" s="5">
        <v>1.7638600000000002</v>
      </c>
      <c r="S641" s="1">
        <v>2112</v>
      </c>
      <c r="T641" s="1">
        <v>1217.92</v>
      </c>
      <c r="U641" s="1">
        <v>2.192256</v>
      </c>
    </row>
    <row r="642" spans="1:21" x14ac:dyDescent="0.3">
      <c r="A642" t="s">
        <v>43</v>
      </c>
      <c r="B642" t="s">
        <v>57</v>
      </c>
      <c r="C642" t="s">
        <v>13</v>
      </c>
      <c r="D642" t="s">
        <v>68</v>
      </c>
      <c r="E642" t="s">
        <v>11</v>
      </c>
      <c r="F642" t="s">
        <v>67</v>
      </c>
      <c r="G642" t="s">
        <v>2</v>
      </c>
      <c r="H642" s="4">
        <v>44097</v>
      </c>
      <c r="I642" t="s">
        <v>90</v>
      </c>
      <c r="J642" t="s">
        <v>65</v>
      </c>
      <c r="K642" s="3">
        <v>2020</v>
      </c>
      <c r="L642" s="1">
        <v>334</v>
      </c>
      <c r="M642" s="5">
        <v>12</v>
      </c>
      <c r="N642" s="5">
        <v>23</v>
      </c>
      <c r="O642" s="1">
        <v>7682</v>
      </c>
      <c r="P642" s="2">
        <v>1075.4799999999998</v>
      </c>
      <c r="Q642" s="1">
        <v>6606.52</v>
      </c>
      <c r="R642" s="5">
        <v>3.5861999999999998</v>
      </c>
      <c r="S642" s="1">
        <v>4008</v>
      </c>
      <c r="T642" s="1">
        <v>2598.5200000000004</v>
      </c>
      <c r="U642" s="1">
        <v>4.6773360000000004</v>
      </c>
    </row>
    <row r="643" spans="1:21" x14ac:dyDescent="0.3">
      <c r="A643" t="s">
        <v>15</v>
      </c>
      <c r="B643" t="s">
        <v>14</v>
      </c>
      <c r="C643" t="s">
        <v>13</v>
      </c>
      <c r="D643" t="s">
        <v>12</v>
      </c>
      <c r="E643" t="s">
        <v>11</v>
      </c>
      <c r="F643" t="s">
        <v>10</v>
      </c>
      <c r="G643" t="s">
        <v>2</v>
      </c>
      <c r="H643" s="4">
        <v>44164</v>
      </c>
      <c r="I643" t="s">
        <v>54</v>
      </c>
      <c r="J643" t="s">
        <v>23</v>
      </c>
      <c r="K643" s="3">
        <v>2020</v>
      </c>
      <c r="L643" s="1">
        <v>2914</v>
      </c>
      <c r="M643" s="5">
        <v>12</v>
      </c>
      <c r="N643" s="5">
        <v>30</v>
      </c>
      <c r="O643" s="1">
        <v>87420</v>
      </c>
      <c r="P643" s="2">
        <v>12238.8</v>
      </c>
      <c r="Q643" s="1">
        <v>75181.2</v>
      </c>
      <c r="R643" s="5">
        <v>41.761600000000001</v>
      </c>
      <c r="S643" s="1">
        <v>34968</v>
      </c>
      <c r="T643" s="1">
        <v>40213.199999999997</v>
      </c>
      <c r="U643" s="1">
        <v>72.383759999999995</v>
      </c>
    </row>
    <row r="644" spans="1:21" x14ac:dyDescent="0.3">
      <c r="A644" t="s">
        <v>43</v>
      </c>
      <c r="B644" t="s">
        <v>39</v>
      </c>
      <c r="C644" t="s">
        <v>13</v>
      </c>
      <c r="D644" t="s">
        <v>126</v>
      </c>
      <c r="E644" t="s">
        <v>11</v>
      </c>
      <c r="F644" t="s">
        <v>125</v>
      </c>
      <c r="G644" t="s">
        <v>2</v>
      </c>
      <c r="H644" s="4">
        <v>44247</v>
      </c>
      <c r="I644" t="s">
        <v>58</v>
      </c>
      <c r="J644" t="s">
        <v>0</v>
      </c>
      <c r="K644" s="3">
        <v>2021</v>
      </c>
      <c r="L644" s="1">
        <v>2120</v>
      </c>
      <c r="M644" s="5">
        <v>12</v>
      </c>
      <c r="N644" s="5">
        <v>23</v>
      </c>
      <c r="O644" s="1">
        <v>48760</v>
      </c>
      <c r="P644" s="2">
        <v>6826.4</v>
      </c>
      <c r="Q644" s="1">
        <v>41933.599999999999</v>
      </c>
      <c r="R644" s="5">
        <v>22.7943</v>
      </c>
      <c r="S644" s="1">
        <v>25440</v>
      </c>
      <c r="T644" s="1">
        <v>16493.599999999999</v>
      </c>
      <c r="U644" s="1">
        <v>29.688479999999995</v>
      </c>
    </row>
    <row r="645" spans="1:21" x14ac:dyDescent="0.3">
      <c r="A645" t="s">
        <v>8</v>
      </c>
      <c r="B645" t="s">
        <v>22</v>
      </c>
      <c r="C645" t="s">
        <v>13</v>
      </c>
      <c r="D645" t="s">
        <v>124</v>
      </c>
      <c r="E645" t="s">
        <v>11</v>
      </c>
      <c r="F645" t="s">
        <v>123</v>
      </c>
      <c r="G645" t="s">
        <v>2</v>
      </c>
      <c r="H645" s="4">
        <v>44159</v>
      </c>
      <c r="I645" t="s">
        <v>54</v>
      </c>
      <c r="J645" t="s">
        <v>23</v>
      </c>
      <c r="K645" s="3">
        <v>2020</v>
      </c>
      <c r="L645" s="1">
        <v>1672</v>
      </c>
      <c r="M645" s="5">
        <v>12</v>
      </c>
      <c r="N645" s="5">
        <v>18</v>
      </c>
      <c r="O645" s="1">
        <v>30096</v>
      </c>
      <c r="P645" s="2">
        <v>4213.4399999999996</v>
      </c>
      <c r="Q645" s="1">
        <v>25882.560000000001</v>
      </c>
      <c r="R645" s="5">
        <v>14.37576</v>
      </c>
      <c r="S645" s="1">
        <v>20064</v>
      </c>
      <c r="T645" s="1">
        <v>5818.5600000000013</v>
      </c>
      <c r="U645" s="1">
        <v>10.473408000000003</v>
      </c>
    </row>
    <row r="646" spans="1:21" x14ac:dyDescent="0.3">
      <c r="A646" t="s">
        <v>15</v>
      </c>
      <c r="B646" t="s">
        <v>36</v>
      </c>
      <c r="C646" t="s">
        <v>6</v>
      </c>
      <c r="D646" t="s">
        <v>122</v>
      </c>
      <c r="E646" t="s">
        <v>4</v>
      </c>
      <c r="F646" t="s">
        <v>121</v>
      </c>
      <c r="G646" t="s">
        <v>2</v>
      </c>
      <c r="H646" s="4">
        <v>44128</v>
      </c>
      <c r="I646" t="s">
        <v>44</v>
      </c>
      <c r="J646" t="s">
        <v>23</v>
      </c>
      <c r="K646" s="3">
        <v>2020</v>
      </c>
      <c r="L646" s="1">
        <v>336</v>
      </c>
      <c r="M646" s="5">
        <v>308</v>
      </c>
      <c r="N646" s="5">
        <v>11</v>
      </c>
      <c r="O646" s="1">
        <v>3696</v>
      </c>
      <c r="P646" s="2">
        <v>517.43999999999994</v>
      </c>
      <c r="Q646" s="1">
        <v>3178.56</v>
      </c>
      <c r="R646" s="5">
        <v>1.6856</v>
      </c>
      <c r="S646" s="1">
        <v>103488</v>
      </c>
      <c r="T646" s="1">
        <v>-100309.44</v>
      </c>
      <c r="U646" s="1">
        <v>-180.55699200000001</v>
      </c>
    </row>
    <row r="647" spans="1:21" x14ac:dyDescent="0.3">
      <c r="A647" t="s">
        <v>8</v>
      </c>
      <c r="B647" t="s">
        <v>7</v>
      </c>
      <c r="C647" t="s">
        <v>28</v>
      </c>
      <c r="D647" t="s">
        <v>89</v>
      </c>
      <c r="E647" t="s">
        <v>26</v>
      </c>
      <c r="F647" t="s">
        <v>88</v>
      </c>
      <c r="G647" t="s">
        <v>2</v>
      </c>
      <c r="H647" s="4">
        <v>44530</v>
      </c>
      <c r="I647" t="s">
        <v>54</v>
      </c>
      <c r="J647" t="s">
        <v>23</v>
      </c>
      <c r="K647" s="3">
        <v>2021</v>
      </c>
      <c r="L647" s="1">
        <v>1672</v>
      </c>
      <c r="M647" s="5">
        <v>320</v>
      </c>
      <c r="N647" s="5">
        <v>18</v>
      </c>
      <c r="O647" s="1">
        <v>30096</v>
      </c>
      <c r="P647" s="2">
        <v>4213.4399999999996</v>
      </c>
      <c r="Q647" s="1">
        <v>25882.560000000001</v>
      </c>
      <c r="R647" s="5">
        <v>14.37576</v>
      </c>
      <c r="S647" s="1">
        <v>535040</v>
      </c>
      <c r="T647" s="1">
        <v>-509157.44</v>
      </c>
      <c r="U647" s="1">
        <v>-916.48339199999998</v>
      </c>
    </row>
    <row r="648" spans="1:21" x14ac:dyDescent="0.3">
      <c r="A648" t="s">
        <v>30</v>
      </c>
      <c r="B648" t="s">
        <v>7</v>
      </c>
      <c r="C648" t="s">
        <v>81</v>
      </c>
      <c r="D648" t="s">
        <v>120</v>
      </c>
      <c r="E648" t="s">
        <v>79</v>
      </c>
      <c r="F648" t="s">
        <v>119</v>
      </c>
      <c r="G648" t="s">
        <v>2</v>
      </c>
      <c r="H648" s="4">
        <v>43871</v>
      </c>
      <c r="I648" t="s">
        <v>58</v>
      </c>
      <c r="J648" t="s">
        <v>0</v>
      </c>
      <c r="K648" s="3">
        <v>2020</v>
      </c>
      <c r="L648" s="1">
        <v>961</v>
      </c>
      <c r="M648" s="5">
        <v>4</v>
      </c>
      <c r="N648" s="5">
        <v>450</v>
      </c>
      <c r="O648" s="1">
        <v>432450</v>
      </c>
      <c r="P648" s="2">
        <v>60543.000000000007</v>
      </c>
      <c r="Q648" s="1">
        <v>371907</v>
      </c>
      <c r="R648" s="5">
        <v>206.65799999999999</v>
      </c>
      <c r="S648" s="1">
        <v>3844</v>
      </c>
      <c r="T648" s="1">
        <v>368063</v>
      </c>
      <c r="U648" s="1">
        <v>662.51339999999993</v>
      </c>
    </row>
    <row r="649" spans="1:21" x14ac:dyDescent="0.3">
      <c r="A649" t="s">
        <v>30</v>
      </c>
      <c r="B649" t="s">
        <v>39</v>
      </c>
      <c r="C649" t="s">
        <v>81</v>
      </c>
      <c r="D649" t="s">
        <v>118</v>
      </c>
      <c r="E649" t="s">
        <v>79</v>
      </c>
      <c r="F649" t="s">
        <v>117</v>
      </c>
      <c r="G649" t="s">
        <v>2</v>
      </c>
      <c r="H649" s="4">
        <v>43887</v>
      </c>
      <c r="I649" t="s">
        <v>58</v>
      </c>
      <c r="J649" t="s">
        <v>0</v>
      </c>
      <c r="K649" s="3">
        <v>2020</v>
      </c>
      <c r="L649" s="1">
        <v>1795</v>
      </c>
      <c r="M649" s="5">
        <v>4</v>
      </c>
      <c r="N649" s="5">
        <v>450</v>
      </c>
      <c r="O649" s="1">
        <v>807750</v>
      </c>
      <c r="P649" s="2">
        <v>113085.00000000001</v>
      </c>
      <c r="Q649" s="1">
        <v>694665</v>
      </c>
      <c r="R649" s="5">
        <v>385.96800000000002</v>
      </c>
      <c r="S649" s="1">
        <v>7180</v>
      </c>
      <c r="T649" s="1">
        <v>687485</v>
      </c>
      <c r="U649" s="1">
        <v>1237.473</v>
      </c>
    </row>
    <row r="650" spans="1:21" x14ac:dyDescent="0.3">
      <c r="A650" t="s">
        <v>30</v>
      </c>
      <c r="B650" t="s">
        <v>57</v>
      </c>
      <c r="C650" t="s">
        <v>81</v>
      </c>
      <c r="D650" t="s">
        <v>116</v>
      </c>
      <c r="E650" t="s">
        <v>79</v>
      </c>
      <c r="F650" t="s">
        <v>77</v>
      </c>
      <c r="G650" t="s">
        <v>2</v>
      </c>
      <c r="H650" s="4">
        <v>44311</v>
      </c>
      <c r="I650" t="s">
        <v>17</v>
      </c>
      <c r="J650" t="s">
        <v>16</v>
      </c>
      <c r="K650" s="3">
        <v>2021</v>
      </c>
      <c r="L650" s="1">
        <v>1212</v>
      </c>
      <c r="M650" s="5">
        <v>4</v>
      </c>
      <c r="N650" s="5">
        <v>450</v>
      </c>
      <c r="O650" s="1">
        <v>545400</v>
      </c>
      <c r="P650" s="2">
        <v>76356</v>
      </c>
      <c r="Q650" s="1">
        <v>469044</v>
      </c>
      <c r="R650" s="5">
        <v>260.58</v>
      </c>
      <c r="S650" s="1">
        <v>4848</v>
      </c>
      <c r="T650" s="1">
        <v>464196</v>
      </c>
      <c r="U650" s="1">
        <v>835.55279999999993</v>
      </c>
    </row>
    <row r="651" spans="1:21" x14ac:dyDescent="0.3">
      <c r="A651" t="s">
        <v>43</v>
      </c>
      <c r="B651" t="s">
        <v>7</v>
      </c>
      <c r="C651" t="s">
        <v>81</v>
      </c>
      <c r="D651" t="s">
        <v>115</v>
      </c>
      <c r="E651" t="s">
        <v>79</v>
      </c>
      <c r="F651" t="s">
        <v>107</v>
      </c>
      <c r="G651" t="s">
        <v>2</v>
      </c>
      <c r="H651" s="4">
        <v>43885</v>
      </c>
      <c r="I651" t="s">
        <v>58</v>
      </c>
      <c r="J651" t="s">
        <v>0</v>
      </c>
      <c r="K651" s="3">
        <v>2020</v>
      </c>
      <c r="L651" s="1">
        <v>1816</v>
      </c>
      <c r="M651" s="5">
        <v>4</v>
      </c>
      <c r="N651" s="5">
        <v>23</v>
      </c>
      <c r="O651" s="1">
        <v>41768</v>
      </c>
      <c r="P651" s="2">
        <v>5847.52</v>
      </c>
      <c r="Q651" s="1">
        <v>35920.479999999996</v>
      </c>
      <c r="R651" s="5">
        <v>19.517700000000001</v>
      </c>
      <c r="S651" s="1">
        <v>7264</v>
      </c>
      <c r="T651" s="1">
        <v>28656.479999999996</v>
      </c>
      <c r="U651" s="1">
        <v>51.581663999999989</v>
      </c>
    </row>
    <row r="652" spans="1:21" x14ac:dyDescent="0.3">
      <c r="A652" t="s">
        <v>43</v>
      </c>
      <c r="B652" t="s">
        <v>39</v>
      </c>
      <c r="C652" t="s">
        <v>81</v>
      </c>
      <c r="D652" t="s">
        <v>114</v>
      </c>
      <c r="E652" t="s">
        <v>79</v>
      </c>
      <c r="F652" t="s">
        <v>113</v>
      </c>
      <c r="G652" t="s">
        <v>2</v>
      </c>
      <c r="H652" s="4">
        <v>44350</v>
      </c>
      <c r="I652" t="s">
        <v>45</v>
      </c>
      <c r="J652" t="s">
        <v>16</v>
      </c>
      <c r="K652" s="3">
        <v>2021</v>
      </c>
      <c r="L652" s="1">
        <v>2760</v>
      </c>
      <c r="M652" s="5">
        <v>4</v>
      </c>
      <c r="N652" s="5">
        <v>23</v>
      </c>
      <c r="O652" s="1">
        <v>63480</v>
      </c>
      <c r="P652" s="2">
        <v>8887.2000000000007</v>
      </c>
      <c r="Q652" s="1">
        <v>54592.800000000003</v>
      </c>
      <c r="R652" s="5">
        <v>29.67</v>
      </c>
      <c r="S652" s="1">
        <v>11040</v>
      </c>
      <c r="T652" s="1">
        <v>43552.800000000003</v>
      </c>
      <c r="U652" s="1">
        <v>78.395040000000009</v>
      </c>
    </row>
    <row r="653" spans="1:21" x14ac:dyDescent="0.3">
      <c r="A653" t="s">
        <v>15</v>
      </c>
      <c r="B653" t="s">
        <v>7</v>
      </c>
      <c r="C653" t="s">
        <v>21</v>
      </c>
      <c r="D653" t="s">
        <v>110</v>
      </c>
      <c r="E653" t="s">
        <v>19</v>
      </c>
      <c r="F653" t="s">
        <v>109</v>
      </c>
      <c r="G653" t="s">
        <v>2</v>
      </c>
      <c r="H653" s="4">
        <v>43964</v>
      </c>
      <c r="I653" t="s">
        <v>48</v>
      </c>
      <c r="J653" t="s">
        <v>16</v>
      </c>
      <c r="K653" s="3">
        <v>2020</v>
      </c>
      <c r="L653" s="1">
        <v>2673</v>
      </c>
      <c r="M653" s="5">
        <v>6</v>
      </c>
      <c r="N653" s="5">
        <v>525</v>
      </c>
      <c r="O653" s="1">
        <v>1403325</v>
      </c>
      <c r="P653" s="2">
        <v>196465.50000000003</v>
      </c>
      <c r="Q653" s="1">
        <v>1206859.5</v>
      </c>
      <c r="R653" s="5">
        <v>670.47749999999996</v>
      </c>
      <c r="S653" s="1">
        <v>16038</v>
      </c>
      <c r="T653" s="1">
        <v>1190821.5</v>
      </c>
      <c r="U653" s="1">
        <v>2143.4787000000001</v>
      </c>
    </row>
    <row r="654" spans="1:21" x14ac:dyDescent="0.3">
      <c r="A654" t="s">
        <v>15</v>
      </c>
      <c r="B654" t="s">
        <v>33</v>
      </c>
      <c r="C654" t="s">
        <v>21</v>
      </c>
      <c r="D654" t="s">
        <v>112</v>
      </c>
      <c r="E654" t="s">
        <v>19</v>
      </c>
      <c r="F654" t="s">
        <v>111</v>
      </c>
      <c r="G654" t="s">
        <v>2</v>
      </c>
      <c r="H654" s="4">
        <v>44013</v>
      </c>
      <c r="I654" t="s">
        <v>66</v>
      </c>
      <c r="J654" t="s">
        <v>65</v>
      </c>
      <c r="K654" s="3">
        <v>2020</v>
      </c>
      <c r="L654" s="1">
        <v>1439</v>
      </c>
      <c r="M654" s="5">
        <v>6</v>
      </c>
      <c r="N654" s="5">
        <v>525</v>
      </c>
      <c r="O654" s="1">
        <v>755475</v>
      </c>
      <c r="P654" s="2">
        <v>105766.50000000001</v>
      </c>
      <c r="Q654" s="1">
        <v>649708.5</v>
      </c>
      <c r="R654" s="5">
        <v>360.899</v>
      </c>
      <c r="S654" s="1">
        <v>8634</v>
      </c>
      <c r="T654" s="1">
        <v>641074.5</v>
      </c>
      <c r="U654" s="1">
        <v>1153.9340999999999</v>
      </c>
    </row>
    <row r="655" spans="1:21" x14ac:dyDescent="0.3">
      <c r="A655" t="s">
        <v>15</v>
      </c>
      <c r="B655" t="s">
        <v>7</v>
      </c>
      <c r="C655" t="s">
        <v>21</v>
      </c>
      <c r="D655" t="s">
        <v>110</v>
      </c>
      <c r="E655" t="s">
        <v>19</v>
      </c>
      <c r="F655" t="s">
        <v>109</v>
      </c>
      <c r="G655" t="s">
        <v>2</v>
      </c>
      <c r="H655" s="4">
        <v>44425</v>
      </c>
      <c r="I655" t="s">
        <v>95</v>
      </c>
      <c r="J655" t="s">
        <v>65</v>
      </c>
      <c r="K655" s="3">
        <v>2021</v>
      </c>
      <c r="L655" s="1">
        <v>240</v>
      </c>
      <c r="M655" s="5">
        <v>6</v>
      </c>
      <c r="N655" s="5">
        <v>525</v>
      </c>
      <c r="O655" s="1">
        <v>126000</v>
      </c>
      <c r="P655" s="2">
        <v>17640</v>
      </c>
      <c r="Q655" s="1">
        <v>108360</v>
      </c>
      <c r="R655" s="5">
        <v>60.2</v>
      </c>
      <c r="S655" s="1">
        <v>1440</v>
      </c>
      <c r="T655" s="1">
        <v>106920</v>
      </c>
      <c r="U655" s="1">
        <v>192.45599999999999</v>
      </c>
    </row>
    <row r="656" spans="1:21" x14ac:dyDescent="0.3">
      <c r="A656" t="s">
        <v>15</v>
      </c>
      <c r="B656" t="s">
        <v>7</v>
      </c>
      <c r="C656" t="s">
        <v>21</v>
      </c>
      <c r="D656" t="s">
        <v>110</v>
      </c>
      <c r="E656" t="s">
        <v>19</v>
      </c>
      <c r="F656" t="s">
        <v>109</v>
      </c>
      <c r="G656" t="s">
        <v>2</v>
      </c>
      <c r="H656" s="4">
        <v>44477</v>
      </c>
      <c r="I656" t="s">
        <v>44</v>
      </c>
      <c r="J656" t="s">
        <v>23</v>
      </c>
      <c r="K656" s="3">
        <v>2021</v>
      </c>
      <c r="L656" s="1">
        <v>466</v>
      </c>
      <c r="M656" s="5">
        <v>6</v>
      </c>
      <c r="N656" s="5">
        <v>11</v>
      </c>
      <c r="O656" s="1">
        <v>5126</v>
      </c>
      <c r="P656" s="2">
        <v>717.6400000000001</v>
      </c>
      <c r="Q656" s="1">
        <v>4408.3599999999997</v>
      </c>
      <c r="R656" s="5">
        <v>2.3357600000000001</v>
      </c>
      <c r="S656" s="1">
        <v>2796</v>
      </c>
      <c r="T656" s="1">
        <v>1612.3599999999997</v>
      </c>
      <c r="U656" s="1">
        <v>2.9022479999999993</v>
      </c>
    </row>
    <row r="657" spans="1:21" x14ac:dyDescent="0.3">
      <c r="A657" t="s">
        <v>43</v>
      </c>
      <c r="B657" t="s">
        <v>7</v>
      </c>
      <c r="C657" t="s">
        <v>21</v>
      </c>
      <c r="D657" t="s">
        <v>108</v>
      </c>
      <c r="E657" t="s">
        <v>19</v>
      </c>
      <c r="F657" t="s">
        <v>107</v>
      </c>
      <c r="G657" t="s">
        <v>2</v>
      </c>
      <c r="H657" s="4">
        <v>44231</v>
      </c>
      <c r="I657" t="s">
        <v>58</v>
      </c>
      <c r="J657" t="s">
        <v>0</v>
      </c>
      <c r="K657" s="3">
        <v>2021</v>
      </c>
      <c r="L657" s="1">
        <v>2760</v>
      </c>
      <c r="M657" s="5">
        <v>6</v>
      </c>
      <c r="N657" s="5">
        <v>23</v>
      </c>
      <c r="O657" s="1">
        <v>63480</v>
      </c>
      <c r="P657" s="2">
        <v>8887.2000000000007</v>
      </c>
      <c r="Q657" s="1">
        <v>54592.800000000003</v>
      </c>
      <c r="R657" s="5">
        <v>29.67</v>
      </c>
      <c r="S657" s="1">
        <v>16560</v>
      </c>
      <c r="T657" s="1">
        <v>38032.800000000003</v>
      </c>
      <c r="U657" s="1">
        <v>68.459040000000002</v>
      </c>
    </row>
    <row r="658" spans="1:21" x14ac:dyDescent="0.3">
      <c r="A658" t="s">
        <v>15</v>
      </c>
      <c r="B658" t="s">
        <v>36</v>
      </c>
      <c r="C658" t="s">
        <v>13</v>
      </c>
      <c r="D658" t="s">
        <v>74</v>
      </c>
      <c r="E658" t="s">
        <v>11</v>
      </c>
      <c r="F658" t="s">
        <v>73</v>
      </c>
      <c r="G658" t="s">
        <v>2</v>
      </c>
      <c r="H658" s="4">
        <v>44097</v>
      </c>
      <c r="I658" t="s">
        <v>90</v>
      </c>
      <c r="J658" t="s">
        <v>65</v>
      </c>
      <c r="K658" s="3">
        <v>2020</v>
      </c>
      <c r="L658" s="1">
        <v>312</v>
      </c>
      <c r="M658" s="5">
        <v>12</v>
      </c>
      <c r="N658" s="5">
        <v>30</v>
      </c>
      <c r="O658" s="1">
        <v>9360</v>
      </c>
      <c r="P658" s="2">
        <v>1310.4000000000001</v>
      </c>
      <c r="Q658" s="1">
        <v>8049.6</v>
      </c>
      <c r="R658" s="5">
        <v>4.4720000000000004</v>
      </c>
      <c r="S658" s="1">
        <v>3744</v>
      </c>
      <c r="T658" s="1">
        <v>4305.6000000000004</v>
      </c>
      <c r="U658" s="1">
        <v>7.7500800000000005</v>
      </c>
    </row>
    <row r="659" spans="1:21" x14ac:dyDescent="0.3">
      <c r="A659" t="s">
        <v>8</v>
      </c>
      <c r="B659" t="s">
        <v>33</v>
      </c>
      <c r="C659" t="s">
        <v>13</v>
      </c>
      <c r="D659" t="s">
        <v>64</v>
      </c>
      <c r="E659" t="s">
        <v>11</v>
      </c>
      <c r="F659" t="s">
        <v>63</v>
      </c>
      <c r="G659" t="s">
        <v>2</v>
      </c>
      <c r="H659" s="4">
        <v>44526</v>
      </c>
      <c r="I659" t="s">
        <v>54</v>
      </c>
      <c r="J659" t="s">
        <v>23</v>
      </c>
      <c r="K659" s="3">
        <v>2021</v>
      </c>
      <c r="L659" s="1">
        <v>3497</v>
      </c>
      <c r="M659" s="5">
        <v>12</v>
      </c>
      <c r="N659" s="5">
        <v>18</v>
      </c>
      <c r="O659" s="1">
        <v>62946</v>
      </c>
      <c r="P659" s="2">
        <v>8812.44</v>
      </c>
      <c r="Q659" s="1">
        <v>54133.56</v>
      </c>
      <c r="R659" s="5">
        <v>30.072479999999999</v>
      </c>
      <c r="S659" s="1">
        <v>41964</v>
      </c>
      <c r="T659" s="1">
        <v>12169.559999999998</v>
      </c>
      <c r="U659" s="1">
        <v>21.905207999999995</v>
      </c>
    </row>
    <row r="660" spans="1:21" x14ac:dyDescent="0.3">
      <c r="A660" t="s">
        <v>15</v>
      </c>
      <c r="B660" t="s">
        <v>14</v>
      </c>
      <c r="C660" t="s">
        <v>13</v>
      </c>
      <c r="D660" t="s">
        <v>62</v>
      </c>
      <c r="E660" t="s">
        <v>11</v>
      </c>
      <c r="F660" t="s">
        <v>61</v>
      </c>
      <c r="G660" t="s">
        <v>2</v>
      </c>
      <c r="H660" s="4">
        <v>44182</v>
      </c>
      <c r="I660" t="s">
        <v>24</v>
      </c>
      <c r="J660" t="s">
        <v>23</v>
      </c>
      <c r="K660" s="3">
        <v>2020</v>
      </c>
      <c r="L660" s="1">
        <v>2077</v>
      </c>
      <c r="M660" s="5">
        <v>12</v>
      </c>
      <c r="N660" s="5">
        <v>11</v>
      </c>
      <c r="O660" s="1">
        <v>22847</v>
      </c>
      <c r="P660" s="2">
        <v>3198.5800000000004</v>
      </c>
      <c r="Q660" s="1">
        <v>19648.419999999998</v>
      </c>
      <c r="R660" s="5">
        <v>10.42062</v>
      </c>
      <c r="S660" s="1">
        <v>24924</v>
      </c>
      <c r="T660" s="1">
        <v>-5275.5800000000017</v>
      </c>
      <c r="U660" s="1">
        <v>-9.496044000000003</v>
      </c>
    </row>
    <row r="661" spans="1:21" x14ac:dyDescent="0.3">
      <c r="A661" t="s">
        <v>15</v>
      </c>
      <c r="B661" t="s">
        <v>14</v>
      </c>
      <c r="C661" t="s">
        <v>13</v>
      </c>
      <c r="D661" t="s">
        <v>12</v>
      </c>
      <c r="E661" t="s">
        <v>11</v>
      </c>
      <c r="F661" t="s">
        <v>10</v>
      </c>
      <c r="G661" t="s">
        <v>2</v>
      </c>
      <c r="H661" s="4">
        <v>44022</v>
      </c>
      <c r="I661" t="s">
        <v>66</v>
      </c>
      <c r="J661" t="s">
        <v>65</v>
      </c>
      <c r="K661" s="3">
        <v>2020</v>
      </c>
      <c r="L661" s="1">
        <v>840</v>
      </c>
      <c r="M661" s="5">
        <v>12</v>
      </c>
      <c r="N661" s="5">
        <v>525</v>
      </c>
      <c r="O661" s="1">
        <v>441000</v>
      </c>
      <c r="P661" s="2">
        <v>61740.000000000007</v>
      </c>
      <c r="Q661" s="1">
        <v>379260</v>
      </c>
      <c r="R661" s="5">
        <v>210.7</v>
      </c>
      <c r="S661" s="1">
        <v>10080</v>
      </c>
      <c r="T661" s="1">
        <v>369180</v>
      </c>
      <c r="U661" s="1">
        <v>664.524</v>
      </c>
    </row>
    <row r="662" spans="1:21" x14ac:dyDescent="0.3">
      <c r="A662" t="s">
        <v>15</v>
      </c>
      <c r="B662" t="s">
        <v>7</v>
      </c>
      <c r="C662" t="s">
        <v>13</v>
      </c>
      <c r="D662" t="s">
        <v>106</v>
      </c>
      <c r="E662" t="s">
        <v>11</v>
      </c>
      <c r="F662" t="s">
        <v>105</v>
      </c>
      <c r="G662" t="s">
        <v>2</v>
      </c>
      <c r="H662" s="4">
        <v>44178</v>
      </c>
      <c r="I662" t="s">
        <v>24</v>
      </c>
      <c r="J662" t="s">
        <v>23</v>
      </c>
      <c r="K662" s="3">
        <v>2020</v>
      </c>
      <c r="L662" s="1">
        <v>1412</v>
      </c>
      <c r="M662" s="5">
        <v>12</v>
      </c>
      <c r="N662" s="5">
        <v>525</v>
      </c>
      <c r="O662" s="1">
        <v>741300</v>
      </c>
      <c r="P662" s="2">
        <v>103782.00000000001</v>
      </c>
      <c r="Q662" s="1">
        <v>637518</v>
      </c>
      <c r="R662" s="5">
        <v>354.27699999999999</v>
      </c>
      <c r="S662" s="1">
        <v>16944</v>
      </c>
      <c r="T662" s="1">
        <v>620574</v>
      </c>
      <c r="U662" s="1">
        <v>1117.0332000000001</v>
      </c>
    </row>
    <row r="663" spans="1:21" x14ac:dyDescent="0.3">
      <c r="A663" t="s">
        <v>40</v>
      </c>
      <c r="B663" t="s">
        <v>57</v>
      </c>
      <c r="C663" t="s">
        <v>52</v>
      </c>
      <c r="D663" t="s">
        <v>104</v>
      </c>
      <c r="E663" t="s">
        <v>50</v>
      </c>
      <c r="F663" t="s">
        <v>103</v>
      </c>
      <c r="G663" t="s">
        <v>2</v>
      </c>
      <c r="H663" s="4">
        <v>44477</v>
      </c>
      <c r="I663" t="s">
        <v>44</v>
      </c>
      <c r="J663" t="s">
        <v>23</v>
      </c>
      <c r="K663" s="3">
        <v>2021</v>
      </c>
      <c r="L663" s="1">
        <v>1890</v>
      </c>
      <c r="M663" s="5">
        <v>148</v>
      </c>
      <c r="N663" s="5">
        <v>188</v>
      </c>
      <c r="O663" s="1">
        <v>355320</v>
      </c>
      <c r="P663" s="2">
        <v>49744.800000000003</v>
      </c>
      <c r="Q663" s="1">
        <v>305575.2</v>
      </c>
      <c r="R663" s="5">
        <v>169.3125</v>
      </c>
      <c r="S663" s="1">
        <v>279720</v>
      </c>
      <c r="T663" s="1">
        <v>25855.200000000012</v>
      </c>
      <c r="U663" s="1">
        <v>46.539360000000016</v>
      </c>
    </row>
    <row r="664" spans="1:21" x14ac:dyDescent="0.3">
      <c r="A664" t="s">
        <v>15</v>
      </c>
      <c r="B664" t="s">
        <v>22</v>
      </c>
      <c r="C664" t="s">
        <v>52</v>
      </c>
      <c r="D664" t="s">
        <v>102</v>
      </c>
      <c r="E664" t="s">
        <v>50</v>
      </c>
      <c r="F664" t="s">
        <v>101</v>
      </c>
      <c r="G664" t="s">
        <v>2</v>
      </c>
      <c r="H664" s="4">
        <v>44453</v>
      </c>
      <c r="I664" t="s">
        <v>90</v>
      </c>
      <c r="J664" t="s">
        <v>65</v>
      </c>
      <c r="K664" s="3">
        <v>2021</v>
      </c>
      <c r="L664" s="1">
        <v>727</v>
      </c>
      <c r="M664" s="1">
        <v>148</v>
      </c>
      <c r="N664" s="1">
        <v>30</v>
      </c>
      <c r="O664" s="1">
        <v>21810</v>
      </c>
      <c r="P664" s="2">
        <v>3053.4</v>
      </c>
      <c r="Q664" s="1">
        <v>18756.599999999999</v>
      </c>
      <c r="R664" s="1">
        <v>10.423200000000001</v>
      </c>
      <c r="S664" s="1">
        <v>107596</v>
      </c>
      <c r="T664" s="1">
        <v>-88839.4</v>
      </c>
      <c r="U664" s="1">
        <v>-159.91091999999998</v>
      </c>
    </row>
    <row r="665" spans="1:21" x14ac:dyDescent="0.3">
      <c r="A665" t="s">
        <v>30</v>
      </c>
      <c r="B665" t="s">
        <v>57</v>
      </c>
      <c r="C665" t="s">
        <v>52</v>
      </c>
      <c r="D665" t="s">
        <v>100</v>
      </c>
      <c r="E665" t="s">
        <v>50</v>
      </c>
      <c r="F665" t="s">
        <v>77</v>
      </c>
      <c r="G665" t="s">
        <v>2</v>
      </c>
      <c r="H665" s="4">
        <v>43850</v>
      </c>
      <c r="I665" t="s">
        <v>9</v>
      </c>
      <c r="J665" t="s">
        <v>0</v>
      </c>
      <c r="K665" s="3">
        <v>2020</v>
      </c>
      <c r="L665" s="1">
        <v>2952</v>
      </c>
      <c r="M665" s="1">
        <v>148</v>
      </c>
      <c r="N665" s="1">
        <v>450</v>
      </c>
      <c r="O665" s="1">
        <v>1328400</v>
      </c>
      <c r="P665" s="2">
        <v>185976.00000000003</v>
      </c>
      <c r="Q665" s="1">
        <v>1142424</v>
      </c>
      <c r="R665" s="1">
        <v>634.67999999999995</v>
      </c>
      <c r="S665" s="1">
        <v>436896</v>
      </c>
      <c r="T665" s="1">
        <v>705528</v>
      </c>
      <c r="U665" s="1">
        <v>1269.9503999999999</v>
      </c>
    </row>
    <row r="666" spans="1:21" x14ac:dyDescent="0.3">
      <c r="A666" t="s">
        <v>15</v>
      </c>
      <c r="B666" t="s">
        <v>39</v>
      </c>
      <c r="C666" t="s">
        <v>6</v>
      </c>
      <c r="D666" t="s">
        <v>99</v>
      </c>
      <c r="E666" t="s">
        <v>4</v>
      </c>
      <c r="F666" t="s">
        <v>98</v>
      </c>
      <c r="G666" t="s">
        <v>2</v>
      </c>
      <c r="H666" s="4">
        <v>44234</v>
      </c>
      <c r="I666" t="s">
        <v>58</v>
      </c>
      <c r="J666" t="s">
        <v>0</v>
      </c>
      <c r="K666" s="3">
        <v>2021</v>
      </c>
      <c r="L666" s="1">
        <v>3484</v>
      </c>
      <c r="M666" s="1">
        <v>308</v>
      </c>
      <c r="N666" s="1">
        <v>11</v>
      </c>
      <c r="O666" s="1">
        <v>38324</v>
      </c>
      <c r="P666" s="2">
        <v>5365.3600000000006</v>
      </c>
      <c r="Q666" s="1">
        <v>32958.639999999999</v>
      </c>
      <c r="R666" s="1">
        <v>17.47606</v>
      </c>
      <c r="S666" s="1">
        <v>1073072</v>
      </c>
      <c r="T666" s="1">
        <v>-1040113.36</v>
      </c>
      <c r="U666" s="1">
        <v>-1872.2040479999998</v>
      </c>
    </row>
    <row r="667" spans="1:21" x14ac:dyDescent="0.3">
      <c r="A667" t="s">
        <v>30</v>
      </c>
      <c r="B667" t="s">
        <v>7</v>
      </c>
      <c r="C667" t="s">
        <v>6</v>
      </c>
      <c r="D667" t="s">
        <v>94</v>
      </c>
      <c r="E667" t="s">
        <v>4</v>
      </c>
      <c r="F667" t="s">
        <v>3</v>
      </c>
      <c r="G667" t="s">
        <v>2</v>
      </c>
      <c r="H667" s="4">
        <v>44021</v>
      </c>
      <c r="I667" t="s">
        <v>66</v>
      </c>
      <c r="J667" t="s">
        <v>65</v>
      </c>
      <c r="K667" s="3">
        <v>2020</v>
      </c>
      <c r="L667" s="1">
        <v>3049</v>
      </c>
      <c r="M667" s="1">
        <v>308</v>
      </c>
      <c r="N667" s="1">
        <v>450</v>
      </c>
      <c r="O667" s="1">
        <v>1372050</v>
      </c>
      <c r="P667" s="2">
        <v>192087.00000000003</v>
      </c>
      <c r="Q667" s="1">
        <v>1179963</v>
      </c>
      <c r="R667" s="1">
        <v>655.57799999999997</v>
      </c>
      <c r="S667" s="1">
        <v>939092</v>
      </c>
      <c r="T667" s="1">
        <v>240871</v>
      </c>
      <c r="U667" s="1">
        <v>433.56779999999998</v>
      </c>
    </row>
    <row r="668" spans="1:21" x14ac:dyDescent="0.3">
      <c r="A668" t="s">
        <v>30</v>
      </c>
      <c r="B668" t="s">
        <v>29</v>
      </c>
      <c r="C668" t="s">
        <v>6</v>
      </c>
      <c r="D668" t="s">
        <v>97</v>
      </c>
      <c r="E668" t="s">
        <v>4</v>
      </c>
      <c r="F668" t="s">
        <v>96</v>
      </c>
      <c r="G668" t="s">
        <v>2</v>
      </c>
      <c r="H668" s="4">
        <v>44433</v>
      </c>
      <c r="I668" t="s">
        <v>95</v>
      </c>
      <c r="J668" t="s">
        <v>65</v>
      </c>
      <c r="K668" s="3">
        <v>2021</v>
      </c>
      <c r="L668" s="1">
        <v>1795</v>
      </c>
      <c r="M668" s="1">
        <v>308</v>
      </c>
      <c r="N668" s="1">
        <v>450</v>
      </c>
      <c r="O668" s="1">
        <v>807750</v>
      </c>
      <c r="P668" s="2">
        <v>113085.00000000001</v>
      </c>
      <c r="Q668" s="1">
        <v>694665</v>
      </c>
      <c r="R668" s="1">
        <v>385.96800000000002</v>
      </c>
      <c r="S668" s="1">
        <v>552860</v>
      </c>
      <c r="T668" s="1">
        <v>141805</v>
      </c>
      <c r="U668" s="1">
        <v>255.249</v>
      </c>
    </row>
    <row r="669" spans="1:21" x14ac:dyDescent="0.3">
      <c r="A669" t="s">
        <v>30</v>
      </c>
      <c r="B669" t="s">
        <v>7</v>
      </c>
      <c r="C669" t="s">
        <v>6</v>
      </c>
      <c r="D669" t="s">
        <v>94</v>
      </c>
      <c r="E669" t="s">
        <v>4</v>
      </c>
      <c r="F669" t="s">
        <v>3</v>
      </c>
      <c r="G669" t="s">
        <v>2</v>
      </c>
      <c r="H669" s="4">
        <v>44332</v>
      </c>
      <c r="I669" t="s">
        <v>48</v>
      </c>
      <c r="J669" t="s">
        <v>16</v>
      </c>
      <c r="K669" s="3">
        <v>2021</v>
      </c>
      <c r="L669" s="1">
        <v>1212</v>
      </c>
      <c r="M669" s="1">
        <v>308</v>
      </c>
      <c r="N669" s="1">
        <v>450</v>
      </c>
      <c r="O669" s="1">
        <v>545400</v>
      </c>
      <c r="P669" s="2">
        <v>76356</v>
      </c>
      <c r="Q669" s="1">
        <v>469044</v>
      </c>
      <c r="R669" s="1">
        <v>260.58</v>
      </c>
      <c r="S669" s="1">
        <v>373296</v>
      </c>
      <c r="T669" s="1">
        <v>95748</v>
      </c>
      <c r="U669" s="1">
        <v>172.34639999999999</v>
      </c>
    </row>
    <row r="670" spans="1:21" x14ac:dyDescent="0.3">
      <c r="A670" t="s">
        <v>30</v>
      </c>
      <c r="B670" t="s">
        <v>36</v>
      </c>
      <c r="C670" t="s">
        <v>28</v>
      </c>
      <c r="D670" t="s">
        <v>93</v>
      </c>
      <c r="E670" t="s">
        <v>26</v>
      </c>
      <c r="F670" t="s">
        <v>92</v>
      </c>
      <c r="G670" t="s">
        <v>2</v>
      </c>
      <c r="H670" s="4">
        <v>44141</v>
      </c>
      <c r="I670" t="s">
        <v>54</v>
      </c>
      <c r="J670" t="s">
        <v>23</v>
      </c>
      <c r="K670" s="3">
        <v>2020</v>
      </c>
      <c r="L670" s="1">
        <v>1066</v>
      </c>
      <c r="M670" s="1">
        <v>320</v>
      </c>
      <c r="N670" s="1">
        <v>450</v>
      </c>
      <c r="O670" s="1">
        <v>479700</v>
      </c>
      <c r="P670" s="2">
        <v>67158</v>
      </c>
      <c r="Q670" s="1">
        <v>412542</v>
      </c>
      <c r="R670" s="1">
        <v>229.10400000000001</v>
      </c>
      <c r="S670" s="1">
        <v>341120</v>
      </c>
      <c r="T670" s="1">
        <v>71422</v>
      </c>
      <c r="U670" s="1">
        <v>128.55959999999999</v>
      </c>
    </row>
    <row r="671" spans="1:21" x14ac:dyDescent="0.3">
      <c r="A671" t="s">
        <v>40</v>
      </c>
      <c r="B671" t="s">
        <v>14</v>
      </c>
      <c r="C671" t="s">
        <v>28</v>
      </c>
      <c r="D671" t="s">
        <v>91</v>
      </c>
      <c r="E671" t="s">
        <v>26</v>
      </c>
      <c r="F671" t="s">
        <v>59</v>
      </c>
      <c r="G671" t="s">
        <v>2</v>
      </c>
      <c r="H671" s="4">
        <v>44093</v>
      </c>
      <c r="I671" t="s">
        <v>90</v>
      </c>
      <c r="J671" t="s">
        <v>65</v>
      </c>
      <c r="K671" s="3">
        <v>2020</v>
      </c>
      <c r="L671" s="1">
        <v>3413</v>
      </c>
      <c r="M671" s="1">
        <v>320</v>
      </c>
      <c r="N671" s="1">
        <v>188</v>
      </c>
      <c r="O671" s="1">
        <v>641644</v>
      </c>
      <c r="P671" s="2">
        <v>89830.16</v>
      </c>
      <c r="Q671" s="1">
        <v>551813.84</v>
      </c>
      <c r="R671" s="1">
        <v>305.73</v>
      </c>
      <c r="S671" s="1">
        <v>1092160</v>
      </c>
      <c r="T671" s="1">
        <v>-540346.16</v>
      </c>
      <c r="U671" s="1">
        <v>-972.62308800000005</v>
      </c>
    </row>
    <row r="672" spans="1:21" x14ac:dyDescent="0.3">
      <c r="A672" t="s">
        <v>8</v>
      </c>
      <c r="B672" t="s">
        <v>7</v>
      </c>
      <c r="C672" t="s">
        <v>28</v>
      </c>
      <c r="D672" t="s">
        <v>89</v>
      </c>
      <c r="E672" t="s">
        <v>26</v>
      </c>
      <c r="F672" t="s">
        <v>88</v>
      </c>
      <c r="G672" t="s">
        <v>2</v>
      </c>
      <c r="H672" s="4">
        <v>43992</v>
      </c>
      <c r="I672" t="s">
        <v>45</v>
      </c>
      <c r="J672" t="s">
        <v>16</v>
      </c>
      <c r="K672" s="3">
        <v>2020</v>
      </c>
      <c r="L672" s="1">
        <v>2970</v>
      </c>
      <c r="M672" s="1">
        <v>320</v>
      </c>
      <c r="N672" s="1">
        <v>18</v>
      </c>
      <c r="O672" s="1">
        <v>53460</v>
      </c>
      <c r="P672" s="2">
        <v>7484.4000000000005</v>
      </c>
      <c r="Q672" s="1">
        <v>45975.6</v>
      </c>
      <c r="R672" s="1">
        <v>25.542000000000002</v>
      </c>
      <c r="S672" s="1">
        <v>950400</v>
      </c>
      <c r="T672" s="1">
        <v>-904424.4</v>
      </c>
      <c r="U672" s="1">
        <v>-1627.9639199999999</v>
      </c>
    </row>
    <row r="673" spans="1:21" x14ac:dyDescent="0.3">
      <c r="A673" t="s">
        <v>8</v>
      </c>
      <c r="B673" t="s">
        <v>39</v>
      </c>
      <c r="C673" t="s">
        <v>28</v>
      </c>
      <c r="D673" t="s">
        <v>87</v>
      </c>
      <c r="E673" t="s">
        <v>26</v>
      </c>
      <c r="F673" t="s">
        <v>86</v>
      </c>
      <c r="G673" t="s">
        <v>2</v>
      </c>
      <c r="H673" s="4">
        <v>44363</v>
      </c>
      <c r="I673" t="s">
        <v>45</v>
      </c>
      <c r="J673" t="s">
        <v>16</v>
      </c>
      <c r="K673" s="3">
        <v>2021</v>
      </c>
      <c r="L673" s="1">
        <v>3497</v>
      </c>
      <c r="M673" s="1">
        <v>320</v>
      </c>
      <c r="N673" s="1">
        <v>18</v>
      </c>
      <c r="O673" s="1">
        <v>62946</v>
      </c>
      <c r="P673" s="2">
        <v>8812.44</v>
      </c>
      <c r="Q673" s="1">
        <v>54133.56</v>
      </c>
      <c r="R673" s="1">
        <v>30.072479999999999</v>
      </c>
      <c r="S673" s="1">
        <v>1119040</v>
      </c>
      <c r="T673" s="1">
        <v>-1064906.44</v>
      </c>
      <c r="U673" s="1">
        <v>-1916.8315919999998</v>
      </c>
    </row>
    <row r="674" spans="1:21" x14ac:dyDescent="0.3">
      <c r="A674" t="s">
        <v>15</v>
      </c>
      <c r="B674" t="s">
        <v>22</v>
      </c>
      <c r="C674" t="s">
        <v>28</v>
      </c>
      <c r="D674" t="s">
        <v>85</v>
      </c>
      <c r="E674" t="s">
        <v>26</v>
      </c>
      <c r="F674" t="s">
        <v>84</v>
      </c>
      <c r="G674" t="s">
        <v>2</v>
      </c>
      <c r="H674" s="4">
        <v>43939</v>
      </c>
      <c r="I674" t="s">
        <v>17</v>
      </c>
      <c r="J674" t="s">
        <v>16</v>
      </c>
      <c r="K674" s="3">
        <v>2020</v>
      </c>
      <c r="L674" s="1">
        <v>2077</v>
      </c>
      <c r="M674" s="1">
        <v>320</v>
      </c>
      <c r="N674" s="1">
        <v>11</v>
      </c>
      <c r="O674" s="1">
        <v>22847</v>
      </c>
      <c r="P674" s="2">
        <v>3198.5800000000004</v>
      </c>
      <c r="Q674" s="1">
        <v>19648.419999999998</v>
      </c>
      <c r="R674" s="1">
        <v>10.42062</v>
      </c>
      <c r="S674" s="1">
        <v>664640</v>
      </c>
      <c r="T674" s="1">
        <v>-644991.57999999996</v>
      </c>
      <c r="U674" s="1">
        <v>-1160.9848439999998</v>
      </c>
    </row>
    <row r="675" spans="1:21" x14ac:dyDescent="0.3">
      <c r="A675" t="s">
        <v>40</v>
      </c>
      <c r="B675" t="s">
        <v>33</v>
      </c>
      <c r="C675" t="s">
        <v>81</v>
      </c>
      <c r="D675" t="s">
        <v>83</v>
      </c>
      <c r="E675" t="s">
        <v>79</v>
      </c>
      <c r="F675" t="s">
        <v>82</v>
      </c>
      <c r="G675" t="s">
        <v>2</v>
      </c>
      <c r="H675" s="4">
        <v>44349</v>
      </c>
      <c r="I675" t="s">
        <v>45</v>
      </c>
      <c r="J675" t="s">
        <v>16</v>
      </c>
      <c r="K675" s="3">
        <v>2021</v>
      </c>
      <c r="L675" s="1">
        <v>1409</v>
      </c>
      <c r="M675" s="1">
        <v>4</v>
      </c>
      <c r="N675" s="1">
        <v>188</v>
      </c>
      <c r="O675" s="1">
        <v>264892</v>
      </c>
      <c r="P675" s="2">
        <v>39733.799999999996</v>
      </c>
      <c r="Q675" s="1">
        <v>225158.2</v>
      </c>
      <c r="R675" s="1">
        <v>124.7375</v>
      </c>
      <c r="S675" s="1">
        <v>5636</v>
      </c>
      <c r="T675" s="1">
        <v>219522.2</v>
      </c>
      <c r="U675" s="1">
        <v>395.13996000000003</v>
      </c>
    </row>
    <row r="676" spans="1:21" x14ac:dyDescent="0.3">
      <c r="A676" t="s">
        <v>40</v>
      </c>
      <c r="B676" t="s">
        <v>39</v>
      </c>
      <c r="C676" t="s">
        <v>81</v>
      </c>
      <c r="D676" t="s">
        <v>80</v>
      </c>
      <c r="E676" t="s">
        <v>79</v>
      </c>
      <c r="F676" t="s">
        <v>37</v>
      </c>
      <c r="G676" t="s">
        <v>2</v>
      </c>
      <c r="H676" s="4">
        <v>44561</v>
      </c>
      <c r="I676" t="s">
        <v>24</v>
      </c>
      <c r="J676" t="s">
        <v>23</v>
      </c>
      <c r="K676" s="3">
        <v>2021</v>
      </c>
      <c r="L676" s="1">
        <v>3320</v>
      </c>
      <c r="M676" s="1">
        <v>4</v>
      </c>
      <c r="N676" s="1">
        <v>188</v>
      </c>
      <c r="O676" s="1">
        <v>624160</v>
      </c>
      <c r="P676" s="2">
        <v>93624</v>
      </c>
      <c r="Q676" s="1">
        <v>530536</v>
      </c>
      <c r="R676" s="1">
        <v>293.99374999999998</v>
      </c>
      <c r="S676" s="1">
        <v>13280</v>
      </c>
      <c r="T676" s="1">
        <v>517256</v>
      </c>
      <c r="U676" s="1">
        <v>931.06079999999997</v>
      </c>
    </row>
    <row r="677" spans="1:21" x14ac:dyDescent="0.3">
      <c r="A677" t="s">
        <v>40</v>
      </c>
      <c r="B677" t="s">
        <v>39</v>
      </c>
      <c r="C677" t="s">
        <v>81</v>
      </c>
      <c r="D677" t="s">
        <v>80</v>
      </c>
      <c r="E677" t="s">
        <v>79</v>
      </c>
      <c r="F677" t="s">
        <v>37</v>
      </c>
      <c r="G677" t="s">
        <v>2</v>
      </c>
      <c r="H677" s="4">
        <v>44365</v>
      </c>
      <c r="I677" t="s">
        <v>45</v>
      </c>
      <c r="J677" t="s">
        <v>16</v>
      </c>
      <c r="K677" s="3">
        <v>2021</v>
      </c>
      <c r="L677" s="1">
        <v>1302</v>
      </c>
      <c r="M677" s="1">
        <v>4</v>
      </c>
      <c r="N677" s="1">
        <v>188</v>
      </c>
      <c r="O677" s="1">
        <v>244776</v>
      </c>
      <c r="P677" s="2">
        <v>36716.400000000001</v>
      </c>
      <c r="Q677" s="1">
        <v>208059.6</v>
      </c>
      <c r="R677" s="1">
        <v>115.28125</v>
      </c>
      <c r="S677" s="1">
        <v>5208</v>
      </c>
      <c r="T677" s="1">
        <v>202851.6</v>
      </c>
      <c r="U677" s="1">
        <v>365.13288</v>
      </c>
    </row>
    <row r="678" spans="1:21" x14ac:dyDescent="0.3">
      <c r="A678" t="s">
        <v>30</v>
      </c>
      <c r="B678" t="s">
        <v>39</v>
      </c>
      <c r="C678" t="s">
        <v>21</v>
      </c>
      <c r="D678" t="s">
        <v>78</v>
      </c>
      <c r="E678" t="s">
        <v>19</v>
      </c>
      <c r="F678" t="s">
        <v>77</v>
      </c>
      <c r="G678" t="s">
        <v>2</v>
      </c>
      <c r="H678" s="4">
        <v>44210</v>
      </c>
      <c r="I678" t="s">
        <v>9</v>
      </c>
      <c r="J678" t="s">
        <v>0</v>
      </c>
      <c r="K678" s="3">
        <v>2021</v>
      </c>
      <c r="L678" s="1">
        <v>655</v>
      </c>
      <c r="M678" s="1">
        <v>6</v>
      </c>
      <c r="N678" s="1">
        <v>450</v>
      </c>
      <c r="O678" s="1">
        <v>294750</v>
      </c>
      <c r="P678" s="2">
        <v>44212.5</v>
      </c>
      <c r="Q678" s="1">
        <v>250537.5</v>
      </c>
      <c r="R678" s="1">
        <v>139.22999999999999</v>
      </c>
      <c r="S678" s="1">
        <v>3930</v>
      </c>
      <c r="T678" s="1">
        <v>246607.5</v>
      </c>
      <c r="U678" s="1">
        <v>443.89349999999996</v>
      </c>
    </row>
    <row r="679" spans="1:21" x14ac:dyDescent="0.3">
      <c r="A679" t="s">
        <v>15</v>
      </c>
      <c r="B679" t="s">
        <v>36</v>
      </c>
      <c r="C679" t="s">
        <v>13</v>
      </c>
      <c r="D679" t="s">
        <v>76</v>
      </c>
      <c r="E679" t="s">
        <v>11</v>
      </c>
      <c r="F679" t="s">
        <v>75</v>
      </c>
      <c r="G679" t="s">
        <v>2</v>
      </c>
      <c r="H679" s="4">
        <v>44334</v>
      </c>
      <c r="I679" t="s">
        <v>48</v>
      </c>
      <c r="J679" t="s">
        <v>16</v>
      </c>
      <c r="K679" s="3">
        <v>2021</v>
      </c>
      <c r="L679" s="1">
        <v>1390</v>
      </c>
      <c r="M679" s="1">
        <v>12</v>
      </c>
      <c r="N679" s="1">
        <v>30</v>
      </c>
      <c r="O679" s="1">
        <v>41700</v>
      </c>
      <c r="P679" s="2">
        <v>6255</v>
      </c>
      <c r="Q679" s="1">
        <v>35445</v>
      </c>
      <c r="R679" s="1">
        <v>19.686</v>
      </c>
      <c r="S679" s="1">
        <v>16680</v>
      </c>
      <c r="T679" s="1">
        <v>18765</v>
      </c>
      <c r="U679" s="1">
        <v>33.777000000000001</v>
      </c>
    </row>
    <row r="680" spans="1:21" x14ac:dyDescent="0.3">
      <c r="A680" t="s">
        <v>43</v>
      </c>
      <c r="B680" t="s">
        <v>57</v>
      </c>
      <c r="C680" t="s">
        <v>13</v>
      </c>
      <c r="D680" t="s">
        <v>72</v>
      </c>
      <c r="E680" t="s">
        <v>11</v>
      </c>
      <c r="F680" t="s">
        <v>71</v>
      </c>
      <c r="G680" t="s">
        <v>2</v>
      </c>
      <c r="H680" s="4">
        <v>44479</v>
      </c>
      <c r="I680" t="s">
        <v>44</v>
      </c>
      <c r="J680" t="s">
        <v>23</v>
      </c>
      <c r="K680" s="3">
        <v>2021</v>
      </c>
      <c r="L680" s="1">
        <v>1937</v>
      </c>
      <c r="M680" s="1">
        <v>12</v>
      </c>
      <c r="N680" s="1">
        <v>23</v>
      </c>
      <c r="O680" s="1">
        <v>44551</v>
      </c>
      <c r="P680" s="2">
        <v>6682.65</v>
      </c>
      <c r="Q680" s="1">
        <v>37868.35</v>
      </c>
      <c r="R680" s="1">
        <v>20.578499999999998</v>
      </c>
      <c r="S680" s="1">
        <v>23244</v>
      </c>
      <c r="T680" s="1">
        <v>14624.349999999999</v>
      </c>
      <c r="U680" s="1">
        <v>26.323829999999997</v>
      </c>
    </row>
    <row r="681" spans="1:21" x14ac:dyDescent="0.3">
      <c r="A681" t="s">
        <v>15</v>
      </c>
      <c r="B681" t="s">
        <v>36</v>
      </c>
      <c r="C681" t="s">
        <v>13</v>
      </c>
      <c r="D681" t="s">
        <v>74</v>
      </c>
      <c r="E681" t="s">
        <v>11</v>
      </c>
      <c r="F681" t="s">
        <v>73</v>
      </c>
      <c r="G681" t="s">
        <v>2</v>
      </c>
      <c r="H681" s="4">
        <v>44276</v>
      </c>
      <c r="I681" t="s">
        <v>1</v>
      </c>
      <c r="J681" t="s">
        <v>0</v>
      </c>
      <c r="K681" s="3">
        <v>2021</v>
      </c>
      <c r="L681" s="1">
        <v>3042</v>
      </c>
      <c r="M681" s="1">
        <v>12</v>
      </c>
      <c r="N681" s="1">
        <v>11</v>
      </c>
      <c r="O681" s="1">
        <v>33462</v>
      </c>
      <c r="P681" s="2">
        <v>5019.3</v>
      </c>
      <c r="Q681" s="1">
        <v>28442.7</v>
      </c>
      <c r="R681" s="1">
        <v>15.08325</v>
      </c>
      <c r="S681" s="1">
        <v>36504</v>
      </c>
      <c r="T681" s="1">
        <v>-8061.2999999999993</v>
      </c>
      <c r="U681" s="1">
        <v>-14.510339999999998</v>
      </c>
    </row>
    <row r="682" spans="1:21" x14ac:dyDescent="0.3">
      <c r="A682" t="s">
        <v>15</v>
      </c>
      <c r="B682" t="s">
        <v>36</v>
      </c>
      <c r="C682" t="s">
        <v>13</v>
      </c>
      <c r="D682" t="s">
        <v>74</v>
      </c>
      <c r="E682" t="s">
        <v>11</v>
      </c>
      <c r="F682" t="s">
        <v>73</v>
      </c>
      <c r="G682" t="s">
        <v>2</v>
      </c>
      <c r="H682" s="4">
        <v>43903</v>
      </c>
      <c r="I682" t="s">
        <v>1</v>
      </c>
      <c r="J682" t="s">
        <v>0</v>
      </c>
      <c r="K682" s="3">
        <v>2020</v>
      </c>
      <c r="L682" s="1">
        <v>3421</v>
      </c>
      <c r="M682" s="1">
        <v>12</v>
      </c>
      <c r="N682" s="1">
        <v>525</v>
      </c>
      <c r="O682" s="1">
        <v>1796025</v>
      </c>
      <c r="P682" s="2">
        <v>269403.75</v>
      </c>
      <c r="Q682" s="1">
        <v>1526621.25</v>
      </c>
      <c r="R682" s="1">
        <v>848.17250000000001</v>
      </c>
      <c r="S682" s="1">
        <v>41052</v>
      </c>
      <c r="T682" s="1">
        <v>1485569.25</v>
      </c>
      <c r="U682" s="1">
        <v>2674.0246499999998</v>
      </c>
    </row>
    <row r="683" spans="1:21" x14ac:dyDescent="0.3">
      <c r="A683" t="s">
        <v>43</v>
      </c>
      <c r="B683" t="s">
        <v>57</v>
      </c>
      <c r="C683" t="s">
        <v>13</v>
      </c>
      <c r="D683" t="s">
        <v>72</v>
      </c>
      <c r="E683" t="s">
        <v>11</v>
      </c>
      <c r="F683" t="s">
        <v>71</v>
      </c>
      <c r="G683" t="s">
        <v>2</v>
      </c>
      <c r="H683" s="4">
        <v>44475</v>
      </c>
      <c r="I683" t="s">
        <v>44</v>
      </c>
      <c r="J683" t="s">
        <v>23</v>
      </c>
      <c r="K683" s="3">
        <v>2021</v>
      </c>
      <c r="L683" s="1">
        <v>3071</v>
      </c>
      <c r="M683" s="1">
        <v>12</v>
      </c>
      <c r="N683" s="1">
        <v>23</v>
      </c>
      <c r="O683" s="1">
        <v>70633</v>
      </c>
      <c r="P683" s="2">
        <v>10594.949999999999</v>
      </c>
      <c r="Q683" s="1">
        <v>60038.05</v>
      </c>
      <c r="R683" s="1">
        <v>32.627249999999997</v>
      </c>
      <c r="S683" s="1">
        <v>36852</v>
      </c>
      <c r="T683" s="1">
        <v>23186.050000000003</v>
      </c>
      <c r="U683" s="1">
        <v>41.734890000000007</v>
      </c>
    </row>
    <row r="684" spans="1:21" x14ac:dyDescent="0.3">
      <c r="A684" t="s">
        <v>40</v>
      </c>
      <c r="B684" t="s">
        <v>29</v>
      </c>
      <c r="C684" t="s">
        <v>13</v>
      </c>
      <c r="D684" t="s">
        <v>70</v>
      </c>
      <c r="E684" t="s">
        <v>11</v>
      </c>
      <c r="F684" t="s">
        <v>69</v>
      </c>
      <c r="G684" t="s">
        <v>2</v>
      </c>
      <c r="H684" s="4">
        <v>44195</v>
      </c>
      <c r="I684" t="s">
        <v>24</v>
      </c>
      <c r="J684" t="s">
        <v>23</v>
      </c>
      <c r="K684" s="3">
        <v>2020</v>
      </c>
      <c r="L684" s="1">
        <v>1302</v>
      </c>
      <c r="M684" s="1">
        <v>12</v>
      </c>
      <c r="N684" s="1">
        <v>188</v>
      </c>
      <c r="O684" s="1">
        <v>244776</v>
      </c>
      <c r="P684" s="2">
        <v>36716.400000000001</v>
      </c>
      <c r="Q684" s="1">
        <v>208059.6</v>
      </c>
      <c r="R684" s="1">
        <v>115.28125</v>
      </c>
      <c r="S684" s="1">
        <v>15624</v>
      </c>
      <c r="T684" s="1">
        <v>192435.6</v>
      </c>
      <c r="U684" s="1">
        <v>346.38407999999998</v>
      </c>
    </row>
    <row r="685" spans="1:21" x14ac:dyDescent="0.3">
      <c r="A685" t="s">
        <v>43</v>
      </c>
      <c r="B685" t="s">
        <v>57</v>
      </c>
      <c r="C685" t="s">
        <v>13</v>
      </c>
      <c r="D685" t="s">
        <v>68</v>
      </c>
      <c r="E685" t="s">
        <v>11</v>
      </c>
      <c r="F685" t="s">
        <v>67</v>
      </c>
      <c r="G685" t="s">
        <v>2</v>
      </c>
      <c r="H685" s="4">
        <v>44028</v>
      </c>
      <c r="I685" t="s">
        <v>66</v>
      </c>
      <c r="J685" t="s">
        <v>65</v>
      </c>
      <c r="K685" s="3">
        <v>2020</v>
      </c>
      <c r="L685" s="1">
        <v>1410</v>
      </c>
      <c r="M685" s="1">
        <v>12</v>
      </c>
      <c r="N685" s="1">
        <v>23</v>
      </c>
      <c r="O685" s="1">
        <v>32430</v>
      </c>
      <c r="P685" s="2">
        <v>4864.5</v>
      </c>
      <c r="Q685" s="1">
        <v>27565.5</v>
      </c>
      <c r="R685" s="1">
        <v>14.981249999999999</v>
      </c>
      <c r="S685" s="1">
        <v>16920</v>
      </c>
      <c r="T685" s="1">
        <v>10645.5</v>
      </c>
      <c r="U685" s="1">
        <v>19.161899999999999</v>
      </c>
    </row>
    <row r="686" spans="1:21" x14ac:dyDescent="0.3">
      <c r="A686" t="s">
        <v>8</v>
      </c>
      <c r="B686" t="s">
        <v>33</v>
      </c>
      <c r="C686" t="s">
        <v>13</v>
      </c>
      <c r="D686" t="s">
        <v>64</v>
      </c>
      <c r="E686" t="s">
        <v>11</v>
      </c>
      <c r="F686" t="s">
        <v>63</v>
      </c>
      <c r="G686" t="s">
        <v>2</v>
      </c>
      <c r="H686" s="4">
        <v>44151</v>
      </c>
      <c r="I686" t="s">
        <v>54</v>
      </c>
      <c r="J686" t="s">
        <v>23</v>
      </c>
      <c r="K686" s="3">
        <v>2020</v>
      </c>
      <c r="L686" s="1">
        <v>1097</v>
      </c>
      <c r="M686" s="1">
        <v>12</v>
      </c>
      <c r="N686" s="1">
        <v>18</v>
      </c>
      <c r="O686" s="1">
        <v>19746</v>
      </c>
      <c r="P686" s="2">
        <v>2961.9</v>
      </c>
      <c r="Q686" s="1">
        <v>16784.099999999999</v>
      </c>
      <c r="R686" s="1">
        <v>9.3227999999999991</v>
      </c>
      <c r="S686" s="1">
        <v>13164</v>
      </c>
      <c r="T686" s="1">
        <v>3620.0999999999985</v>
      </c>
      <c r="U686" s="1">
        <v>6.5161799999999976</v>
      </c>
    </row>
    <row r="687" spans="1:21" x14ac:dyDescent="0.3">
      <c r="A687" t="s">
        <v>15</v>
      </c>
      <c r="B687" t="s">
        <v>14</v>
      </c>
      <c r="C687" t="s">
        <v>13</v>
      </c>
      <c r="D687" t="s">
        <v>62</v>
      </c>
      <c r="E687" t="s">
        <v>11</v>
      </c>
      <c r="F687" t="s">
        <v>61</v>
      </c>
      <c r="G687" t="s">
        <v>2</v>
      </c>
      <c r="H687" s="4">
        <v>44119</v>
      </c>
      <c r="I687" t="s">
        <v>44</v>
      </c>
      <c r="J687" t="s">
        <v>23</v>
      </c>
      <c r="K687" s="3">
        <v>2020</v>
      </c>
      <c r="L687" s="1">
        <v>352</v>
      </c>
      <c r="M687" s="1">
        <v>12</v>
      </c>
      <c r="N687" s="1">
        <v>30</v>
      </c>
      <c r="O687" s="1">
        <v>10560</v>
      </c>
      <c r="P687" s="2">
        <v>1584</v>
      </c>
      <c r="Q687" s="1">
        <v>8976</v>
      </c>
      <c r="R687" s="1">
        <v>4.9809999999999999</v>
      </c>
      <c r="S687" s="1">
        <v>4224</v>
      </c>
      <c r="T687" s="1">
        <v>4752</v>
      </c>
      <c r="U687" s="1">
        <v>8.5535999999999994</v>
      </c>
    </row>
    <row r="688" spans="1:21" x14ac:dyDescent="0.3">
      <c r="A688" t="s">
        <v>8</v>
      </c>
      <c r="B688" t="s">
        <v>14</v>
      </c>
      <c r="C688" t="s">
        <v>52</v>
      </c>
      <c r="D688" t="s">
        <v>60</v>
      </c>
      <c r="E688" t="s">
        <v>50</v>
      </c>
      <c r="F688" t="s">
        <v>59</v>
      </c>
      <c r="G688" t="s">
        <v>2</v>
      </c>
      <c r="H688" s="4">
        <v>44234</v>
      </c>
      <c r="I688" t="s">
        <v>58</v>
      </c>
      <c r="J688" t="s">
        <v>0</v>
      </c>
      <c r="K688" s="3">
        <v>2021</v>
      </c>
      <c r="L688" s="1">
        <v>600</v>
      </c>
      <c r="M688" s="1">
        <v>148</v>
      </c>
      <c r="N688" s="1">
        <v>18</v>
      </c>
      <c r="O688" s="1">
        <v>10800</v>
      </c>
      <c r="P688" s="2">
        <v>1620</v>
      </c>
      <c r="Q688" s="1">
        <v>9180</v>
      </c>
      <c r="R688" s="1">
        <v>5.0999999999999996</v>
      </c>
      <c r="S688" s="1">
        <v>88800</v>
      </c>
      <c r="T688" s="1">
        <v>-79620</v>
      </c>
      <c r="U688" s="1">
        <v>-143.316</v>
      </c>
    </row>
    <row r="689" spans="1:21" x14ac:dyDescent="0.3">
      <c r="A689" t="s">
        <v>43</v>
      </c>
      <c r="B689" t="s">
        <v>57</v>
      </c>
      <c r="C689" t="s">
        <v>52</v>
      </c>
      <c r="D689" t="s">
        <v>56</v>
      </c>
      <c r="E689" t="s">
        <v>50</v>
      </c>
      <c r="F689" t="s">
        <v>55</v>
      </c>
      <c r="G689" t="s">
        <v>2</v>
      </c>
      <c r="H689" s="4">
        <v>44513</v>
      </c>
      <c r="I689" t="s">
        <v>54</v>
      </c>
      <c r="J689" t="s">
        <v>23</v>
      </c>
      <c r="K689" s="3">
        <v>2021</v>
      </c>
      <c r="L689" s="1">
        <v>3391</v>
      </c>
      <c r="M689" s="1">
        <v>148</v>
      </c>
      <c r="N689" s="1">
        <v>23</v>
      </c>
      <c r="O689" s="1">
        <v>77993</v>
      </c>
      <c r="P689" s="2">
        <v>11698.949999999999</v>
      </c>
      <c r="Q689" s="1">
        <v>66294.05</v>
      </c>
      <c r="R689" s="1">
        <v>36.031500000000001</v>
      </c>
      <c r="S689" s="1">
        <v>501868</v>
      </c>
      <c r="T689" s="1">
        <v>-435573.95</v>
      </c>
      <c r="U689" s="1">
        <v>-784.03310999999997</v>
      </c>
    </row>
    <row r="690" spans="1:21" x14ac:dyDescent="0.3">
      <c r="A690" t="s">
        <v>40</v>
      </c>
      <c r="B690" t="s">
        <v>33</v>
      </c>
      <c r="C690" t="s">
        <v>52</v>
      </c>
      <c r="D690" t="s">
        <v>53</v>
      </c>
      <c r="E690" t="s">
        <v>50</v>
      </c>
      <c r="F690" t="s">
        <v>31</v>
      </c>
      <c r="G690" t="s">
        <v>2</v>
      </c>
      <c r="H690" s="4">
        <v>43940</v>
      </c>
      <c r="I690" t="s">
        <v>17</v>
      </c>
      <c r="J690" t="s">
        <v>16</v>
      </c>
      <c r="K690" s="3">
        <v>2020</v>
      </c>
      <c r="L690" s="1">
        <v>796</v>
      </c>
      <c r="M690" s="1">
        <v>148</v>
      </c>
      <c r="N690" s="1">
        <v>188</v>
      </c>
      <c r="O690" s="1">
        <v>149648</v>
      </c>
      <c r="P690" s="2">
        <v>22447.200000000001</v>
      </c>
      <c r="Q690" s="1">
        <v>127200.8</v>
      </c>
      <c r="R690" s="1">
        <v>70.443749999999994</v>
      </c>
      <c r="S690" s="1">
        <v>117808</v>
      </c>
      <c r="T690" s="1">
        <v>9392.8000000000029</v>
      </c>
      <c r="U690" s="1">
        <v>16.907040000000006</v>
      </c>
    </row>
    <row r="691" spans="1:21" x14ac:dyDescent="0.3">
      <c r="A691" t="s">
        <v>8</v>
      </c>
      <c r="B691" t="s">
        <v>14</v>
      </c>
      <c r="C691" t="s">
        <v>52</v>
      </c>
      <c r="D691" t="s">
        <v>51</v>
      </c>
      <c r="E691" t="s">
        <v>50</v>
      </c>
      <c r="F691" t="s">
        <v>49</v>
      </c>
      <c r="G691" t="s">
        <v>2</v>
      </c>
      <c r="H691" s="4">
        <v>44328</v>
      </c>
      <c r="I691" t="s">
        <v>48</v>
      </c>
      <c r="J691" t="s">
        <v>16</v>
      </c>
      <c r="K691" s="3">
        <v>2021</v>
      </c>
      <c r="L691" s="1">
        <v>1097</v>
      </c>
      <c r="M691" s="1">
        <v>148</v>
      </c>
      <c r="N691" s="1">
        <v>18</v>
      </c>
      <c r="O691" s="1">
        <v>19746</v>
      </c>
      <c r="P691" s="2">
        <v>2961.9</v>
      </c>
      <c r="Q691" s="1">
        <v>16784.099999999999</v>
      </c>
      <c r="R691" s="1">
        <v>9.3227999999999991</v>
      </c>
      <c r="S691" s="1">
        <v>162356</v>
      </c>
      <c r="T691" s="1">
        <v>-145571.9</v>
      </c>
      <c r="U691" s="1">
        <v>-262.02941999999996</v>
      </c>
    </row>
    <row r="692" spans="1:21" x14ac:dyDescent="0.3">
      <c r="A692" t="s">
        <v>15</v>
      </c>
      <c r="B692" t="s">
        <v>29</v>
      </c>
      <c r="C692" t="s">
        <v>6</v>
      </c>
      <c r="D692" t="s">
        <v>47</v>
      </c>
      <c r="E692" t="s">
        <v>4</v>
      </c>
      <c r="F692" t="s">
        <v>46</v>
      </c>
      <c r="G692" t="s">
        <v>2</v>
      </c>
      <c r="H692" s="4">
        <v>44371</v>
      </c>
      <c r="I692" t="s">
        <v>45</v>
      </c>
      <c r="J692" t="s">
        <v>16</v>
      </c>
      <c r="K692" s="3">
        <v>2021</v>
      </c>
      <c r="L692" s="1">
        <v>1039</v>
      </c>
      <c r="M692" s="1">
        <v>308</v>
      </c>
      <c r="N692" s="1">
        <v>30</v>
      </c>
      <c r="O692" s="1">
        <v>31170</v>
      </c>
      <c r="P692" s="2">
        <v>4675.5</v>
      </c>
      <c r="Q692" s="1">
        <v>26494.5</v>
      </c>
      <c r="R692" s="1">
        <v>14.7135</v>
      </c>
      <c r="S692" s="1">
        <v>320012</v>
      </c>
      <c r="T692" s="1">
        <v>-293517.5</v>
      </c>
      <c r="U692" s="1">
        <v>-528.33150000000001</v>
      </c>
    </row>
    <row r="693" spans="1:21" x14ac:dyDescent="0.3">
      <c r="A693" t="s">
        <v>43</v>
      </c>
      <c r="B693" t="s">
        <v>29</v>
      </c>
      <c r="C693" t="s">
        <v>6</v>
      </c>
      <c r="D693" t="s">
        <v>42</v>
      </c>
      <c r="E693" t="s">
        <v>4</v>
      </c>
      <c r="F693" t="s">
        <v>41</v>
      </c>
      <c r="G693" t="s">
        <v>2</v>
      </c>
      <c r="H693" s="4">
        <v>44119</v>
      </c>
      <c r="I693" t="s">
        <v>44</v>
      </c>
      <c r="J693" t="s">
        <v>23</v>
      </c>
      <c r="K693" s="3">
        <v>2020</v>
      </c>
      <c r="L693" s="1">
        <v>590</v>
      </c>
      <c r="M693" s="1">
        <v>308</v>
      </c>
      <c r="N693" s="1">
        <v>23</v>
      </c>
      <c r="O693" s="1">
        <v>13570</v>
      </c>
      <c r="P693" s="2">
        <v>2035.5</v>
      </c>
      <c r="Q693" s="1">
        <v>11534.5</v>
      </c>
      <c r="R693" s="1">
        <v>6.2729999999999997</v>
      </c>
      <c r="S693" s="1">
        <v>181720</v>
      </c>
      <c r="T693" s="1">
        <v>-170185.5</v>
      </c>
      <c r="U693" s="1">
        <v>-306.33389999999997</v>
      </c>
    </row>
    <row r="694" spans="1:21" x14ac:dyDescent="0.3">
      <c r="A694" t="s">
        <v>43</v>
      </c>
      <c r="B694" t="s">
        <v>29</v>
      </c>
      <c r="C694" t="s">
        <v>6</v>
      </c>
      <c r="D694" t="s">
        <v>42</v>
      </c>
      <c r="E694" t="s">
        <v>4</v>
      </c>
      <c r="F694" t="s">
        <v>41</v>
      </c>
      <c r="G694" t="s">
        <v>2</v>
      </c>
      <c r="H694" s="4">
        <v>44295</v>
      </c>
      <c r="I694" t="s">
        <v>17</v>
      </c>
      <c r="J694" t="s">
        <v>16</v>
      </c>
      <c r="K694" s="3">
        <v>2021</v>
      </c>
      <c r="L694" s="1">
        <v>1410</v>
      </c>
      <c r="M694" s="1">
        <v>308</v>
      </c>
      <c r="N694" s="1">
        <v>23</v>
      </c>
      <c r="O694" s="1">
        <v>32430</v>
      </c>
      <c r="P694" s="2">
        <v>4864.5</v>
      </c>
      <c r="Q694" s="1">
        <v>27565.5</v>
      </c>
      <c r="R694" s="1">
        <v>14.981249999999999</v>
      </c>
      <c r="S694" s="1">
        <v>434280</v>
      </c>
      <c r="T694" s="1">
        <v>-406714.5</v>
      </c>
      <c r="U694" s="1">
        <v>-732.08609999999999</v>
      </c>
    </row>
    <row r="695" spans="1:21" x14ac:dyDescent="0.3">
      <c r="A695" t="s">
        <v>40</v>
      </c>
      <c r="B695" t="s">
        <v>39</v>
      </c>
      <c r="C695" t="s">
        <v>6</v>
      </c>
      <c r="D695" t="s">
        <v>38</v>
      </c>
      <c r="E695" t="s">
        <v>4</v>
      </c>
      <c r="F695" t="s">
        <v>37</v>
      </c>
      <c r="G695" t="s">
        <v>2</v>
      </c>
      <c r="H695" s="4">
        <v>44557</v>
      </c>
      <c r="I695" t="s">
        <v>24</v>
      </c>
      <c r="J695" t="s">
        <v>23</v>
      </c>
      <c r="K695" s="3">
        <v>2021</v>
      </c>
      <c r="L695" s="1">
        <v>662</v>
      </c>
      <c r="M695" s="1">
        <v>308</v>
      </c>
      <c r="N695" s="1">
        <v>188</v>
      </c>
      <c r="O695" s="1">
        <v>124456</v>
      </c>
      <c r="P695" s="2">
        <v>18668.399999999998</v>
      </c>
      <c r="Q695" s="1">
        <v>105787.6</v>
      </c>
      <c r="R695" s="1">
        <v>58.65</v>
      </c>
      <c r="S695" s="1">
        <v>203896</v>
      </c>
      <c r="T695" s="1">
        <v>-98108.4</v>
      </c>
      <c r="U695" s="1">
        <v>-176.59511999999998</v>
      </c>
    </row>
    <row r="696" spans="1:21" x14ac:dyDescent="0.3">
      <c r="A696" t="s">
        <v>15</v>
      </c>
      <c r="B696" t="s">
        <v>36</v>
      </c>
      <c r="C696" t="s">
        <v>6</v>
      </c>
      <c r="D696" t="s">
        <v>35</v>
      </c>
      <c r="E696" t="s">
        <v>4</v>
      </c>
      <c r="F696" t="s">
        <v>34</v>
      </c>
      <c r="G696" t="s">
        <v>2</v>
      </c>
      <c r="H696" s="4">
        <v>44175</v>
      </c>
      <c r="I696" t="s">
        <v>24</v>
      </c>
      <c r="J696" t="s">
        <v>23</v>
      </c>
      <c r="K696" s="3">
        <v>2020</v>
      </c>
      <c r="L696" s="1">
        <v>352</v>
      </c>
      <c r="M696" s="1">
        <v>308</v>
      </c>
      <c r="N696" s="1">
        <v>30</v>
      </c>
      <c r="O696" s="1">
        <v>10560</v>
      </c>
      <c r="P696" s="2">
        <v>1584</v>
      </c>
      <c r="Q696" s="1">
        <v>8976</v>
      </c>
      <c r="R696" s="1">
        <v>4.9809999999999999</v>
      </c>
      <c r="S696" s="1">
        <v>108416</v>
      </c>
      <c r="T696" s="1">
        <v>-99440</v>
      </c>
      <c r="U696" s="1">
        <v>-178.99199999999999</v>
      </c>
    </row>
    <row r="697" spans="1:21" x14ac:dyDescent="0.3">
      <c r="A697" t="s">
        <v>30</v>
      </c>
      <c r="B697" t="s">
        <v>33</v>
      </c>
      <c r="C697" t="s">
        <v>28</v>
      </c>
      <c r="D697" t="s">
        <v>32</v>
      </c>
      <c r="E697" t="s">
        <v>26</v>
      </c>
      <c r="F697" t="s">
        <v>31</v>
      </c>
      <c r="G697" t="s">
        <v>2</v>
      </c>
      <c r="H697" s="4">
        <v>43918</v>
      </c>
      <c r="I697" t="s">
        <v>1</v>
      </c>
      <c r="J697" t="s">
        <v>0</v>
      </c>
      <c r="K697" s="3">
        <v>2020</v>
      </c>
      <c r="L697" s="1">
        <v>2970</v>
      </c>
      <c r="M697" s="1">
        <v>320</v>
      </c>
      <c r="N697" s="1">
        <v>450</v>
      </c>
      <c r="O697" s="1">
        <v>1336500</v>
      </c>
      <c r="P697" s="2">
        <v>200475</v>
      </c>
      <c r="Q697" s="1">
        <v>1136025</v>
      </c>
      <c r="R697" s="1">
        <v>631.125</v>
      </c>
      <c r="S697" s="1">
        <v>950400</v>
      </c>
      <c r="T697" s="1">
        <v>185625</v>
      </c>
      <c r="U697" s="1">
        <v>334.125</v>
      </c>
    </row>
    <row r="698" spans="1:21" x14ac:dyDescent="0.3">
      <c r="A698" t="s">
        <v>30</v>
      </c>
      <c r="B698" t="s">
        <v>29</v>
      </c>
      <c r="C698" t="s">
        <v>28</v>
      </c>
      <c r="D698" t="s">
        <v>27</v>
      </c>
      <c r="E698" t="s">
        <v>26</v>
      </c>
      <c r="F698" t="s">
        <v>25</v>
      </c>
      <c r="G698" t="s">
        <v>2</v>
      </c>
      <c r="H698" s="4">
        <v>44181</v>
      </c>
      <c r="I698" t="s">
        <v>24</v>
      </c>
      <c r="J698" t="s">
        <v>23</v>
      </c>
      <c r="K698" s="3">
        <v>2020</v>
      </c>
      <c r="L698" s="1">
        <v>655</v>
      </c>
      <c r="M698" s="1">
        <v>320</v>
      </c>
      <c r="N698" s="1">
        <v>450</v>
      </c>
      <c r="O698" s="1">
        <v>294750</v>
      </c>
      <c r="P698" s="2">
        <v>44212.5</v>
      </c>
      <c r="Q698" s="1">
        <v>250537.5</v>
      </c>
      <c r="R698" s="1">
        <v>139.22999999999999</v>
      </c>
      <c r="S698" s="1">
        <v>209600</v>
      </c>
      <c r="T698" s="1">
        <v>40937.5</v>
      </c>
      <c r="U698" s="1">
        <v>73.6875</v>
      </c>
    </row>
    <row r="699" spans="1:21" x14ac:dyDescent="0.3">
      <c r="A699" t="s">
        <v>15</v>
      </c>
      <c r="B699" t="s">
        <v>22</v>
      </c>
      <c r="C699" t="s">
        <v>21</v>
      </c>
      <c r="D699" t="s">
        <v>20</v>
      </c>
      <c r="E699" t="s">
        <v>19</v>
      </c>
      <c r="F699" t="s">
        <v>18</v>
      </c>
      <c r="G699" t="s">
        <v>2</v>
      </c>
      <c r="H699" s="4">
        <v>44308</v>
      </c>
      <c r="I699" t="s">
        <v>17</v>
      </c>
      <c r="J699" t="s">
        <v>16</v>
      </c>
      <c r="K699" s="3">
        <v>2021</v>
      </c>
      <c r="L699" s="1">
        <v>1642</v>
      </c>
      <c r="M699" s="1">
        <v>6</v>
      </c>
      <c r="N699" s="1">
        <v>11</v>
      </c>
      <c r="O699" s="1">
        <v>18062</v>
      </c>
      <c r="P699" s="2">
        <v>2709.3</v>
      </c>
      <c r="Q699" s="1">
        <v>15352.7</v>
      </c>
      <c r="R699" s="1">
        <v>8.1395999999999997</v>
      </c>
      <c r="S699" s="1">
        <v>9852</v>
      </c>
      <c r="T699" s="1">
        <v>5500.7000000000007</v>
      </c>
      <c r="U699" s="1">
        <v>9.9012600000000006</v>
      </c>
    </row>
    <row r="700" spans="1:21" x14ac:dyDescent="0.3">
      <c r="A700" t="s">
        <v>15</v>
      </c>
      <c r="B700" t="s">
        <v>14</v>
      </c>
      <c r="C700" t="s">
        <v>13</v>
      </c>
      <c r="D700" t="s">
        <v>12</v>
      </c>
      <c r="E700" t="s">
        <v>11</v>
      </c>
      <c r="F700" t="s">
        <v>10</v>
      </c>
      <c r="G700" t="s">
        <v>2</v>
      </c>
      <c r="H700" s="4">
        <v>44224</v>
      </c>
      <c r="I700" t="s">
        <v>9</v>
      </c>
      <c r="J700" t="s">
        <v>0</v>
      </c>
      <c r="K700" s="3">
        <v>2021</v>
      </c>
      <c r="L700" s="1">
        <v>868</v>
      </c>
      <c r="M700" s="1">
        <v>12</v>
      </c>
      <c r="N700" s="1">
        <v>11</v>
      </c>
      <c r="O700" s="1">
        <v>9548</v>
      </c>
      <c r="P700" s="2">
        <v>1432.2000000000003</v>
      </c>
      <c r="Q700" s="1">
        <v>8115.7999999999993</v>
      </c>
      <c r="R700" s="1">
        <v>4.30185</v>
      </c>
      <c r="S700" s="1">
        <v>10416</v>
      </c>
      <c r="T700" s="1">
        <v>-2300.2000000000007</v>
      </c>
      <c r="U700" s="1">
        <v>-4.1403600000000012</v>
      </c>
    </row>
    <row r="701" spans="1:21" x14ac:dyDescent="0.3">
      <c r="A701" t="s">
        <v>8</v>
      </c>
      <c r="B701" t="s">
        <v>7</v>
      </c>
      <c r="C701" t="s">
        <v>6</v>
      </c>
      <c r="D701" t="s">
        <v>5</v>
      </c>
      <c r="E701" t="s">
        <v>4</v>
      </c>
      <c r="F701" t="s">
        <v>3</v>
      </c>
      <c r="G701" t="s">
        <v>2</v>
      </c>
      <c r="H701" s="4">
        <v>43909</v>
      </c>
      <c r="I701" t="s">
        <v>1</v>
      </c>
      <c r="J701" t="s">
        <v>0</v>
      </c>
      <c r="K701" s="3">
        <v>2020</v>
      </c>
      <c r="L701" s="1">
        <v>2167</v>
      </c>
      <c r="M701" s="1">
        <v>308</v>
      </c>
      <c r="N701" s="1">
        <v>18</v>
      </c>
      <c r="O701" s="1">
        <v>39006</v>
      </c>
      <c r="P701" s="2">
        <v>5850.9000000000005</v>
      </c>
      <c r="Q701" s="1">
        <v>33155.1</v>
      </c>
      <c r="R701" s="1">
        <v>18.421200000000002</v>
      </c>
      <c r="S701" s="1">
        <v>667436</v>
      </c>
      <c r="T701" s="1">
        <v>-634280.9</v>
      </c>
      <c r="U701" s="1">
        <v>-1141.70562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94D54-6DAE-4805-A637-11150D3B0C76}">
  <dimension ref="B4:C26"/>
  <sheetViews>
    <sheetView workbookViewId="0">
      <selection activeCell="B6" sqref="B6"/>
    </sheetView>
  </sheetViews>
  <sheetFormatPr defaultRowHeight="14.4" x14ac:dyDescent="0.3"/>
  <cols>
    <col min="2" max="3" width="14.44140625" customWidth="1"/>
  </cols>
  <sheetData>
    <row r="4" spans="2:3" x14ac:dyDescent="0.3">
      <c r="B4" s="12" t="s">
        <v>311</v>
      </c>
      <c r="C4" s="8"/>
    </row>
    <row r="5" spans="2:3" x14ac:dyDescent="0.3">
      <c r="B5" s="8">
        <v>18300907.829999998</v>
      </c>
      <c r="C5" s="8"/>
    </row>
    <row r="6" spans="2:3" x14ac:dyDescent="0.3">
      <c r="B6" s="8">
        <v>23544302.829999998</v>
      </c>
      <c r="C6" s="8"/>
    </row>
    <row r="7" spans="2:3" x14ac:dyDescent="0.3">
      <c r="B7" s="8">
        <v>21303973.829999998</v>
      </c>
      <c r="C7" s="8"/>
    </row>
    <row r="8" spans="2:3" x14ac:dyDescent="0.3">
      <c r="B8" s="8">
        <v>10611141.83</v>
      </c>
      <c r="C8" s="8"/>
    </row>
    <row r="9" spans="2:3" x14ac:dyDescent="0.3">
      <c r="B9" s="8">
        <v>14661450.829999998</v>
      </c>
      <c r="C9" s="8"/>
    </row>
    <row r="10" spans="2:3" x14ac:dyDescent="0.3">
      <c r="B10" s="8">
        <v>22614103.829999998</v>
      </c>
      <c r="C10" s="8"/>
    </row>
    <row r="11" spans="2:3" x14ac:dyDescent="0.3">
      <c r="B11" s="8">
        <v>18334866.829999998</v>
      </c>
      <c r="C11" s="8"/>
    </row>
    <row r="12" spans="2:3" x14ac:dyDescent="0.3">
      <c r="B12" s="8">
        <v>20514112.829999998</v>
      </c>
      <c r="C12" s="8"/>
    </row>
    <row r="13" spans="2:3" x14ac:dyDescent="0.3">
      <c r="B13" s="8">
        <v>20199829.829999998</v>
      </c>
      <c r="C13" s="8"/>
    </row>
    <row r="14" spans="2:3" x14ac:dyDescent="0.3">
      <c r="B14" s="8">
        <v>12194029.83</v>
      </c>
      <c r="C14" s="8"/>
    </row>
    <row r="15" spans="2:3" x14ac:dyDescent="0.3">
      <c r="B15" s="8">
        <v>12337190.83</v>
      </c>
      <c r="C15" s="8"/>
    </row>
    <row r="16" spans="2:3" x14ac:dyDescent="0.3">
      <c r="B16" s="8">
        <v>15522498.83</v>
      </c>
      <c r="C16" s="9"/>
    </row>
    <row r="17" spans="2:3" x14ac:dyDescent="0.3">
      <c r="B17" s="11">
        <f>SUM(B5:B16)</f>
        <v>210138409.96000001</v>
      </c>
    </row>
    <row r="21" spans="2:3" x14ac:dyDescent="0.3">
      <c r="B21" s="9" t="s">
        <v>315</v>
      </c>
    </row>
    <row r="22" spans="2:3" x14ac:dyDescent="0.3">
      <c r="B22" s="9" t="s">
        <v>314</v>
      </c>
    </row>
    <row r="23" spans="2:3" x14ac:dyDescent="0.3">
      <c r="B23" t="s">
        <v>310</v>
      </c>
      <c r="C23" s="8">
        <v>210138409.96000001</v>
      </c>
    </row>
    <row r="24" spans="2:3" x14ac:dyDescent="0.3">
      <c r="B24" t="s">
        <v>290</v>
      </c>
      <c r="C24" s="8">
        <v>60429310.170000002</v>
      </c>
    </row>
    <row r="25" spans="2:3" x14ac:dyDescent="0.3">
      <c r="B25" t="s">
        <v>312</v>
      </c>
      <c r="C25" s="10">
        <v>0.28756908449770208</v>
      </c>
    </row>
    <row r="26" spans="2:3" x14ac:dyDescent="0.3">
      <c r="B26" t="s">
        <v>313</v>
      </c>
      <c r="C26" s="2">
        <v>1420956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4F3B7-55EC-4C85-AF38-FB547F91B780}">
  <dimension ref="A1"/>
  <sheetViews>
    <sheetView showGridLines="0" tabSelected="1" zoomScale="54" zoomScaleNormal="60" workbookViewId="0">
      <selection activeCell="I18" sqref="I18"/>
    </sheetView>
  </sheetViews>
  <sheetFormatPr defaultRowHeight="14.4" x14ac:dyDescent="0.3"/>
  <cols>
    <col min="1" max="16384" width="8.88671875" style="19"/>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Sheet3</vt:lpstr>
      <vt:lpstr>Sheet4</vt:lpstr>
      <vt:lpstr>Sheet5</vt:lpstr>
      <vt:lpstr>Data</vt:lpstr>
      <vt:lpstr>Budget</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Jide Olasehinde</dc:creator>
  <cp:lastModifiedBy>shrushti kesariya</cp:lastModifiedBy>
  <dcterms:created xsi:type="dcterms:W3CDTF">2024-10-24T08:35:19Z</dcterms:created>
  <dcterms:modified xsi:type="dcterms:W3CDTF">2025-06-27T14:05:40Z</dcterms:modified>
</cp:coreProperties>
</file>