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D20C0E7C-735F-4E09-A927-A652DC0DA227}" xr6:coauthVersionLast="47" xr6:coauthVersionMax="47" xr10:uidLastSave="{00000000-0000-0000-0000-000000000000}"/>
  <bookViews>
    <workbookView xWindow="-108" yWindow="-108" windowWidth="23256" windowHeight="12456" activeTab="1" xr2:uid="{63B724BC-9CE3-4EC6-8991-882274C2CF24}"/>
  </bookViews>
  <sheets>
    <sheet name="module 1" sheetId="1" r:id="rId1"/>
    <sheet name="modu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2" l="1"/>
  <c r="Q21" i="2" s="1"/>
  <c r="P29" i="2" s="1"/>
  <c r="Q7" i="2"/>
  <c r="Q17" i="2" s="1"/>
  <c r="R6" i="2"/>
  <c r="Q19" i="2" s="1"/>
  <c r="Q6" i="2"/>
  <c r="Q15" i="2" s="1"/>
  <c r="Q23" i="2" s="1"/>
  <c r="P15" i="1" l="1"/>
  <c r="P14" i="1"/>
  <c r="P13" i="1"/>
  <c r="V12" i="1" s="1"/>
  <c r="N17" i="1" s="1"/>
  <c r="O10" i="1"/>
</calcChain>
</file>

<file path=xl/sharedStrings.xml><?xml version="1.0" encoding="utf-8"?>
<sst xmlns="http://schemas.openxmlformats.org/spreadsheetml/2006/main" count="53" uniqueCount="52">
  <si>
    <t>Here wer are using two tail test.</t>
  </si>
  <si>
    <t>s1</t>
  </si>
  <si>
    <t>s2</t>
  </si>
  <si>
    <t>n1</t>
  </si>
  <si>
    <t>n2</t>
  </si>
  <si>
    <r>
      <t xml:space="preserve">Null Hypothesis </t>
    </r>
    <r>
      <rPr>
        <sz val="11"/>
        <color theme="1"/>
        <rFont val="Calibri"/>
        <family val="2"/>
        <scheme val="minor"/>
      </rPr>
      <t>: There is no significant difference between the intelligence of boys and girls.</t>
    </r>
  </si>
  <si>
    <r>
      <t xml:space="preserve">Alternative Hypothesis </t>
    </r>
    <r>
      <rPr>
        <sz val="11"/>
        <color theme="1"/>
        <rFont val="Calibri"/>
        <family val="2"/>
        <scheme val="minor"/>
      </rPr>
      <t>: There is a significant difference between the intelligence of boys and girls.</t>
    </r>
  </si>
  <si>
    <t>Calculate the t test :-</t>
  </si>
  <si>
    <t xml:space="preserve"> x̄1</t>
  </si>
  <si>
    <t> x̄2</t>
  </si>
  <si>
    <t>t = (x̄1 - x̄2)/(s1^2/n1)+(s2^2/n2)</t>
  </si>
  <si>
    <t>value of t =</t>
  </si>
  <si>
    <t>Df</t>
  </si>
  <si>
    <t>(s1^2/n1) + (s2^2/n2 ) /((s1^2/n1)^2 /n1-1  + (s2^2/n2)^2/n2-1)</t>
  </si>
  <si>
    <t>Calculate the Degree of Freedom</t>
  </si>
  <si>
    <t xml:space="preserve">(s1^2/n1) + (s2^2/n2 ) </t>
  </si>
  <si>
    <t>(s1^2/n1)^2 /(n1-1)</t>
  </si>
  <si>
    <t>(s2^2/n2)^2/n2-1)</t>
  </si>
  <si>
    <t>or</t>
  </si>
  <si>
    <t>df = n1+n2-2</t>
  </si>
  <si>
    <t>Calculate the P value</t>
  </si>
  <si>
    <t xml:space="preserve"> Compare t-value with Critical Value</t>
  </si>
  <si>
    <t>Calculated t = 7.035176</t>
  </si>
  <si>
    <t>Assuem level of significant is 0.05 because here is no given any significant level</t>
  </si>
  <si>
    <t>calulate the expected</t>
  </si>
  <si>
    <t>row toral *column total / grand total</t>
  </si>
  <si>
    <t>Diagnosed as Cancer expected</t>
  </si>
  <si>
    <t>Without Cancer expected</t>
  </si>
  <si>
    <t>Smoker</t>
  </si>
  <si>
    <t>Non_smoker</t>
  </si>
  <si>
    <t>Calculate the Chi square Statistics</t>
  </si>
  <si>
    <t>chi squared</t>
  </si>
  <si>
    <t>observed value</t>
  </si>
  <si>
    <t>expected value</t>
  </si>
  <si>
    <t>Χ² = Σ [ (O_i – E_i)² / E_i ]</t>
  </si>
  <si>
    <r>
      <t> </t>
    </r>
    <r>
      <rPr>
        <sz val="10"/>
        <color rgb="FF040C28"/>
        <rFont val="Arial"/>
        <family val="2"/>
      </rPr>
      <t>Χ²</t>
    </r>
  </si>
  <si>
    <t>O_i</t>
  </si>
  <si>
    <t>E_i</t>
  </si>
  <si>
    <t>For Smokers (Diagnosed as Cancer)</t>
  </si>
  <si>
    <t>For Smokers (Without Cancer)</t>
  </si>
  <si>
    <t>For Non-Smokers (Diagnosed as Cancer)</t>
  </si>
  <si>
    <t>For Non-Smokers (Without Cancer)</t>
  </si>
  <si>
    <t>sum of all the values</t>
  </si>
  <si>
    <t xml:space="preserve">chi square test is </t>
  </si>
  <si>
    <t>Calculate the degree of freedom (df)</t>
  </si>
  <si>
    <r>
      <t xml:space="preserve">(Rows - 1) × (Columns - 1) = (2-1) × (2-1) = </t>
    </r>
    <r>
      <rPr>
        <b/>
        <sz val="11"/>
        <color theme="1"/>
        <rFont val="Calibri"/>
        <family val="2"/>
        <scheme val="minor"/>
      </rPr>
      <t>1</t>
    </r>
  </si>
  <si>
    <t>Value of P is</t>
  </si>
  <si>
    <t>Comparision</t>
  </si>
  <si>
    <t>here is P value is &lt; 0.05 so here we are reject null hypotheiss(H0)</t>
  </si>
  <si>
    <t>insights</t>
  </si>
  <si>
    <t>Critical value = 1.97</t>
  </si>
  <si>
    <t xml:space="preserve">t is greater than critical value so here we are reject the null hypothesis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</si>
</sst>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sz val="8"/>
      <color rgb="FF1F1F1F"/>
      <name val="Arial"/>
      <family val="2"/>
    </font>
    <font>
      <sz val="10"/>
      <color rgb="FF040C28"/>
      <name val="Arial"/>
      <family val="2"/>
    </font>
    <font>
      <sz val="10"/>
      <color rgb="FF474747"/>
      <name val="Arial"/>
      <family val="2"/>
    </font>
    <font>
      <sz val="8"/>
      <color rgb="FF1A0DAB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91439</xdr:rowOff>
    </xdr:from>
    <xdr:to>
      <xdr:col>11</xdr:col>
      <xdr:colOff>563880</xdr:colOff>
      <xdr:row>23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63EAF7-13A8-D079-A478-DD99BF76D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91439"/>
          <a:ext cx="7246620" cy="4122421"/>
        </a:xfrm>
        <a:prstGeom prst="rect">
          <a:avLst/>
        </a:prstGeom>
      </xdr:spPr>
    </xdr:pic>
    <xdr:clientData/>
  </xdr:twoCellAnchor>
  <xdr:twoCellAnchor>
    <xdr:from>
      <xdr:col>10</xdr:col>
      <xdr:colOff>584018</xdr:colOff>
      <xdr:row>79</xdr:row>
      <xdr:rowOff>76986</xdr:rowOff>
    </xdr:from>
    <xdr:to>
      <xdr:col>11</xdr:col>
      <xdr:colOff>20137</xdr:colOff>
      <xdr:row>81</xdr:row>
      <xdr:rowOff>4196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B30C06B-68A9-5339-295F-0D769AF94792}"/>
            </a:ext>
          </a:extLst>
        </xdr:cNvPr>
        <xdr:cNvSpPr txBox="1"/>
      </xdr:nvSpPr>
      <xdr:spPr>
        <a:xfrm rot="1672098">
          <a:off x="6680018" y="14524506"/>
          <a:ext cx="45719" cy="29297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12</xdr:col>
      <xdr:colOff>22860</xdr:colOff>
      <xdr:row>25</xdr:row>
      <xdr:rowOff>15240</xdr:rowOff>
    </xdr:from>
    <xdr:to>
      <xdr:col>13</xdr:col>
      <xdr:colOff>586740</xdr:colOff>
      <xdr:row>32</xdr:row>
      <xdr:rowOff>137160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8E3E91-2B73-E010-88B3-877992819A83}"/>
            </a:ext>
          </a:extLst>
        </xdr:cNvPr>
        <xdr:cNvSpPr txBox="1"/>
      </xdr:nvSpPr>
      <xdr:spPr>
        <a:xfrm>
          <a:off x="7338060" y="4587240"/>
          <a:ext cx="2788920" cy="140208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0"/>
            <a:t>At 5% level of significance, we reject H0H_0H0​ and conclude that there is a significant difference between the intelligence of boys and girls.</a:t>
          </a:r>
          <a:endParaRPr lang="en-IN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236220</xdr:colOff>
      <xdr:row>23</xdr:row>
      <xdr:rowOff>151105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651E13-2DD4-4F4C-919A-C2DB64E0D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41820" cy="4372585"/>
        </a:xfrm>
        <a:prstGeom prst="rect">
          <a:avLst/>
        </a:prstGeom>
      </xdr:spPr>
    </xdr:pic>
    <xdr:clientData/>
  </xdr:twoCellAnchor>
  <xdr:twoCellAnchor>
    <xdr:from>
      <xdr:col>13</xdr:col>
      <xdr:colOff>106680</xdr:colOff>
      <xdr:row>33</xdr:row>
      <xdr:rowOff>38100</xdr:rowOff>
    </xdr:from>
    <xdr:to>
      <xdr:col>20</xdr:col>
      <xdr:colOff>548640</xdr:colOff>
      <xdr:row>37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D759BE-B14B-304A-2F87-918A63D5FF9A}"/>
            </a:ext>
          </a:extLst>
        </xdr:cNvPr>
        <xdr:cNvSpPr txBox="1"/>
      </xdr:nvSpPr>
      <xdr:spPr>
        <a:xfrm>
          <a:off x="8031480" y="6088380"/>
          <a:ext cx="5448300" cy="71628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null hypothesis assumes that smoking and cancer are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related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However, since the p-value is less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than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0.05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we reject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hypothesis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This means there is a significant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association between smoking and cancer, but it does not confirm smoking as the sole cause.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1D1E-B395-490F-9824-3C9FE52C15A2}">
  <dimension ref="M2:X69"/>
  <sheetViews>
    <sheetView workbookViewId="0">
      <selection activeCell="M70" sqref="M70"/>
    </sheetView>
  </sheetViews>
  <sheetFormatPr defaultRowHeight="14.4" x14ac:dyDescent="0.3"/>
  <cols>
    <col min="13" max="13" width="32.44140625" customWidth="1"/>
    <col min="14" max="14" width="12.5546875" customWidth="1"/>
    <col min="17" max="17" width="11" customWidth="1"/>
  </cols>
  <sheetData>
    <row r="2" spans="13:24" x14ac:dyDescent="0.3">
      <c r="M2" s="1" t="s">
        <v>5</v>
      </c>
    </row>
    <row r="3" spans="13:24" x14ac:dyDescent="0.3">
      <c r="M3" s="1" t="s">
        <v>6</v>
      </c>
    </row>
    <row r="5" spans="13:24" x14ac:dyDescent="0.3">
      <c r="M5" t="s">
        <v>0</v>
      </c>
    </row>
    <row r="6" spans="13:24" x14ac:dyDescent="0.3">
      <c r="M6" t="s">
        <v>8</v>
      </c>
      <c r="N6">
        <v>89</v>
      </c>
      <c r="O6" t="s">
        <v>1</v>
      </c>
      <c r="P6">
        <v>4</v>
      </c>
      <c r="Q6" t="s">
        <v>3</v>
      </c>
      <c r="R6">
        <v>50</v>
      </c>
    </row>
    <row r="7" spans="13:24" x14ac:dyDescent="0.3">
      <c r="M7" s="2" t="s">
        <v>9</v>
      </c>
      <c r="N7">
        <v>82</v>
      </c>
      <c r="O7" t="s">
        <v>2</v>
      </c>
      <c r="P7">
        <v>9</v>
      </c>
      <c r="Q7" t="s">
        <v>4</v>
      </c>
      <c r="R7">
        <v>120</v>
      </c>
    </row>
    <row r="9" spans="13:24" x14ac:dyDescent="0.3">
      <c r="M9" t="s">
        <v>7</v>
      </c>
      <c r="N9" t="s">
        <v>10</v>
      </c>
    </row>
    <row r="10" spans="13:24" x14ac:dyDescent="0.3">
      <c r="N10" t="s">
        <v>11</v>
      </c>
      <c r="O10">
        <f>(89-82)/(4^2/50+9^2/120)</f>
        <v>7.0351758793969843</v>
      </c>
    </row>
    <row r="12" spans="13:24" x14ac:dyDescent="0.3">
      <c r="M12" t="s">
        <v>14</v>
      </c>
      <c r="N12" t="s">
        <v>12</v>
      </c>
      <c r="O12" s="11" t="s">
        <v>13</v>
      </c>
      <c r="P12" s="11"/>
      <c r="Q12" s="11"/>
      <c r="R12" s="11"/>
      <c r="S12" s="11"/>
      <c r="T12" s="11"/>
      <c r="U12" s="11"/>
      <c r="V12">
        <f>P13/(P14+P15)</f>
        <v>168.11472209404332</v>
      </c>
      <c r="W12" t="s">
        <v>18</v>
      </c>
      <c r="X12" t="s">
        <v>19</v>
      </c>
    </row>
    <row r="13" spans="13:24" x14ac:dyDescent="0.3">
      <c r="N13" t="s">
        <v>15</v>
      </c>
      <c r="P13">
        <f>(4^2/50+9^2/120)</f>
        <v>0.99500000000000011</v>
      </c>
    </row>
    <row r="14" spans="13:24" x14ac:dyDescent="0.3">
      <c r="N14" t="s">
        <v>16</v>
      </c>
      <c r="P14">
        <f>(4^2/50)^2/(50-1)</f>
        <v>2.0897959183673472E-3</v>
      </c>
    </row>
    <row r="15" spans="13:24" x14ac:dyDescent="0.3">
      <c r="N15" t="s">
        <v>17</v>
      </c>
      <c r="P15">
        <f>(9^2/120)^2/(120-1)</f>
        <v>3.8287815126050425E-3</v>
      </c>
    </row>
    <row r="17" spans="13:14" x14ac:dyDescent="0.3">
      <c r="M17" t="s">
        <v>20</v>
      </c>
      <c r="N17">
        <f>_xlfn.T.DIST.2T(O10,V12)</f>
        <v>4.8113301384739146E-11</v>
      </c>
    </row>
    <row r="19" spans="13:14" x14ac:dyDescent="0.3">
      <c r="M19" s="4" t="s">
        <v>21</v>
      </c>
    </row>
    <row r="20" spans="13:14" x14ac:dyDescent="0.3">
      <c r="M20" s="3"/>
    </row>
    <row r="21" spans="13:14" x14ac:dyDescent="0.3">
      <c r="M21" s="3" t="s">
        <v>22</v>
      </c>
    </row>
    <row r="22" spans="13:14" x14ac:dyDescent="0.3">
      <c r="M22" s="3" t="s">
        <v>50</v>
      </c>
    </row>
    <row r="23" spans="13:14" x14ac:dyDescent="0.3">
      <c r="M23" s="3" t="s">
        <v>51</v>
      </c>
    </row>
    <row r="25" spans="13:14" x14ac:dyDescent="0.3">
      <c r="M25" s="3" t="s">
        <v>49</v>
      </c>
    </row>
    <row r="68" spans="14:14" x14ac:dyDescent="0.3">
      <c r="N68" s="1"/>
    </row>
    <row r="69" spans="14:14" x14ac:dyDescent="0.3">
      <c r="N69" s="1"/>
    </row>
  </sheetData>
  <mergeCells count="1">
    <mergeCell ref="O12:U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9AE6-BA75-45A6-B3AC-00AB5C72CA4A}">
  <dimension ref="N3:R35"/>
  <sheetViews>
    <sheetView tabSelected="1" zoomScale="92" workbookViewId="0">
      <selection activeCell="Z22" sqref="Z22"/>
    </sheetView>
  </sheetViews>
  <sheetFormatPr defaultRowHeight="14.4" x14ac:dyDescent="0.3"/>
  <cols>
    <col min="14" max="14" width="32" customWidth="1"/>
    <col min="17" max="17" width="12.109375" customWidth="1"/>
  </cols>
  <sheetData>
    <row r="3" spans="14:18" ht="15.6" x14ac:dyDescent="0.3">
      <c r="N3" s="10" t="s">
        <v>23</v>
      </c>
    </row>
    <row r="4" spans="14:18" x14ac:dyDescent="0.3">
      <c r="N4" t="s">
        <v>24</v>
      </c>
      <c r="P4" t="s">
        <v>25</v>
      </c>
    </row>
    <row r="5" spans="14:18" x14ac:dyDescent="0.3">
      <c r="Q5" s="1" t="s">
        <v>28</v>
      </c>
      <c r="R5" s="1" t="s">
        <v>29</v>
      </c>
    </row>
    <row r="6" spans="14:18" x14ac:dyDescent="0.3">
      <c r="N6" s="1" t="s">
        <v>26</v>
      </c>
      <c r="Q6">
        <f>680*550/1590</f>
        <v>235.22012578616352</v>
      </c>
      <c r="R6">
        <f>(680*990)/1590</f>
        <v>423.39622641509436</v>
      </c>
    </row>
    <row r="7" spans="14:18" x14ac:dyDescent="0.3">
      <c r="N7" s="1" t="s">
        <v>27</v>
      </c>
      <c r="Q7">
        <f>(910*550)/1590</f>
        <v>314.77987421383648</v>
      </c>
      <c r="R7">
        <f>(910*990)/1590</f>
        <v>566.60377358490564</v>
      </c>
    </row>
    <row r="9" spans="14:18" x14ac:dyDescent="0.3">
      <c r="N9" t="s">
        <v>30</v>
      </c>
      <c r="Q9" s="5" t="s">
        <v>34</v>
      </c>
    </row>
    <row r="11" spans="14:18" x14ac:dyDescent="0.3">
      <c r="N11" s="6" t="s">
        <v>35</v>
      </c>
      <c r="O11" s="7" t="s">
        <v>31</v>
      </c>
    </row>
    <row r="12" spans="14:18" x14ac:dyDescent="0.3">
      <c r="N12" s="5" t="s">
        <v>36</v>
      </c>
      <c r="O12" s="7" t="s">
        <v>32</v>
      </c>
    </row>
    <row r="13" spans="14:18" x14ac:dyDescent="0.3">
      <c r="N13" t="s">
        <v>37</v>
      </c>
      <c r="O13" s="8" t="s">
        <v>33</v>
      </c>
    </row>
    <row r="15" spans="14:18" x14ac:dyDescent="0.3">
      <c r="N15" t="s">
        <v>38</v>
      </c>
      <c r="Q15" s="1">
        <f>(220-Q6)^2/Q6</f>
        <v>0.98483166851646309</v>
      </c>
    </row>
    <row r="16" spans="14:18" x14ac:dyDescent="0.3">
      <c r="N16" s="9"/>
    </row>
    <row r="17" spans="14:17" x14ac:dyDescent="0.3">
      <c r="N17" t="s">
        <v>39</v>
      </c>
      <c r="Q17" s="1">
        <f>(230-Q7)^2/Q7</f>
        <v>22.833820267782531</v>
      </c>
    </row>
    <row r="19" spans="14:17" x14ac:dyDescent="0.3">
      <c r="N19" t="s">
        <v>40</v>
      </c>
      <c r="Q19" s="1">
        <f>(350-R6)^2/R6</f>
        <v>12.723320889247644</v>
      </c>
    </row>
    <row r="21" spans="14:17" x14ac:dyDescent="0.3">
      <c r="N21" s="4" t="s">
        <v>41</v>
      </c>
      <c r="Q21" s="1">
        <f>(640-R7)^2/R7</f>
        <v>9.5075364886685705</v>
      </c>
    </row>
    <row r="23" spans="14:17" x14ac:dyDescent="0.3">
      <c r="N23" t="s">
        <v>42</v>
      </c>
      <c r="Q23" s="1">
        <f>Q15+Q17+Q19+Q21</f>
        <v>46.049509314215207</v>
      </c>
    </row>
    <row r="25" spans="14:17" x14ac:dyDescent="0.3">
      <c r="N25" t="s">
        <v>43</v>
      </c>
      <c r="P25" s="1">
        <v>46.049509999999998</v>
      </c>
    </row>
    <row r="28" spans="14:17" x14ac:dyDescent="0.3">
      <c r="N28" t="s">
        <v>44</v>
      </c>
      <c r="O28" t="s">
        <v>45</v>
      </c>
    </row>
    <row r="29" spans="14:17" x14ac:dyDescent="0.3">
      <c r="N29" t="s">
        <v>46</v>
      </c>
      <c r="P29" s="1">
        <f>_xlfn.CHISQ.DIST.RT('module 2'!Q21,1)</f>
        <v>2.0462969911163678E-3</v>
      </c>
    </row>
    <row r="31" spans="14:17" x14ac:dyDescent="0.3">
      <c r="N31" t="s">
        <v>47</v>
      </c>
      <c r="O31" t="s">
        <v>48</v>
      </c>
    </row>
    <row r="33" spans="14:14" x14ac:dyDescent="0.3">
      <c r="N33" t="s">
        <v>49</v>
      </c>
    </row>
    <row r="35" spans="14:14" x14ac:dyDescent="0.3">
      <c r="N35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1</vt:lpstr>
      <vt:lpstr>module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Gupta</dc:creator>
  <cp:lastModifiedBy>Shruti Lad</cp:lastModifiedBy>
  <dcterms:created xsi:type="dcterms:W3CDTF">2025-02-24T14:30:38Z</dcterms:created>
  <dcterms:modified xsi:type="dcterms:W3CDTF">2025-05-25T14:32:09Z</dcterms:modified>
</cp:coreProperties>
</file>