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11"/>
  <workbookPr codeName="ThisWorkbook"/>
  <mc:AlternateContent xmlns:mc="http://schemas.openxmlformats.org/markup-compatibility/2006">
    <mc:Choice Requires="x15">
      <x15ac:absPath xmlns:x15ac="http://schemas.microsoft.com/office/spreadsheetml/2010/11/ac" url="\\vdi-sac-fs01.norcalwaste.com\UserData\mmedrano\Desktop\"/>
    </mc:Choice>
  </mc:AlternateContent>
  <xr:revisionPtr revIDLastSave="0" documentId="11_A66A298BB3CA65149070A14DF8E18719E8D2C5F2" xr6:coauthVersionLast="46" xr6:coauthVersionMax="46" xr10:uidLastSave="{00000000-0000-0000-0000-000000000000}"/>
  <bookViews>
    <workbookView xWindow="0" yWindow="0" windowWidth="24000" windowHeight="11385" xr2:uid="{00000000-000D-0000-FFFF-FFFF00000000}"/>
  </bookViews>
  <sheets>
    <sheet name="survey_0" sheetId="2" r:id="rId1"/>
    <sheet name="Sheet1" sheetId="3" r:id="rId2"/>
  </sheets>
  <definedNames>
    <definedName name="_xlnm._FilterDatabase" localSheetId="1" hidden="1">Sheet1!$A$1:$AO$399</definedName>
    <definedName name="_xlnm._FilterDatabase" localSheetId="0" hidden="1">survey_0!$A$1:$AO$1257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95" i="2" l="1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194" i="2"/>
  <c r="Q1193" i="2"/>
  <c r="P1255" i="2"/>
  <c r="P1253" i="2"/>
  <c r="P1252" i="2"/>
  <c r="P1250" i="2"/>
  <c r="P1247" i="2"/>
  <c r="P1243" i="2"/>
  <c r="P1242" i="2"/>
  <c r="P1241" i="2"/>
  <c r="P1238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060" i="2"/>
  <c r="Q1061" i="2"/>
  <c r="Q1059" i="2"/>
  <c r="Q1056" i="2"/>
  <c r="Q1057" i="2"/>
  <c r="Q1058" i="2"/>
  <c r="Q1055" i="2"/>
  <c r="Q1045" i="2"/>
  <c r="Q1046" i="2"/>
  <c r="Q1047" i="2"/>
  <c r="Q1048" i="2"/>
  <c r="Q1049" i="2"/>
  <c r="Q1050" i="2"/>
  <c r="Q1051" i="2"/>
  <c r="Q1052" i="2"/>
  <c r="Q1053" i="2"/>
  <c r="Q1054" i="2"/>
  <c r="Q1044" i="2"/>
  <c r="Q1038" i="2"/>
  <c r="Q1039" i="2"/>
  <c r="Q1040" i="2"/>
  <c r="Q1041" i="2"/>
  <c r="Q1042" i="2"/>
  <c r="Q1043" i="2"/>
  <c r="Q1037" i="2"/>
  <c r="Q1036" i="2"/>
  <c r="Q1032" i="2"/>
  <c r="Q1033" i="2"/>
  <c r="Q1034" i="2"/>
  <c r="Q1035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998" i="2"/>
  <c r="Q999" i="2"/>
  <c r="Q1000" i="2"/>
  <c r="Q1001" i="2"/>
  <c r="Q1002" i="2"/>
  <c r="Q1003" i="2"/>
  <c r="Q1004" i="2"/>
  <c r="Q1005" i="2"/>
  <c r="Q1006" i="2"/>
  <c r="Q1007" i="2"/>
  <c r="Q1008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P1191" i="2"/>
  <c r="P1190" i="2"/>
  <c r="P1189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599" i="2" l="1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O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O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O469" i="2"/>
  <c r="Q468" i="2"/>
  <c r="O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O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O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O411" i="2"/>
  <c r="Q410" i="2"/>
  <c r="Q409" i="2"/>
  <c r="Q408" i="2"/>
  <c r="Q407" i="2"/>
  <c r="Q406" i="2"/>
  <c r="O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O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O318" i="2"/>
  <c r="Q317" i="2"/>
  <c r="O317" i="2"/>
  <c r="Q316" i="2"/>
  <c r="Q315" i="2"/>
  <c r="O315" i="2"/>
  <c r="Q314" i="2"/>
  <c r="Q313" i="2"/>
  <c r="O313" i="2"/>
  <c r="Q312" i="2"/>
  <c r="O312" i="2"/>
  <c r="Q311" i="2"/>
  <c r="O311" i="2"/>
  <c r="Q310" i="2"/>
  <c r="O310" i="2"/>
  <c r="Q309" i="2"/>
  <c r="Q308" i="2"/>
  <c r="Q307" i="2"/>
  <c r="O307" i="2"/>
  <c r="Q306" i="2"/>
  <c r="Q305" i="2"/>
  <c r="O305" i="2"/>
  <c r="Q304" i="2"/>
  <c r="Q303" i="2"/>
  <c r="Q302" i="2"/>
  <c r="O302" i="2"/>
  <c r="Q301" i="2"/>
  <c r="Q300" i="2"/>
  <c r="Q299" i="2"/>
  <c r="Q298" i="2"/>
  <c r="Q297" i="2"/>
  <c r="Q296" i="2"/>
  <c r="Q295" i="2"/>
  <c r="O295" i="2"/>
  <c r="Q294" i="2"/>
  <c r="O294" i="2"/>
  <c r="Q293" i="2"/>
  <c r="O293" i="2"/>
  <c r="Q292" i="2"/>
  <c r="O292" i="2"/>
  <c r="Q291" i="2"/>
  <c r="O291" i="2"/>
  <c r="Q290" i="2"/>
  <c r="Q289" i="2"/>
  <c r="O289" i="2"/>
  <c r="Q288" i="2"/>
  <c r="Q287" i="2"/>
  <c r="Q286" i="2"/>
  <c r="O286" i="2"/>
  <c r="Q285" i="2"/>
  <c r="Q284" i="2"/>
  <c r="Q283" i="2"/>
  <c r="Q282" i="2"/>
  <c r="O282" i="2"/>
  <c r="Q281" i="2"/>
  <c r="Q280" i="2"/>
  <c r="Q279" i="2"/>
  <c r="Q278" i="2"/>
  <c r="Q277" i="2"/>
  <c r="Q276" i="2"/>
  <c r="Q275" i="2"/>
  <c r="Q274" i="2"/>
  <c r="O274" i="2"/>
  <c r="Q273" i="2"/>
  <c r="Q272" i="2"/>
  <c r="Q271" i="2"/>
  <c r="Q270" i="2"/>
  <c r="O270" i="2"/>
  <c r="Q269" i="2"/>
  <c r="O269" i="2"/>
  <c r="Q268" i="2"/>
  <c r="O268" i="2"/>
  <c r="Q267" i="2"/>
  <c r="O267" i="2"/>
  <c r="Q266" i="2"/>
  <c r="Q265" i="2"/>
  <c r="O265" i="2"/>
  <c r="Q264" i="2"/>
  <c r="O264" i="2"/>
  <c r="Q263" i="2"/>
  <c r="Q262" i="2"/>
  <c r="O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O250" i="2"/>
  <c r="Q249" i="2"/>
  <c r="Q248" i="2"/>
  <c r="O248" i="2"/>
  <c r="Q247" i="2"/>
  <c r="Q246" i="2"/>
  <c r="O246" i="2"/>
  <c r="Q245" i="2"/>
  <c r="Q244" i="2"/>
  <c r="Q243" i="2"/>
  <c r="Q242" i="2"/>
  <c r="Q241" i="2"/>
  <c r="Q240" i="2"/>
  <c r="Q239" i="2"/>
  <c r="O239" i="2"/>
  <c r="Q238" i="2"/>
  <c r="Q237" i="2"/>
  <c r="Q236" i="2"/>
  <c r="O236" i="2"/>
  <c r="Q235" i="2"/>
  <c r="Q234" i="2"/>
  <c r="Q233" i="2"/>
  <c r="Q232" i="2"/>
  <c r="Q231" i="2"/>
  <c r="Q230" i="2"/>
  <c r="Q229" i="2"/>
  <c r="Q228" i="2"/>
  <c r="O228" i="2"/>
  <c r="Q227" i="2"/>
  <c r="Q226" i="2"/>
  <c r="Q225" i="2"/>
  <c r="Q224" i="2"/>
  <c r="Q223" i="2"/>
  <c r="Q222" i="2"/>
  <c r="Q221" i="2"/>
  <c r="Q220" i="2"/>
  <c r="Q219" i="2"/>
  <c r="O219" i="2"/>
  <c r="Q218" i="2"/>
  <c r="Q217" i="2"/>
  <c r="Q216" i="2"/>
  <c r="Q215" i="2"/>
  <c r="Q214" i="2"/>
  <c r="O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O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O187" i="2"/>
  <c r="Q186" i="2"/>
  <c r="Q185" i="2"/>
  <c r="Q184" i="2"/>
  <c r="Q183" i="2"/>
  <c r="Q182" i="2"/>
  <c r="Q181" i="2"/>
  <c r="Q180" i="2"/>
  <c r="Q179" i="2"/>
  <c r="P177" i="2" l="1"/>
  <c r="O176" i="2"/>
  <c r="O175" i="2"/>
  <c r="O173" i="2"/>
  <c r="O172" i="2"/>
  <c r="O158" i="2"/>
  <c r="O150" i="2"/>
  <c r="O148" i="2"/>
  <c r="O146" i="2"/>
  <c r="O127" i="2"/>
  <c r="O126" i="2"/>
  <c r="O125" i="2"/>
  <c r="O124" i="2"/>
  <c r="O87" i="2"/>
  <c r="O84" i="2"/>
  <c r="O68" i="2"/>
  <c r="O64" i="2"/>
  <c r="O63" i="2"/>
  <c r="O60" i="2"/>
  <c r="O56" i="2"/>
  <c r="O44" i="2"/>
  <c r="O43" i="2"/>
  <c r="O40" i="2"/>
  <c r="O31" i="2"/>
  <c r="O27" i="2"/>
  <c r="O25" i="2"/>
  <c r="O24" i="2"/>
  <c r="O23" i="2"/>
  <c r="O17" i="2"/>
  <c r="O15" i="2"/>
  <c r="O14" i="2"/>
  <c r="O13" i="2"/>
  <c r="O12" i="2"/>
  <c r="O11" i="2"/>
  <c r="O4" i="2"/>
  <c r="O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2" i="2"/>
</calcChain>
</file>

<file path=xl/sharedStrings.xml><?xml version="1.0" encoding="utf-8"?>
<sst xmlns="http://schemas.openxmlformats.org/spreadsheetml/2006/main" count="17782" uniqueCount="2375">
  <si>
    <t>Date</t>
  </si>
  <si>
    <t>Day</t>
  </si>
  <si>
    <t>Route</t>
  </si>
  <si>
    <t>Truck #</t>
  </si>
  <si>
    <t>Vehicle Type</t>
  </si>
  <si>
    <t>Commodity</t>
  </si>
  <si>
    <t>Tipper</t>
  </si>
  <si>
    <t>Sequence #</t>
  </si>
  <si>
    <t>Address #</t>
  </si>
  <si>
    <t>Apt.#</t>
  </si>
  <si>
    <t>Street</t>
  </si>
  <si>
    <t>Even/Odd</t>
  </si>
  <si>
    <t>Meandor</t>
  </si>
  <si>
    <t>I or C?</t>
  </si>
  <si>
    <t>Time</t>
  </si>
  <si>
    <t>Block Time</t>
  </si>
  <si>
    <t>#Units</t>
  </si>
  <si>
    <t>Number of Stops</t>
  </si>
  <si>
    <t>16 gal</t>
  </si>
  <si>
    <t>20 gal</t>
  </si>
  <si>
    <t>32 gal</t>
  </si>
  <si>
    <t>64 gal</t>
  </si>
  <si>
    <t>96 gal</t>
  </si>
  <si>
    <t>CCAN</t>
  </si>
  <si>
    <t>1 yd</t>
  </si>
  <si>
    <t>1.5 yd</t>
  </si>
  <si>
    <t>2 yd</t>
  </si>
  <si>
    <t>3 yd</t>
  </si>
  <si>
    <t xml:space="preserve">4 yd </t>
  </si>
  <si>
    <t xml:space="preserve">5 yd </t>
  </si>
  <si>
    <t xml:space="preserve">6 yd </t>
  </si>
  <si>
    <t>Cardboard Box</t>
  </si>
  <si>
    <t>Trash Bags</t>
  </si>
  <si>
    <t>Hill or Flat?</t>
  </si>
  <si>
    <t>Street Sweeping</t>
  </si>
  <si>
    <t>Locked</t>
  </si>
  <si>
    <t>Common Notes</t>
  </si>
  <si>
    <t>Additional Notes</t>
  </si>
  <si>
    <t>GlobalID</t>
  </si>
  <si>
    <t>x</t>
  </si>
  <si>
    <t>y</t>
  </si>
  <si>
    <t>3/10/2020</t>
  </si>
  <si>
    <t>S-HEIL</t>
  </si>
  <si>
    <t>Recycle</t>
  </si>
  <si>
    <t>5128/5132</t>
  </si>
  <si>
    <t>Geary St</t>
  </si>
  <si>
    <t>C</t>
  </si>
  <si>
    <t>Flat</t>
  </si>
  <si>
    <t>N</t>
  </si>
  <si>
    <t>fb754c8d-6df1-4056-83b7-3de841764da6</t>
  </si>
  <si>
    <t>Y</t>
  </si>
  <si>
    <t>37486b44-bec4-4336-9c9d-b24c1443c358</t>
  </si>
  <si>
    <t>Clement St</t>
  </si>
  <si>
    <t>I</t>
  </si>
  <si>
    <t>narrow_walkway,enters_garage_exits_locked_door</t>
  </si>
  <si>
    <t>cbe31490-4c96-44c7-bb07-3bb52f85eb48</t>
  </si>
  <si>
    <t>14f82d64-be14-4cb9-b201-42db049d93bf</t>
  </si>
  <si>
    <t>2bed2bbb-3b0d-4639-b719-61e7fedf748b</t>
  </si>
  <si>
    <t>400da905-df15-4536-a3ed-44766653ce1c</t>
  </si>
  <si>
    <t>Distance</t>
  </si>
  <si>
    <t>3a6587bb-37f2-4e8c-a485-f39044c96abb</t>
  </si>
  <si>
    <t>a3183adf-4525-45db-92c5-18b97a5a7a80</t>
  </si>
  <si>
    <t>67ae1a0f-48cd-4a80-959a-575c57e1921c</t>
  </si>
  <si>
    <t>adf01773-8060-48bf-b1b9-d5eb781a8ada</t>
  </si>
  <si>
    <t>21st Ave</t>
  </si>
  <si>
    <t>6296d434-49a7-4be6-be13-0f2e75408d6c</t>
  </si>
  <si>
    <t>22nd Ave</t>
  </si>
  <si>
    <t>302d5bb0-e498-427d-b1e2-1255b23dfd89</t>
  </si>
  <si>
    <t>California St</t>
  </si>
  <si>
    <t>enters_garage_exits_locked_door,narrow_walkway</t>
  </si>
  <si>
    <t>f19e2ad6-20cb-4817-9b63-1ea5ea55a6be</t>
  </si>
  <si>
    <t>Meandor, Parks in the middle of the street to service</t>
  </si>
  <si>
    <t>64cb8e4b-9255-4dba-ae30-7b0bc09a6af6</t>
  </si>
  <si>
    <t>89d65253-dc12-4523-b0de-1275a18f1dd7</t>
  </si>
  <si>
    <t>72/2112</t>
  </si>
  <si>
    <t>22nd Ave/Lake St</t>
  </si>
  <si>
    <t>63b856e9-f2da-4a4b-9817-9f813927011d</t>
  </si>
  <si>
    <t>d0218a32-ebec-4094-924c-b6b175d1c580</t>
  </si>
  <si>
    <t>9d350f91-3c72-4cb8-94df-d473e04b24f2</t>
  </si>
  <si>
    <t>West</t>
  </si>
  <si>
    <t>Clay St</t>
  </si>
  <si>
    <t>e61cf2e4-2efa-44bc-9006-e93be7773605</t>
  </si>
  <si>
    <t>b4f73ea0-4146-4cda-af9a-951bf9df9910</t>
  </si>
  <si>
    <t>c5178512-9b93-44ca-8d93-3058fba7b7a1</t>
  </si>
  <si>
    <t>be7a7e70-4f24-4b6c-abab-73ba731e3ef2</t>
  </si>
  <si>
    <t>107/129/139</t>
  </si>
  <si>
    <t>Reverses into alley</t>
  </si>
  <si>
    <t>f9ae4c3d-8daf-4903-96c1-4bc904ce8430</t>
  </si>
  <si>
    <t>Hill</t>
  </si>
  <si>
    <t>11_20_stairs</t>
  </si>
  <si>
    <t>Distance, 64 gallon in small enclosure</t>
  </si>
  <si>
    <t>c0b64508-f9a7-424b-9f2f-c9bcfd937e38</t>
  </si>
  <si>
    <t>24th Ave</t>
  </si>
  <si>
    <t>b7a8b250-1d6c-4d4b-b9ae-26248e80fdc2</t>
  </si>
  <si>
    <t>fe427d92-8233-4a62-93ea-2001d7215689</t>
  </si>
  <si>
    <t>f1666c23-5253-4d2f-bcaf-48440788e814</t>
  </si>
  <si>
    <t>2239/2237</t>
  </si>
  <si>
    <t>Lake St</t>
  </si>
  <si>
    <t>IC</t>
  </si>
  <si>
    <t>2239 inside</t>
  </si>
  <si>
    <t>67290129-0009-4d2f-b5bf-0bcf6cfb746e</t>
  </si>
  <si>
    <t>e7fafedb-2181-48da-936d-2a4a6859764d</t>
  </si>
  <si>
    <t>8f79aea0-69bf-4518-b7f8-a8f066f07f24</t>
  </si>
  <si>
    <t>501609bb-d7a3-4dc4-9583-466cabec0921</t>
  </si>
  <si>
    <t>d3bf8631-2c8b-4895-8e0c-53e159cd5676</t>
  </si>
  <si>
    <t>121/117</t>
  </si>
  <si>
    <t>83caf110-1069-492e-8f02-e4193b79edf7</t>
  </si>
  <si>
    <t>50d732e8-11cd-4897-91eb-852f09602d97</t>
  </si>
  <si>
    <t>67224135-03c8-42a8-b6d3-7819fec8ecf4</t>
  </si>
  <si>
    <t>1802268e-77e3-41a2-82da-0b37270ace2d</t>
  </si>
  <si>
    <t>df56a70b-9387-4ba8-bd35-f3a94169c6f6</t>
  </si>
  <si>
    <t>110a9daa-0f1b-404e-bdf3-784efcaeb578</t>
  </si>
  <si>
    <t>163/167</t>
  </si>
  <si>
    <t>e358ae0d-4322-46d5-bd68-332ee3b3cb5f</t>
  </si>
  <si>
    <t>6010/6012</t>
  </si>
  <si>
    <t>056c1dd2-fe58-45a9-8ab5-31c88f1df9c1</t>
  </si>
  <si>
    <t>49466fc0-ac43-4d40-b4ee-bbd0b71f4311</t>
  </si>
  <si>
    <t>garage_basement</t>
  </si>
  <si>
    <t>2c978e93-93c1-4ff2-a863-2aa4bfecb78a</t>
  </si>
  <si>
    <t>6038/6042</t>
  </si>
  <si>
    <t>f59e2ce2-0c54-4f59-a745-700439d76f39</t>
  </si>
  <si>
    <t>f26cf81c-3843-4d65-9502-e4a52fe409f3</t>
  </si>
  <si>
    <t>22ac4c58-9d3e-459d-8357-287f8c708632</t>
  </si>
  <si>
    <t>e7b07139-2f7e-47e0-96fc-8302476bc0aa</t>
  </si>
  <si>
    <t>6140/6118/46</t>
  </si>
  <si>
    <t>42434b47-7d62-4d5e-8629-3a693b8825e9</t>
  </si>
  <si>
    <t>2447c9da-dfe8-4b36-8777-1c01753102b6</t>
  </si>
  <si>
    <t>469ccd61-af58-4560-9db8-c9d2a4b93ede</t>
  </si>
  <si>
    <t>21f11278-a4cd-4a9e-ac81-8654667c9bb6</t>
  </si>
  <si>
    <t>91352d45-40a4-4119-817d-b4daceef8c39</t>
  </si>
  <si>
    <t>23rd Ave</t>
  </si>
  <si>
    <t>cc985e81-c79b-4da0-a0da-b23331df6deb</t>
  </si>
  <si>
    <t>7493df9c-a354-4f04-b7f8-c3e2332aa5ba</t>
  </si>
  <si>
    <t>9df7f3aa-6225-4072-b94a-113817c09d29</t>
  </si>
  <si>
    <t>6009/6017</t>
  </si>
  <si>
    <t>key</t>
  </si>
  <si>
    <t>f408e572-f1db-4331-98cf-47227032b59c</t>
  </si>
  <si>
    <t>code</t>
  </si>
  <si>
    <t>garage_basement,consolidated_into_smaller_conta</t>
  </si>
  <si>
    <t>e3c5eb0a-32e2-425c-8377-729cf6afa197</t>
  </si>
  <si>
    <t>162/158/154</t>
  </si>
  <si>
    <t>47dc34d1-a7c8-47a5-b849-bed09cd08713</t>
  </si>
  <si>
    <t>e03c28aa-92cb-44ba-a473-a88ee6311cce</t>
  </si>
  <si>
    <t>148/142</t>
  </si>
  <si>
    <t>ramp,garage_basement,enters_locked_door_exits_garage</t>
  </si>
  <si>
    <t>142 has 2 96g</t>
  </si>
  <si>
    <t>9195469a-af29-44c6-a584-16d61084b5a4</t>
  </si>
  <si>
    <t>126/130/134</t>
  </si>
  <si>
    <t>dbf4bbdb-4a26-482a-840e-f7f185c04e92</t>
  </si>
  <si>
    <t>122/120/118</t>
  </si>
  <si>
    <t>4a27a49d-f805-44c4-b04c-30b66c98f516</t>
  </si>
  <si>
    <t>112/110/108</t>
  </si>
  <si>
    <t>e5580761-b6ae-4306-b4ca-34000d0f05ab</t>
  </si>
  <si>
    <t>747d52cf-873a-4fbf-bda5-f4481453c0eb</t>
  </si>
  <si>
    <t>d229757d-cade-40a2-bf95-a4878d3ab7c4</t>
  </si>
  <si>
    <t>2144/</t>
  </si>
  <si>
    <t>c7345933-f9a9-4ee7-a12a-328187f8b4e2</t>
  </si>
  <si>
    <t>9c12f234-23c2-4fde-bf63-1a5ba1ee1542</t>
  </si>
  <si>
    <t>2200/2200/2200</t>
  </si>
  <si>
    <t>beb2d779-5026-47ba-a21b-8b252459ab68</t>
  </si>
  <si>
    <t>8fe5bb15-fe50-492d-be62-a2b8cc446295</t>
  </si>
  <si>
    <t>217/215</t>
  </si>
  <si>
    <t>bf6fe423-74ed-4411-be28-c8dcf206c72a</t>
  </si>
  <si>
    <t>09ea9328-a42a-4baf-a691-d9ddc157cd2a</t>
  </si>
  <si>
    <t>227/231</t>
  </si>
  <si>
    <t>0eb15ed5-6855-48d3-8125-588e78a12f1d</t>
  </si>
  <si>
    <t>e2c7e26b-bb5e-4d61-a928-bbe9a5e4989b</t>
  </si>
  <si>
    <t>cba7426a-549c-4221-a880-ea29c522c53a</t>
  </si>
  <si>
    <t>269/267/273</t>
  </si>
  <si>
    <t>9a3e25ee-9ccb-41f7-8dbe-87962366c685</t>
  </si>
  <si>
    <t>275/279/283</t>
  </si>
  <si>
    <t>b95c901f-e5e6-492d-a44c-d10c9b8458d5</t>
  </si>
  <si>
    <t>8c8b0fae-3826-4d56-b152-3df6e539e944</t>
  </si>
  <si>
    <t>303/305/315/319</t>
  </si>
  <si>
    <t>6d5f5ff2-6757-4081-8628-11b6c4eb243d</t>
  </si>
  <si>
    <t>164dc6b9-59de-4e24-9edd-0e31a1e4e0ed</t>
  </si>
  <si>
    <t>325/327</t>
  </si>
  <si>
    <t>68bc45d7-c263-4180-ba50-54e4b799561e</t>
  </si>
  <si>
    <t>enters_locked_door_exits_garage</t>
  </si>
  <si>
    <t>242958ef-3411-4d5b-93ef-5e62a5b48b81</t>
  </si>
  <si>
    <t>c62e547d-9c21-4070-bbb4-c8a65fca10d8</t>
  </si>
  <si>
    <t>3c10b22b-36f5-469b-a6f7-44b3e15c10f0</t>
  </si>
  <si>
    <t>498d9209-2841-4768-b7d4-744cd43da37a</t>
  </si>
  <si>
    <t>fba91582-7fc8-4e9b-bd85-86bb158f7943</t>
  </si>
  <si>
    <t>363/361</t>
  </si>
  <si>
    <t>b40ee52a-d58b-42f4-a28e-361da43dddf3</t>
  </si>
  <si>
    <t>379/381</t>
  </si>
  <si>
    <t>0cf64031-31e6-49bb-ad25-312c4776ba7a</t>
  </si>
  <si>
    <t>419/421</t>
  </si>
  <si>
    <t>8d7127fc-8d4b-4324-9d24-a8f97cba0d4f</t>
  </si>
  <si>
    <t>433/427/429/435</t>
  </si>
  <si>
    <t>cedc6c73-c7f6-4bc1-9f4c-75151847c80b</t>
  </si>
  <si>
    <t>a1266396-4b86-4d0c-bc68-20997b1c0fea</t>
  </si>
  <si>
    <t>8d088614-a111-4c10-93cf-bf60ed753b41</t>
  </si>
  <si>
    <t>3e849f87-4ce9-43b5-9b96-2f23f96e3479</t>
  </si>
  <si>
    <t>471/475</t>
  </si>
  <si>
    <t>90c44582-6a68-430f-832f-9098c4046352</t>
  </si>
  <si>
    <t>a9dd80d9-5008-484b-80bf-527d0fbad5ce</t>
  </si>
  <si>
    <t>161dc8ff-fe4c-45c6-a285-fc07f8a0f9fe</t>
  </si>
  <si>
    <t>6c5d1f4b-e029-483f-8dae-f7019767bc62</t>
  </si>
  <si>
    <t>94e9cfaf-3bfe-45f1-bdf0-028407360ac7</t>
  </si>
  <si>
    <t>0303dfaf-92e3-48d7-b9b6-046b50b42a7b</t>
  </si>
  <si>
    <t>3909226e-395c-4c23-8aad-597c7edff38b</t>
  </si>
  <si>
    <t>2254/384</t>
  </si>
  <si>
    <t>Clement St/24th Ave</t>
  </si>
  <si>
    <t>2d90f171-9eac-4c4d-9495-fa92741c433f</t>
  </si>
  <si>
    <t>378/374</t>
  </si>
  <si>
    <t>4124cc2e-ea30-4071-9709-3505b305e6d8</t>
  </si>
  <si>
    <t>372/366/368</t>
  </si>
  <si>
    <t>63f44c93-92b9-453d-ae0a-ea4725bf65b4</t>
  </si>
  <si>
    <t>1,2</t>
  </si>
  <si>
    <t>e615f336-9e5a-4b45-a509-c37dbac75c75</t>
  </si>
  <si>
    <t>354/350</t>
  </si>
  <si>
    <t>3f4dea85-2a32-4c48-a072-6a380c58c711</t>
  </si>
  <si>
    <t>ecf474cc-d4fc-4c11-99a3-481d8015bd9d</t>
  </si>
  <si>
    <t>c9405e40-29e8-4285-84be-01bcc2895cf0</t>
  </si>
  <si>
    <t>b999ee4a-36c0-4e7f-a37f-3d79995dfab3</t>
  </si>
  <si>
    <t>326/328/322/318</t>
  </si>
  <si>
    <t>95651ef4-c6cb-434d-b045-084217c76e09</t>
  </si>
  <si>
    <t>894abfc3-4265-476d-9be6-401d206b9c91</t>
  </si>
  <si>
    <t>286/284</t>
  </si>
  <si>
    <t>3ba43e8c-0697-410b-9397-a844df286cda</t>
  </si>
  <si>
    <t>b61fcb91-8341-4b53-8a09-b5e9d5093194</t>
  </si>
  <si>
    <t>278-280/276/274</t>
  </si>
  <si>
    <t>18670458-03d4-43cb-8aeb-f3554c526931</t>
  </si>
  <si>
    <t>270/272/268/266</t>
  </si>
  <si>
    <t>1ec6e6ec-16fb-4e3d-86db-1637ff86236e</t>
  </si>
  <si>
    <t>254/258</t>
  </si>
  <si>
    <t>7a10c620-0717-4348-b328-3b5af692a725</t>
  </si>
  <si>
    <t>252/250/242</t>
  </si>
  <si>
    <t>fc6ba353-532f-4506-bee5-ce7b4dbc4941</t>
  </si>
  <si>
    <t>238/240</t>
  </si>
  <si>
    <t>5eb5443a-b964-43ae-a611-55e9eaef3f2b</t>
  </si>
  <si>
    <t>5104ec06-084c-4c52-9f9e-5589a789f820</t>
  </si>
  <si>
    <t>7f4b9b76-c0fd-461d-ac7d-43c33db830e4</t>
  </si>
  <si>
    <t>f2c82d53-d419-412a-a075-2e492057b34f</t>
  </si>
  <si>
    <t>ab10503c-2689-449e-9757-0e65139a89c4</t>
  </si>
  <si>
    <t>d89237dc-1b0f-48ae-97a7-80ae4159eab0</t>
  </si>
  <si>
    <t>143/145</t>
  </si>
  <si>
    <t>4e098d87-6fa3-471d-9de2-789f370f9d46</t>
  </si>
  <si>
    <t>d6a1d75c-43f3-4dba-9e48-4981538674b7</t>
  </si>
  <si>
    <t>75c734ef-1b6a-4045-a7a1-986689fa18db</t>
  </si>
  <si>
    <t>163/171</t>
  </si>
  <si>
    <t>5cfc5f7b-a081-4c43-9463-bb312c76c721</t>
  </si>
  <si>
    <t>181/178</t>
  </si>
  <si>
    <t>other</t>
  </si>
  <si>
    <t>770319ba-b112-4cde-8d4b-bf1fd1ca36dd</t>
  </si>
  <si>
    <t>178/194/180</t>
  </si>
  <si>
    <t>56793fef-59fa-4d87-8a03-6969a789bd7b</t>
  </si>
  <si>
    <t>174/166</t>
  </si>
  <si>
    <t>9e6fb587-3fa1-4cee-8f26-6fc05554f98a</t>
  </si>
  <si>
    <t>160-162</t>
  </si>
  <si>
    <t>f189132b-c8ff-4e7e-82c1-f7c23158870c</t>
  </si>
  <si>
    <t>154/15</t>
  </si>
  <si>
    <t>7714dad7-bf04-49bd-8cf7-7504f6e24502</t>
  </si>
  <si>
    <t>144/155</t>
  </si>
  <si>
    <t>69382222-6267-4d04-8414-0e998c81fc30</t>
  </si>
  <si>
    <t>2a868719-49c6-41d6-b1ed-1822c67ab30e</t>
  </si>
  <si>
    <t>124/126</t>
  </si>
  <si>
    <t>12feeaf4-8d12-45f1-aa96-ba4616a0a87c</t>
  </si>
  <si>
    <t>f051e3cc-6df0-43e3-ac00-c2c2b1d89ae9</t>
  </si>
  <si>
    <t>7d923d2f-d63c-4dba-b4fc-8d6ac0c97a16</t>
  </si>
  <si>
    <t>1641/1637</t>
  </si>
  <si>
    <t>8218ce6c-630e-4522-9e36-d7f6c399f49b</t>
  </si>
  <si>
    <t>1623/1625/1631</t>
  </si>
  <si>
    <t>7d82e94e-3cc8-4dbb-82b8-1a5dec068320</t>
  </si>
  <si>
    <t>b9d19cf7-0456-4fc3-9365-917966821be6</t>
  </si>
  <si>
    <t>107/111</t>
  </si>
  <si>
    <t>17th Ave</t>
  </si>
  <si>
    <t>54309fe3-deb9-4e90-8cf1-d469ead369ee</t>
  </si>
  <si>
    <t>aee8fe5a-1b77-45ae-bf4d-6fa0de59d998</t>
  </si>
  <si>
    <t>129/125</t>
  </si>
  <si>
    <t>79008a79-3857-4678-b952-bd9ef6524e37</t>
  </si>
  <si>
    <t>143/147/149</t>
  </si>
  <si>
    <t>ac7a7da7-79df-410b-9d05-8cd2007fa9a9</t>
  </si>
  <si>
    <t>1bbf460f-cf50-4c98-acf8-da2b6c5bdd4d</t>
  </si>
  <si>
    <t>155/157</t>
  </si>
  <si>
    <t>fd61e473-32cf-4d8e-9c3e-d85481b63a39</t>
  </si>
  <si>
    <t>159/169</t>
  </si>
  <si>
    <t>b69a1475-e2bf-4f88-bdc3-33b5f39072c3</t>
  </si>
  <si>
    <t>171/167/173</t>
  </si>
  <si>
    <t>4b1132a5-f148-4bc8-a73b-dbf5a17c7073</t>
  </si>
  <si>
    <t>175/179</t>
  </si>
  <si>
    <t>bbbbb5a1-0a32-4537-bf56-759e651c954c</t>
  </si>
  <si>
    <t>221/225/219/213</t>
  </si>
  <si>
    <t>c80607b7-a52d-4d6e-82f6-a942c2991ba5</t>
  </si>
  <si>
    <t>229/227/231</t>
  </si>
  <si>
    <t>427e5b5d-57fd-499a-a7eb-1c8e36a1fbcc</t>
  </si>
  <si>
    <t>235/239/247</t>
  </si>
  <si>
    <t>2c852390-dd52-478f-b108-d42f561acf76</t>
  </si>
  <si>
    <t>249/255</t>
  </si>
  <si>
    <t>d2f1614d-58b0-4954-a9f3-493e2a922c34</t>
  </si>
  <si>
    <t>a6eaa72e-3bf3-4c63-abad-f8e11a01ea70</t>
  </si>
  <si>
    <t>275/277281</t>
  </si>
  <si>
    <t>6c2d5e6e-9a88-4ed8-b75d-d8341dc4d326</t>
  </si>
  <si>
    <t>285/289</t>
  </si>
  <si>
    <t>3225e013-7a2e-4c86-a689-3cac6852fc36</t>
  </si>
  <si>
    <t>280/284</t>
  </si>
  <si>
    <t>49c42b27-63f9-41b1-aa96-9c93a33fcb44</t>
  </si>
  <si>
    <t>272/276</t>
  </si>
  <si>
    <t>4a3b09b1-c5f5-4fa3-831e-4f03bd29140c</t>
  </si>
  <si>
    <t>266/268</t>
  </si>
  <si>
    <t>d06259e9-2070-4010-bf56-6c63f4e4498e</t>
  </si>
  <si>
    <t>256-254/250-252</t>
  </si>
  <si>
    <t>fa358532-d759-41bc-87bc-17f2336b63e5</t>
  </si>
  <si>
    <t>246/248</t>
  </si>
  <si>
    <t>82b3cc12-c72b-47c6-8fb7-a5c03181ee77</t>
  </si>
  <si>
    <t>80aa0159-793e-4c80-b004-6a61aca4564b</t>
  </si>
  <si>
    <t>232-224/230</t>
  </si>
  <si>
    <t>2419739f-d620-4da2-9371-77f404ed8675</t>
  </si>
  <si>
    <t>975a13df-04c4-4987-9389-1150df414510</t>
  </si>
  <si>
    <t>d399681c-9670-4f57-9304-e4841b210101</t>
  </si>
  <si>
    <t>216/208</t>
  </si>
  <si>
    <t>13603b7d-b528-4cd3-80e8-6e992b385958</t>
  </si>
  <si>
    <t>184/182</t>
  </si>
  <si>
    <t>cc8686a0-21da-4899-86dc-b0d631fb6bb3</t>
  </si>
  <si>
    <t>cbd2ca79-64a6-4c8d-8090-94495eded17f</t>
  </si>
  <si>
    <t>158/160</t>
  </si>
  <si>
    <t>bfb71c1b-6fd4-4f61-b452-c85e5c8d8b9a</t>
  </si>
  <si>
    <t>146/148/144</t>
  </si>
  <si>
    <t>b849e505-8bd9-4eda-af4d-bdf0102285cc</t>
  </si>
  <si>
    <t>14cf3761-39fd-4c0f-aa87-e152137a452f</t>
  </si>
  <si>
    <t>21ef6d23-53f4-4558-a973-bf6ef5b4f28d</t>
  </si>
  <si>
    <t>102-108</t>
  </si>
  <si>
    <t>79c3ddba-185c-44bb-9696-71bbce8ecdf4</t>
  </si>
  <si>
    <t>1541/1547</t>
  </si>
  <si>
    <t>89d3c1f8-d269-423e-b6f1-8a238c7d4003</t>
  </si>
  <si>
    <t>fa9b35d2-d98a-4286-8084-b057767e75c4</t>
  </si>
  <si>
    <t>1517/1519/1509/1511</t>
  </si>
  <si>
    <t>6d2221b0-6d97-4e1e-b487-463a6d3bf74e</t>
  </si>
  <si>
    <t>1514/1520</t>
  </si>
  <si>
    <t>01548160-497b-4752-8b5d-d42e4c7593e0</t>
  </si>
  <si>
    <t>1536/1538/1544</t>
  </si>
  <si>
    <t>f80f17b2-0258-4c6b-8d53-3b29fec7d187</t>
  </si>
  <si>
    <t>5aa88d43-2385-415c-bd7b-d425eedc4189</t>
  </si>
  <si>
    <t>66163613-04bd-44b3-8354-438d33561a74</t>
  </si>
  <si>
    <t>3/13/2020</t>
  </si>
  <si>
    <t>15th Ave</t>
  </si>
  <si>
    <t>Even</t>
  </si>
  <si>
    <t>935f9c2a-8e75-4e04-97f6-153b233ebd7d</t>
  </si>
  <si>
    <t>fd18becc-d519-4779-9cda-4f44daa5900a</t>
  </si>
  <si>
    <t>7e09801b-2bcd-4d12-bf33-6b421c678704</t>
  </si>
  <si>
    <t>b2c24d23-2b44-4dc5-a5ac-7cdb79cf9444</t>
  </si>
  <si>
    <t>1e9584b3-9362-40dd-bcd7-ba9421385f9d</t>
  </si>
  <si>
    <t>330/332/324/322</t>
  </si>
  <si>
    <t>732eca46-4e13-4d0d-9549-5b102e66b474</t>
  </si>
  <si>
    <t>313/314</t>
  </si>
  <si>
    <t>5c9959a3-6966-4776-a310-817b2da91ea6</t>
  </si>
  <si>
    <t>218/216/214</t>
  </si>
  <si>
    <t>ab6ec974-2f0b-448e-909a-a5eafef22a33</t>
  </si>
  <si>
    <t>234/232/230/228</t>
  </si>
  <si>
    <t>87ed06ab-537a-4e22-ab5a-5bcda2787ec0</t>
  </si>
  <si>
    <t>268/266</t>
  </si>
  <si>
    <t>3828953c-69cf-4512-a1cb-58a5bb70d21d</t>
  </si>
  <si>
    <t>240/242</t>
  </si>
  <si>
    <t>4498295e-985b-40a0-87f5-4c40d0492e38</t>
  </si>
  <si>
    <t>254/255</t>
  </si>
  <si>
    <t>7a90d47c-a0a1-4a34-9e9d-6d5307fd3b35</t>
  </si>
  <si>
    <t>278/274</t>
  </si>
  <si>
    <t>feebef37-9f0c-4546-9be3-36832125b2bf</t>
  </si>
  <si>
    <t>97569e17-4908-482a-ac67-ba1ed67608d9</t>
  </si>
  <si>
    <t>186/184</t>
  </si>
  <si>
    <t>19db2aea-b16b-4dd8-bf18-fe87ec38cda0</t>
  </si>
  <si>
    <t>180/178/176</t>
  </si>
  <si>
    <t>bfac7c51-5558-4474-ac36-b2127065a381</t>
  </si>
  <si>
    <t>168/166</t>
  </si>
  <si>
    <t>4f485bd7-dcab-41f2-975f-e5e323f462ee</t>
  </si>
  <si>
    <t>162/158/156</t>
  </si>
  <si>
    <t>fb52ee2d-2b3f-45ab-b277-0140e0e9f9c5</t>
  </si>
  <si>
    <t>3cece35c-967a-4977-b6e3-e0d0f7b9fff4</t>
  </si>
  <si>
    <t>7ef6030b-0bc5-4ea5-90bc-f4cdac019a9b</t>
  </si>
  <si>
    <t>e5f359f5-4a78-45c3-9a9c-409cbe325a0d</t>
  </si>
  <si>
    <t>19573098-e378-47c3-a2e3-d36d1cb4ea22</t>
  </si>
  <si>
    <t>3840/3846/3844</t>
  </si>
  <si>
    <t>adca9f99-0805-406d-94cc-f948ec875e17</t>
  </si>
  <si>
    <t>26/34/25/11</t>
  </si>
  <si>
    <t>14649656-43d4-4910-a9cd-46a1c414a3c0</t>
  </si>
  <si>
    <t>20/22/16/14</t>
  </si>
  <si>
    <t>0d177100-584b-4bb2-9375-62c6ef4d5290</t>
  </si>
  <si>
    <t>8/10</t>
  </si>
  <si>
    <t>0a6795b8-a86b-4093-9f0b-458ab309998e</t>
  </si>
  <si>
    <t>2/4</t>
  </si>
  <si>
    <t>3ccab239-23df-4794-81bd-f55b286e274c</t>
  </si>
  <si>
    <t>742cbd18-f010-450e-b652-11218f273ed7</t>
  </si>
  <si>
    <t>d03c8931-b020-40d0-9ade-64668d9e2065</t>
  </si>
  <si>
    <t>1426/1428</t>
  </si>
  <si>
    <t>2758cc3e-beb2-42a0-8a74-204c8bb5f258</t>
  </si>
  <si>
    <t>narrow_walkway</t>
  </si>
  <si>
    <t xml:space="preserve">Distance </t>
  </si>
  <si>
    <t>fb99da54-314c-4275-91b3-8af6b95298ad</t>
  </si>
  <si>
    <t>860c860e-d3f6-456d-abd5-0f3ec4aacaf3</t>
  </si>
  <si>
    <t>69727de4-6723-435d-8d8c-bbd669204226</t>
  </si>
  <si>
    <t>1431/1425/1421</t>
  </si>
  <si>
    <t>11b3397f-efb0-47a2-a9a9-9b6549052988</t>
  </si>
  <si>
    <t>e6c34ee4-499c-40e6-b827-2cab8f91e33f</t>
  </si>
  <si>
    <t>121-119/117/123</t>
  </si>
  <si>
    <t>e2c372b1-b5ac-407c-9f3b-64fcd4e91bcd</t>
  </si>
  <si>
    <t>131/123</t>
  </si>
  <si>
    <t>5bf63531-6fcb-42fd-8e38-ab8b1aea187f</t>
  </si>
  <si>
    <t>a5992ea8-4673-4d57-8dbd-ad370e2e9ab6</t>
  </si>
  <si>
    <t>5176c117-648b-42d9-afda-305283beccaf</t>
  </si>
  <si>
    <t>b1aedcaf-ba52-4e6e-aa5a-9718b181df94</t>
  </si>
  <si>
    <t>16th Ave</t>
  </si>
  <si>
    <t>fdf10fa5-3a71-4ef3-b7b5-8f9b4d49e014</t>
  </si>
  <si>
    <t>4a1670db-9aeb-4b00-8609-1e3de4eda45f</t>
  </si>
  <si>
    <t>9a28ec9f-6169-402a-b29f-7e692974786d</t>
  </si>
  <si>
    <t>175/183/181</t>
  </si>
  <si>
    <t>beecb331-0874-4519-a8a6-b0442fead421</t>
  </si>
  <si>
    <t>159/163</t>
  </si>
  <si>
    <t>cb344a43-d911-4723-b4f4-c534e11613b9</t>
  </si>
  <si>
    <t>151/155</t>
  </si>
  <si>
    <t>0daab3a5-a7b4-453c-805d-b464e36f98d8</t>
  </si>
  <si>
    <t>143/139</t>
  </si>
  <si>
    <t>cc24fc51-308c-4b4a-9091-6642aa306e11</t>
  </si>
  <si>
    <t>5325/5319</t>
  </si>
  <si>
    <t>a7ba0977-4158-4f3e-8482-137d232195b5</t>
  </si>
  <si>
    <t>37fcdf7d-8e3f-46ff-807a-9a6d073ef654</t>
  </si>
  <si>
    <t>217/225</t>
  </si>
  <si>
    <t>78a3b518-145d-4daf-bf1a-babcbd777750</t>
  </si>
  <si>
    <t>231/233/227</t>
  </si>
  <si>
    <t>a82da247-27cd-44af-9f9c-c39c0a28c7b0</t>
  </si>
  <si>
    <t>241/239</t>
  </si>
  <si>
    <t>4d02b7e7-1f75-4fa8-9781-54ebb14585ee</t>
  </si>
  <si>
    <t>255/263</t>
  </si>
  <si>
    <t>854c5c49-125b-4f59-9da3-022033a9b326</t>
  </si>
  <si>
    <t>267/265</t>
  </si>
  <si>
    <t>5af17ff4-a9bf-4327-a402-19b8aa281900</t>
  </si>
  <si>
    <t>14th Ave</t>
  </si>
  <si>
    <t>44a1124f-d8ff-4082-ab9d-abc891f11793</t>
  </si>
  <si>
    <t>0a9091d2-ef3e-46c2-88cc-3736e86170dc</t>
  </si>
  <si>
    <t>8336e1c9-2a72-4a6a-b38e-7a1cbc48f701</t>
  </si>
  <si>
    <t>ede57cce-b418-4084-b598-ab0a5229779c</t>
  </si>
  <si>
    <t>ae28f8bc-3e85-4dd1-b1e7-a357bf2476fe</t>
  </si>
  <si>
    <t>54769264-7658-4530-a941-454bce69ac03</t>
  </si>
  <si>
    <t>Tacoma</t>
  </si>
  <si>
    <t>4.08</t>
  </si>
  <si>
    <t>6f1313d8-37d6-424c-aaf9-eeae6259a57c</t>
  </si>
  <si>
    <t>a7835910-a665-450e-8613-a4dd2cdc3b80</t>
  </si>
  <si>
    <t>343/345</t>
  </si>
  <si>
    <t>e7bb9b4b-8ccf-409d-a1a0-d8846d8d31d3</t>
  </si>
  <si>
    <t>363-365/359</t>
  </si>
  <si>
    <t>146faa18-ce4b-43bc-9d3e-4e4a3ff6ffe4</t>
  </si>
  <si>
    <t>375/379</t>
  </si>
  <si>
    <t>6741a87f-bbf1-4974-b366-4e1f9d50702d</t>
  </si>
  <si>
    <t>367/369</t>
  </si>
  <si>
    <t>a2f7ed24-4df7-440b-9830-0325d728756b</t>
  </si>
  <si>
    <t>772a9e39-5432-47df-83c8-f518bed4912a</t>
  </si>
  <si>
    <t>c31f69f1-db27-4471-b628-006ec2d9bd35</t>
  </si>
  <si>
    <t>d20b2209-e1b8-40df-9383-0a8203140050</t>
  </si>
  <si>
    <t>0d81c53b-c47e-426d-a870-13c98690bd54</t>
  </si>
  <si>
    <t>c8ca1afd-0645-4fcc-a538-2bb37b40cdf2</t>
  </si>
  <si>
    <t>41950899-552c-4fc8-9270-120fa357d3af</t>
  </si>
  <si>
    <t>2
49</t>
  </si>
  <si>
    <t>12402298-ee34-4b33-af85-305f8ef52caa</t>
  </si>
  <si>
    <t>acc73808-7f9e-4e2a-ae3b-8dfe5f6b6814</t>
  </si>
  <si>
    <t>76091269-75b8-44ce-a769-3344d2c0351e</t>
  </si>
  <si>
    <t>530062b8-8d39-4169-9517-d3e4fad281c4</t>
  </si>
  <si>
    <t>5336/5334</t>
  </si>
  <si>
    <t>daf5012c-447c-42d5-b30c-bb98b6057bc4</t>
  </si>
  <si>
    <t>5338/5344</t>
  </si>
  <si>
    <t>29ce5236-473c-4f43-8c3f-825344a77de4</t>
  </si>
  <si>
    <t>18th Ave</t>
  </si>
  <si>
    <t>fa3ae379-0316-4bad-85f4-d89510bd3d6c</t>
  </si>
  <si>
    <t>6bd47116-4916-432d-b89f-ed3f57c3c882</t>
  </si>
  <si>
    <t>d17aeeea-1222-4250-b698-6aa8cde80b64</t>
  </si>
  <si>
    <t>81afc3a3-58fb-4e8f-b38a-f91aaa4b5d2d</t>
  </si>
  <si>
    <t>d3124307-7c71-42b4-8e6d-fd43aba17e02</t>
  </si>
  <si>
    <t>1_10_stairs,ramp</t>
  </si>
  <si>
    <t>1258d106-cc40-4da9-9df7-3183d6d19994</t>
  </si>
  <si>
    <t>d7e40041-4519-449a-81d9-9a75cd2520e1</t>
  </si>
  <si>
    <t>5524/5522</t>
  </si>
  <si>
    <t>10a25381-4cb1-4a57-b64a-7f5be9de3f90</t>
  </si>
  <si>
    <t>5530/5540</t>
  </si>
  <si>
    <t>484f7d8e-8efc-4ea3-a154-edd350f2eda2</t>
  </si>
  <si>
    <t>654176a8-95db-4467-9fcd-ad5261b4049c</t>
  </si>
  <si>
    <t>04901f11-1d1c-41cd-9dbf-f5c451138794</t>
  </si>
  <si>
    <t>d23f12c7-effb-4e28-a243-f8a27ff901a2</t>
  </si>
  <si>
    <t>CL</t>
  </si>
  <si>
    <t>4a5c04cf-077d-4062-bb47-9b9db350fcde</t>
  </si>
  <si>
    <t>garage_basement,ramp</t>
  </si>
  <si>
    <t>7f0be175-93fd-453f-a8f2-e1b91ce250ae</t>
  </si>
  <si>
    <t>c8d2543c-66d0-488e-a46f-be1e4ee11e7c</t>
  </si>
  <si>
    <t>5951/5939</t>
  </si>
  <si>
    <t>f6373288-435d-4130-95d0-929847b43da6</t>
  </si>
  <si>
    <t>892d0a3b-83d8-494f-b4b8-5c9256c726b4</t>
  </si>
  <si>
    <t>5931/5937</t>
  </si>
  <si>
    <t>44b2e2df-611c-41a4-aac8-ae0a1495a0ff</t>
  </si>
  <si>
    <t>ac2ca26d-b58a-4b48-a3db-f74a8e1f719b</t>
  </si>
  <si>
    <t>efdf492f-432a-4b03-8680-89081469d76f</t>
  </si>
  <si>
    <t>32931351-acb6-45c3-aac8-248e5cae81f8</t>
  </si>
  <si>
    <t>Odd</t>
  </si>
  <si>
    <t>b2aa7eed-f111-4f1d-8eb5-1feb7f7e40ac</t>
  </si>
  <si>
    <t>5748/5746</t>
  </si>
  <si>
    <t>94a5c5a3-9b9f-448a-9a75-ff5b46991b5e</t>
  </si>
  <si>
    <t>eb86f601-2c7b-4104-a607-d0ff6b8405ae</t>
  </si>
  <si>
    <t>ramp</t>
  </si>
  <si>
    <t>f98708ce-7fe1-44e4-98ae-15e91a055349</t>
  </si>
  <si>
    <t>9eb7ac26-aa7b-4eac-b0bb-5271c2cba077</t>
  </si>
  <si>
    <t>df435003-353c-4861-a16c-eef2a739fabe</t>
  </si>
  <si>
    <t>d1e8a5aa-3e6a-46e9-afb0-2c62334d57b9</t>
  </si>
  <si>
    <t xml:space="preserve">21st Ave </t>
  </si>
  <si>
    <t>9f2fbb59-fae7-41b0-b9ad-e7d8ed562085</t>
  </si>
  <si>
    <t>dbe74781-1971-4131-9b43-fd301f9eb261</t>
  </si>
  <si>
    <t>14828e82-e08a-4f37-952b-424cbecf5e65</t>
  </si>
  <si>
    <t>3d558854-13df-44b2-bf6d-cd970fa00c36</t>
  </si>
  <si>
    <t>bbb54abd-3243-483d-895c-1c2f69113f1c</t>
  </si>
  <si>
    <t>dce2c0d6-c0c2-4b66-8e88-b1dbeec29de0</t>
  </si>
  <si>
    <t>84ffc62c-3806-48a4-a9a1-410040c033b8</t>
  </si>
  <si>
    <t>b49bd49b-9115-4b5b-9fc5-c6e435151ebd</t>
  </si>
  <si>
    <t>1358686d-60bb-4a93-8340-ab896a8e0f2a</t>
  </si>
  <si>
    <t>5b6edae5-4e59-4330-9d10-6964d76b26c8</t>
  </si>
  <si>
    <t>ramp,garage_basement</t>
  </si>
  <si>
    <t>b5ee086e-c549-417c-b43e-63e0463697e1</t>
  </si>
  <si>
    <t>3443a1da-5ed3-4e8b-9414-dc08c811abe2</t>
  </si>
  <si>
    <t>ce343d8a-0bc8-4d5f-a744-654b9f23fff5</t>
  </si>
  <si>
    <t>1f99f985-6f6c-42ba-b7da-78aae15fe334</t>
  </si>
  <si>
    <t>1
34</t>
  </si>
  <si>
    <t>015c34f4-1e7c-4fe6-b009-3ce7ef61e06e</t>
  </si>
  <si>
    <t>c7803b02-c8bb-4ce3-a2f1-d657966ee481</t>
  </si>
  <si>
    <t>95200302-da46-4fa1-a359-5ab9e880067e</t>
  </si>
  <si>
    <t>26a4aef4-a256-4af9-93b7-859c1131fa56</t>
  </si>
  <si>
    <t>490e8262-1c8d-49c4-b8a1-1071070df913</t>
  </si>
  <si>
    <t>1737bca4-44db-4213-9cb8-9de52603d265</t>
  </si>
  <si>
    <t>074df9f4-99e7-48d0-a9f9-ac49128148e6</t>
  </si>
  <si>
    <t>8089f716-ac36-47b5-bafc-7fedc4264eda</t>
  </si>
  <si>
    <t>13th Ave</t>
  </si>
  <si>
    <t>44979b3c-89c8-471a-97fc-5033e198d724</t>
  </si>
  <si>
    <t>5fff140a-5a07-4772-a1da-05e0fd963a44</t>
  </si>
  <si>
    <t>20th Ave</t>
  </si>
  <si>
    <t>2
06</t>
  </si>
  <si>
    <t>f55a6fd7-352a-4c7c-a25c-298c25c15b81</t>
  </si>
  <si>
    <t>131/140</t>
  </si>
  <si>
    <t>5a66b7e8-1d69-41dc-b4d1-124bd870bdd8</t>
  </si>
  <si>
    <t>e3d92714-cce0-4eb2-ad2c-0f9c53f1676d</t>
  </si>
  <si>
    <t>19th Ave</t>
  </si>
  <si>
    <t>7a1b8c19-6c5c-4448-8598-914bbd00c38d</t>
  </si>
  <si>
    <t>d4b4e815-c9a8-4db2-a02e-a4710bd1c7dc</t>
  </si>
  <si>
    <t>171/175</t>
  </si>
  <si>
    <t>4
10</t>
  </si>
  <si>
    <t>9f4798ae-c9fc-4ae0-9319-ba12b075331a</t>
  </si>
  <si>
    <t>e14f02bf-aa0f-4156-ab10-67659f4d5419</t>
  </si>
  <si>
    <t>Funston St</t>
  </si>
  <si>
    <t>0ab23dbf-bdc2-4ff1-8806-e242cfd9f8a0</t>
  </si>
  <si>
    <t>9ea11dd8-9b59-4b5e-b4ea-b91c00e95684</t>
  </si>
  <si>
    <t>3/11/2020</t>
  </si>
  <si>
    <t xml:space="preserve">30th Ave </t>
  </si>
  <si>
    <t>1702d800-b182-492a-b16d-f41495cc9705</t>
  </si>
  <si>
    <t>1d8157c0-ff4e-4d58-9b15-2066c3122e70</t>
  </si>
  <si>
    <t>27th Ave</t>
  </si>
  <si>
    <t>a1b1cbd3-4f1f-49cf-9b60-a30886cfebc0</t>
  </si>
  <si>
    <t>530/541</t>
  </si>
  <si>
    <t>1f740d02-edc2-4ff0-8aba-24c618c6f7da</t>
  </si>
  <si>
    <t>547-9</t>
  </si>
  <si>
    <t>d5a71e3f-e146-4b9f-94f1-51278de4026c</t>
  </si>
  <si>
    <t>561/567</t>
  </si>
  <si>
    <t>e94c7630-878f-4cb2-a0bc-36fb376f98e2</t>
  </si>
  <si>
    <t>575/577/579/522</t>
  </si>
  <si>
    <t>f4622d17-793f-4d1e-99f8-f5dbbe507d61</t>
  </si>
  <si>
    <t>5ce5069d-5a2e-46d5-94cd-25ff0e346b2b</t>
  </si>
  <si>
    <t>609/607</t>
  </si>
  <si>
    <t>6451bfc8-121a-4ccb-97c8-f60db94d9284</t>
  </si>
  <si>
    <t>5ab4295c-11a4-4703-9987-0b2076d5f5d3</t>
  </si>
  <si>
    <t>d6143581-22a0-4331-8586-eddebfcc91a5</t>
  </si>
  <si>
    <t>629/633</t>
  </si>
  <si>
    <t>6c03c790-f2cc-4bef-9b0f-b98dce19e744</t>
  </si>
  <si>
    <t>7f8b527e-ff7b-446a-bd96-fab6ec3db8fb</t>
  </si>
  <si>
    <t>649/645</t>
  </si>
  <si>
    <t>de4a8c9b-9905-4893-a546-6d432db43a5d</t>
  </si>
  <si>
    <t>c2993fc6-1039-4417-a09a-9549f83684ed</t>
  </si>
  <si>
    <t>12ffc356-d44a-49a7-9bf4-8f06a5b91747</t>
  </si>
  <si>
    <t>a422cf5c-b8f7-4217-8f45-7099e7be3bdc</t>
  </si>
  <si>
    <t>ec80abe3-3cc6-43d8-afbc-065347e0c2ef</t>
  </si>
  <si>
    <t>Balboa st</t>
  </si>
  <si>
    <t>Gate, distance</t>
  </si>
  <si>
    <t>65eefb51-9118-4c43-b3b3-9280f03f7d90</t>
  </si>
  <si>
    <t>0e7df82d-9782-4595-978a-b4fe1b0b9a10</t>
  </si>
  <si>
    <t>db90ea55-dd0b-4047-b293-1b3f059d8364</t>
  </si>
  <si>
    <t>ff385970-f1a3-4457-a4d2-434afafa96c3</t>
  </si>
  <si>
    <t>79a897c0-bec4-4233-8497-3bd1a6417be9</t>
  </si>
  <si>
    <t>803c7b26-2325-43b2-a4b8-6c5bdcbba27a</t>
  </si>
  <si>
    <t>0b8c9a4f-f519-4003-a2e3-854d52132ec6</t>
  </si>
  <si>
    <t>8e57818f-b64c-4d23-b508-af67f2b799d4</t>
  </si>
  <si>
    <t>620/622</t>
  </si>
  <si>
    <t>f33e2d10-0e05-4927-a70a-93eef934397e</t>
  </si>
  <si>
    <t>18896925-e034-471e-bf9d-55f40d56bf6e</t>
  </si>
  <si>
    <t>d8b56699-65ce-4da8-aafc-85dcad44b279</t>
  </si>
  <si>
    <t>dccff4f0-a491-4ee0-ac6a-823a68309fd0</t>
  </si>
  <si>
    <t>f3e602d3-d46f-49dc-9e1d-88fd6da27e64</t>
  </si>
  <si>
    <t>5033eb71-c838-44c6-8391-c6ae42c64f0d</t>
  </si>
  <si>
    <t>1b86d681-abde-4beb-8333-110675adbab8</t>
  </si>
  <si>
    <t>1</t>
  </si>
  <si>
    <t>3a61d4eb-94b1-4707-99e8-3e08ed033579</t>
  </si>
  <si>
    <t>518/520</t>
  </si>
  <si>
    <t>7a61033d-4093-4b72-a2d4-e9a716e8e483</t>
  </si>
  <si>
    <t>241b61a9-4914-4ddf-b931-e6cd6a76e3d5</t>
  </si>
  <si>
    <t>afd6ca8c-93d4-4e51-beec-be64b6fbd1ad</t>
  </si>
  <si>
    <t>01ba1f16-b6d0-4da2-886f-f94bf812db90</t>
  </si>
  <si>
    <t>Fulton St</t>
  </si>
  <si>
    <t>352263f2-890f-478c-aed8-02ed9658c891</t>
  </si>
  <si>
    <t>29488b68-688c-426e-b3ea-bec27376bcdd</t>
  </si>
  <si>
    <t>657fe6f8-c654-45b0-8ab6-b8cda5d87fdd</t>
  </si>
  <si>
    <t>c28f71fc-0598-4337-abda-295c79655e6c</t>
  </si>
  <si>
    <t>34e3fba7-3f28-4983-81de-b3373ff8522a</t>
  </si>
  <si>
    <t>509f2ecb-2973-4b24-9f10-e3cd910d93e0</t>
  </si>
  <si>
    <t>67e720d1-6493-4229-bf30-6dd87dff1b75</t>
  </si>
  <si>
    <t>6016/6014</t>
  </si>
  <si>
    <t>17bbc2d6-2af3-44fd-aed5-a8fa12622460</t>
  </si>
  <si>
    <t>769f4630-0b44-4693-9bec-6d22e958ce12</t>
  </si>
  <si>
    <t>6034/6032</t>
  </si>
  <si>
    <t>c3d2831d-fcab-443e-8951-70a3f83969c9</t>
  </si>
  <si>
    <t>b9afddf9-ab7d-4bba-9b19-24120ba06dfe</t>
  </si>
  <si>
    <t>c7ff7aa2-9e92-4b5a-b0fb-7e3611bc154b</t>
  </si>
  <si>
    <t>b5bb3cce-679b-4a0a-8a6f-abb5977ba85b</t>
  </si>
  <si>
    <t>24502d31-62be-4ed8-a03b-f75ea09232f4</t>
  </si>
  <si>
    <t>Cabrillo St</t>
  </si>
  <si>
    <t>4645c047-3eb5-45fd-8acf-cac0e31aa9c7</t>
  </si>
  <si>
    <t>872aff24-2422-4862-8dca-ab538584ae9c</t>
  </si>
  <si>
    <t>c16c56e5-4b0f-41f4-bdcc-2ef29acf712f</t>
  </si>
  <si>
    <t>c5efe6da-d949-42c6-8191-60b71ebd9a8e</t>
  </si>
  <si>
    <t>823a2695-dd4e-41a9-bacb-e2d436776a06</t>
  </si>
  <si>
    <t>a9d5dc64-7344-40f9-ac0b-36d6a23cc3a0</t>
  </si>
  <si>
    <t>b87178b5-ec2e-4139-8b56-b037fddd48cc</t>
  </si>
  <si>
    <t>5db1c198-9f90-4bfb-8bb6-e50f8854ed35</t>
  </si>
  <si>
    <t>17cfc1ef-35f9-47ca-882a-3b89bfaeefe9</t>
  </si>
  <si>
    <t>c97df929-136d-49d8-bfa3-573f4c5346ca</t>
  </si>
  <si>
    <t>3518/3520</t>
  </si>
  <si>
    <t>e024c04c-6a56-4546-bc9a-c9121d81c34b</t>
  </si>
  <si>
    <t>166908d6-6201-4162-8e9c-ee8e7a30efaa</t>
  </si>
  <si>
    <t>361c2191-57a9-468e-9243-9f6e777ebc82</t>
  </si>
  <si>
    <t>38th Ave</t>
  </si>
  <si>
    <t>18df9570-d0bc-409a-a035-c4d5e1efee30</t>
  </si>
  <si>
    <t>aecb70d5-8baa-45ec-9b8f-8da5d27ae710</t>
  </si>
  <si>
    <t>26th Ave</t>
  </si>
  <si>
    <t>5a66a076-0ecf-4f19-bcb5-61675b81559a</t>
  </si>
  <si>
    <t>37th Ave</t>
  </si>
  <si>
    <t>8932c90f-8adc-48d6-bae9-2dc5a149f8c8</t>
  </si>
  <si>
    <t>17cbf702-f745-4b7f-bca6-efca3bcdb40c</t>
  </si>
  <si>
    <t>f5f1e40e-8e72-409d-872e-991ceefe85af</t>
  </si>
  <si>
    <t>369f91b8-6796-4a4d-9c0d-0de1abfd0250</t>
  </si>
  <si>
    <t>1785ac16-f1d1-4de2-afad-f28a18abbfbe</t>
  </si>
  <si>
    <t>b4c8d5b9-ea5c-4c77-8b3d-aa8634e9116d</t>
  </si>
  <si>
    <t>38c66432-01b6-4e3a-a96c-4da6b426d61b</t>
  </si>
  <si>
    <t>711bde25-fe9f-49ed-b023-0fb3a2a88df3</t>
  </si>
  <si>
    <t>ca77fa77-6ee6-4cfb-b25c-2f8d3c492509</t>
  </si>
  <si>
    <t>43de209e-9d23-4a90-8dec-dd9aa6e433cd</t>
  </si>
  <si>
    <t>2629a8d6-52fa-42ca-a18f-bf41fae1e03a</t>
  </si>
  <si>
    <t>9ee0f52c-e341-42e2-ae60-6954ea89c43d</t>
  </si>
  <si>
    <t>5add78c7-2ee7-4754-a393-5b6bc694005d</t>
  </si>
  <si>
    <t>7129/7115</t>
  </si>
  <si>
    <t>5df5ae09-df99-462c-92bd-8db1c4e7a304</t>
  </si>
  <si>
    <t>95868f17-a0cf-4d86-9b72-2745858cb352</t>
  </si>
  <si>
    <t>ba0f8dc8-3673-481e-8f0f-8fad4c7aa728</t>
  </si>
  <si>
    <t>a98f1f48-6586-41a2-a748-656bdddcf48b</t>
  </si>
  <si>
    <t>e6b2aae6-b27a-43d4-8cfd-71fea94bc777</t>
  </si>
  <si>
    <t>8bdd9639-9e2f-4d85-b950-5fdf1f6935ec</t>
  </si>
  <si>
    <t>dc38a468-1839-4eec-89f0-45d496cb52cc</t>
  </si>
  <si>
    <t>36th Ave</t>
  </si>
  <si>
    <t>34bc9a99-0385-495d-b7ed-327d32f0c369</t>
  </si>
  <si>
    <t>695/3398</t>
  </si>
  <si>
    <t>35th Ave/Balboa st</t>
  </si>
  <si>
    <t>bc431c00-fb07-4c6e-9d8e-7ed46ff79f12</t>
  </si>
  <si>
    <t>d6dc51ab-590b-4c20-ac1d-6b824da6710a</t>
  </si>
  <si>
    <t>77502f37-f191-47e4-86c7-d4682b4fa306</t>
  </si>
  <si>
    <t>33fff9cc-f7e8-4dcf-b4c1-7b7f6e91011e</t>
  </si>
  <si>
    <t>5cf8899a-ce90-4b39-b3e0-e74d9f3044bb</t>
  </si>
  <si>
    <t>47th Ave</t>
  </si>
  <si>
    <t>a0159e49-6c37-4447-a94b-269b6a78a6bc</t>
  </si>
  <si>
    <t>eb581170-5b88-4233-bcea-757f914e5a63</t>
  </si>
  <si>
    <t>47601e46-bd0e-4e87-92e3-f145050377e3</t>
  </si>
  <si>
    <t>a3c7f2e5-79f3-4fab-b20d-63b4952940f7</t>
  </si>
  <si>
    <t>90b3824f-dff7-44c3-a2a4-6e3664df8f0e</t>
  </si>
  <si>
    <t>0b2fee19-10ff-4dd5-84da-39f31c679f86</t>
  </si>
  <si>
    <t>792809c0-9624-45ce-a689-64ffe21e2228</t>
  </si>
  <si>
    <t>69c0c31c-bfb1-4b38-9faa-3e854e3d4d58</t>
  </si>
  <si>
    <t>b112db4d-3494-482b-bd82-e76257c73e8c</t>
  </si>
  <si>
    <t>0b3f2807-5522-4fb1-bebd-4b8d161dfa3e</t>
  </si>
  <si>
    <t>8a1583e1-0d1f-4073-8cb8-29159e3fa983</t>
  </si>
  <si>
    <t>c78074f5-3258-4d02-95e1-269a55e3c209</t>
  </si>
  <si>
    <t>ce3be092-512a-4ec7-a4ed-6c233df5fa11</t>
  </si>
  <si>
    <t>94dcc4fa-09db-4a12-ab9a-149b1a997256</t>
  </si>
  <si>
    <t>5216790b-3b19-4ec6-9716-338e74073ffa</t>
  </si>
  <si>
    <t>298a5138-c680-42c9-bf73-687cd4bdebd3</t>
  </si>
  <si>
    <t>9ceb10f7-86f7-4c67-9883-6839a36a8b1e</t>
  </si>
  <si>
    <t>37da68ec-6767-497c-b5d7-ab892ec22543</t>
  </si>
  <si>
    <t>8e3ed44a-28e3-4a39-9678-c7d6baa38c03</t>
  </si>
  <si>
    <t>2af4f7ae-376a-4f2a-a2f4-b01af8e6b1fc</t>
  </si>
  <si>
    <t>de838fdd-bb29-4ee6-a487-748d97d5e4b2</t>
  </si>
  <si>
    <t>53c0a287-c612-4787-a9e2-28bc1ba6d0e2</t>
  </si>
  <si>
    <t>63debe78-63c7-45eb-ad2c-8bfe3ed99c48</t>
  </si>
  <si>
    <t>73a136e7-6b2e-479c-88b7-f1d876731fbd</t>
  </si>
  <si>
    <t>c44deae2-48a3-45a6-af8f-d80bad301f66</t>
  </si>
  <si>
    <t>80ec7c14-faa4-4f37-92fb-7628ce9107f3</t>
  </si>
  <si>
    <t>10ca3240-fe70-450c-99ab-9cab11547d3c</t>
  </si>
  <si>
    <t>de3b277c-5f7d-4b9a-baf2-26981793107d</t>
  </si>
  <si>
    <t>a9edfdb6-061e-41c0-a6b0-72133efdcb98</t>
  </si>
  <si>
    <t>2209f37c-9c57-43c5-b4ef-bb486f3f7f72</t>
  </si>
  <si>
    <t>0a34b2fd-f69e-4d31-bbd1-2ff8b8d21911</t>
  </si>
  <si>
    <t>8100260c-d5b7-49f8-a689-0eb91ef71564</t>
  </si>
  <si>
    <t>ad1942fd-f329-4a1d-aa4f-42ee290bfe0f</t>
  </si>
  <si>
    <t>bad883a9-ed33-46a3-8d5a-9916adc4ee21</t>
  </si>
  <si>
    <t>d761de15-8ef3-4945-b7cf-c6873c6c5c99</t>
  </si>
  <si>
    <t>0209359b-c4c0-4bba-bedb-ae85c57902c4</t>
  </si>
  <si>
    <t>c109f84d-2fd0-4f2f-b9ce-e8b691eaa358</t>
  </si>
  <si>
    <t>33rd Ave</t>
  </si>
  <si>
    <t>6e21f1ea-9324-417a-b72e-60ed736246fa</t>
  </si>
  <si>
    <t>880/878</t>
  </si>
  <si>
    <t>52be273f-6554-4553-8f46-c338cbdb5d97</t>
  </si>
  <si>
    <t>262a5f2c-39f1-49eb-a112-16de279f3ff5</t>
  </si>
  <si>
    <t>da83ea0b-2a19-4878-8dbb-badce7d127e3</t>
  </si>
  <si>
    <t>b7918aff-5484-460e-b6d3-a23db0cb0da5</t>
  </si>
  <si>
    <t>7a14270d-3ee3-41df-8684-f27289158657</t>
  </si>
  <si>
    <t>848/842</t>
  </si>
  <si>
    <t>c47b504f-2fae-4e07-a59a-584df66d3b4f</t>
  </si>
  <si>
    <t>096c533b-1375-4a8c-b42f-e2539c9ecb16</t>
  </si>
  <si>
    <t>f1de2745-4188-4260-9d14-69c601ca5013</t>
  </si>
  <si>
    <t>f204f3be-cd1f-43ca-8318-9071df8be164</t>
  </si>
  <si>
    <t>3ef78510-596f-43d4-b9ae-785caff3ffd0</t>
  </si>
  <si>
    <t>802/806</t>
  </si>
  <si>
    <t>87cf9899-8b8e-44cc-ae49-5f2e6904204f</t>
  </si>
  <si>
    <t>80cd31dc-6cb0-47fa-bc47-4ef6293fa97a</t>
  </si>
  <si>
    <t>5a9d27ae-edb1-4379-98c5-b2fa132dc64a</t>
  </si>
  <si>
    <t>2e835518-33f8-4405-9fc9-1977d45e9084</t>
  </si>
  <si>
    <t>17c7301e-c2f2-476c-937b-5c741e9ea868</t>
  </si>
  <si>
    <t>9f833d65-7a14-4cec-bcad-243f30d28f71</t>
  </si>
  <si>
    <t>d6a9bb4c-2701-4a3b-a9de-7c6391dcfdea</t>
  </si>
  <si>
    <t>61ea10fb-e004-425d-b136-dc3f18c4b210</t>
  </si>
  <si>
    <t>732/734/736</t>
  </si>
  <si>
    <t>50552c6b-56fb-4b95-96cf-0fbe76c18639</t>
  </si>
  <si>
    <t>726/728/722/724</t>
  </si>
  <si>
    <t>fe490f8e-842b-4560-b85b-8799b969b50b</t>
  </si>
  <si>
    <t>ad04c88b-a2e5-4ec5-adfa-a3beed5d4513</t>
  </si>
  <si>
    <t>876/874</t>
  </si>
  <si>
    <t>34th Ave</t>
  </si>
  <si>
    <t>633889ed-6702-498f-859f-78f26ea2e28e</t>
  </si>
  <si>
    <t>de4a98c6-a76c-40e2-b554-3319776880ec</t>
  </si>
  <si>
    <t>838e64ce-2351-4b7e-845f-0d2e1295c0d0</t>
  </si>
  <si>
    <t>7636bf91-5615-4bdb-a3db-98d256abf55c</t>
  </si>
  <si>
    <t>9d570ba6-4acd-49d9-93b2-40f2e28bf5a6</t>
  </si>
  <si>
    <t>566b489c-a2a9-429d-8aaf-73628cfcdb51</t>
  </si>
  <si>
    <t>9bd09b96-66a8-4df5-9cfa-433ba5ba0fc0</t>
  </si>
  <si>
    <t>6cdb433e-e275-494d-8477-0e1f301d282c</t>
  </si>
  <si>
    <t>6f9ecfd9-b2d4-4056-83bb-10b2b17e8871</t>
  </si>
  <si>
    <t>790/792</t>
  </si>
  <si>
    <t>6798561b-253f-4b67-a672-469c569079c8</t>
  </si>
  <si>
    <t>0e98cce6-d37d-45e1-a990-d558444cdeb1</t>
  </si>
  <si>
    <t>c066ac79-8569-4e0a-aedc-22682b0d79db</t>
  </si>
  <si>
    <t>cd3bbc01-dbcc-4ed1-b676-b56e13669f4f</t>
  </si>
  <si>
    <t>762/758</t>
  </si>
  <si>
    <t>f2599c1d-553f-4ec5-90c1-65f48abb27f5</t>
  </si>
  <si>
    <t>b82ffde2-2ea8-4e53-a84e-297b0ea3c378</t>
  </si>
  <si>
    <t>733/736</t>
  </si>
  <si>
    <t>51228e32-5da5-423f-b3b5-d63eea08a1b8</t>
  </si>
  <si>
    <t>720/722</t>
  </si>
  <si>
    <t>30ce8488-c166-4c11-b3a7-bc43928c77e1</t>
  </si>
  <si>
    <t>f0d8782d-9028-4435-ad30-b4eb7964d689</t>
  </si>
  <si>
    <t>84a70da3-bebc-49f6-97ce-5c0ff47b93ae</t>
  </si>
  <si>
    <t>1c89b65c-fa9c-434c-9a89-00c6d7e3cdc2</t>
  </si>
  <si>
    <t>a5c938ef-2a5e-4795-b7d8-4cc7f54f605a</t>
  </si>
  <si>
    <t>932a32d4-0824-4e64-b148-d7d0211fa588</t>
  </si>
  <si>
    <t>32c08264-4a04-47db-8f57-8477ccb002cb</t>
  </si>
  <si>
    <t>97f516d2-5ba0-497e-a064-9dbc2be112ed</t>
  </si>
  <si>
    <t>f54c9192-1dfb-44d5-8f44-8ee3ddc232c9</t>
  </si>
  <si>
    <t>781-779</t>
  </si>
  <si>
    <t>4984129d-31f8-45cd-a2b1-7c8c3d06f7dc</t>
  </si>
  <si>
    <t>cb7076bc-0a97-4e55-86c1-491ffc4746c4</t>
  </si>
  <si>
    <t>0486646c-b549-447c-a9a7-7100c0f50cae</t>
  </si>
  <si>
    <t>817/813/817</t>
  </si>
  <si>
    <t>2a104122-c4a5-4660-b88a-468e14ad251c</t>
  </si>
  <si>
    <t>36148cdf-9833-4612-bb0a-3f6e89c7f744</t>
  </si>
  <si>
    <t>54b05ed6-4f43-44e2-b4a8-f788c5a82e8f</t>
  </si>
  <si>
    <t>05dee573-8619-4cf7-8278-f4a2113bbc86</t>
  </si>
  <si>
    <t>ca5f2f27-4ba2-4055-8127-ac6338a2758b</t>
  </si>
  <si>
    <t>13bf61da-42d1-4d04-bcbc-3d1b404fd76a</t>
  </si>
  <si>
    <t>9d85d9ec-56e8-463b-80fd-8eae19d53c06</t>
  </si>
  <si>
    <t>225b253c-bc37-4556-b6df-5e0d98c6695e</t>
  </si>
  <si>
    <t>30bf790c-df13-42e9-9703-b9c5c1ff912a</t>
  </si>
  <si>
    <t>12b07e79-f376-4fb1-909c-b98802fcb40c</t>
  </si>
  <si>
    <t>23345ece-f507-4204-b3dd-5b8dff349b1b</t>
  </si>
  <si>
    <t>35th Ave</t>
  </si>
  <si>
    <t>3b36fed1-ec81-4b33-8aff-c5ad77679bb4</t>
  </si>
  <si>
    <t>581d7dfd-9e13-4c21-807b-9ef64ce60680</t>
  </si>
  <si>
    <t>8164933b-ed7d-4319-b44b-ff693d4d6efd</t>
  </si>
  <si>
    <t>700a9292-b0d4-4988-a934-e4df196d5013</t>
  </si>
  <si>
    <t>77f037e4-0904-43db-9a0f-00c21b2502a4</t>
  </si>
  <si>
    <t>9c32dbd6-7166-4e73-b41d-a408b7b53de6</t>
  </si>
  <si>
    <t>d48ef78e-81ef-41a4-a328-c32bbd423c11</t>
  </si>
  <si>
    <t>3c93d0d4-989e-4bad-8b5f-0b99ad1558ae</t>
  </si>
  <si>
    <t>ace18a0c-afd8-4088-bdb7-6191e122cf8d</t>
  </si>
  <si>
    <t>193e8bff-790f-467d-95fc-1c9b612a95da</t>
  </si>
  <si>
    <t>8af94e4e-978c-4fb9-a108-b8360d505d86</t>
  </si>
  <si>
    <t>4c86db24-7fb6-4341-925e-12ba676eacb7</t>
  </si>
  <si>
    <t>874c2c49-7697-4373-ae9d-0d7df6ed4ae5</t>
  </si>
  <si>
    <t>770/772</t>
  </si>
  <si>
    <t>7be2567a-f17e-4e83-a86f-dc9b9a246628</t>
  </si>
  <si>
    <t>3474b4f2-53bb-4a78-81ab-f71dd7f02de6</t>
  </si>
  <si>
    <t>7fe0c967-3241-417f-8772-32bad27d8852</t>
  </si>
  <si>
    <t>740/742/744/746</t>
  </si>
  <si>
    <t>86baa528-2bc5-462f-9fa4-be487375bff4</t>
  </si>
  <si>
    <t>25th Ave</t>
  </si>
  <si>
    <t>4a428cbc-1432-4efd-b6c9-4b4965266e29</t>
  </si>
  <si>
    <t>c14a91fe-6bf1-4b7b-95ef-7dee6f571065</t>
  </si>
  <si>
    <t>315ac7d0-3e5b-4404-be0f-b6d72c7e2f10</t>
  </si>
  <si>
    <t>706/710-14</t>
  </si>
  <si>
    <t>20d56bca-819b-4e22-9482-4be19aa90242</t>
  </si>
  <si>
    <t>725/723</t>
  </si>
  <si>
    <t>0bca482e-9799-4365-8d92-ee6822d42a02</t>
  </si>
  <si>
    <t>955ab74f-7aad-4642-baa9-52d8f483a995</t>
  </si>
  <si>
    <t>ec69f47a-93be-4532-94da-cf86d059ebff</t>
  </si>
  <si>
    <t>747/749</t>
  </si>
  <si>
    <t>35bef347-8054-4e26-bc02-f2fba7a0df7b</t>
  </si>
  <si>
    <t>2b7aa7ee-818b-4ec7-8fd8-454db1e6244e</t>
  </si>
  <si>
    <t>38454380-965b-49dd-a860-1aeacefc0345</t>
  </si>
  <si>
    <t>cad6ad95-f603-4926-a945-e90089d502a6</t>
  </si>
  <si>
    <t>8052bb7e-cee8-48a9-a19e-26eb2c125989</t>
  </si>
  <si>
    <t>28e679c8-211d-46a3-8bc8-eb4cba1764d6</t>
  </si>
  <si>
    <t>e8808ee3-a480-4012-ab63-29ecb64b68fc</t>
  </si>
  <si>
    <t>3189de43-e2ce-44cf-94c3-8030ae15a659</t>
  </si>
  <si>
    <t>851/847</t>
  </si>
  <si>
    <t>acdbe753-7259-407d-85ea-303a6894bd1f</t>
  </si>
  <si>
    <t>83edd003-9912-4567-96e6-791df3a6c3cf</t>
  </si>
  <si>
    <t>54897ba6-3636-4402-b992-2d6145769d74</t>
  </si>
  <si>
    <t>885/883</t>
  </si>
  <si>
    <t>49729fa6-b292-441b-b078-68400a668030</t>
  </si>
  <si>
    <t>893/891</t>
  </si>
  <si>
    <t>99f59928-198f-491b-b390-c2874823cc79</t>
  </si>
  <si>
    <t>36408cbb-943d-4cb5-baf7-d3b79cbc2996</t>
  </si>
  <si>
    <t>07e044fd-6e5a-4a30-82b4-c51dcb9422f8</t>
  </si>
  <si>
    <t>63f08643-6ca7-426a-b5a7-5a10ef083e1a</t>
  </si>
  <si>
    <t>846/850</t>
  </si>
  <si>
    <t>fab4c3fb-7756-41e1-bac2-8a15eae6cbee</t>
  </si>
  <si>
    <t>838/834/836</t>
  </si>
  <si>
    <t>6d84195e-a5a3-45b5-958d-173eac6d4824</t>
  </si>
  <si>
    <t>96de1f8d-82f5-490c-89ce-3ed0d5223238</t>
  </si>
  <si>
    <t>822/818</t>
  </si>
  <si>
    <t>4940c1cc-9001-48fa-a6c0-f832886d5dfa</t>
  </si>
  <si>
    <t>10f1eb9d-bbc2-43c9-8ecf-184cb6e2699b</t>
  </si>
  <si>
    <t>bb83489b-3277-4c27-9c19-bde788f4ee69</t>
  </si>
  <si>
    <t>ecd960ff-4d42-451c-8619-2e3eb56113b6</t>
  </si>
  <si>
    <t>766/760/762</t>
  </si>
  <si>
    <t>4d753ece-fe37-4c0b-9c2e-884f2ebed735</t>
  </si>
  <si>
    <t>ebf2647e-4b4f-4124-ab2b-b127dba32180</t>
  </si>
  <si>
    <t>e13cb3b8-9900-480e-9fc9-6875801054e0</t>
  </si>
  <si>
    <t>60f80ee0-4526-4a82-b4d0-7efd93256198</t>
  </si>
  <si>
    <t>3430595a-9dcb-4971-86f9-d36807a37873</t>
  </si>
  <si>
    <t>130558c7-e926-4a5f-abba-1d449fee0063</t>
  </si>
  <si>
    <t>a5b0e4fb-b19f-4f46-becd-57ec8e46b904</t>
  </si>
  <si>
    <t>16539b76-51e6-4000-8d8c-6cf7279d4cbf</t>
  </si>
  <si>
    <t>737/739</t>
  </si>
  <si>
    <t>88d28a47-5917-4f53-bf9b-a9caf2fd5d03</t>
  </si>
  <si>
    <t>47a37802-e71b-43d9-810c-0a9c7f338e15</t>
  </si>
  <si>
    <t>0976a6d1-bf83-40f9-b526-631b1ff233d9</t>
  </si>
  <si>
    <t>8f2787d9-c1f8-4cf7-8d58-13ed557b73b4</t>
  </si>
  <si>
    <t>6beab363-73ae-471f-91d7-4584152180d2</t>
  </si>
  <si>
    <t>Distance, in small gate</t>
  </si>
  <si>
    <t>e0ab6f90-67e3-4191-a096-27c0fb105dcf</t>
  </si>
  <si>
    <t>57fa8491-863c-4b2d-8c53-1ae5d697d532</t>
  </si>
  <si>
    <t>31st Ave</t>
  </si>
  <si>
    <t>803b3fae-8b06-4c96-90a8-a60a663a5cd5</t>
  </si>
  <si>
    <t>817/819</t>
  </si>
  <si>
    <t>32nd Ave</t>
  </si>
  <si>
    <t>c0ef97c1-ff03-4430-8766-f85c3afca673</t>
  </si>
  <si>
    <t>2b39ee6d-712a-456e-9369-5bf523c9a42e</t>
  </si>
  <si>
    <t>e7e8bfca-9a32-4a3d-b5c3-5f3fe40301d1</t>
  </si>
  <si>
    <t>851/847/849</t>
  </si>
  <si>
    <t>36d977eb-76ce-403d-97c4-fed9a8acaab2</t>
  </si>
  <si>
    <t>53d27b0e-bd4f-40e1-b5c3-545df8541463</t>
  </si>
  <si>
    <t>435cbcc4-7bd3-494d-95ab-da3f6aa7c046</t>
  </si>
  <si>
    <t>b9d79cca-2a62-4149-b649-e512f6e5eac3</t>
  </si>
  <si>
    <t>976cc50e-2b40-41ed-9e52-51599c8bd808</t>
  </si>
  <si>
    <t>44c4c07e-c988-43dc-9e19-1d94f87d5f39</t>
  </si>
  <si>
    <t>5ac2804a-2997-40c2-b1b7-0fcc2dd581c5</t>
  </si>
  <si>
    <t>76f6d12a-2946-42d9-909c-c2083a9e2362</t>
  </si>
  <si>
    <t>remote</t>
  </si>
  <si>
    <t>084819f2-6ba4-4c30-9ea1-6334c73f4dd8</t>
  </si>
  <si>
    <t>aec30d91-2ec7-4fb7-a669-02c6d27cca6e</t>
  </si>
  <si>
    <t>c9367b27-bf58-41ab-b60c-ce7b39e16ed6</t>
  </si>
  <si>
    <t>8ea10c3d-5801-4f16-bc67-a70d4efcdd6f</t>
  </si>
  <si>
    <t>f306c6d2-489e-408a-9552-4bb6b3ebfa0c</t>
  </si>
  <si>
    <t>7d6677b2-d89e-4291-8453-0ea0bccbbc84</t>
  </si>
  <si>
    <t>894581dd-2b18-405a-9fb4-5ee3cbfd6b6d</t>
  </si>
  <si>
    <t>eea8d776-4aa7-4942-a5d0-56cffe526fea</t>
  </si>
  <si>
    <t>821/823</t>
  </si>
  <si>
    <t>471cf4c9-276f-438d-8997-5e27cabe91fa</t>
  </si>
  <si>
    <t>4886dcbb-f6de-46f2-912f-afaaf1a2b4c9</t>
  </si>
  <si>
    <t>837/835</t>
  </si>
  <si>
    <t>5989ec31-38ee-46ea-a45f-9dd16e11b4a5</t>
  </si>
  <si>
    <t>c382168b-f830-4ada-aec8-3441f9146d4d</t>
  </si>
  <si>
    <t>859/861</t>
  </si>
  <si>
    <t>e9546490-da88-4b63-91ff-5679a69ac704</t>
  </si>
  <si>
    <t>867/869</t>
  </si>
  <si>
    <t>1bf75548-9d9d-47ad-b15b-38fb5978d957</t>
  </si>
  <si>
    <t>7ff379a1-67a4-4649-a174-53fe04e9e3fe</t>
  </si>
  <si>
    <t>47dd28ee-39fd-4d9e-9007-8474d9849e06</t>
  </si>
  <si>
    <t>3/09/2020</t>
  </si>
  <si>
    <t>001</t>
  </si>
  <si>
    <t>Garbage/Compost</t>
  </si>
  <si>
    <t xml:space="preserve">Fulton St  </t>
  </si>
  <si>
    <t>86</t>
  </si>
  <si>
    <t xml:space="preserve">City can, driver got truck prepared for route </t>
  </si>
  <si>
    <t>d92c8582-7954-4fe9-b6c2-c6332ba087d9</t>
  </si>
  <si>
    <t>2</t>
  </si>
  <si>
    <t xml:space="preserve">Balboa st  </t>
  </si>
  <si>
    <t>57</t>
  </si>
  <si>
    <t>2962832c-f0b7-4edd-8e0a-ab74227942d6</t>
  </si>
  <si>
    <t>3</t>
  </si>
  <si>
    <t xml:space="preserve">46th Ave and Fulton St </t>
  </si>
  <si>
    <t>23</t>
  </si>
  <si>
    <t>785ef36a-0004-4f44-95e8-305c06733a47</t>
  </si>
  <si>
    <t>4</t>
  </si>
  <si>
    <t>La Playa and Fulton St</t>
  </si>
  <si>
    <t>12</t>
  </si>
  <si>
    <t>9448315e-032d-440d-af44-b6c0fc993fec</t>
  </si>
  <si>
    <t>5</t>
  </si>
  <si>
    <t>La Playa and Cabrillo St</t>
  </si>
  <si>
    <t>44</t>
  </si>
  <si>
    <t>a34ae4cb-5ed3-40a1-bd45-ea20e5a0eac1</t>
  </si>
  <si>
    <t>6</t>
  </si>
  <si>
    <t>Cabrillo St and La Playa</t>
  </si>
  <si>
    <t>21</t>
  </si>
  <si>
    <t>3ba806c0-705f-462c-82d8-197f72b932a2</t>
  </si>
  <si>
    <t>7</t>
  </si>
  <si>
    <t xml:space="preserve">La Playa </t>
  </si>
  <si>
    <t>127</t>
  </si>
  <si>
    <t>Back of parking for buses, locked door</t>
  </si>
  <si>
    <t>7bcce788-8cf7-407b-9c6b-3c1597ccc6f8</t>
  </si>
  <si>
    <t>8</t>
  </si>
  <si>
    <t>Homeless blocking other 2 city cans at muni</t>
  </si>
  <si>
    <t>5b2ccfd8-337f-4b77-b3e2-91647ca2e10c</t>
  </si>
  <si>
    <t>9</t>
  </si>
  <si>
    <t xml:space="preserve">Fulton St and Cabrillo St </t>
  </si>
  <si>
    <t>20</t>
  </si>
  <si>
    <t>39b820f8-7962-4fca-a1a4-31c7c160796a</t>
  </si>
  <si>
    <t>10</t>
  </si>
  <si>
    <t>Fulton St and Great Highway</t>
  </si>
  <si>
    <t>19</t>
  </si>
  <si>
    <t>2f120208-551c-46de-8559-bedbca79b388</t>
  </si>
  <si>
    <t>11</t>
  </si>
  <si>
    <t xml:space="preserve">Great Highway  </t>
  </si>
  <si>
    <t>203</t>
  </si>
  <si>
    <t>No address along great highway, between balboa and fulton</t>
  </si>
  <si>
    <t>9168ebdf-d520-43e8-bb47-882951343a4a</t>
  </si>
  <si>
    <t xml:space="preserve">48th Ave and Geary St </t>
  </si>
  <si>
    <t>17</t>
  </si>
  <si>
    <t>b13630a3-ef02-4edc-b347-eac5bb4aa81d</t>
  </si>
  <si>
    <t>13</t>
  </si>
  <si>
    <t xml:space="preserve">Point Lobos </t>
  </si>
  <si>
    <t>60</t>
  </si>
  <si>
    <t>f679dac4-bafb-480a-a407-9487f44d4b9e</t>
  </si>
  <si>
    <t>14</t>
  </si>
  <si>
    <t>527/533</t>
  </si>
  <si>
    <t>48</t>
  </si>
  <si>
    <t>123e5c02-3feb-4980-99f5-1e092169013e</t>
  </si>
  <si>
    <t>15</t>
  </si>
  <si>
    <t>509/515</t>
  </si>
  <si>
    <t>34</t>
  </si>
  <si>
    <t>2f55ad2e-ea12-4989-b876-8d3ff28c471d</t>
  </si>
  <si>
    <t>16</t>
  </si>
  <si>
    <t>433/427</t>
  </si>
  <si>
    <t>53</t>
  </si>
  <si>
    <t>f97e5245-ee47-4277-bb75-26731b74d787</t>
  </si>
  <si>
    <t>51</t>
  </si>
  <si>
    <t>c73022fa-4593-4df6-ada5-6146aff4e3c7</t>
  </si>
  <si>
    <t>18</t>
  </si>
  <si>
    <t xml:space="preserve">45th Ave </t>
  </si>
  <si>
    <t>28</t>
  </si>
  <si>
    <t>2fcc6ea1-53b8-462f-ae58-1e46a73d100f</t>
  </si>
  <si>
    <t>27</t>
  </si>
  <si>
    <t>9f8fa703-8004-4c55-b0f1-ac4b9bb01a88</t>
  </si>
  <si>
    <t>30</t>
  </si>
  <si>
    <t>5c00c04b-59da-4923-a8ef-fda15c42978a</t>
  </si>
  <si>
    <t>35</t>
  </si>
  <si>
    <t>c628a536-80df-423f-91dd-212b5fccdf60</t>
  </si>
  <si>
    <t>22</t>
  </si>
  <si>
    <t>32</t>
  </si>
  <si>
    <t>791577c8-6624-4605-9d65-a7b6ad1c53ec</t>
  </si>
  <si>
    <t>486/480</t>
  </si>
  <si>
    <t>38</t>
  </si>
  <si>
    <t>9cadf670-8dc2-485c-89e6-edf984abb012</t>
  </si>
  <si>
    <t>24</t>
  </si>
  <si>
    <t>62</t>
  </si>
  <si>
    <t>3601cf17-20d5-4c94-ad62-146d760ae0bf</t>
  </si>
  <si>
    <t>25</t>
  </si>
  <si>
    <t xml:space="preserve">44th Ave  </t>
  </si>
  <si>
    <t>411df44c-65fe-4eb0-8ded-85e3cb8478c2</t>
  </si>
  <si>
    <t>26</t>
  </si>
  <si>
    <t>56e1f43b-be51-4abb-be28-2a883ca4a500</t>
  </si>
  <si>
    <t>60e065cd-b46c-4872-a211-a4cfc85086e5</t>
  </si>
  <si>
    <t>490/486</t>
  </si>
  <si>
    <t>bf740131-ef52-4d54-baf7-ccc6dcd19e4c</t>
  </si>
  <si>
    <t>29</t>
  </si>
  <si>
    <t>50</t>
  </si>
  <si>
    <t>Serviced multiple addresses but second is unknown</t>
  </si>
  <si>
    <t>c7b9cf2d-4618-4a1b-86a7-1b85d41120e8</t>
  </si>
  <si>
    <t>105</t>
  </si>
  <si>
    <t>Locked door, service in garage, service on 43rd</t>
  </si>
  <si>
    <t>37e19e77-db22-4c5e-8030-1d5e6e4795dd</t>
  </si>
  <si>
    <t>31</t>
  </si>
  <si>
    <t xml:space="preserve">41st Ave </t>
  </si>
  <si>
    <t>121</t>
  </si>
  <si>
    <t>Driver made sure wasnt contaminated, service on 42nd and geary</t>
  </si>
  <si>
    <t>0bf12c68-1f4f-4a35-a822-4b1c9ffaec9a</t>
  </si>
  <si>
    <t xml:space="preserve">Geary St  </t>
  </si>
  <si>
    <t>2a28daf7-fad4-4c9b-a0c9-8f51627a00a3</t>
  </si>
  <si>
    <t>33</t>
  </si>
  <si>
    <t>104</t>
  </si>
  <si>
    <t>Service through garage with key</t>
  </si>
  <si>
    <t>b5a46471-7a9a-45e5-8601-f185a18922ab</t>
  </si>
  <si>
    <t>1a9756e6-3c35-42f4-9f7a-81e0d7d4ffb4</t>
  </si>
  <si>
    <t>7713/7707</t>
  </si>
  <si>
    <t>47</t>
  </si>
  <si>
    <t>Driver had to run blade</t>
  </si>
  <si>
    <t>e03933ea-2716-4e50-91dd-2bb59eb9ebf9</t>
  </si>
  <si>
    <t>36</t>
  </si>
  <si>
    <t>7c966302-25b1-4485-8332-12788f3d3855</t>
  </si>
  <si>
    <t>37</t>
  </si>
  <si>
    <t>551e09ac-7256-4015-b2e3-1599d5278ef8</t>
  </si>
  <si>
    <t>55b3418e-05fb-4007-b102-84134cc04404</t>
  </si>
  <si>
    <t>39</t>
  </si>
  <si>
    <t>40</t>
  </si>
  <si>
    <t>89f34530-8a5b-41ca-ac4e-28ae54e33a58</t>
  </si>
  <si>
    <t>97</t>
  </si>
  <si>
    <t>Locked door, 20 ft walkway</t>
  </si>
  <si>
    <t>1cd041b6-a35e-4ba2-ae94-a806822472ae</t>
  </si>
  <si>
    <t>41</t>
  </si>
  <si>
    <t>20/30</t>
  </si>
  <si>
    <t>8eeb7472-4f92-40da-a972-c53846426754</t>
  </si>
  <si>
    <t>42</t>
  </si>
  <si>
    <t xml:space="preserve">43rd Ave  </t>
  </si>
  <si>
    <t>305</t>
  </si>
  <si>
    <t>200 ft walkway, service on point lobos, dark yard behind apartment, lots of items in the way of servicing, had to move items to service</t>
  </si>
  <si>
    <t>19498baa-cb05-49b4-b956-1256cdf6cefc</t>
  </si>
  <si>
    <t>43</t>
  </si>
  <si>
    <t>110/112</t>
  </si>
  <si>
    <t>9596a0ca-9b63-4c66-a9db-d36468b2b548</t>
  </si>
  <si>
    <t>128/122</t>
  </si>
  <si>
    <t>4288f5c3-e899-4134-8a9a-f8c6f2174691</t>
  </si>
  <si>
    <t>45</t>
  </si>
  <si>
    <t>128/134</t>
  </si>
  <si>
    <t>dc660099-bfea-4578-a7b6-b2c4834a88e2</t>
  </si>
  <si>
    <t>46</t>
  </si>
  <si>
    <t>44th Ave and Point Lobos</t>
  </si>
  <si>
    <t>72</t>
  </si>
  <si>
    <t>9d51af9b-11cc-4726-9168-ba9dbc0a5750</t>
  </si>
  <si>
    <t>Service on 43rd</t>
  </si>
  <si>
    <t>5337f1ec-91c6-46f2-8bde-6f6c822006f3</t>
  </si>
  <si>
    <t>99b79ab7-7365-49b0-9290-894785ce562e</t>
  </si>
  <si>
    <t>49</t>
  </si>
  <si>
    <t>214/220</t>
  </si>
  <si>
    <t>73ac70c0-9ca4-4fdc-974d-320d5c1004d9</t>
  </si>
  <si>
    <t>232/238/236</t>
  </si>
  <si>
    <t>85</t>
  </si>
  <si>
    <t>consolidated_into_smaller_container</t>
  </si>
  <si>
    <t>Driver only serviced 4 cans at truck</t>
  </si>
  <si>
    <t>45bf506d-6ada-4a20-8e8f-fa2779b28945</t>
  </si>
  <si>
    <t>89</t>
  </si>
  <si>
    <t>Service door on side of address with lock</t>
  </si>
  <si>
    <t>61a225ec-69ea-4868-bac8-a57becd15de4</t>
  </si>
  <si>
    <t>52</t>
  </si>
  <si>
    <t>445/329</t>
  </si>
  <si>
    <t>45th Aveand Point Lobos</t>
  </si>
  <si>
    <t>443219e1-92a0-4f60-ad06-8fbfc100c206</t>
  </si>
  <si>
    <t>330/336</t>
  </si>
  <si>
    <t>59</t>
  </si>
  <si>
    <t>6b372658-3dc8-4a87-bc69-6144ec04696f</t>
  </si>
  <si>
    <t>54</t>
  </si>
  <si>
    <t>342/348</t>
  </si>
  <si>
    <t>77</t>
  </si>
  <si>
    <t>1eeb1c3a-ed42-4631-b201-e339a5570aec</t>
  </si>
  <si>
    <t>55</t>
  </si>
  <si>
    <t>360/366</t>
  </si>
  <si>
    <t>5a5387c8-5b37-439c-ae35-9116b8605acd</t>
  </si>
  <si>
    <t>56</t>
  </si>
  <si>
    <t>Lock on containers</t>
  </si>
  <si>
    <t>b456f512-3673-40b2-9938-d490e1a96ed2</t>
  </si>
  <si>
    <t>430/454</t>
  </si>
  <si>
    <t>Driver was careful for rats</t>
  </si>
  <si>
    <t>81b8a2e2-c8da-4b5e-bcc5-9fc142a86a53</t>
  </si>
  <si>
    <t>58</t>
  </si>
  <si>
    <t>466/472</t>
  </si>
  <si>
    <t>9ab58231-21c2-4f5a-a212-18e9547e0f21</t>
  </si>
  <si>
    <t>236c312d-14b1-4cb8-ae2f-891d942f366a</t>
  </si>
  <si>
    <t>518/530/524</t>
  </si>
  <si>
    <t>88</t>
  </si>
  <si>
    <t>aafa73f4-ebe1-44f9-85f9-39d2cbedce4b</t>
  </si>
  <si>
    <t>61</t>
  </si>
  <si>
    <t>109</t>
  </si>
  <si>
    <t>Small locked structure in lands end parking lot, locked door</t>
  </si>
  <si>
    <t>8cbe9db6-9e1b-4af9-83a3-d73fc1e36e29</t>
  </si>
  <si>
    <t>65</t>
  </si>
  <si>
    <t>9ee7717b-5c88-42fa-9db1-e12398d889c3</t>
  </si>
  <si>
    <t>63</t>
  </si>
  <si>
    <t>468/472</t>
  </si>
  <si>
    <t>42nd Ave</t>
  </si>
  <si>
    <t>001cbe04-0b22-4520-a25d-3abe46b3e877</t>
  </si>
  <si>
    <t>64</t>
  </si>
  <si>
    <t>bd169ea4-6fd5-4c09-8705-bfc95caa8ace</t>
  </si>
  <si>
    <t>fa79ec2e-f8e6-48e6-92c4-4d0762f03382</t>
  </si>
  <si>
    <t>66</t>
  </si>
  <si>
    <t>452/448/450</t>
  </si>
  <si>
    <t>91</t>
  </si>
  <si>
    <t>cfbde5da-eac1-4616-a1d7-aeb14682e1c7</t>
  </si>
  <si>
    <t>67</t>
  </si>
  <si>
    <t>440/436</t>
  </si>
  <si>
    <t>8f8b638a-063b-4c8b-972b-7b7004faf15b</t>
  </si>
  <si>
    <t>68</t>
  </si>
  <si>
    <t>904319a3-459f-4f51-aac2-bfd00313a83d</t>
  </si>
  <si>
    <t>69</t>
  </si>
  <si>
    <t>fe0c93e6-2677-4fa7-a8c5-2e06e8ac5364</t>
  </si>
  <si>
    <t>70</t>
  </si>
  <si>
    <t>420/414/416</t>
  </si>
  <si>
    <t>96fef32b-0b3d-4c79-8e54-654ab03a7620</t>
  </si>
  <si>
    <t>71</t>
  </si>
  <si>
    <t>718a49f1-d266-4e37-a5d7-939ac233717b</t>
  </si>
  <si>
    <t>406/400</t>
  </si>
  <si>
    <t>eed9a6b3-0720-42f3-baab-818374db2b0d</t>
  </si>
  <si>
    <t>73</t>
  </si>
  <si>
    <t xml:space="preserve">Clement St  </t>
  </si>
  <si>
    <t>8ba45158-1298-4ad6-92ff-87d7cc4f86ea</t>
  </si>
  <si>
    <t>74</t>
  </si>
  <si>
    <t>401/403/405/407</t>
  </si>
  <si>
    <t>118</t>
  </si>
  <si>
    <t>585ffc36-a2eb-41a1-bda3-258ba0eda60a</t>
  </si>
  <si>
    <t>75</t>
  </si>
  <si>
    <t>edc3f0ff-8cbc-4553-a0ed-8a3dc48f0e27</t>
  </si>
  <si>
    <t>76</t>
  </si>
  <si>
    <t>427/431</t>
  </si>
  <si>
    <t>d7dde8b5-425d-46f8-b2c2-1272cfd58725</t>
  </si>
  <si>
    <t>435/439</t>
  </si>
  <si>
    <t>90dd7a14-b7cd-40c3-93a4-83034c3c8f3e</t>
  </si>
  <si>
    <t>78</t>
  </si>
  <si>
    <t>443/445/447</t>
  </si>
  <si>
    <t>1 extra bag</t>
  </si>
  <si>
    <t>bce13c8a-290b-4860-a8fd-103c908c45c2</t>
  </si>
  <si>
    <t>79</t>
  </si>
  <si>
    <t>71c034b4-44ac-430e-b8ed-6b981309ba80</t>
  </si>
  <si>
    <t>80</t>
  </si>
  <si>
    <t>b40038ba-d3f5-4993-a636-57c73acdf074</t>
  </si>
  <si>
    <t>81</t>
  </si>
  <si>
    <t>459/463/465</t>
  </si>
  <si>
    <t>b97033c3-2494-4163-8cf4-e92b2960555e</t>
  </si>
  <si>
    <t>82</t>
  </si>
  <si>
    <t>456/452</t>
  </si>
  <si>
    <t>549632fc-65b3-4a07-a1c6-f0fa96687677</t>
  </si>
  <si>
    <t>83</t>
  </si>
  <si>
    <t>8ac1c66a-8486-46de-a99d-cce83386ea77</t>
  </si>
  <si>
    <t>84</t>
  </si>
  <si>
    <t>444/442/440</t>
  </si>
  <si>
    <t>6 32 gal total, not enough room for 6th 32 gal</t>
  </si>
  <si>
    <t>d3e9803e-677b-4c8c-8c88-26aba046e281</t>
  </si>
  <si>
    <t>428/424</t>
  </si>
  <si>
    <t>cf37c6e9-759e-4c93-a634-5ace6bd73e2b</t>
  </si>
  <si>
    <t>94b84d8e-d663-4126-bcd2-b102579b1d9f</t>
  </si>
  <si>
    <t>87</t>
  </si>
  <si>
    <t>c89570f6-2b80-4e26-aeaf-f06b35df5477</t>
  </si>
  <si>
    <t>4119/4121</t>
  </si>
  <si>
    <t>0ddbb0cb-4781-47c7-bb35-b785ac70b8e6</t>
  </si>
  <si>
    <t>aec47bff-d6ae-4cf1-aedb-652866ace05c</t>
  </si>
  <si>
    <t>90</t>
  </si>
  <si>
    <t>0915398a-e4b8-484a-b1d6-1223ce03af18</t>
  </si>
  <si>
    <t>Service through garage</t>
  </si>
  <si>
    <t>cf99f4b0-93a3-4555-9b45-79981277eb02</t>
  </si>
  <si>
    <t>92</t>
  </si>
  <si>
    <t>422/418</t>
  </si>
  <si>
    <t>Carts were curbside</t>
  </si>
  <si>
    <t>7b2f608a-9ed2-4eef-8188-9483e4a3e496</t>
  </si>
  <si>
    <t>93</t>
  </si>
  <si>
    <t>Service through garage with key, pulled recycle out</t>
  </si>
  <si>
    <t>3dbb22b0-f965-478b-84ad-8fda58b6a7c4</t>
  </si>
  <si>
    <t>94</t>
  </si>
  <si>
    <t>128</t>
  </si>
  <si>
    <t>Locked door, second doorway, 50 ft walkway</t>
  </si>
  <si>
    <t>fd9cf644-4bb6-4993-a515-32e09ed37b47</t>
  </si>
  <si>
    <t>95</t>
  </si>
  <si>
    <t>65c059e6-5b98-4b2b-a68c-9037e4072e53</t>
  </si>
  <si>
    <t>96</t>
  </si>
  <si>
    <t>4247/4245</t>
  </si>
  <si>
    <t>2d60bb63-f4c6-4b4d-a7d7-6a5589ae05cc</t>
  </si>
  <si>
    <t>4237/4235</t>
  </si>
  <si>
    <t>8489b055-b8e5-4546-aa81-6ce61c4ec55b</t>
  </si>
  <si>
    <t>98</t>
  </si>
  <si>
    <t>Locked door, service on clement through backyard</t>
  </si>
  <si>
    <t>1b7b00d9-a5cf-4c5c-ba07-f9168fb815e9</t>
  </si>
  <si>
    <t>99</t>
  </si>
  <si>
    <t>f0cd3202-6681-4ef8-b1c0-4f3911d8d801</t>
  </si>
  <si>
    <t>100</t>
  </si>
  <si>
    <t>744dcdce-8eae-411f-bb45-bf5ac2e84be2</t>
  </si>
  <si>
    <t>101</t>
  </si>
  <si>
    <t>427/425</t>
  </si>
  <si>
    <t>6bf35dd4-c110-447a-afbb-7def352c53f4</t>
  </si>
  <si>
    <t>102</t>
  </si>
  <si>
    <t>Garbage spilled, had to clean up, cans curbside but returned inside</t>
  </si>
  <si>
    <t>9cba9ae9-f3d7-4238-9d8d-b32ef589e07b</t>
  </si>
  <si>
    <t>103</t>
  </si>
  <si>
    <t>Locked door, 30 ft walkway, 2nd door</t>
  </si>
  <si>
    <t>b733b9ed-7c0f-4961-a756-e87ff7e0f49a</t>
  </si>
  <si>
    <t>439/441/445</t>
  </si>
  <si>
    <t>4ee1cec9-c91f-486f-b372-e5c7f179706d</t>
  </si>
  <si>
    <t>449/453</t>
  </si>
  <si>
    <t>dfaf0793-6cf2-42d1-b7f5-8ff41692aa12</t>
  </si>
  <si>
    <t>106</t>
  </si>
  <si>
    <t>457/104</t>
  </si>
  <si>
    <t>43rd Ave/Point Lobos</t>
  </si>
  <si>
    <t>52c2f12f-ce9d-4fd8-b0d7-03b435e551d6</t>
  </si>
  <si>
    <t>107</t>
  </si>
  <si>
    <t>430/434</t>
  </si>
  <si>
    <t>123</t>
  </si>
  <si>
    <t>Driver had to make call</t>
  </si>
  <si>
    <t>f69835e3-9504-4ecd-8c0d-3d05032280e7</t>
  </si>
  <si>
    <t>108</t>
  </si>
  <si>
    <t>422-428</t>
  </si>
  <si>
    <t>c4d0617e-7a0d-48cf-b11c-affc160b3a8f</t>
  </si>
  <si>
    <t>176f5b43-f14c-4843-8980-8f68db168a27</t>
  </si>
  <si>
    <t>110</t>
  </si>
  <si>
    <t>410/404</t>
  </si>
  <si>
    <t>63d8be91-6caa-40a3-b6c8-4d9c9f82c70d</t>
  </si>
  <si>
    <t>111</t>
  </si>
  <si>
    <t>135</t>
  </si>
  <si>
    <t>Service through garage with key, 2nd doorway</t>
  </si>
  <si>
    <t>ffba6916-050e-4608-8d68-f9e750eb0b60</t>
  </si>
  <si>
    <t>112</t>
  </si>
  <si>
    <t>05b8f769-d9a9-4e2c-a284-16496a406ad2</t>
  </si>
  <si>
    <t>113</t>
  </si>
  <si>
    <t>4307-4301</t>
  </si>
  <si>
    <t>db64dbff-25c2-4ba1-a557-b39d505c96a9</t>
  </si>
  <si>
    <t>114</t>
  </si>
  <si>
    <t>2947203d-3b76-4200-bdbb-8fd1eaea713f</t>
  </si>
  <si>
    <t>115</t>
  </si>
  <si>
    <t>415/417</t>
  </si>
  <si>
    <t>d4b0a3a8-cdaf-4cff-ab75-efde5dea112b</t>
  </si>
  <si>
    <t>116</t>
  </si>
  <si>
    <t>Carts 30 ft from curb in driveway, pulled recycle to curb</t>
  </si>
  <si>
    <t>56dec7c6-efd4-4b5a-8a20-4d2b0bc20cee</t>
  </si>
  <si>
    <t>117</t>
  </si>
  <si>
    <t>363</t>
  </si>
  <si>
    <t>Locked door, 2nd door, service through garage</t>
  </si>
  <si>
    <t>c2e87ba7-e888-4b22-af3d-4a41ee99001e</t>
  </si>
  <si>
    <t>439/437</t>
  </si>
  <si>
    <t>3e21b62c-7eba-4e3d-99b9-a79219dd193a</t>
  </si>
  <si>
    <t>119</t>
  </si>
  <si>
    <t>Service through garage with key, 2nd door, pulls recycle</t>
  </si>
  <si>
    <t>3be17ec5-18d5-45cf-9282-58a3e5f9b0b3</t>
  </si>
  <si>
    <t>120</t>
  </si>
  <si>
    <t>453/455</t>
  </si>
  <si>
    <t>520c4345-5f5c-4b51-ad86-e5061d0e6e21</t>
  </si>
  <si>
    <t xml:space="preserve">Seal Rock </t>
  </si>
  <si>
    <t>e8b3a01c-9a4f-4cc5-b547-82061d01d23c</t>
  </si>
  <si>
    <t>122</t>
  </si>
  <si>
    <t>22/28</t>
  </si>
  <si>
    <t>4bce9d49-ca03-45cf-b14d-9598cbaccc5b</t>
  </si>
  <si>
    <t>38/32</t>
  </si>
  <si>
    <t>282d747f-ac11-46fe-b253-90dbf5b33c05</t>
  </si>
  <si>
    <t>124</t>
  </si>
  <si>
    <t>44/50</t>
  </si>
  <si>
    <t>64bc28ee-d93c-4131-9c69-95dfdc579b14</t>
  </si>
  <si>
    <t>125</t>
  </si>
  <si>
    <t>56/60</t>
  </si>
  <si>
    <t>aa000ba6-32fd-4edb-a0c1-73090931154a</t>
  </si>
  <si>
    <t>126</t>
  </si>
  <si>
    <t>b48661f1-a774-4967-aaa9-29335b8a6868</t>
  </si>
  <si>
    <t>e5f1f748-68cb-4bb1-a06b-6c2c4e02ad0b</t>
  </si>
  <si>
    <t>86-92</t>
  </si>
  <si>
    <t>469462e5-6378-49d8-b5cf-c8ae44296030</t>
  </si>
  <si>
    <t>129</t>
  </si>
  <si>
    <t>100-108</t>
  </si>
  <si>
    <t>091cc6be-343c-4f83-a181-6001339d51c5</t>
  </si>
  <si>
    <t>130</t>
  </si>
  <si>
    <t>110-118</t>
  </si>
  <si>
    <t>bc39caf8-a1df-4405-9e46-2b6dc7a6ed1e</t>
  </si>
  <si>
    <t>131</t>
  </si>
  <si>
    <t>1200-128</t>
  </si>
  <si>
    <t>db9dacc9-f342-4136-bd0d-b785263d04e6</t>
  </si>
  <si>
    <t>132</t>
  </si>
  <si>
    <t>130-138</t>
  </si>
  <si>
    <t>365e86fb-359e-4353-819e-3ed735bc9fb9</t>
  </si>
  <si>
    <t>133</t>
  </si>
  <si>
    <t>140-152</t>
  </si>
  <si>
    <t>c51afb77-574d-4275-819a-32f7ca6a7e79</t>
  </si>
  <si>
    <t>134</t>
  </si>
  <si>
    <t>c2d65505-b92c-409d-8ba6-73cfe00557ab</t>
  </si>
  <si>
    <t>162-164</t>
  </si>
  <si>
    <t>2e5c8216-f14f-4600-b5d7-31e865f40526</t>
  </si>
  <si>
    <t>136</t>
  </si>
  <si>
    <t>168-178</t>
  </si>
  <si>
    <t>be718992-eaa5-47c7-a9e0-6f3c8386ab7d</t>
  </si>
  <si>
    <t>137</t>
  </si>
  <si>
    <t>180-188</t>
  </si>
  <si>
    <t>e23105e4-99b6-44dc-94b7-a941b4c0b979</t>
  </si>
  <si>
    <t>138</t>
  </si>
  <si>
    <t>d2ba244d-56d4-4ab8-b525-b2570488869c</t>
  </si>
  <si>
    <t>139</t>
  </si>
  <si>
    <t>8a6c32a9-a31b-4d2e-a868-501697a2c20a</t>
  </si>
  <si>
    <t>140</t>
  </si>
  <si>
    <t>187-181</t>
  </si>
  <si>
    <t>98b4cc54-162a-4b21-889e-eba83b6b9d04</t>
  </si>
  <si>
    <t>141</t>
  </si>
  <si>
    <t>175-169</t>
  </si>
  <si>
    <t>060ea703-de5a-4198-be14-8b6902d6aa0f</t>
  </si>
  <si>
    <t>142</t>
  </si>
  <si>
    <t>165/159</t>
  </si>
  <si>
    <t>92e3220f-85de-4058-8199-9c2077d005d4</t>
  </si>
  <si>
    <t>143</t>
  </si>
  <si>
    <t>155-149</t>
  </si>
  <si>
    <t>4f5c7da5-2d13-4610-ab58-08e4ddb63ac3</t>
  </si>
  <si>
    <t>144</t>
  </si>
  <si>
    <t>145-139</t>
  </si>
  <si>
    <t>368cc7c9-835c-415b-888d-702935bea2a6</t>
  </si>
  <si>
    <t>145</t>
  </si>
  <si>
    <t>64397b80-799b-43ac-a1ea-885975cf00b4</t>
  </si>
  <si>
    <t>146</t>
  </si>
  <si>
    <t>1cc67125-5245-4c9f-85fa-c97bd4009d68</t>
  </si>
  <si>
    <t>147</t>
  </si>
  <si>
    <t>06415a8a-024a-4985-a7d0-3b36bf99c1cb</t>
  </si>
  <si>
    <t>148</t>
  </si>
  <si>
    <t>115/117</t>
  </si>
  <si>
    <t>c3a58673-60ed-43f3-b6dc-5dc726687e7e</t>
  </si>
  <si>
    <t>149</t>
  </si>
  <si>
    <t>0f2836ff-ade5-43a2-bba3-a9fd44210e87</t>
  </si>
  <si>
    <t>150</t>
  </si>
  <si>
    <t xml:space="preserve">Alta Mar </t>
  </si>
  <si>
    <t>655d634f-0371-46b7-a1bc-be721e8ab4a3</t>
  </si>
  <si>
    <t>151</t>
  </si>
  <si>
    <t>21-27</t>
  </si>
  <si>
    <t>c6c5e120-b39e-4852-a2fc-247494ceead0</t>
  </si>
  <si>
    <t>152</t>
  </si>
  <si>
    <t>2982c0d2-1e27-46c2-9f02-e0d8ddefedba</t>
  </si>
  <si>
    <t>153</t>
  </si>
  <si>
    <t>2671-2665</t>
  </si>
  <si>
    <t>El Camino Del MAr</t>
  </si>
  <si>
    <t>04617810-9326-48f5-a923-0b2e9cfbaa23</t>
  </si>
  <si>
    <t>154</t>
  </si>
  <si>
    <t>2655-2645</t>
  </si>
  <si>
    <t>El Camino Del Mar</t>
  </si>
  <si>
    <t>8d8f2b5a-f090-461a-a9d0-ad2529fad3c7</t>
  </si>
  <si>
    <t>155</t>
  </si>
  <si>
    <t>354fd82a-be9c-4968-9172-442dde2973e8</t>
  </si>
  <si>
    <t>156</t>
  </si>
  <si>
    <t>81-75</t>
  </si>
  <si>
    <t>cb3f8b3d-4dde-46d2-ab3e-99154368267e</t>
  </si>
  <si>
    <t>157</t>
  </si>
  <si>
    <t>63-57</t>
  </si>
  <si>
    <t>3e1957a6-c5f3-4a3e-9fbe-08420d74cb02</t>
  </si>
  <si>
    <t>158</t>
  </si>
  <si>
    <t>51-45</t>
  </si>
  <si>
    <t>378b0c00-74d5-4395-a0e3-0765163c0e9c</t>
  </si>
  <si>
    <t>159</t>
  </si>
  <si>
    <t>39-33</t>
  </si>
  <si>
    <t>cf6c2231-d18a-4e8d-be02-544eff0ccd6d</t>
  </si>
  <si>
    <t>160</t>
  </si>
  <si>
    <t>ef0985bc-79af-461f-ac41-0cff423d9fca</t>
  </si>
  <si>
    <t>161</t>
  </si>
  <si>
    <t>21-15</t>
  </si>
  <si>
    <t>aee3e986-c770-4e39-ad80-3921fca61663</t>
  </si>
  <si>
    <t>162</t>
  </si>
  <si>
    <t xml:space="preserve">9/401 </t>
  </si>
  <si>
    <t>Seal Rock/45th</t>
  </si>
  <si>
    <t>cfa801a9-1670-4d09-84b1-d5afef39024a</t>
  </si>
  <si>
    <t>163</t>
  </si>
  <si>
    <t>b0ce272c-21ae-4e9b-8022-f79cafcdb202</t>
  </si>
  <si>
    <t>164</t>
  </si>
  <si>
    <t>8aa8b859-cf16-4ccc-98a6-e20bce046ef9</t>
  </si>
  <si>
    <t>165</t>
  </si>
  <si>
    <t>405ff35f-e0d5-41ad-be50-cc3c22666203</t>
  </si>
  <si>
    <t>166</t>
  </si>
  <si>
    <t>4d94da0b-d37f-4b8a-b283-435a505f477e</t>
  </si>
  <si>
    <t>167</t>
  </si>
  <si>
    <t>9bb7b991-71cd-4f9a-b16a-340ff60e9165</t>
  </si>
  <si>
    <t>168</t>
  </si>
  <si>
    <t>Anza  St</t>
  </si>
  <si>
    <t>Service through garage with code</t>
  </si>
  <si>
    <t>1030cbf3-807e-4a15-a830-c06bfd9e7985</t>
  </si>
  <si>
    <t>169</t>
  </si>
  <si>
    <t>50 ft down driveway</t>
  </si>
  <si>
    <t>921aef03-3c63-4ad0-ae3c-85d247d9d785</t>
  </si>
  <si>
    <t>170</t>
  </si>
  <si>
    <t>4a1ee7f1-8386-4f83-b070-92de3316b067</t>
  </si>
  <si>
    <t>171</t>
  </si>
  <si>
    <t>211</t>
  </si>
  <si>
    <t>70 ft to cans around back of address, Talked to recycle driver who brought up garbage and compost, had to tip one can twice</t>
  </si>
  <si>
    <t>dc4b4763-ea43-427e-b854-7de0efbc05b6</t>
  </si>
  <si>
    <t>172</t>
  </si>
  <si>
    <t>200</t>
  </si>
  <si>
    <t>Locked gate</t>
  </si>
  <si>
    <t>1cf2fca1-5a03-44f7-87d2-619d792b6d88</t>
  </si>
  <si>
    <t>173</t>
  </si>
  <si>
    <t>Locked door</t>
  </si>
  <si>
    <t>20e1da77-d9cf-40a9-9fc9-76a3b427c7c2</t>
  </si>
  <si>
    <t>174</t>
  </si>
  <si>
    <t>Driver grabbed contents from inside</t>
  </si>
  <si>
    <t>39c661ba-72c1-465e-8d00-863421eda1e3</t>
  </si>
  <si>
    <t>175</t>
  </si>
  <si>
    <t>56581fd2-0adc-4a88-9d06-dbc4d363fa8c</t>
  </si>
  <si>
    <t>176</t>
  </si>
  <si>
    <t>199</t>
  </si>
  <si>
    <t>30 ft walkway</t>
  </si>
  <si>
    <t>51df3dcd-7224-4f92-84f7-243ae607b2dd</t>
  </si>
  <si>
    <t>177</t>
  </si>
  <si>
    <t>5eb22e2e-a003-4219-8743-ef851b5425c3</t>
  </si>
  <si>
    <t>178</t>
  </si>
  <si>
    <t>fde67631-f2b3-4ae9-a141-7ce545b6b258</t>
  </si>
  <si>
    <t>179</t>
  </si>
  <si>
    <t>Locked gate. 2nd door</t>
  </si>
  <si>
    <t>e9e31a19-ce95-4564-98f2-f1bd0f9feb9f</t>
  </si>
  <si>
    <t>180</t>
  </si>
  <si>
    <t>579aa5ea-ae63-424e-89be-34d2786f34bc</t>
  </si>
  <si>
    <t>181</t>
  </si>
  <si>
    <t xml:space="preserve">Balboa St and 43rd Ave </t>
  </si>
  <si>
    <t>Overflowing</t>
  </si>
  <si>
    <t>5ee79554-a673-4ad7-982a-c4a52c2d8be4</t>
  </si>
  <si>
    <t>182</t>
  </si>
  <si>
    <t>garage_basement,enters_locked_door_exits_garage</t>
  </si>
  <si>
    <t>Locked door, service through garage</t>
  </si>
  <si>
    <t>f162d69f-f7ca-4126-a4a9-6b7ac650f797</t>
  </si>
  <si>
    <t>183</t>
  </si>
  <si>
    <t>Locked door, driver had to turn on pump for truck, 40 ft walkway</t>
  </si>
  <si>
    <t>a00e55c3-6fe0-46e0-85f1-6518f690ed65</t>
  </si>
  <si>
    <t>184</t>
  </si>
  <si>
    <t>Locked gate to sideyard, cans 100 ft back in sideyard</t>
  </si>
  <si>
    <t>97c2e25a-27ee-480d-9425-67caf0fd47e0</t>
  </si>
  <si>
    <t>185</t>
  </si>
  <si>
    <t>c9fe179c-cc39-4737-a58f-cb82f0d2518f</t>
  </si>
  <si>
    <t>186</t>
  </si>
  <si>
    <t xml:space="preserve">48th Ave  </t>
  </si>
  <si>
    <t>a11efae3-c0ac-48ab-881f-56537f74ce69</t>
  </si>
  <si>
    <t>187</t>
  </si>
  <si>
    <t>1e854556-95c6-4e38-9ba3-1a2d66e34b23</t>
  </si>
  <si>
    <t>188</t>
  </si>
  <si>
    <t>679/681</t>
  </si>
  <si>
    <t>Lockes door x2</t>
  </si>
  <si>
    <t>1755ad9f-35c1-4833-83f0-7da6fd2680c5</t>
  </si>
  <si>
    <t>189</t>
  </si>
  <si>
    <t>Service through garage on balboa, ran blade because getting full</t>
  </si>
  <si>
    <t>b9481170-bdbf-45d2-a364-fe1f6799ab21</t>
  </si>
  <si>
    <t>190</t>
  </si>
  <si>
    <t>4718-4722</t>
  </si>
  <si>
    <t>9b02bdc2-f85d-4a52-b4f4-baadd98fdc2f</t>
  </si>
  <si>
    <t>191</t>
  </si>
  <si>
    <t>1_10_stairs</t>
  </si>
  <si>
    <t>Locked door, 2nd door</t>
  </si>
  <si>
    <t>1821f9fd-6466-4947-95ac-456a9f1db4c7</t>
  </si>
  <si>
    <t>192</t>
  </si>
  <si>
    <t>213</t>
  </si>
  <si>
    <t>Locked door, 40 ft walkway, heavy, driver ran compactor for 2 mins because truck is full</t>
  </si>
  <si>
    <t>f64033e7-8d53-49b4-bda4-82566252fa37</t>
  </si>
  <si>
    <t>193</t>
  </si>
  <si>
    <t>Lock on 1/3 cans, all used to be locked but not anymore</t>
  </si>
  <si>
    <t>e7bdc98b-c8ee-4e2d-b8d8-600931286226</t>
  </si>
  <si>
    <t>3/12/2020</t>
  </si>
  <si>
    <t>6524-6532</t>
  </si>
  <si>
    <t>09e957ad-cb65-4d56-a08e-357b0fda3c23</t>
  </si>
  <si>
    <t>6540-6542</t>
  </si>
  <si>
    <t>ef55fe64-9f12-4e84-a50f-09cea8735079</t>
  </si>
  <si>
    <t>6544-6546</t>
  </si>
  <si>
    <t>a86cf384-d06a-4a3d-b629-c1ee3e80d8a8</t>
  </si>
  <si>
    <t>848e58f4-52cd-4020-9a80-7d5e2949f73e</t>
  </si>
  <si>
    <t>6624-6626</t>
  </si>
  <si>
    <t>28e39158-47a2-444d-825a-4c101a2d6d56</t>
  </si>
  <si>
    <t>6630/892</t>
  </si>
  <si>
    <t xml:space="preserve">Fulton St/43rd Ave </t>
  </si>
  <si>
    <t>350b1cc0-65ee-4f92-95e8-ae365ded7ac8</t>
  </si>
  <si>
    <t>e0a36073-78d4-49a3-a78c-24cda9403374</t>
  </si>
  <si>
    <t>880/876</t>
  </si>
  <si>
    <t>a14c26eb-565f-4355-b022-0fb51f4fecb7</t>
  </si>
  <si>
    <t>870/868</t>
  </si>
  <si>
    <t>Driver pulled bag out of can to avoid tipping</t>
  </si>
  <si>
    <t>aedf756a-e067-4518-80ec-8a877ae737f2</t>
  </si>
  <si>
    <t>749b0b65-6255-4369-8292-89d52e98e6d1</t>
  </si>
  <si>
    <t>850/846</t>
  </si>
  <si>
    <t>1511c8a9-fa16-46fe-b23b-ce2f9d0a33da</t>
  </si>
  <si>
    <t>842-838</t>
  </si>
  <si>
    <t>6d5b41d2-6e14-482b-84e9-e1165a6e28f6</t>
  </si>
  <si>
    <t>834/830/824</t>
  </si>
  <si>
    <t>5b57f561-d0dc-4020-bbc8-c72c129e87c5</t>
  </si>
  <si>
    <t>8fb1d4ff-8b2c-4e77-b381-be35b86d9460</t>
  </si>
  <si>
    <t>d21cff9d-831e-4ebd-b75b-0cc6860fa68b</t>
  </si>
  <si>
    <t>1fcf48e3-74bf-440a-b8fc-5c87fe2a3b29</t>
  </si>
  <si>
    <t>90fe5e49-a08f-4e5b-b5cb-ace3a0f4e67a</t>
  </si>
  <si>
    <t>786/782/778-743</t>
  </si>
  <si>
    <t>bb425ac3-27e8-40ce-b6b4-bddae5f564b0</t>
  </si>
  <si>
    <t>770/766</t>
  </si>
  <si>
    <t>8e0d4685-82d0-40d6-8f4b-c2389a4e05ce</t>
  </si>
  <si>
    <t>754-756</t>
  </si>
  <si>
    <t>7e5a06e2-a329-4cf4-b72e-df8e08b5d3b4</t>
  </si>
  <si>
    <t>752-750/748-746</t>
  </si>
  <si>
    <t>bab6455e-5d0b-41cb-9bd3-6704ad777c0c</t>
  </si>
  <si>
    <t>744-740</t>
  </si>
  <si>
    <t>ca740298-00d2-4938-aacd-aa55d5846f60</t>
  </si>
  <si>
    <t>734-730</t>
  </si>
  <si>
    <t>1966a9f3-e32e-4757-8a10-64e94e91636c</t>
  </si>
  <si>
    <t>726-722</t>
  </si>
  <si>
    <t>201512e9-08a8-4e9e-8470-4614f012227e</t>
  </si>
  <si>
    <t>718-714</t>
  </si>
  <si>
    <t>a44acaad-5ae5-40c6-a939-6b7f4ef16cde</t>
  </si>
  <si>
    <t>6c9008ae-8618-4d31-aab9-d55571709a12</t>
  </si>
  <si>
    <t>708-700</t>
  </si>
  <si>
    <t>ef69ab8c-a457-4193-a4e0-0dcdda279ec8</t>
  </si>
  <si>
    <t>Service on clement, service behind gate in back of residence, unlocked gate</t>
  </si>
  <si>
    <t>011d1efe-17b5-4b61-a6bd-70df1026670c</t>
  </si>
  <si>
    <t>59ad4df1-34d0-4638-895a-72077769f047</t>
  </si>
  <si>
    <t xml:space="preserve">43rd Ave and Balboa st </t>
  </si>
  <si>
    <t>6eb597e7-9d73-4c50-aec9-4e33de33fef8</t>
  </si>
  <si>
    <t>701/707</t>
  </si>
  <si>
    <t>Can fell off tipper</t>
  </si>
  <si>
    <t>2a3419fe-a747-41c7-80bd-302b1e388081</t>
  </si>
  <si>
    <t>decabf62-6675-4052-8489-455f613c572e</t>
  </si>
  <si>
    <t>19802543-3122-4d17-aa27-0bd2b6121998</t>
  </si>
  <si>
    <t>966c637b-46d5-4f8a-a64a-861982b68e16</t>
  </si>
  <si>
    <t>Tipped twice</t>
  </si>
  <si>
    <t>988a18d2-914d-45e1-ac30-020686414b92</t>
  </si>
  <si>
    <t>Service through garage with key, incline in driveway, 30 ft to cans, relock</t>
  </si>
  <si>
    <t>bcfa6c1c-4c11-4e66-b7d8-b118b5747144</t>
  </si>
  <si>
    <t>739/737</t>
  </si>
  <si>
    <t>cabf55ba-307a-44a6-bb64-50b8bc3c204e</t>
  </si>
  <si>
    <t>749-747</t>
  </si>
  <si>
    <t>6c17e024-0605-4213-8d50-e86ce8df7278</t>
  </si>
  <si>
    <t>015e6447-b0ed-4248-8284-8aafd2b27ce4</t>
  </si>
  <si>
    <t>761/763</t>
  </si>
  <si>
    <t>3aee754f-bf34-4557-b8a5-66a5ef2589cd</t>
  </si>
  <si>
    <t>8fabe346-0135-445b-bfcf-1bf1763e0531</t>
  </si>
  <si>
    <t>775/779</t>
  </si>
  <si>
    <t/>
  </si>
  <si>
    <t>6af9ebad-8b25-4439-bebe-45751c4b3811</t>
  </si>
  <si>
    <t>Serviced second address that is unknown, glass in the compost - had to check in hopper</t>
  </si>
  <si>
    <t>a502dc7c-5dec-477f-baae-84dfd00fb4fd</t>
  </si>
  <si>
    <t>791/797</t>
  </si>
  <si>
    <t>beeb8ce0-acbc-4ae9-9f39-c6b18def7b66</t>
  </si>
  <si>
    <t>807/811</t>
  </si>
  <si>
    <t>478d61ca-2ae2-4a34-956b-85617bf3d356</t>
  </si>
  <si>
    <t>4a2b675f-5667-4fed-922e-268937225642</t>
  </si>
  <si>
    <t>823/825</t>
  </si>
  <si>
    <t>576f37c0-7265-4c5c-85c3-09e05e2d22a9</t>
  </si>
  <si>
    <t>829/833</t>
  </si>
  <si>
    <t>c7822f2d-82a1-4e5f-a5e3-24cf2480f9b7</t>
  </si>
  <si>
    <t>837/841</t>
  </si>
  <si>
    <t>ffe3516b-835e-40ad-9cf4-d0d96e03e56d</t>
  </si>
  <si>
    <t>847/853-851</t>
  </si>
  <si>
    <t>dbadd038-8ad2-4fa1-ab0e-759af33b2e7f</t>
  </si>
  <si>
    <t>851/856/859</t>
  </si>
  <si>
    <t>Driver grabbed bag out of one 16 gal trash to avoid tipping</t>
  </si>
  <si>
    <t>99ef2048-2be9-4d7a-9e42-edd2889a9dd0</t>
  </si>
  <si>
    <t>863/867/875</t>
  </si>
  <si>
    <t>61c0d1d0-858c-4a76-b925-d9601a2c2330</t>
  </si>
  <si>
    <t>883/891</t>
  </si>
  <si>
    <t>3466a433-120d-4b44-8324-39192539bf24</t>
  </si>
  <si>
    <t xml:space="preserve">43rd Ave and Fulton St </t>
  </si>
  <si>
    <t>ea64dd5b-3ae9-4874-8abe-7c1610d70866</t>
  </si>
  <si>
    <t xml:space="preserve">Cabrillo St  </t>
  </si>
  <si>
    <t>674c0bfe-6b4a-416a-bbfc-08f5da45406c</t>
  </si>
  <si>
    <t>20a10c49-2612-41bf-a6cc-81541b86f736</t>
  </si>
  <si>
    <t>4125/801</t>
  </si>
  <si>
    <t xml:space="preserve">Cabrillo St/42nd </t>
  </si>
  <si>
    <t>Service on cabrillo</t>
  </si>
  <si>
    <t>51dd71b9-89af-4b6c-995d-11fb35acd581</t>
  </si>
  <si>
    <t>4045-4037</t>
  </si>
  <si>
    <t>728921fa-103e-463e-8669-3404ec3158a8</t>
  </si>
  <si>
    <t>595dc083-ca11-4412-beea-4ef60f67fd8c</t>
  </si>
  <si>
    <t>3232180e-1fdb-4a5e-a86a-832831b30d39</t>
  </si>
  <si>
    <t xml:space="preserve">41st Ave  </t>
  </si>
  <si>
    <t>507ef354-0b16-4b1b-a21c-f9180929d3e5</t>
  </si>
  <si>
    <t>4024/4030</t>
  </si>
  <si>
    <t>92f9f007-8c22-49b3-a94d-21be6cc42395</t>
  </si>
  <si>
    <t>c63f76c8-8155-4de4-8306-990db7dabdbf</t>
  </si>
  <si>
    <t>4048/4046</t>
  </si>
  <si>
    <t>d6628dcd-b7a2-4f22-9c8c-55eedaaae4ca</t>
  </si>
  <si>
    <t>Driver received text</t>
  </si>
  <si>
    <t>94858f2a-cb05-4747-9fd8-b8a092a3ff74</t>
  </si>
  <si>
    <t>Locked gate, 1 stair, 100+ feet to cans</t>
  </si>
  <si>
    <t>c2d83291-3042-41c4-ac50-1bbf09488806</t>
  </si>
  <si>
    <t>782/778</t>
  </si>
  <si>
    <t xml:space="preserve">46th Ave  </t>
  </si>
  <si>
    <t>bcc441f9-d8b9-454e-ab73-aea52473496d</t>
  </si>
  <si>
    <t>5c3c9d6e-b164-4bbb-bdbe-a4026ae58d19</t>
  </si>
  <si>
    <t>8ea6c877-c734-4f07-8728-598f1ad2db56</t>
  </si>
  <si>
    <t>758/754</t>
  </si>
  <si>
    <t>0efbfcfb-b558-4d1d-bde1-f3456a5d51f4</t>
  </si>
  <si>
    <t>a94148b0-77ec-48fb-905c-3b9bbfbf58fa</t>
  </si>
  <si>
    <t>742-736</t>
  </si>
  <si>
    <t>Extra ironing board</t>
  </si>
  <si>
    <t>8349aa64-c955-4a9f-ab7b-4fe41dd1ffee</t>
  </si>
  <si>
    <t>1aa39fee-8334-44d4-90b0-598d2c2b9bcd</t>
  </si>
  <si>
    <t>726/722</t>
  </si>
  <si>
    <t>333ea9db-c370-4b13-8f94-90e26a43a816</t>
  </si>
  <si>
    <t>718/714</t>
  </si>
  <si>
    <t>4f134e97-b16f-46f2-8fa6-560d8777d13b</t>
  </si>
  <si>
    <t>20e6de3f-498e-47df-806d-d2398453c400</t>
  </si>
  <si>
    <t>708/706</t>
  </si>
  <si>
    <t>92221a73-494a-4b05-9604-6b475671b0f3</t>
  </si>
  <si>
    <t>9f211fcf-3533-4bbe-824b-b5ffa589df96</t>
  </si>
  <si>
    <t>721639d8-20dd-4273-aea6-4a5896effe96</t>
  </si>
  <si>
    <t>0300d9d5-9296-45e4-822e-e3561f221b9c</t>
  </si>
  <si>
    <t>15d64c6b-4ef2-41ba-a9ee-90d72ec1d248</t>
  </si>
  <si>
    <t>Looked for key for next address</t>
  </si>
  <si>
    <t>0440ce49-d685-4d44-bef3-a8ad5b74bc2c</t>
  </si>
  <si>
    <t>ac305e88-2fb4-4fee-b620-76589bb1abf9</t>
  </si>
  <si>
    <t>5e340505-a21e-4fac-b37a-86804bac2bf5</t>
  </si>
  <si>
    <t>4d212743-e8ff-4386-affd-7ad3b0d8a0c9</t>
  </si>
  <si>
    <t xml:space="preserve">Geary St and 48th Ave </t>
  </si>
  <si>
    <t>96f4016f-81a4-4bdc-89d3-3a59e30204be</t>
  </si>
  <si>
    <t>4066e2f4-2bb5-458b-a2c9-b9e86d592d26</t>
  </si>
  <si>
    <t>Driver knocked on door to return cans, customer took a while to come out to get cans</t>
  </si>
  <si>
    <t>e8546c53-fe25-4620-888c-d879a9dead62</t>
  </si>
  <si>
    <t>290</t>
  </si>
  <si>
    <t>6 city cans, Driver cleaned around cans, pick up north of balboa to south of fulton</t>
  </si>
  <si>
    <t>4ff64d9c-507f-44aa-8c60-a67ddc00a866</t>
  </si>
  <si>
    <t>1 of the city cans is on cabrillo</t>
  </si>
  <si>
    <t>f1f46883-ec93-4cd4-be86-3c0073df8f9a</t>
  </si>
  <si>
    <t>b1c67674-c9a4-4ba4-966f-082d3f6713fe</t>
  </si>
  <si>
    <t>d6498736-bb3c-4e60-940d-10bbf6b74ca6</t>
  </si>
  <si>
    <t>Service on balboa</t>
  </si>
  <si>
    <t>9e9e072d-800a-4f5e-9d6a-72b30844939f</t>
  </si>
  <si>
    <t>707/711</t>
  </si>
  <si>
    <t>c5eb0c1a-7d39-4e9e-9bed-9250c87c0099</t>
  </si>
  <si>
    <t>90f8cfff-4cac-4419-a140-766f219ad333</t>
  </si>
  <si>
    <t>270233a3-a2ac-46c2-8a2f-c09409e09e12</t>
  </si>
  <si>
    <t>60f25825-2c64-4cca-8531-3779b3b1ad02</t>
  </si>
  <si>
    <t>d535f707-93ef-4977-9f47-4bd7d68d4f3a</t>
  </si>
  <si>
    <t>763/767</t>
  </si>
  <si>
    <t>Had to tip one can twice</t>
  </si>
  <si>
    <t>c6263002-b056-44c9-830b-0f39026141df</t>
  </si>
  <si>
    <t>775/773</t>
  </si>
  <si>
    <t>5e7884e7-0d7c-4375-aeb8-afc7f16f13e8</t>
  </si>
  <si>
    <t>779/781</t>
  </si>
  <si>
    <t>c56cb354-e70e-4822-ae3c-20448753773a</t>
  </si>
  <si>
    <t xml:space="preserve">787/4504 </t>
  </si>
  <si>
    <t xml:space="preserve">46th Ave/Cabrillo St </t>
  </si>
  <si>
    <t>Service on 46th</t>
  </si>
  <si>
    <t>d9b46af0-4ad7-4705-91fa-91a251772b39</t>
  </si>
  <si>
    <t xml:space="preserve">Fulton St and 47th Ave </t>
  </si>
  <si>
    <t>12151a27-3192-4306-84e6-1e2d448c67c3</t>
  </si>
  <si>
    <t>884/882/878</t>
  </si>
  <si>
    <t xml:space="preserve">47th Ave  </t>
  </si>
  <si>
    <t>Called supervisor about contamination</t>
  </si>
  <si>
    <t>dbba350a-6b1a-4c6f-a510-3af2146efd43</t>
  </si>
  <si>
    <t>866-862</t>
  </si>
  <si>
    <t>d1111196-7315-45c1-aef2-6acc05669f95</t>
  </si>
  <si>
    <t>69532df3-bde8-4c2f-8ac3-a5a7efa4382a</t>
  </si>
  <si>
    <t>854/848</t>
  </si>
  <si>
    <t>Driver grabbes bag from one of cans</t>
  </si>
  <si>
    <t>b4a8e67c-e157-42f9-a0ce-2df3dd9edf63</t>
  </si>
  <si>
    <t>760f2ae5-00f9-4eec-82bd-8b62e4931045</t>
  </si>
  <si>
    <t>fe38c950-a17a-40c4-92e8-0363542ee783</t>
  </si>
  <si>
    <t>824/822</t>
  </si>
  <si>
    <t>f272084a-faec-41e8-a0a4-2dc6cdfbe5d9</t>
  </si>
  <si>
    <t>820/818</t>
  </si>
  <si>
    <t>12d57caa-3ec5-4469-9793-e9c49dede980</t>
  </si>
  <si>
    <t>814/816</t>
  </si>
  <si>
    <t>dfd0b9f4-501d-4ff2-a883-e0a4c865f4a4</t>
  </si>
  <si>
    <t>810/806</t>
  </si>
  <si>
    <t xml:space="preserve">47th Ave </t>
  </si>
  <si>
    <t>Consolidated into one trip</t>
  </si>
  <si>
    <t>1473fbb7-2fc6-4372-84b2-a22a367fb823</t>
  </si>
  <si>
    <t>760/764</t>
  </si>
  <si>
    <t>9e2b54ea-38a0-4e65-8c6a-8835ca013048</t>
  </si>
  <si>
    <t>756-752</t>
  </si>
  <si>
    <t>a65efbc1-be83-4f78-9da0-101d154729ef</t>
  </si>
  <si>
    <t>748-744</t>
  </si>
  <si>
    <t>238e1009-7289-4792-b5b4-815ebd47981a</t>
  </si>
  <si>
    <t>740-736</t>
  </si>
  <si>
    <t>Can fell into hopper</t>
  </si>
  <si>
    <t>94a6bff5-c5c5-4304-9c79-3b40e4bb1f24</t>
  </si>
  <si>
    <t>722d30bb-46ea-45c8-9428-acd396bc0380</t>
  </si>
  <si>
    <t>6771c48a-732c-4c93-9b2f-7cffcfb95239</t>
  </si>
  <si>
    <t>718/710</t>
  </si>
  <si>
    <t>b4733514-0a59-42e1-a28f-b2b491a6266f</t>
  </si>
  <si>
    <t>59bcab22-1e03-41c8-93b0-7aa3517a9796</t>
  </si>
  <si>
    <t>711/717</t>
  </si>
  <si>
    <t>e2d79011-3c9d-4055-9ae3-b2d1b0aa37e9</t>
  </si>
  <si>
    <t>14bef08f-5aed-4486-89a0-3c6f1fa3f0af</t>
  </si>
  <si>
    <t>One can to unit a, b, c</t>
  </si>
  <si>
    <t>f4061f0e-72b5-4282-b9a6-9553ed476b00</t>
  </si>
  <si>
    <t>06757717-b2d8-44d9-83ba-b4fe0f4081be</t>
  </si>
  <si>
    <t>0c2b5f07-cfdb-41d2-96b5-15e6918cfdf6</t>
  </si>
  <si>
    <t>755/759</t>
  </si>
  <si>
    <t>7 32 gal containers</t>
  </si>
  <si>
    <t>7b6cb10c-1d0c-4db1-a304-d444bac3785f</t>
  </si>
  <si>
    <t>9405f809-fb5e-4f59-b031-5c34b196e2e7</t>
  </si>
  <si>
    <t>771/775</t>
  </si>
  <si>
    <t>66146d07-1daa-402f-a1e9-ebe6ea961b31</t>
  </si>
  <si>
    <t>779/783</t>
  </si>
  <si>
    <t>Driver made sure no contamination</t>
  </si>
  <si>
    <t>b88e5847-a176-4bea-bd6d-b5017a8ff840</t>
  </si>
  <si>
    <t>Extra box</t>
  </si>
  <si>
    <t>95b4b66b-5a2d-4d4d-93bb-178f9c112b4f</t>
  </si>
  <si>
    <t>6f47f0e3-3563-4d8f-8fad-b511b60b782d</t>
  </si>
  <si>
    <t>795/799</t>
  </si>
  <si>
    <t>7ac829ae-96bd-4cf2-b612-2dbd41e5c9df</t>
  </si>
  <si>
    <t>677f53f8-f355-4d1b-8eba-1b35c0dd681d</t>
  </si>
  <si>
    <t>784/778</t>
  </si>
  <si>
    <t>6369ace6-df6b-4eff-b5b1-55d7addaeb6b</t>
  </si>
  <si>
    <t>3e0cd69c-996f-4165-ac89-10c0f2d48648</t>
  </si>
  <si>
    <t>766/762</t>
  </si>
  <si>
    <t>524e7074-a390-4a08-a203-624bdb80df40</t>
  </si>
  <si>
    <t>6dca77c4-c0d5-4923-84b4-601470ec11d8</t>
  </si>
  <si>
    <t>92244a91-ff90-4c63-b8c1-c2838c5e5a20</t>
  </si>
  <si>
    <t>2ab684e0-b242-46c2-bcda-07e048107da8</t>
  </si>
  <si>
    <t>Spoke to customer</t>
  </si>
  <si>
    <t>94b7cb2e-a8f4-430b-a9c3-91c5714b77ca</t>
  </si>
  <si>
    <t>734/730</t>
  </si>
  <si>
    <t>f4ce793c-a62b-486c-bc5b-cbaa8f114672</t>
  </si>
  <si>
    <t>406d8b8e-3caf-4a66-97a3-68d2cd4f750a</t>
  </si>
  <si>
    <t>a8327cdb-3cbf-43d9-af8c-02354a881cdb</t>
  </si>
  <si>
    <t>d70d7a32-5b36-4a47-bec8-94586530b668</t>
  </si>
  <si>
    <t>2269e084-01fd-4c7b-8c94-6a1717b4c4ad</t>
  </si>
  <si>
    <t>Locked door, 2nd door way, 30 ft walkway</t>
  </si>
  <si>
    <t>6379869d-4566-4b56-8c48-abcde0b9e195</t>
  </si>
  <si>
    <t>3 extra bags, can fell off tipper and made mess that was cleaned</t>
  </si>
  <si>
    <t>33ac0464-88d2-42b2-a0bf-542c73e68fc6</t>
  </si>
  <si>
    <t>9f365ee1-8414-41ca-9bf7-522dc8877622</t>
  </si>
  <si>
    <t>715/719</t>
  </si>
  <si>
    <t>96881561-f796-4618-89a8-581e4d7972b1</t>
  </si>
  <si>
    <t>723-729</t>
  </si>
  <si>
    <t>72677c67-371c-444f-9811-41e331bdca77</t>
  </si>
  <si>
    <t>Service through garage with key, compost outside but trash in garage</t>
  </si>
  <si>
    <t>d21e8a97-6f0f-4d0a-a2d9-e3c9cc640ef7</t>
  </si>
  <si>
    <t>d8250c3c-573a-47e6-84bf-6d3638726e3d</t>
  </si>
  <si>
    <t>745/747</t>
  </si>
  <si>
    <t>Combined compost bins</t>
  </si>
  <si>
    <t>968aa379-251b-4ac8-a977-64fc7bd9aec7</t>
  </si>
  <si>
    <t>751-757</t>
  </si>
  <si>
    <t>61b5b703-2a4c-4f32-a149-f0894d0148ab</t>
  </si>
  <si>
    <t>761/765</t>
  </si>
  <si>
    <t>056f1177-6682-48bb-8970-91fbc9ad334d</t>
  </si>
  <si>
    <t>783-785</t>
  </si>
  <si>
    <t>1c2fcb41-7ac8-4a14-ba37-e9c1b440e66a</t>
  </si>
  <si>
    <t>98e86d21-7b53-45ee-92f8-a39c54d3701f</t>
  </si>
  <si>
    <t>d895c1b6-819c-42f1-818c-4a56bfa09aa8</t>
  </si>
  <si>
    <t xml:space="preserve">Serviced in two trips </t>
  </si>
  <si>
    <t>eabfa45f-cc8d-4351-ad9c-d905476b0db4</t>
  </si>
  <si>
    <t>819/823</t>
  </si>
  <si>
    <t>967551f0-4b7e-44a9-920f-121715a9c8b6</t>
  </si>
  <si>
    <t>827/833</t>
  </si>
  <si>
    <t>8f59e579-9c35-4219-9d1f-173d7c9bc1a0</t>
  </si>
  <si>
    <t>3de86cc4-3256-46c5-a251-1c6db868f207</t>
  </si>
  <si>
    <t>849-853</t>
  </si>
  <si>
    <t>44544916-5063-40d9-9527-d75ef1389c19</t>
  </si>
  <si>
    <t>855/865</t>
  </si>
  <si>
    <t>27351774-e26f-4941-8c6c-17b535e096a2</t>
  </si>
  <si>
    <t>867/871</t>
  </si>
  <si>
    <t>95821408-34a4-4cec-bb14-eb1c66982e35</t>
  </si>
  <si>
    <t>883/879</t>
  </si>
  <si>
    <t>83d9758e-0112-4298-8e91-7e6625d6212c</t>
  </si>
  <si>
    <t>891/887</t>
  </si>
  <si>
    <t>6c1bfb0a-e375-48cd-8a1d-43a2d641f6a2</t>
  </si>
  <si>
    <t>715/711</t>
  </si>
  <si>
    <t>c2b3a7fa-e9d1-430b-be4f-3725aeb11123</t>
  </si>
  <si>
    <t>723/727</t>
  </si>
  <si>
    <t>50ad4c52-e2bc-4261-9800-32b056636763</t>
  </si>
  <si>
    <t>06dce037-635d-4b33-9500-d17d8015a4b1</t>
  </si>
  <si>
    <t>51863932-ab30-4beb-a12c-0daa4c8cdbee</t>
  </si>
  <si>
    <t>a5a6713e-0f33-4dc7-b82d-b243f4d7c20d</t>
  </si>
  <si>
    <t>751/755</t>
  </si>
  <si>
    <t>4997814e-07b9-4cef-b863-1f45d7d7d87b</t>
  </si>
  <si>
    <t>759/763</t>
  </si>
  <si>
    <t>39124cc4-9feb-40a3-9d24-90c3f9c9dbdb</t>
  </si>
  <si>
    <t>767/771</t>
  </si>
  <si>
    <t>c1f2791b-cf8d-4c60-bed8-770d53b5aa3f</t>
  </si>
  <si>
    <t>777/781</t>
  </si>
  <si>
    <t>70c0a6a2-babe-4b4f-bc71-212f4179c20a</t>
  </si>
  <si>
    <t>156427ff-0691-45f1-9fd2-66b7367775e8</t>
  </si>
  <si>
    <t>789/4700</t>
  </si>
  <si>
    <t xml:space="preserve">48th Ave/Cabrillo St  </t>
  </si>
  <si>
    <t>Service on 48th</t>
  </si>
  <si>
    <t>8cb88886-b4f1-43d9-85ab-0a4f9333103a</t>
  </si>
  <si>
    <t>700/704</t>
  </si>
  <si>
    <t xml:space="preserve">Great Highway </t>
  </si>
  <si>
    <t>04cd5809-ca09-42cb-8db4-aa21cc72c5f8</t>
  </si>
  <si>
    <t>712/730</t>
  </si>
  <si>
    <t>c4c9c39a-7180-435b-8492-1470b4fa95d7</t>
  </si>
  <si>
    <t>730A</t>
  </si>
  <si>
    <t>74e308ba-8f35-4fd8-b568-e588f53f9347</t>
  </si>
  <si>
    <t>798/794</t>
  </si>
  <si>
    <t>204cf578-eeea-437f-8da9-b6aa2bb684be</t>
  </si>
  <si>
    <t>434a1467-c4d5-4a2c-85e4-5b391b878253</t>
  </si>
  <si>
    <t>790/796</t>
  </si>
  <si>
    <t>0a8774c3-5c47-47ad-81d1-26db96e5fd49</t>
  </si>
  <si>
    <t>786/782</t>
  </si>
  <si>
    <t>3f7a3cf3-ca7a-40e1-974f-700d44db4d4c</t>
  </si>
  <si>
    <t>7c8a6b2d-3780-4cf5-a69f-6059ad5160ec</t>
  </si>
  <si>
    <t>b835acb4-7f43-4b60-b916-3371de0ba107</t>
  </si>
  <si>
    <t>8 32 gal cans</t>
  </si>
  <si>
    <t>7202c87a-2dd1-41bb-bdee-a663fc7e5829</t>
  </si>
  <si>
    <t>2e748b4b-ac3e-42bf-837c-2ea9460dd227</t>
  </si>
  <si>
    <t>1a567305-bbf1-46fd-bfb1-d2a5cdbf6563</t>
  </si>
  <si>
    <t>750/746</t>
  </si>
  <si>
    <t>5af9843d-9ff8-48be-b129-4958b40bfad5</t>
  </si>
  <si>
    <t>740/742</t>
  </si>
  <si>
    <t>b0c01cb7-c473-4587-a6e8-9d355a7e5b73</t>
  </si>
  <si>
    <t>194</t>
  </si>
  <si>
    <t>28be768d-5f82-49bf-a15b-bf74fb697463</t>
  </si>
  <si>
    <t>195</t>
  </si>
  <si>
    <t>5768b50b-17e0-40e2-bb7f-d7274146a0fd</t>
  </si>
  <si>
    <t>196</t>
  </si>
  <si>
    <t>2b195516-0e3f-4ae8-aa20-6cf9fd4be7b1</t>
  </si>
  <si>
    <t>197</t>
  </si>
  <si>
    <t>8725fd4d-b665-4e9c-a5e0-589ce8c97ab6</t>
  </si>
  <si>
    <t>198</t>
  </si>
  <si>
    <t>720/716</t>
  </si>
  <si>
    <t>7 32 gal cans</t>
  </si>
  <si>
    <t>5a94cfcc-bf00-42cd-91a5-7737d2b340a9</t>
  </si>
  <si>
    <t xml:space="preserve">
55</t>
  </si>
  <si>
    <t>e6007508-eee8-4102-ae3d-3dc2cdf832b3</t>
  </si>
  <si>
    <t>Key did not work</t>
  </si>
  <si>
    <t>dab8a98a-1648-4079-aca9-ca20846985ad</t>
  </si>
  <si>
    <t>201</t>
  </si>
  <si>
    <t>Service through garage, steep</t>
  </si>
  <si>
    <t>35b4a191-9239-4dcb-b47b-ba4b72de1faf</t>
  </si>
  <si>
    <t>202</t>
  </si>
  <si>
    <t>0459b4c8-0bf7-48a6-be79-2b6730af1453</t>
  </si>
  <si>
    <t>In parking bay</t>
  </si>
  <si>
    <t>372f2b02-1e79-48bb-b55b-0ef728648b2a</t>
  </si>
  <si>
    <t>204</t>
  </si>
  <si>
    <t>2257c2e0-844b-42b3-af07-d961c5e4940e</t>
  </si>
  <si>
    <t>205</t>
  </si>
  <si>
    <t>Locked door in parking bay</t>
  </si>
  <si>
    <t>b3af8c85-715d-4cdd-99e0-7f9a6307813e</t>
  </si>
  <si>
    <t>005</t>
  </si>
  <si>
    <t>14391</t>
  </si>
  <si>
    <t>18th and Geary St</t>
  </si>
  <si>
    <t>Extra bag of trash</t>
  </si>
  <si>
    <t>a07761e0-48fd-461c-90f5-a61cc45f4378</t>
  </si>
  <si>
    <t>19th and Geary St</t>
  </si>
  <si>
    <t>Extra boxes</t>
  </si>
  <si>
    <t>b517f77d-98bc-442c-9dd3-315616b8dcaf</t>
  </si>
  <si>
    <t>95623d0d-26b3-4f6b-9a67-a80faa21626f</t>
  </si>
  <si>
    <t xml:space="preserve">5524/5540 </t>
  </si>
  <si>
    <t>726376fc-e78a-4912-94b0-de9f08171dcd</t>
  </si>
  <si>
    <t>Locked city can</t>
  </si>
  <si>
    <t>cb582ff0-5696-412a-8b24-9f5d1de3cbef</t>
  </si>
  <si>
    <t>9480cf05-ad64-430b-9cf2-073d11cd95b4</t>
  </si>
  <si>
    <t>Service on 21st</t>
  </si>
  <si>
    <t>c9a3842b-a359-482c-84b0-b53b4fed6750</t>
  </si>
  <si>
    <t>e00f9b2b-065c-445b-8016-4fbedd8c0efa</t>
  </si>
  <si>
    <t>Service on 22nd, back onto 22nd</t>
  </si>
  <si>
    <t>22296c71-fa62-48d9-8826-fb011321527d</t>
  </si>
  <si>
    <t>Geary St and 24th Ave</t>
  </si>
  <si>
    <t>9176f8ac-5d2d-43bc-bc54-3f5b3bc3ff6d</t>
  </si>
  <si>
    <t>Service in the back of the lot</t>
  </si>
  <si>
    <t>8d39ebbf-851e-4d9f-b6f8-229d52f43bfd</t>
  </si>
  <si>
    <t>6042-6046</t>
  </si>
  <si>
    <t>Grabbed city can too, locked door, 2nd door, service through garage</t>
  </si>
  <si>
    <t>d5716a6f-0515-416b-a42c-22c55d8d0d6a</t>
  </si>
  <si>
    <t>Locked door, 50 ft walkway, driver grabbed bags from toters so he did not have to tip</t>
  </si>
  <si>
    <t>301afd5d-0330-4e28-826c-d709ee01b3ed</t>
  </si>
  <si>
    <t>Service on 24th</t>
  </si>
  <si>
    <t>107fbef7-4e5c-4efd-827c-92cb3bd388a8</t>
  </si>
  <si>
    <t xml:space="preserve">375/365 </t>
  </si>
  <si>
    <t>273</t>
  </si>
  <si>
    <t>Service through garage with code, 100 ft to cans in back of building, had to hit gas so truck did not turn off</t>
  </si>
  <si>
    <t>2b12b27a-e5e5-453e-a9ec-b84c093e1268</t>
  </si>
  <si>
    <t>217</t>
  </si>
  <si>
    <t>Service through garage, 2nd door, driver went into building to service trash, 100ft to cans, condensed into 1 96 gal</t>
  </si>
  <si>
    <t>581fb349-1584-4996-bc7d-e25d5a45c4f1</t>
  </si>
  <si>
    <t>2nd door, 50 ft to cans, driver pulled bags</t>
  </si>
  <si>
    <t>6f88a5ea-6bcd-4f83-b63b-aa4992e7270a</t>
  </si>
  <si>
    <t>California</t>
  </si>
  <si>
    <t>Service on 23rd</t>
  </si>
  <si>
    <t>8ddbf6de-6e40-4ca7-8f9d-2bd33bdb2ed8</t>
  </si>
  <si>
    <t>Locked door, service 1/2 64 gal cans, relock</t>
  </si>
  <si>
    <t>40e14400-f7ae-4473-811e-2014ec75ab0a</t>
  </si>
  <si>
    <t>Can in alcove which is further from curbside</t>
  </si>
  <si>
    <t>30ab52ea-33a6-4ccf-bb83-7f07779ea50e</t>
  </si>
  <si>
    <t xml:space="preserve">Driver had to switch key bunches because he had wrong key, service through garage but had to try 2 different doors, 2nd door </t>
  </si>
  <si>
    <t>7c772ac3-85bc-449e-a2e0-d8bcf4178d7e</t>
  </si>
  <si>
    <t xml:space="preserve">2115/2109 </t>
  </si>
  <si>
    <t>e3dd6062-5a34-4dee-879b-081c42ea0db2</t>
  </si>
  <si>
    <t>c940b7d5-5069-4098-9ee9-24bd79505074</t>
  </si>
  <si>
    <t>4ed5a1ff-0406-4227-b22f-2950cd927f4e</t>
  </si>
  <si>
    <t>6e42244f-37b8-4913-a827-370d2b691cc9</t>
  </si>
  <si>
    <t>Locked door, 30 ft walkway</t>
  </si>
  <si>
    <t>9ada4206-d4d0-4f61-a4ee-456f67b9e28f</t>
  </si>
  <si>
    <t>Locked door, narrow walkway, 40 ft to cans, driver pulled bags to avoid tipping</t>
  </si>
  <si>
    <t>4adf43b3-f71e-42b1-8111-a2c1a0b6352e</t>
  </si>
  <si>
    <t>20th and Clement St</t>
  </si>
  <si>
    <t>a3c86181-e3c8-41cc-aa18-43c4e467fb2e</t>
  </si>
  <si>
    <t>Locked door, 70 ft walkway, relock</t>
  </si>
  <si>
    <t>eed0ddcb-e7f1-42b4-adbb-0976391f01d0</t>
  </si>
  <si>
    <t>Heavy cans</t>
  </si>
  <si>
    <t>607ab58c-c82d-4fdc-8486-cad01f1f031a</t>
  </si>
  <si>
    <t>23rd and Clement St</t>
  </si>
  <si>
    <t>City can inside construction area</t>
  </si>
  <si>
    <t>646ed882-9625-4f5b-b992-ea4b00ed6238</t>
  </si>
  <si>
    <t>ad421f22-254e-41b3-bd8d-8b18166fd357</t>
  </si>
  <si>
    <t>ea2225ef-581a-40e2-9cd3-9141986262fc</t>
  </si>
  <si>
    <t>22nd and Claifornia</t>
  </si>
  <si>
    <t>18e15b23-f3e3-4d51-b12b-dcc7256948d5</t>
  </si>
  <si>
    <t xml:space="preserve">5911/5907/205 </t>
  </si>
  <si>
    <t>California and 21st Ave</t>
  </si>
  <si>
    <t>be2cb80c-7f16-47f5-a719-cf36c2bf3166</t>
  </si>
  <si>
    <t xml:space="preserve">5839-5847 </t>
  </si>
  <si>
    <t>c54809ac-2fc1-42bb-adde-1e9e5fa20e96</t>
  </si>
  <si>
    <t>5833-5829</t>
  </si>
  <si>
    <t>5829 is overflowing with trash</t>
  </si>
  <si>
    <t>d8a04b83-262c-4b3d-957b-ec56a481d445</t>
  </si>
  <si>
    <t xml:space="preserve">5821-5823 </t>
  </si>
  <si>
    <t>c6a96b4d-d928-45c1-853e-76a67dd5c069</t>
  </si>
  <si>
    <t>f1165ff4-679c-4d9b-81dd-e781ff7f57f3</t>
  </si>
  <si>
    <t>85abd088-65fd-491a-8f62-91027f9d3dc6</t>
  </si>
  <si>
    <t>549dfc29-5a6e-465c-9d8b-206851deca24</t>
  </si>
  <si>
    <t>Service on clement, locked door, 1 stair, 50 ft walkway</t>
  </si>
  <si>
    <t>26f14f9a-947a-4a98-9bbb-fdb11c89eb40</t>
  </si>
  <si>
    <t>6ed8f2b3-8b7c-4ab8-8208-db28727a4f9b</t>
  </si>
  <si>
    <t>1 stair, 40 ft walkway, locked door</t>
  </si>
  <si>
    <t>5bebe58a-79f0-4b16-8ff8-920ec8f28ebf</t>
  </si>
  <si>
    <t>40 ft to cans</t>
  </si>
  <si>
    <t>85ac6c68-3b18-4b44-a485-d0c33a2e4c1a</t>
  </si>
  <si>
    <t>2nd doorway, locked door, service on 19th, driver had trouble finding service door</t>
  </si>
  <si>
    <t>8c4419fb-c1e2-4b7a-94c8-ae278085ad04</t>
  </si>
  <si>
    <t xml:space="preserve">5808/5810 </t>
  </si>
  <si>
    <t>89d4d804-3ed2-4177-bf75-8f82ea7904d1</t>
  </si>
  <si>
    <t xml:space="preserve">5818-5826 </t>
  </si>
  <si>
    <t>ebe766f4-6f4b-4970-8d1d-ef953ba7cda4</t>
  </si>
  <si>
    <t xml:space="preserve">5838-5844 </t>
  </si>
  <si>
    <t>290640b6-6cef-44a1-9cd3-74034e6dc9c3</t>
  </si>
  <si>
    <t>Service on 22nd, spoke with customer</t>
  </si>
  <si>
    <t>d1da8ea3-9cc6-4154-9353-7da5d6dc0a83</t>
  </si>
  <si>
    <t>Locked door, 30 ft to cans</t>
  </si>
  <si>
    <t>2de7cb65-b60f-4497-819c-f761edf6bdfa</t>
  </si>
  <si>
    <t>1_10_stairs,narrow_walkway</t>
  </si>
  <si>
    <t>3 stairs, locked door</t>
  </si>
  <si>
    <t>95b25e78-fc8e-4b05-a45f-d6498b5331d0</t>
  </si>
  <si>
    <t xml:space="preserve">1927-1947 </t>
  </si>
  <si>
    <t>216f1851-4f50-46ed-abf9-c749574a1dde</t>
  </si>
  <si>
    <t>Locked door, 25 ft to cans</t>
  </si>
  <si>
    <t>108d1697-2c18-4033-9ad3-f28b97414ba0</t>
  </si>
  <si>
    <t>Service in sideyard with no lock, 20 ft to cans</t>
  </si>
  <si>
    <t>90780df5-70e9-4d89-91bb-29b19031e8c6</t>
  </si>
  <si>
    <t>Backed into street</t>
  </si>
  <si>
    <t>21592d0e-9724-4a2b-ab75-a7e554a995eb</t>
  </si>
  <si>
    <t>Trash fell out while servicing, tipper only on one side</t>
  </si>
  <si>
    <t>b6ed7724-d620-4604-8807-c63abb3a957f</t>
  </si>
  <si>
    <t>Service cans in sideyard down the driveway, 30 ft down driveway and cars in the way</t>
  </si>
  <si>
    <t>51bd3374-a475-49c8-96fd-f7f04b592785</t>
  </si>
  <si>
    <t>Tipper only on one side of truck</t>
  </si>
  <si>
    <t>33ca5bf4-64a0-404e-9cbe-8540166b82ad</t>
  </si>
  <si>
    <t>3110b05a-0dea-4683-ba2e-d89506c4848a</t>
  </si>
  <si>
    <t xml:space="preserve">45/55 </t>
  </si>
  <si>
    <t>consolidated_into_smaller_conta</t>
  </si>
  <si>
    <t>Consolidated into 2 32 gal carts, cleaned up trash</t>
  </si>
  <si>
    <t>9f410ea6-61ba-4587-97b0-2a54ca48f298</t>
  </si>
  <si>
    <t>Driver grabbed bag, locked door</t>
  </si>
  <si>
    <t>2c314bef-7e67-4ede-936c-4eb8ea2831d4</t>
  </si>
  <si>
    <t xml:space="preserve">63/75 </t>
  </si>
  <si>
    <t>2f42c314-f606-461b-8453-ae93a5657af0</t>
  </si>
  <si>
    <t>5be525ae-3d89-4810-a66c-713875decf8e</t>
  </si>
  <si>
    <t xml:space="preserve">1842 / 56 / 50 </t>
  </si>
  <si>
    <t>Lake St/20th Ave</t>
  </si>
  <si>
    <t>f413d560-d6b5-4b4c-ac7d-7f9fcb9dbcab</t>
  </si>
  <si>
    <t>4a633c5d-69b6-4831-8e7f-a9cd27d7d13f</t>
  </si>
  <si>
    <t>350a0bc9-d62f-45a4-ab0c-dc33fb48ff3b</t>
  </si>
  <si>
    <t>0d450982-d812-4487-824c-5f41ca96a3d5</t>
  </si>
  <si>
    <t>9355c5ff-30de-4ce8-98f5-3086db258b2a</t>
  </si>
  <si>
    <t xml:space="preserve">121/125 </t>
  </si>
  <si>
    <t>7051c268-47bf-4ef4-9155-d44b3feeff01</t>
  </si>
  <si>
    <t>1c65104d-eb2d-482f-8e68-1afcbfd042d8</t>
  </si>
  <si>
    <t xml:space="preserve">135/137/139 </t>
  </si>
  <si>
    <t>4c236bb1-faa3-43b1-9882-67a252765aec</t>
  </si>
  <si>
    <t xml:space="preserve">143/149/151 </t>
  </si>
  <si>
    <t>Trash stuck, multiple tips</t>
  </si>
  <si>
    <t>825a9490-7d3b-43bb-a15d-91591023bac8</t>
  </si>
  <si>
    <t>e3218666-e636-4f2e-9e6b-49dbd1e05189</t>
  </si>
  <si>
    <t>7495ce23-7f18-4be0-831c-f20a3327c450</t>
  </si>
  <si>
    <t xml:space="preserve">165/163 </t>
  </si>
  <si>
    <t>bdaea766-2400-493b-8cee-60b633518f80</t>
  </si>
  <si>
    <t>Service through garage with key, 20 ft to cans</t>
  </si>
  <si>
    <t>4202542e-e4ed-4480-9581-58706b55784d</t>
  </si>
  <si>
    <t>consolidated_into_smaller_conta,garage_basement</t>
  </si>
  <si>
    <t>Consolidates into one 64 gal trash, service through garage</t>
  </si>
  <si>
    <t>12bedff0-be7d-4b10-aae8-395809d6775a</t>
  </si>
  <si>
    <t xml:space="preserve">185/183/193/197 </t>
  </si>
  <si>
    <t>1 16 gal was empty</t>
  </si>
  <si>
    <t>335aa9e8-8459-4234-a193-88e7ada08d8d</t>
  </si>
  <si>
    <t xml:space="preserve">217/219/215/221 </t>
  </si>
  <si>
    <t>fa797beb-98e3-4990-9663-55d4a32c9b84</t>
  </si>
  <si>
    <t>a4872ae5-782a-4a33-b9d4-63a9f49f551b</t>
  </si>
  <si>
    <t>32923c51-621f-46de-aaf8-cd74f0332c44</t>
  </si>
  <si>
    <t xml:space="preserve">233/237 </t>
  </si>
  <si>
    <t>638568a1-02fd-4ad3-997d-56c051c494f8</t>
  </si>
  <si>
    <t xml:space="preserve">243/249 </t>
  </si>
  <si>
    <t>6d201bd6-be20-4767-a15c-548c72acdff6</t>
  </si>
  <si>
    <t xml:space="preserve">253/259 </t>
  </si>
  <si>
    <t>52c3ab21-e8d7-4c6a-b870-540315b10bd9</t>
  </si>
  <si>
    <t>747e03a0-4655-46b3-a80e-07b1ad050b8c</t>
  </si>
  <si>
    <t>Service through garage with key, 50 ft to cans</t>
  </si>
  <si>
    <t>68f2720b-db43-473a-a9d5-280ca3195ab3</t>
  </si>
  <si>
    <t xml:space="preserve">271/273 </t>
  </si>
  <si>
    <t>cd4068b9-36d4-4dc5-8127-b6ec51ca7f1d</t>
  </si>
  <si>
    <t>c7ec86d9-02e6-4000-8137-6f0ba30c6b63</t>
  </si>
  <si>
    <t>Service on clement, driver parked 40 ft from door</t>
  </si>
  <si>
    <t>564ea1d4-9f39-4f10-8239-a76ed163ddd1</t>
  </si>
  <si>
    <t>315/319</t>
  </si>
  <si>
    <t>0904538e-68a5-4e7f-b3b7-348403412c0c</t>
  </si>
  <si>
    <t xml:space="preserve">323/327/331 </t>
  </si>
  <si>
    <t>60283aed-3507-4fb6-892d-59dc984c3a56</t>
  </si>
  <si>
    <t xml:space="preserve">335-341 </t>
  </si>
  <si>
    <t>b12104c7-4a56-49d6-a84c-0ed72257d704</t>
  </si>
  <si>
    <t>Service through garage, 2nd door, had to move recycle to access garbage</t>
  </si>
  <si>
    <t>f9da66de-aa62-44ff-90a3-a849a9977558</t>
  </si>
  <si>
    <t>Serviced 2 inside customers simultaneously and pulled recycle, 96 gal belongs to 347</t>
  </si>
  <si>
    <t>6fbbe52b-22a8-46b0-af59-0d9a00bc3c2f</t>
  </si>
  <si>
    <t>Service through garage with key, pulled recycle to curb</t>
  </si>
  <si>
    <t>0a4ea633-07f4-4896-bd96-e4f4b621d50a</t>
  </si>
  <si>
    <t xml:space="preserve">363/365 </t>
  </si>
  <si>
    <t>1a254ee4-8b11-4eda-9ba6-6a5a2e6b0e43</t>
  </si>
  <si>
    <t xml:space="preserve">369-371 </t>
  </si>
  <si>
    <t>f97efce8-4a57-4fb4-85b5-cd11b0ca7e5c</t>
  </si>
  <si>
    <t>169c84b1-b5fc-4fcf-946a-0a5f0040d32b</t>
  </si>
  <si>
    <t>Service through garage with key, code not working, 2nd door, driver grabbed bag</t>
  </si>
  <si>
    <t>ae1df235-a3b5-4e1c-b12f-cf1fe5876fa2</t>
  </si>
  <si>
    <t xml:space="preserve">327/333 </t>
  </si>
  <si>
    <t>63072bc9-48aa-42fe-8ef5-68f1f3200bf5</t>
  </si>
  <si>
    <t>Service through garage with code, heavy cans</t>
  </si>
  <si>
    <t>7feeb604-3273-4c9a-88a0-82ade5a24492</t>
  </si>
  <si>
    <t xml:space="preserve">335-345 </t>
  </si>
  <si>
    <t>22086a3e-e5b8-4286-9f1f-14b3b9d61826</t>
  </si>
  <si>
    <t xml:space="preserve">
347/347a </t>
  </si>
  <si>
    <t>ba6a3378-335b-4840-bede-9558f2a12d5d</t>
  </si>
  <si>
    <t xml:space="preserve">351-355 </t>
  </si>
  <si>
    <t>7ecddde1-049d-4e3d-9cec-6a9f27266d56</t>
  </si>
  <si>
    <t>Locked door, unlocked gate, trash inside and compost outside</t>
  </si>
  <si>
    <t>dad09362-c88d-460e-84dc-f10e0fd32af9</t>
  </si>
  <si>
    <t>2436196b-3093-442a-8138-e8a6fb7cd4c5</t>
  </si>
  <si>
    <t xml:space="preserve">371-377 </t>
  </si>
  <si>
    <t>46f5d338-1eb9-4d66-bf12-388a6a449865</t>
  </si>
  <si>
    <t>0a500ff9-4888-4173-b003-c9aac2c4864a</t>
  </si>
  <si>
    <t>fd5d33f9-b270-4f28-b9c3-d2bb167d97b7</t>
  </si>
  <si>
    <t xml:space="preserve">362-358 </t>
  </si>
  <si>
    <t>7107f480-cfff-4c94-a695-e71618e8c6c5</t>
  </si>
  <si>
    <t xml:space="preserve">350-356 </t>
  </si>
  <si>
    <t>202b430a-147d-4fc8-a27b-f1d2012f82a9</t>
  </si>
  <si>
    <t>1d14be6b-d890-456a-b8f1-9864de4037a0</t>
  </si>
  <si>
    <t xml:space="preserve">342-334 </t>
  </si>
  <si>
    <t>d5459eb7-c53d-440b-9571-0db6d870487f</t>
  </si>
  <si>
    <t>af1a84b0-bc3a-4534-b5a1-7d49b0ad1efc</t>
  </si>
  <si>
    <t xml:space="preserve">326-320 </t>
  </si>
  <si>
    <t>e30123d6-e677-4e98-9b72-a006698d6f93</t>
  </si>
  <si>
    <t>270</t>
  </si>
  <si>
    <t>Tried wrong code, service throughgarage, overflowing, 2nd trip to clean overflow</t>
  </si>
  <si>
    <t>cd816710-b93c-45a9-8957-510aad1dc306</t>
  </si>
  <si>
    <t>af607e99-3837-46a2-b9a0-69df2592ad90</t>
  </si>
  <si>
    <t xml:space="preserve">310-304 </t>
  </si>
  <si>
    <t>c1a6523d-c1f5-42cc-b5e2-bde1daea0a8a</t>
  </si>
  <si>
    <t xml:space="preserve">296-290 /278-280 </t>
  </si>
  <si>
    <t>c0406458-4fba-4d4b-aa9e-3810126eaf0f</t>
  </si>
  <si>
    <t xml:space="preserve">276-266 </t>
  </si>
  <si>
    <t>232</t>
  </si>
  <si>
    <t>a00e4a0c-e976-4b71-883b-50fa086f5290</t>
  </si>
  <si>
    <t>2 cans curbside, 2 cans inside with lock, service through garage, relock</t>
  </si>
  <si>
    <t>f2bfe8f0-cd46-4237-ae35-35a313225c8c</t>
  </si>
  <si>
    <t xml:space="preserve">252/250 </t>
  </si>
  <si>
    <t>Driver grabbed 1st set of cans on way out of inside customer</t>
  </si>
  <si>
    <t>8ebe3bcb-9761-4fd6-a9d4-c56fc877b8e3</t>
  </si>
  <si>
    <t xml:space="preserve">246-242 </t>
  </si>
  <si>
    <t>f6afa6ed-6c1d-4cae-b62b-e6e9c9ebd7b6</t>
  </si>
  <si>
    <t xml:space="preserve">240-234 </t>
  </si>
  <si>
    <t>f7303d11-5631-4e5f-99cf-7de27774b347</t>
  </si>
  <si>
    <t>Service through garage with code, 30 ft to cans, 4 extra bags</t>
  </si>
  <si>
    <t>75fff19a-334d-4853-99ca-747c917eff87</t>
  </si>
  <si>
    <t>909e3239-2a13-4fc7-8a05-a58152874910</t>
  </si>
  <si>
    <t>8a56013f-3436-444e-a562-44adac64fd6a</t>
  </si>
  <si>
    <t xml:space="preserve">218-202  </t>
  </si>
  <si>
    <t>753022b0-92b2-4af3-89b0-aa739561de6e</t>
  </si>
  <si>
    <t>c7061fcc-6362-43d0-99fc-26013bfe1959</t>
  </si>
  <si>
    <t>770de619-115a-4c62-a4b2-f3b86152d1c0</t>
  </si>
  <si>
    <t xml:space="preserve">174-164 </t>
  </si>
  <si>
    <t>ddd939e0-d925-4099-be99-12279a9bc02e</t>
  </si>
  <si>
    <t xml:space="preserve">160-154 </t>
  </si>
  <si>
    <t>1317dc30-c6bc-4965-a44c-6e382d797190</t>
  </si>
  <si>
    <t xml:space="preserve">150-146 </t>
  </si>
  <si>
    <t>2767c84d-8a0b-4e7b-ab85-ef9d378ee063</t>
  </si>
  <si>
    <t xml:space="preserve">132-130 </t>
  </si>
  <si>
    <t>45030e7a-f270-47c1-97e7-cfe2c37c40f7</t>
  </si>
  <si>
    <t xml:space="preserve">128-124 </t>
  </si>
  <si>
    <t>191d260f-1c1c-4360-bebc-df203c665896</t>
  </si>
  <si>
    <t xml:space="preserve">120-118 </t>
  </si>
  <si>
    <t>43c30789-688f-46d9-bd9a-27984e31e65c</t>
  </si>
  <si>
    <t xml:space="preserve">114-106 </t>
  </si>
  <si>
    <t>e3d584ad-b0b4-4429-99ed-db72c55ddb02</t>
  </si>
  <si>
    <t xml:space="preserve">101/118-124  </t>
  </si>
  <si>
    <t>235</t>
  </si>
  <si>
    <t>Service both sides of street, consolidated</t>
  </si>
  <si>
    <t>dd18e14b-6564-40b6-b64f-93fbbdbf333f</t>
  </si>
  <si>
    <t xml:space="preserve">121-119 </t>
  </si>
  <si>
    <t>7f38d86d-b244-4d3b-8e82-737bf5b9a35a</t>
  </si>
  <si>
    <t xml:space="preserve">125-127 </t>
  </si>
  <si>
    <t>733c0870-86a2-45e2-9163-137b2c56f753</t>
  </si>
  <si>
    <t xml:space="preserve">126/140 </t>
  </si>
  <si>
    <t>Meander, 50 ft to cans, driver condensed 1 16 gal can into 96 at curb, 16 gal can belongs to 126</t>
  </si>
  <si>
    <t>15a18e3d-faf2-4efd-a615-69413200c3a2</t>
  </si>
  <si>
    <t xml:space="preserve">137/139 </t>
  </si>
  <si>
    <t>34a05ab2-7f79-47b7-bbaf-da780f16507c</t>
  </si>
  <si>
    <t xml:space="preserve">139/142 </t>
  </si>
  <si>
    <t>Meander, both sides in 1 stop</t>
  </si>
  <si>
    <t>bc0a3ed6-05b0-41c6-ab32-a93fb9c8837a</t>
  </si>
  <si>
    <t>147/151/155</t>
  </si>
  <si>
    <t>742f169e-b3cd-4473-ae67-130656445504</t>
  </si>
  <si>
    <t xml:space="preserve">150-156 </t>
  </si>
  <si>
    <t>Meander, consolidated multiple cans, only 2 trips</t>
  </si>
  <si>
    <t>3d1beafd-a59b-4788-b48f-988f2087c6ca</t>
  </si>
  <si>
    <t xml:space="preserve">159/163 </t>
  </si>
  <si>
    <t>5289cd91-750d-41fe-8e46-7df6e2c41c24</t>
  </si>
  <si>
    <t xml:space="preserve">158-162 </t>
  </si>
  <si>
    <t>Meander</t>
  </si>
  <si>
    <t>87415fb6-6a53-4160-8ff9-0c4aca2081e9</t>
  </si>
  <si>
    <t xml:space="preserve">171/167/173/175 </t>
  </si>
  <si>
    <t>05ddb08f-32b9-46ba-959a-6a36faf59470</t>
  </si>
  <si>
    <t xml:space="preserve">166/168 </t>
  </si>
  <si>
    <t>76f2bf22-bb6c-4f07-8cea-169dd0f90902</t>
  </si>
  <si>
    <t>0917c760-c9cf-4f5f-b5f2-25e2861a5eab</t>
  </si>
  <si>
    <t xml:space="preserve">176-186 </t>
  </si>
  <si>
    <t>0af1d575-589b-4b6f-8267-39bd58e94787</t>
  </si>
  <si>
    <t>209-225</t>
  </si>
  <si>
    <t>de9405f5-3314-440b-8472-9b0d6c161185</t>
  </si>
  <si>
    <t xml:space="preserve">229-233 </t>
  </si>
  <si>
    <t>72bdbcd2-bf20-43a6-babd-2b849a2d937e</t>
  </si>
  <si>
    <t xml:space="preserve">239-243 </t>
  </si>
  <si>
    <t>7845ea41-75a3-4c41-b875-2e5cf3884c26</t>
  </si>
  <si>
    <t>Service through garage with code, 60 ft to cans</t>
  </si>
  <si>
    <t>60b2e3ce-f531-41c6-a468-ef34dd6eec7f</t>
  </si>
  <si>
    <t>Service through garage with code, 40 ft to cans</t>
  </si>
  <si>
    <t>aeb28dff-9f07-4de7-8cb3-017d8ca5b712</t>
  </si>
  <si>
    <t xml:space="preserve">259-267 </t>
  </si>
  <si>
    <t>7cbf7779-2789-4377-9161-4bc0a62ecbec</t>
  </si>
  <si>
    <t>42d1bc82-3086-417b-a86d-b0fbedf88554</t>
  </si>
  <si>
    <t>Consolidated into 1 can for trash and 1 for compost</t>
  </si>
  <si>
    <t>8ba0f168-9b97-4b54-8374-3048f10eaf0a</t>
  </si>
  <si>
    <t xml:space="preserve">273/275 </t>
  </si>
  <si>
    <t>9745464b-4e1c-48bb-a70e-50702a14857e</t>
  </si>
  <si>
    <t>1 stair</t>
  </si>
  <si>
    <t>f6829718-599e-49c2-bfbd-6d4405419b44</t>
  </si>
  <si>
    <t>narrow_walkway,1_10_stairs</t>
  </si>
  <si>
    <t>Locked door, 1 stair, 40 ft to cans</t>
  </si>
  <si>
    <t>0b24c00d-4237-4466-9fcf-7001473b8c83</t>
  </si>
  <si>
    <t xml:space="preserve">287-297/1900 </t>
  </si>
  <si>
    <t>20th Ave/Clement St</t>
  </si>
  <si>
    <t>59544fbb-b2fb-4a5f-bfd6-c253cd182075</t>
  </si>
  <si>
    <t>ae49a802-1e69-4cd5-bb4d-993340be409d</t>
  </si>
  <si>
    <t>Ran compactor</t>
  </si>
  <si>
    <t>e2c3092a-313c-447a-a587-93670a8957dd</t>
  </si>
  <si>
    <t xml:space="preserve">368/366 </t>
  </si>
  <si>
    <t>8301049d-711e-449d-b5d6-28c730e8dcb5</t>
  </si>
  <si>
    <t>9a27a37a-d1c2-4fdc-8d88-e1dd5976e268</t>
  </si>
  <si>
    <t xml:space="preserve">360-350 </t>
  </si>
  <si>
    <t>241</t>
  </si>
  <si>
    <t>ee8c9f84-822f-418d-ac1f-6eaa9735e69a</t>
  </si>
  <si>
    <t>dee458cd-efba-4b4a-bd28-ac8f3a3978e4</t>
  </si>
  <si>
    <t xml:space="preserve">336-332 </t>
  </si>
  <si>
    <t>Consolidated 2 20 gal containers together</t>
  </si>
  <si>
    <t>f19a62a2-03e0-40bf-8a76-44d4197f093b</t>
  </si>
  <si>
    <t xml:space="preserve">328-322 </t>
  </si>
  <si>
    <t>Cleaned up mess</t>
  </si>
  <si>
    <t>2d36bcf9-936f-4fd0-abfa-0913d291656b</t>
  </si>
  <si>
    <t xml:space="preserve">318/320 </t>
  </si>
  <si>
    <t>cd415b0a-cf5d-4fc7-b829-960fcc4f1462</t>
  </si>
  <si>
    <t>28th Ave</t>
  </si>
  <si>
    <t>Locked door to trash room x2, 2 doors to service</t>
  </si>
  <si>
    <t>dc5cfff0-d34d-4fc9-b92b-98bf0d615bf0</t>
  </si>
  <si>
    <t xml:space="preserve">296-290 </t>
  </si>
  <si>
    <t>29th Ave</t>
  </si>
  <si>
    <t>4b266f06-9537-4734-b8f1-5b0afc3b3e7d</t>
  </si>
  <si>
    <t xml:space="preserve">274-264 </t>
  </si>
  <si>
    <t>30th Ave</t>
  </si>
  <si>
    <t>0f8a88d0-3c82-4993-adb7-805fb2d683d5</t>
  </si>
  <si>
    <t xml:space="preserve">262/258 </t>
  </si>
  <si>
    <t>4b126e41-e4e8-47a8-9189-e3fe8fde3b5c</t>
  </si>
  <si>
    <t>254-250</t>
  </si>
  <si>
    <t>670e12cd-b3e9-4013-9259-2b2ea20bbee0</t>
  </si>
  <si>
    <t>a8a5e7d8-3e0e-43bc-a72e-9a79ef4e60a7</t>
  </si>
  <si>
    <t xml:space="preserve">240-230 </t>
  </si>
  <si>
    <t>c8e6cd0e-329f-4698-978e-a1f01c9bbbed</t>
  </si>
  <si>
    <t>Service through garage with code, 50 ft to cans</t>
  </si>
  <si>
    <t>7f631a70-b5f9-4f2b-bafa-befdb774281e</t>
  </si>
  <si>
    <t>e9e6fe0b-7d3c-4944-8134-7983da351175</t>
  </si>
  <si>
    <t>1d68ba90-5323-479b-8b37-e2a0574bc8d0</t>
  </si>
  <si>
    <t>bfc1bbdf-d9ae-4fea-880e-73065ad74f72</t>
  </si>
  <si>
    <t>e1baa772-1d92-4a03-8eeb-a2a333f7a0e5</t>
  </si>
  <si>
    <t>467fca5e-869d-47b5-bda0-c0b5d2971a15</t>
  </si>
  <si>
    <t>1fe005cb-91af-46e6-9eb2-8ba5acf0ed4d</t>
  </si>
  <si>
    <t>7514af85-2cac-43b2-8cd0-13451385005b</t>
  </si>
  <si>
    <t>cd7bb0c6-a04d-4cde-ab51-fcb912acdc41</t>
  </si>
  <si>
    <t>dd677b77-4125-4ad1-a12d-58362a9b8b1e</t>
  </si>
  <si>
    <t>Additional door to enter through</t>
  </si>
  <si>
    <t>7ac6923f-1f8b-4de6-930e-c189ad741dcc</t>
  </si>
  <si>
    <t>16.        32. 54   64. 5     96.3   3blocks total. 3 blocks odd. First and third block hill</t>
  </si>
  <si>
    <t>fef490f5-173f-4354-9b7d-95332b3e5b0a</t>
  </si>
  <si>
    <t>16.17     32.75   64. 4    96.1 3 totla blocks, 3 even, 1st and 3rd streets are hills, 2nd street is half hill</t>
  </si>
  <si>
    <t>bb76df5a-3152-4d50-acfe-d9133e663649</t>
  </si>
  <si>
    <t xml:space="preserve">788-502 </t>
  </si>
  <si>
    <t>16.23     32.66   64.6    96.1      
1st block-11:31, 2nd block-13:04, 3rd block-13:03|Total 37:40</t>
  </si>
  <si>
    <t>3fa39eaa-eb72-4eea-bfc8-43ade4ebbf92</t>
  </si>
  <si>
    <t>5fd1483f-8407-470f-874d-83da8cee9051</t>
  </si>
  <si>
    <t>3/9/2020</t>
  </si>
  <si>
    <t>002</t>
  </si>
  <si>
    <t>14608</t>
  </si>
  <si>
    <t>Gate was opene by recycle driver</t>
  </si>
  <si>
    <t>3ed720d3-4b72-4f9a-9ccf-37b1a9acf325</t>
  </si>
  <si>
    <t>6081/6010</t>
  </si>
  <si>
    <t>Drive to back of building</t>
  </si>
  <si>
    <t>fc7f7630-9752-4e4c-9453-745c93a517c3</t>
  </si>
  <si>
    <t>Me,</t>
  </si>
  <si>
    <t>bf2492e5-150d-453a-9d57-5643ec630590</t>
  </si>
  <si>
    <t>fa5b8230-a908-48ef-83c7-e3d8cb36052f</t>
  </si>
  <si>
    <t>41st Ave</t>
  </si>
  <si>
    <t>6764d68e-9fad-4567-9223-ef22932e72d6</t>
  </si>
  <si>
    <t>e64d70e5-b449-4c74-87bd-3305e91a0e95</t>
  </si>
  <si>
    <t>Balboa St</t>
  </si>
  <si>
    <t>042e263c-e9ce-4ad1-acd2-515422aaa954</t>
  </si>
  <si>
    <t>ff1e66b7-c2af-4cba-a2df-ffcbe0d9b7b1</t>
  </si>
  <si>
    <t>3651/3541/3643</t>
  </si>
  <si>
    <t>City can needed key,</t>
  </si>
  <si>
    <t>94fce1d1-63ef-4cd5-a4af-2b4d8e4af7f7</t>
  </si>
  <si>
    <t>3637/3639</t>
  </si>
  <si>
    <t>87f6ab20-0543-4742-9fd9-bc018593a808</t>
  </si>
  <si>
    <t>a0f8dad3-d6bf-4cf9-be3c-6851abfc02f7</t>
  </si>
  <si>
    <t>92ee78e3-b4b5-480b-bb70-547cee87c093</t>
  </si>
  <si>
    <t>3519/3525/3527</t>
  </si>
  <si>
    <t>3293223d-1447-4682-ae85-39fbe7833240</t>
  </si>
  <si>
    <t>fb5b3ba2-341a-4073-8958-90dae4fbbf8e</t>
  </si>
  <si>
    <t>517e8a58-db34-4d03-b2f7-f6658586175f</t>
  </si>
  <si>
    <t>36245aa1-c50e-49a7-9c31-1ce8d0d17207</t>
  </si>
  <si>
    <t>Cabrillo</t>
  </si>
  <si>
    <t>e477526a-2b82-4bf4-904b-c9d377c591b9</t>
  </si>
  <si>
    <t>39th Ave</t>
  </si>
  <si>
    <t>d1cd7c7a-4e1a-409b-81ae-2b905fd34f74</t>
  </si>
  <si>
    <t>f3c46685-b1cd-4f91-a9cd-d71daa014c23</t>
  </si>
  <si>
    <t>3 doors, 2 keys,</t>
  </si>
  <si>
    <t>aa57d7f7-9ba9-4aa2-bb1b-8b9c685228ce</t>
  </si>
  <si>
    <t>b788a4f3-7fab-4bdf-8e08-106320409190</t>
  </si>
  <si>
    <t>3309/3315</t>
  </si>
  <si>
    <t>329bde16-601d-428d-946c-817ed96440cb</t>
  </si>
  <si>
    <t>3306/3308/3310/3312/3314</t>
  </si>
  <si>
    <t>240</t>
  </si>
  <si>
    <t>af486719-4f3e-4838-90e1-f3a87ae2e50a</t>
  </si>
  <si>
    <t>3320/3322/3326</t>
  </si>
  <si>
    <t>9f39b27c-5082-444b-8474-daca8a2d6582</t>
  </si>
  <si>
    <t>3328/3332/3334</t>
  </si>
  <si>
    <t>4b101a35-52b8-4f20-9830-932c0341ecb6</t>
  </si>
  <si>
    <t>5775c2b6-1983-468f-9474-881df69c2b64</t>
  </si>
  <si>
    <t>distance</t>
  </si>
  <si>
    <t>90ff05fe-f19d-4a12-9412-5b7f5ccc87ef</t>
  </si>
  <si>
    <t>9ad0c451-7e1b-488e-9594-25212fc79ed1</t>
  </si>
  <si>
    <t>3416/3420</t>
  </si>
  <si>
    <t>fafdfe5e-e111-44d9-b0eb-ba8ce02d5baf</t>
  </si>
  <si>
    <t>40a5e10f-12ea-4f23-8d6a-c3dd672e7d2a</t>
  </si>
  <si>
    <t>0a58db16-46e2-4736-9876-d45f3e0073c0</t>
  </si>
  <si>
    <t>e002c136-2acf-46b2-ae19-bd7a336a8aa4</t>
  </si>
  <si>
    <t>30b7f7fa-7ba1-4a85-8df7-3a388dfb4597</t>
  </si>
  <si>
    <t>3536/3538/3540</t>
  </si>
  <si>
    <t>228</t>
  </si>
  <si>
    <t>3540 inside customer, 1-32,1-64</t>
  </si>
  <si>
    <t>d1d09600-56cf-4267-9148-e568c4cec6cb</t>
  </si>
  <si>
    <t>3600/3608</t>
  </si>
  <si>
    <t>4cc6cd7d-6ca6-4171-9c91-f8cd256fa64a</t>
  </si>
  <si>
    <t>1b8310cb-804f-44ac-9157-6e2702a608de</t>
  </si>
  <si>
    <t>3630/3644</t>
  </si>
  <si>
    <t>b4d8481a-5ae2-414e-946a-cf26df54477f</t>
  </si>
  <si>
    <t>c6ba5efb-e69c-4804-b8e9-7bac180aa384</t>
  </si>
  <si>
    <t>5a91f1e8-fc91-47eb-8965-69108fc315e2</t>
  </si>
  <si>
    <t>5884e03e-bb1c-4f80-9955-716016e2d30e</t>
  </si>
  <si>
    <t>7415/7421</t>
  </si>
  <si>
    <t>244</t>
  </si>
  <si>
    <t>e2b66d5d-752f-4b69-b732-86a1ca6747c0</t>
  </si>
  <si>
    <t>1f3120da-91d7-475a-945c-5a54722ea0ee</t>
  </si>
  <si>
    <t>N/a</t>
  </si>
  <si>
    <t>1f671a5d-d5d1-4fd5-8d7c-054be954f405</t>
  </si>
  <si>
    <t>b1cc95c1-f4c2-4db3-9629-a9df2519baf2</t>
  </si>
  <si>
    <t>40th Ave</t>
  </si>
  <si>
    <t>1fafe8c1-9d77-409c-a4ec-c6183ef96563</t>
  </si>
  <si>
    <t>40 Ave</t>
  </si>
  <si>
    <t xml:space="preserve">16.1   32. 16  64. 2   96.    
</t>
  </si>
  <si>
    <t>044f9bb4-4654-47e0-a409-d6cd8cd5d1e9</t>
  </si>
  <si>
    <t>Door opened by recycle driver</t>
  </si>
  <si>
    <t>a0822942-5fb4-4377-b1ad-0e04a2400b36</t>
  </si>
  <si>
    <t>081dede3-14cb-46f4-8d00-97c5e37b9a6a</t>
  </si>
  <si>
    <t xml:space="preserve">16.6       32.24        64.3       96.   </t>
  </si>
  <si>
    <t>90d9d9e7-27a9-4bc5-8145-2f81b650885f</t>
  </si>
  <si>
    <t>16. 4       32.17     64. 41s          96</t>
  </si>
  <si>
    <t>1d753172-2124-4c7a-8007-64f6da6e7bb4</t>
  </si>
  <si>
    <t>20+_stairs</t>
  </si>
  <si>
    <t xml:space="preserve">16. 4  32.    64.4       96.      </t>
  </si>
  <si>
    <t>49375d86-7a6f-4394-9c8f-596603f944ad</t>
  </si>
  <si>
    <t>d1e3d223-2372-4e59-9215-4064c5bc7187</t>
  </si>
  <si>
    <t>2cbe8a50-ba9b-4512-881b-81de1ceec339</t>
  </si>
  <si>
    <t>98d80cd6-eab3-4ac6-9f3f-85ecf9c8ed74</t>
  </si>
  <si>
    <t xml:space="preserve">38th Ave </t>
  </si>
  <si>
    <t xml:space="preserve">16.2       32.12      64.        96.      </t>
  </si>
  <si>
    <t>97e7b033-2160-4300-b421-557f4f5a175b</t>
  </si>
  <si>
    <t>70cf70aa-5cba-4862-8d56-1708da340bc1</t>
  </si>
  <si>
    <t>8f4a5207-18d0-4b62-8b50-fa37ed5ff110</t>
  </si>
  <si>
    <t>16.      32.9     64.1    96.          
Construction blocked street, had to walk from 38th st.</t>
  </si>
  <si>
    <t>c6d27e3c-b059-434b-b397-10e47ef26ce4</t>
  </si>
  <si>
    <t>281</t>
  </si>
  <si>
    <t>748c66f4-fb43-48ea-8492-82fe6ea5726c</t>
  </si>
  <si>
    <t xml:space="preserve">16.3      32.23   64.5      96.      </t>
  </si>
  <si>
    <t>56ff222a-a729-443f-8b39-3e1d70ddb9a6</t>
  </si>
  <si>
    <t xml:space="preserve">Shoreview Ave and Clement St </t>
  </si>
  <si>
    <t>16.11    32.31  64.8</t>
  </si>
  <si>
    <t>d1f7e0af-9d53-4a8e-b670-de68419bb65a</t>
  </si>
  <si>
    <t>ShoreView</t>
  </si>
  <si>
    <t>f526c1fb-f86f-4c61-a268-959a602d6178</t>
  </si>
  <si>
    <t xml:space="preserve">16.8    32.8     64.       96.     </t>
  </si>
  <si>
    <t>7d9d8bf8-13ed-454b-8503-e79b41cc5ca3</t>
  </si>
  <si>
    <t>02af9fdf-4166-4e24-a35d-2bbbbc705561</t>
  </si>
  <si>
    <t>258</t>
  </si>
  <si>
    <t>bc19a045-14bb-47f1-9a84-c6ce7aa8fccd</t>
  </si>
  <si>
    <t>Commodiy</t>
  </si>
  <si>
    <t>Address</t>
  </si>
  <si>
    <t># Units</t>
  </si>
  <si>
    <t>Number of stops</t>
  </si>
  <si>
    <t># City Cans</t>
  </si>
  <si>
    <t>Cardboard Boc</t>
  </si>
  <si>
    <t>Locked?</t>
  </si>
  <si>
    <t xml:space="preserve">Balboa St  </t>
  </si>
  <si>
    <t>48th</t>
  </si>
  <si>
    <t xml:space="preserve">48th Ave and Geary </t>
  </si>
  <si>
    <t xml:space="preserve">Geary  </t>
  </si>
  <si>
    <t xml:space="preserve">42nd  </t>
  </si>
  <si>
    <t xml:space="preserve">Anza  </t>
  </si>
  <si>
    <t xml:space="preserve">Balboa and 43rd Ave </t>
  </si>
  <si>
    <t xml:space="preserve">43rd Ave and Balboa St </t>
  </si>
  <si>
    <t xml:space="preserve">41st  </t>
  </si>
  <si>
    <t xml:space="preserve">Geary and 48th Ave </t>
  </si>
  <si>
    <t>Great</t>
  </si>
  <si>
    <t>206</t>
  </si>
  <si>
    <t>207</t>
  </si>
  <si>
    <t>208</t>
  </si>
  <si>
    <t>209</t>
  </si>
  <si>
    <t>210</t>
  </si>
  <si>
    <t>212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</si>
  <si>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</si>
  <si>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</si>
  <si>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</si>
  <si>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</si>
  <si>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</si>
  <si>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</si>
  <si>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</si>
  <si>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</si>
  <si>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</si>
  <si>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</si>
  <si>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</si>
  <si>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</si>
  <si>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</si>
  <si>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229</t>
  </si>
  <si>
    <t>230</t>
  </si>
  <si>
    <t>231</t>
  </si>
  <si>
    <t>233</t>
  </si>
  <si>
    <t>234</t>
  </si>
  <si>
    <t>236</t>
  </si>
  <si>
    <t>237</t>
  </si>
  <si>
    <t>238</t>
  </si>
  <si>
    <t>239</t>
  </si>
  <si>
    <t>242</t>
  </si>
  <si>
    <t>243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</si>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</sst>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right"/>
    </xf>
    <xf numFmtId="1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57"/>
  <sheetViews>
    <sheetView tabSelected="1" zoomScaleNormal="100" workbookViewId="0">
      <pane ySplit="1" topLeftCell="A952" activePane="bottomLeft" state="frozen"/>
      <selection pane="bottomLeft" activeCell="G957" sqref="G957"/>
      <selection activeCell="X1" sqref="X1"/>
    </sheetView>
  </sheetViews>
  <sheetFormatPr defaultRowHeight="15"/>
  <cols>
    <col min="1" max="3" width="14.85546875" style="1" customWidth="1"/>
    <col min="4" max="4" width="14.7109375" bestFit="1" customWidth="1"/>
    <col min="5" max="8" width="14.7109375" customWidth="1"/>
    <col min="9" max="9" width="47.140625" bestFit="1" customWidth="1"/>
    <col min="10" max="10" width="5.7109375" bestFit="1" customWidth="1"/>
    <col min="11" max="11" width="20.42578125" bestFit="1" customWidth="1"/>
    <col min="12" max="12" width="9.85546875" bestFit="1" customWidth="1"/>
    <col min="13" max="13" width="9" bestFit="1" customWidth="1"/>
    <col min="14" max="14" width="18.28515625" bestFit="1" customWidth="1"/>
    <col min="15" max="15" width="65.42578125" bestFit="1" customWidth="1"/>
    <col min="16" max="16" width="10.5703125" bestFit="1" customWidth="1"/>
    <col min="18" max="18" width="16" bestFit="1" customWidth="1"/>
    <col min="34" max="34" width="11" customWidth="1"/>
    <col min="37" max="37" width="53.7109375" bestFit="1" customWidth="1"/>
    <col min="38" max="38" width="34.7109375" bestFit="1" customWidth="1"/>
  </cols>
  <sheetData>
    <row r="1" spans="1:41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 s="1" t="s">
        <v>41</v>
      </c>
      <c r="B2" s="1">
        <v>2</v>
      </c>
      <c r="C2" s="1">
        <v>912</v>
      </c>
      <c r="D2">
        <v>14611</v>
      </c>
      <c r="E2" t="s">
        <v>42</v>
      </c>
      <c r="F2" t="s">
        <v>43</v>
      </c>
      <c r="G2">
        <v>2</v>
      </c>
      <c r="H2">
        <v>1</v>
      </c>
      <c r="I2" s="2" t="s">
        <v>44</v>
      </c>
      <c r="K2" t="s">
        <v>45</v>
      </c>
      <c r="N2" t="s">
        <v>46</v>
      </c>
      <c r="O2">
        <f>60+58</f>
        <v>118</v>
      </c>
      <c r="Q2">
        <f>SUM(S2:AE2)</f>
        <v>5</v>
      </c>
      <c r="R2">
        <v>1</v>
      </c>
      <c r="S2">
        <v>0</v>
      </c>
      <c r="T2">
        <v>0</v>
      </c>
      <c r="U2">
        <v>1</v>
      </c>
      <c r="V2">
        <v>2</v>
      </c>
      <c r="W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47</v>
      </c>
      <c r="AI2" t="s">
        <v>48</v>
      </c>
      <c r="AM2" t="s">
        <v>49</v>
      </c>
      <c r="AN2">
        <v>-122.47456615</v>
      </c>
      <c r="AO2">
        <v>37.780710919999997</v>
      </c>
    </row>
    <row r="3" spans="1:41">
      <c r="A3" s="1" t="s">
        <v>41</v>
      </c>
      <c r="B3" s="1">
        <v>2</v>
      </c>
      <c r="C3" s="1">
        <v>912</v>
      </c>
      <c r="D3">
        <v>14611</v>
      </c>
      <c r="E3" t="s">
        <v>42</v>
      </c>
      <c r="F3" t="s">
        <v>43</v>
      </c>
      <c r="G3">
        <v>2</v>
      </c>
      <c r="H3">
        <v>2</v>
      </c>
      <c r="I3" s="2">
        <v>5620</v>
      </c>
      <c r="K3" t="s">
        <v>45</v>
      </c>
      <c r="N3" t="s">
        <v>46</v>
      </c>
      <c r="O3">
        <v>59</v>
      </c>
      <c r="Q3">
        <f t="shared" ref="Q3:Q66" si="0">SUM(S3:AE3)</f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 t="s">
        <v>47</v>
      </c>
      <c r="AI3" t="s">
        <v>50</v>
      </c>
      <c r="AM3" t="s">
        <v>51</v>
      </c>
      <c r="AN3">
        <v>-122.47994054</v>
      </c>
      <c r="AO3">
        <v>37.780396469999999</v>
      </c>
    </row>
    <row r="4" spans="1:41">
      <c r="A4" s="1" t="s">
        <v>41</v>
      </c>
      <c r="B4" s="1">
        <v>2</v>
      </c>
      <c r="C4" s="1">
        <v>912</v>
      </c>
      <c r="D4">
        <v>14611</v>
      </c>
      <c r="E4" t="s">
        <v>42</v>
      </c>
      <c r="F4" t="s">
        <v>43</v>
      </c>
      <c r="G4">
        <v>2</v>
      </c>
      <c r="H4">
        <v>3</v>
      </c>
      <c r="I4" s="2">
        <v>1947</v>
      </c>
      <c r="K4" t="s">
        <v>52</v>
      </c>
      <c r="N4" t="s">
        <v>53</v>
      </c>
      <c r="O4">
        <f>60+26</f>
        <v>86</v>
      </c>
      <c r="Q4">
        <f t="shared" si="0"/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47</v>
      </c>
      <c r="AI4" t="s">
        <v>48</v>
      </c>
      <c r="AK4" t="s">
        <v>54</v>
      </c>
      <c r="AM4" t="s">
        <v>55</v>
      </c>
      <c r="AN4">
        <v>-122.48058503999999</v>
      </c>
      <c r="AO4">
        <v>37.782037019999997</v>
      </c>
    </row>
    <row r="5" spans="1:41">
      <c r="A5" s="1" t="s">
        <v>41</v>
      </c>
      <c r="B5" s="1">
        <v>2</v>
      </c>
      <c r="C5" s="1">
        <v>912</v>
      </c>
      <c r="D5">
        <v>14611</v>
      </c>
      <c r="E5" t="s">
        <v>42</v>
      </c>
      <c r="F5" t="s">
        <v>43</v>
      </c>
      <c r="G5">
        <v>2</v>
      </c>
      <c r="H5">
        <v>4</v>
      </c>
      <c r="I5" s="2">
        <v>1919</v>
      </c>
      <c r="K5" t="s">
        <v>52</v>
      </c>
      <c r="N5" t="s">
        <v>46</v>
      </c>
      <c r="O5">
        <v>41</v>
      </c>
      <c r="Q5">
        <f t="shared" si="0"/>
        <v>2</v>
      </c>
      <c r="R5">
        <v>1</v>
      </c>
      <c r="S5">
        <v>0</v>
      </c>
      <c r="T5">
        <v>0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47</v>
      </c>
      <c r="AI5" t="s">
        <v>48</v>
      </c>
      <c r="AM5" t="s">
        <v>56</v>
      </c>
      <c r="AN5">
        <v>-122.48003966</v>
      </c>
      <c r="AO5">
        <v>37.78222856</v>
      </c>
    </row>
    <row r="6" spans="1:41">
      <c r="A6" s="1" t="s">
        <v>41</v>
      </c>
      <c r="B6" s="1">
        <v>2</v>
      </c>
      <c r="C6" s="1">
        <v>912</v>
      </c>
      <c r="D6">
        <v>14611</v>
      </c>
      <c r="E6" t="s">
        <v>42</v>
      </c>
      <c r="F6" t="s">
        <v>43</v>
      </c>
      <c r="G6">
        <v>2</v>
      </c>
      <c r="H6">
        <v>5</v>
      </c>
      <c r="I6" s="2">
        <v>1909</v>
      </c>
      <c r="K6" t="s">
        <v>52</v>
      </c>
      <c r="N6" t="s">
        <v>46</v>
      </c>
      <c r="O6">
        <v>31</v>
      </c>
      <c r="Q6">
        <f t="shared" si="0"/>
        <v>1</v>
      </c>
      <c r="R6">
        <v>1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M6" t="s">
        <v>57</v>
      </c>
      <c r="AN6">
        <v>-122.47970932</v>
      </c>
      <c r="AO6">
        <v>37.782166529999998</v>
      </c>
    </row>
    <row r="7" spans="1:41">
      <c r="A7" s="1" t="s">
        <v>41</v>
      </c>
      <c r="B7" s="1">
        <v>2</v>
      </c>
      <c r="C7" s="1">
        <v>912</v>
      </c>
      <c r="D7">
        <v>14611</v>
      </c>
      <c r="E7" t="s">
        <v>42</v>
      </c>
      <c r="F7" t="s">
        <v>43</v>
      </c>
      <c r="G7">
        <v>2</v>
      </c>
      <c r="H7">
        <v>6</v>
      </c>
      <c r="I7" s="2">
        <v>1900</v>
      </c>
      <c r="K7" t="s">
        <v>52</v>
      </c>
      <c r="N7" t="s">
        <v>46</v>
      </c>
      <c r="O7">
        <v>35</v>
      </c>
      <c r="Q7">
        <f t="shared" si="0"/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 t="s">
        <v>47</v>
      </c>
      <c r="AI7" t="s">
        <v>48</v>
      </c>
      <c r="AM7" t="s">
        <v>58</v>
      </c>
      <c r="AN7">
        <v>-122.47962616</v>
      </c>
      <c r="AO7">
        <v>37.782221540000002</v>
      </c>
    </row>
    <row r="8" spans="1:41">
      <c r="A8" s="1" t="s">
        <v>41</v>
      </c>
      <c r="B8" s="1">
        <v>2</v>
      </c>
      <c r="C8" s="1">
        <v>912</v>
      </c>
      <c r="D8">
        <v>14611</v>
      </c>
      <c r="E8" t="s">
        <v>42</v>
      </c>
      <c r="F8" t="s">
        <v>43</v>
      </c>
      <c r="G8">
        <v>2</v>
      </c>
      <c r="H8">
        <v>7</v>
      </c>
      <c r="I8" s="2">
        <v>1914</v>
      </c>
      <c r="K8" t="s">
        <v>52</v>
      </c>
      <c r="N8" t="s">
        <v>46</v>
      </c>
      <c r="O8">
        <v>50</v>
      </c>
      <c r="Q8">
        <f t="shared" si="0"/>
        <v>1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47</v>
      </c>
      <c r="AI8" t="s">
        <v>48</v>
      </c>
      <c r="AL8" t="s">
        <v>59</v>
      </c>
      <c r="AM8" t="s">
        <v>60</v>
      </c>
      <c r="AN8">
        <v>-122.47987498000001</v>
      </c>
      <c r="AO8">
        <v>37.782270789999998</v>
      </c>
    </row>
    <row r="9" spans="1:41">
      <c r="A9" s="1" t="s">
        <v>41</v>
      </c>
      <c r="B9" s="1">
        <v>2</v>
      </c>
      <c r="C9" s="1">
        <v>912</v>
      </c>
      <c r="D9">
        <v>14611</v>
      </c>
      <c r="E9" t="s">
        <v>42</v>
      </c>
      <c r="F9" t="s">
        <v>43</v>
      </c>
      <c r="G9">
        <v>2</v>
      </c>
      <c r="H9">
        <v>8</v>
      </c>
      <c r="I9" s="2">
        <v>1918</v>
      </c>
      <c r="K9" t="s">
        <v>52</v>
      </c>
      <c r="N9" t="s">
        <v>46</v>
      </c>
      <c r="O9">
        <v>47</v>
      </c>
      <c r="Q9">
        <f t="shared" si="0"/>
        <v>2</v>
      </c>
      <c r="R9">
        <v>1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47</v>
      </c>
      <c r="AI9" t="s">
        <v>48</v>
      </c>
      <c r="AM9" t="s">
        <v>61</v>
      </c>
      <c r="AN9">
        <v>-122.48006556999999</v>
      </c>
      <c r="AO9">
        <v>37.782313199999997</v>
      </c>
    </row>
    <row r="10" spans="1:41">
      <c r="A10" s="1" t="s">
        <v>41</v>
      </c>
      <c r="B10" s="1">
        <v>2</v>
      </c>
      <c r="C10" s="1">
        <v>912</v>
      </c>
      <c r="D10">
        <v>14611</v>
      </c>
      <c r="E10" t="s">
        <v>42</v>
      </c>
      <c r="F10" t="s">
        <v>43</v>
      </c>
      <c r="G10">
        <v>2</v>
      </c>
      <c r="H10">
        <v>9</v>
      </c>
      <c r="I10" s="2">
        <v>1928</v>
      </c>
      <c r="K10" t="s">
        <v>52</v>
      </c>
      <c r="N10" t="s">
        <v>46</v>
      </c>
      <c r="O10">
        <v>26</v>
      </c>
      <c r="Q10">
        <f t="shared" si="0"/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47</v>
      </c>
      <c r="AI10" t="s">
        <v>48</v>
      </c>
      <c r="AM10" t="s">
        <v>62</v>
      </c>
      <c r="AN10">
        <v>-122.4801363</v>
      </c>
      <c r="AO10">
        <v>37.782308569999998</v>
      </c>
    </row>
    <row r="11" spans="1:41">
      <c r="A11" s="1" t="s">
        <v>41</v>
      </c>
      <c r="B11" s="1">
        <v>2</v>
      </c>
      <c r="C11" s="1">
        <v>912</v>
      </c>
      <c r="D11">
        <v>14611</v>
      </c>
      <c r="E11" t="s">
        <v>42</v>
      </c>
      <c r="F11" t="s">
        <v>43</v>
      </c>
      <c r="G11">
        <v>2</v>
      </c>
      <c r="H11">
        <v>10</v>
      </c>
      <c r="I11" s="2">
        <v>1944</v>
      </c>
      <c r="K11" t="s">
        <v>52</v>
      </c>
      <c r="N11" t="s">
        <v>46</v>
      </c>
      <c r="O11">
        <f>60+22</f>
        <v>82</v>
      </c>
      <c r="Q11">
        <f t="shared" si="0"/>
        <v>3</v>
      </c>
      <c r="R11">
        <v>1</v>
      </c>
      <c r="S11">
        <v>0</v>
      </c>
      <c r="T11">
        <v>0</v>
      </c>
      <c r="U11">
        <v>0</v>
      </c>
      <c r="V11">
        <v>0</v>
      </c>
      <c r="W11">
        <v>3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47</v>
      </c>
      <c r="AI11" t="s">
        <v>48</v>
      </c>
      <c r="AM11" t="s">
        <v>63</v>
      </c>
      <c r="AN11">
        <v>-122.48029069</v>
      </c>
      <c r="AO11">
        <v>37.782314560000003</v>
      </c>
    </row>
    <row r="12" spans="1:41">
      <c r="A12" s="1" t="s">
        <v>41</v>
      </c>
      <c r="B12" s="1">
        <v>2</v>
      </c>
      <c r="C12" s="1">
        <v>912</v>
      </c>
      <c r="D12">
        <v>14611</v>
      </c>
      <c r="E12" t="s">
        <v>42</v>
      </c>
      <c r="F12" t="s">
        <v>43</v>
      </c>
      <c r="G12">
        <v>2</v>
      </c>
      <c r="H12">
        <v>11</v>
      </c>
      <c r="I12" s="2">
        <v>300</v>
      </c>
      <c r="K12" t="s">
        <v>64</v>
      </c>
      <c r="N12" t="s">
        <v>46</v>
      </c>
      <c r="O12">
        <f>60+52</f>
        <v>112</v>
      </c>
      <c r="Q12">
        <f t="shared" si="0"/>
        <v>3</v>
      </c>
      <c r="R12">
        <v>1</v>
      </c>
      <c r="S12">
        <v>0</v>
      </c>
      <c r="T12">
        <v>0</v>
      </c>
      <c r="U12">
        <v>0</v>
      </c>
      <c r="V12">
        <v>0</v>
      </c>
      <c r="W12">
        <v>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47</v>
      </c>
      <c r="AI12" t="s">
        <v>48</v>
      </c>
      <c r="AM12" t="s">
        <v>65</v>
      </c>
      <c r="AN12">
        <v>-122.48047646000001</v>
      </c>
      <c r="AO12">
        <v>37.780544599999999</v>
      </c>
    </row>
    <row r="13" spans="1:41">
      <c r="A13" s="1" t="s">
        <v>41</v>
      </c>
      <c r="B13" s="1">
        <v>2</v>
      </c>
      <c r="C13" s="1">
        <v>912</v>
      </c>
      <c r="D13">
        <v>14611</v>
      </c>
      <c r="E13" t="s">
        <v>42</v>
      </c>
      <c r="F13" t="s">
        <v>43</v>
      </c>
      <c r="G13">
        <v>2</v>
      </c>
      <c r="H13">
        <v>12</v>
      </c>
      <c r="I13" s="2">
        <v>300</v>
      </c>
      <c r="K13" t="s">
        <v>66</v>
      </c>
      <c r="N13" t="s">
        <v>46</v>
      </c>
      <c r="O13">
        <f>60+17</f>
        <v>77</v>
      </c>
      <c r="Q13">
        <f t="shared" si="0"/>
        <v>2</v>
      </c>
      <c r="R13">
        <v>1</v>
      </c>
      <c r="S13">
        <v>0</v>
      </c>
      <c r="T13">
        <v>0</v>
      </c>
      <c r="U13">
        <v>0</v>
      </c>
      <c r="V13">
        <v>0</v>
      </c>
      <c r="W13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47</v>
      </c>
      <c r="AI13" t="s">
        <v>48</v>
      </c>
      <c r="AM13" t="s">
        <v>67</v>
      </c>
      <c r="AN13">
        <v>-122.48158804000001</v>
      </c>
      <c r="AO13">
        <v>37.780726809999997</v>
      </c>
    </row>
    <row r="14" spans="1:41">
      <c r="A14" s="1" t="s">
        <v>41</v>
      </c>
      <c r="B14" s="1">
        <v>2</v>
      </c>
      <c r="C14" s="1">
        <v>912</v>
      </c>
      <c r="D14">
        <v>14611</v>
      </c>
      <c r="E14" t="s">
        <v>42</v>
      </c>
      <c r="F14" t="s">
        <v>43</v>
      </c>
      <c r="G14">
        <v>2</v>
      </c>
      <c r="H14">
        <v>13</v>
      </c>
      <c r="I14" s="2">
        <v>5940</v>
      </c>
      <c r="K14" t="s">
        <v>68</v>
      </c>
      <c r="N14" t="s">
        <v>53</v>
      </c>
      <c r="O14">
        <f>60+37</f>
        <v>97</v>
      </c>
      <c r="Q14">
        <f t="shared" si="0"/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47</v>
      </c>
      <c r="AK14" t="s">
        <v>69</v>
      </c>
      <c r="AM14" t="s">
        <v>70</v>
      </c>
      <c r="AN14">
        <v>-122.48143979</v>
      </c>
      <c r="AO14">
        <v>37.784086479999999</v>
      </c>
    </row>
    <row r="15" spans="1:41">
      <c r="A15" s="1" t="s">
        <v>41</v>
      </c>
      <c r="B15" s="1">
        <v>2</v>
      </c>
      <c r="C15" s="1">
        <v>912</v>
      </c>
      <c r="D15">
        <v>14611</v>
      </c>
      <c r="E15" t="s">
        <v>42</v>
      </c>
      <c r="F15" t="s">
        <v>43</v>
      </c>
      <c r="G15">
        <v>2</v>
      </c>
      <c r="H15">
        <v>14</v>
      </c>
      <c r="I15" s="2">
        <v>100</v>
      </c>
      <c r="K15" t="s">
        <v>66</v>
      </c>
      <c r="N15" t="s">
        <v>46</v>
      </c>
      <c r="O15">
        <f>120+29</f>
        <v>149</v>
      </c>
      <c r="Q15">
        <f t="shared" si="0"/>
        <v>5</v>
      </c>
      <c r="R15">
        <v>1</v>
      </c>
      <c r="S15">
        <v>0</v>
      </c>
      <c r="T15">
        <v>0</v>
      </c>
      <c r="U15">
        <v>3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47</v>
      </c>
      <c r="AI15" t="s">
        <v>48</v>
      </c>
      <c r="AL15" t="s">
        <v>71</v>
      </c>
      <c r="AM15" t="s">
        <v>72</v>
      </c>
      <c r="AN15">
        <v>-122.48183675999999</v>
      </c>
      <c r="AO15">
        <v>37.78449122</v>
      </c>
    </row>
    <row r="16" spans="1:41">
      <c r="A16" s="1" t="s">
        <v>41</v>
      </c>
      <c r="B16" s="1">
        <v>2</v>
      </c>
      <c r="C16" s="1">
        <v>912</v>
      </c>
      <c r="D16">
        <v>14611</v>
      </c>
      <c r="E16" t="s">
        <v>42</v>
      </c>
      <c r="F16" t="s">
        <v>43</v>
      </c>
      <c r="G16">
        <v>2</v>
      </c>
      <c r="H16">
        <v>15</v>
      </c>
      <c r="I16" s="2">
        <v>82</v>
      </c>
      <c r="K16" t="s">
        <v>66</v>
      </c>
      <c r="N16" t="s">
        <v>46</v>
      </c>
      <c r="O16">
        <v>130</v>
      </c>
      <c r="Q16">
        <f t="shared" si="0"/>
        <v>3</v>
      </c>
      <c r="R16">
        <v>1</v>
      </c>
      <c r="S16">
        <v>0</v>
      </c>
      <c r="T16">
        <v>0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47</v>
      </c>
      <c r="AI16" t="s">
        <v>48</v>
      </c>
      <c r="AL16" t="s">
        <v>12</v>
      </c>
      <c r="AM16" t="s">
        <v>73</v>
      </c>
      <c r="AN16">
        <v>-122.48197573</v>
      </c>
      <c r="AO16">
        <v>37.786291110000001</v>
      </c>
    </row>
    <row r="17" spans="1:41">
      <c r="A17" s="1" t="s">
        <v>41</v>
      </c>
      <c r="B17" s="1">
        <v>2</v>
      </c>
      <c r="C17" s="1">
        <v>912</v>
      </c>
      <c r="D17">
        <v>14611</v>
      </c>
      <c r="E17" t="s">
        <v>42</v>
      </c>
      <c r="F17" t="s">
        <v>43</v>
      </c>
      <c r="G17">
        <v>2</v>
      </c>
      <c r="H17">
        <v>16</v>
      </c>
      <c r="I17" s="2" t="s">
        <v>74</v>
      </c>
      <c r="K17" t="s">
        <v>75</v>
      </c>
      <c r="N17" t="s">
        <v>46</v>
      </c>
      <c r="O17">
        <f>60+56</f>
        <v>116</v>
      </c>
      <c r="Q17">
        <f t="shared" si="0"/>
        <v>5</v>
      </c>
      <c r="R17">
        <v>1</v>
      </c>
      <c r="S17">
        <v>0</v>
      </c>
      <c r="T17">
        <v>0</v>
      </c>
      <c r="U17">
        <v>2</v>
      </c>
      <c r="V17">
        <v>0</v>
      </c>
      <c r="W17">
        <v>3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M17" t="s">
        <v>76</v>
      </c>
      <c r="AN17">
        <v>-122.48197116999999</v>
      </c>
      <c r="AO17">
        <v>37.786459039999997</v>
      </c>
    </row>
    <row r="18" spans="1:41">
      <c r="A18" s="1" t="s">
        <v>41</v>
      </c>
      <c r="B18" s="1">
        <v>2</v>
      </c>
      <c r="C18" s="1">
        <v>912</v>
      </c>
      <c r="D18">
        <v>14611</v>
      </c>
      <c r="E18" t="s">
        <v>42</v>
      </c>
      <c r="F18" t="s">
        <v>43</v>
      </c>
      <c r="G18">
        <v>2</v>
      </c>
      <c r="H18">
        <v>17</v>
      </c>
      <c r="I18" s="2">
        <v>71</v>
      </c>
      <c r="K18" t="s">
        <v>66</v>
      </c>
      <c r="N18" t="s">
        <v>46</v>
      </c>
      <c r="O18">
        <v>47</v>
      </c>
      <c r="Q18">
        <f t="shared" si="0"/>
        <v>2</v>
      </c>
      <c r="R18">
        <v>1</v>
      </c>
      <c r="S18">
        <v>0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47</v>
      </c>
      <c r="AI18" t="s">
        <v>48</v>
      </c>
      <c r="AM18" t="s">
        <v>77</v>
      </c>
      <c r="AN18">
        <v>-122.48196566</v>
      </c>
      <c r="AO18">
        <v>37.786557360000003</v>
      </c>
    </row>
    <row r="19" spans="1:41">
      <c r="A19" s="1" t="s">
        <v>41</v>
      </c>
      <c r="B19" s="1">
        <v>2</v>
      </c>
      <c r="C19" s="1">
        <v>912</v>
      </c>
      <c r="D19">
        <v>14611</v>
      </c>
      <c r="E19" t="s">
        <v>42</v>
      </c>
      <c r="F19" t="s">
        <v>43</v>
      </c>
      <c r="G19">
        <v>2</v>
      </c>
      <c r="H19">
        <v>18</v>
      </c>
      <c r="I19" s="2">
        <v>40</v>
      </c>
      <c r="K19" t="s">
        <v>66</v>
      </c>
      <c r="N19" t="s">
        <v>46</v>
      </c>
      <c r="O19">
        <v>54</v>
      </c>
      <c r="Q19">
        <f t="shared" si="0"/>
        <v>2</v>
      </c>
      <c r="R19">
        <v>1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47</v>
      </c>
      <c r="AI19" t="s">
        <v>48</v>
      </c>
      <c r="AM19" t="s">
        <v>78</v>
      </c>
      <c r="AN19">
        <v>-122.48198185</v>
      </c>
      <c r="AO19">
        <v>37.78673774</v>
      </c>
    </row>
    <row r="20" spans="1:41">
      <c r="A20" s="1" t="s">
        <v>41</v>
      </c>
      <c r="B20" s="1">
        <v>2</v>
      </c>
      <c r="C20" s="1">
        <v>912</v>
      </c>
      <c r="D20">
        <v>14611</v>
      </c>
      <c r="E20" t="s">
        <v>42</v>
      </c>
      <c r="F20" t="s">
        <v>43</v>
      </c>
      <c r="G20">
        <v>2</v>
      </c>
      <c r="H20">
        <v>19</v>
      </c>
      <c r="I20" s="2" t="s">
        <v>79</v>
      </c>
      <c r="K20" t="s">
        <v>80</v>
      </c>
      <c r="N20" t="s">
        <v>46</v>
      </c>
      <c r="O20">
        <v>73</v>
      </c>
      <c r="Q20">
        <f t="shared" si="0"/>
        <v>3</v>
      </c>
      <c r="R20">
        <v>1</v>
      </c>
      <c r="S20">
        <v>0</v>
      </c>
      <c r="T20">
        <v>0</v>
      </c>
      <c r="U20">
        <v>0</v>
      </c>
      <c r="V20">
        <v>2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47</v>
      </c>
      <c r="AM20" t="s">
        <v>81</v>
      </c>
      <c r="AN20">
        <v>-122.48228640000001</v>
      </c>
      <c r="AO20">
        <v>37.786845929999998</v>
      </c>
    </row>
    <row r="21" spans="1:41">
      <c r="A21" s="1" t="s">
        <v>41</v>
      </c>
      <c r="B21" s="1">
        <v>2</v>
      </c>
      <c r="C21" s="1">
        <v>912</v>
      </c>
      <c r="D21">
        <v>14611</v>
      </c>
      <c r="E21" t="s">
        <v>42</v>
      </c>
      <c r="F21" t="s">
        <v>43</v>
      </c>
      <c r="G21">
        <v>2</v>
      </c>
      <c r="H21">
        <v>20</v>
      </c>
      <c r="I21" s="2">
        <v>29</v>
      </c>
      <c r="K21" t="s">
        <v>79</v>
      </c>
      <c r="N21" t="s">
        <v>46</v>
      </c>
      <c r="O21">
        <v>121</v>
      </c>
      <c r="Q21">
        <f t="shared" si="0"/>
        <v>5</v>
      </c>
      <c r="R21">
        <v>1</v>
      </c>
      <c r="S21">
        <v>0</v>
      </c>
      <c r="T21">
        <v>0</v>
      </c>
      <c r="U21">
        <v>3</v>
      </c>
      <c r="V21">
        <v>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47</v>
      </c>
      <c r="AI21" t="s">
        <v>50</v>
      </c>
      <c r="AL21" t="s">
        <v>12</v>
      </c>
      <c r="AM21" t="s">
        <v>82</v>
      </c>
      <c r="AN21">
        <v>-122.48260694</v>
      </c>
      <c r="AO21">
        <v>37.786802530000003</v>
      </c>
    </row>
    <row r="22" spans="1:41">
      <c r="A22" s="1" t="s">
        <v>41</v>
      </c>
      <c r="B22" s="1">
        <v>2</v>
      </c>
      <c r="C22" s="1">
        <v>912</v>
      </c>
      <c r="D22">
        <v>14611</v>
      </c>
      <c r="E22" t="s">
        <v>42</v>
      </c>
      <c r="F22" t="s">
        <v>43</v>
      </c>
      <c r="G22">
        <v>2</v>
      </c>
      <c r="H22">
        <v>21</v>
      </c>
      <c r="I22" s="2">
        <v>45</v>
      </c>
      <c r="K22" t="s">
        <v>79</v>
      </c>
      <c r="N22" t="s">
        <v>46</v>
      </c>
      <c r="O22">
        <v>128</v>
      </c>
      <c r="Q22">
        <f t="shared" si="0"/>
        <v>5</v>
      </c>
      <c r="R22">
        <v>1</v>
      </c>
      <c r="S22">
        <v>0</v>
      </c>
      <c r="T22">
        <v>0</v>
      </c>
      <c r="U22">
        <v>0</v>
      </c>
      <c r="V22">
        <v>4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47</v>
      </c>
      <c r="AI22" t="s">
        <v>48</v>
      </c>
      <c r="AL22" t="s">
        <v>12</v>
      </c>
      <c r="AM22" t="s">
        <v>83</v>
      </c>
      <c r="AN22">
        <v>-122.48291150999999</v>
      </c>
      <c r="AO22">
        <v>37.78678936</v>
      </c>
    </row>
    <row r="23" spans="1:41">
      <c r="A23" s="1" t="s">
        <v>41</v>
      </c>
      <c r="B23" s="1">
        <v>2</v>
      </c>
      <c r="C23" s="1">
        <v>912</v>
      </c>
      <c r="D23">
        <v>14611</v>
      </c>
      <c r="E23" t="s">
        <v>42</v>
      </c>
      <c r="F23" t="s">
        <v>43</v>
      </c>
      <c r="G23">
        <v>2</v>
      </c>
      <c r="H23">
        <v>22</v>
      </c>
      <c r="I23" s="2">
        <v>75</v>
      </c>
      <c r="K23" t="s">
        <v>79</v>
      </c>
      <c r="N23" t="s">
        <v>46</v>
      </c>
      <c r="O23">
        <f>60+57</f>
        <v>117</v>
      </c>
      <c r="Q23">
        <f t="shared" si="0"/>
        <v>3</v>
      </c>
      <c r="R23">
        <v>1</v>
      </c>
      <c r="S23">
        <v>0</v>
      </c>
      <c r="T23">
        <v>0</v>
      </c>
      <c r="U23">
        <v>1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47</v>
      </c>
      <c r="AL23" t="s">
        <v>12</v>
      </c>
      <c r="AM23" t="s">
        <v>84</v>
      </c>
      <c r="AN23">
        <v>-122.48348964</v>
      </c>
      <c r="AO23">
        <v>37.786857120000001</v>
      </c>
    </row>
    <row r="24" spans="1:41">
      <c r="A24" s="1" t="s">
        <v>41</v>
      </c>
      <c r="B24" s="1">
        <v>2</v>
      </c>
      <c r="C24" s="1">
        <v>912</v>
      </c>
      <c r="D24">
        <v>14611</v>
      </c>
      <c r="E24" t="s">
        <v>42</v>
      </c>
      <c r="F24" t="s">
        <v>43</v>
      </c>
      <c r="G24">
        <v>2</v>
      </c>
      <c r="H24">
        <v>23</v>
      </c>
      <c r="I24" s="2" t="s">
        <v>85</v>
      </c>
      <c r="K24" t="s">
        <v>79</v>
      </c>
      <c r="N24" t="s">
        <v>46</v>
      </c>
      <c r="O24">
        <f>60+31</f>
        <v>91</v>
      </c>
      <c r="Q24">
        <f t="shared" si="0"/>
        <v>4</v>
      </c>
      <c r="R24">
        <v>1</v>
      </c>
      <c r="S24">
        <v>0</v>
      </c>
      <c r="T24">
        <v>0</v>
      </c>
      <c r="U24">
        <v>1</v>
      </c>
      <c r="V24">
        <v>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47</v>
      </c>
      <c r="AI24" t="s">
        <v>48</v>
      </c>
      <c r="AL24" t="s">
        <v>86</v>
      </c>
      <c r="AM24" t="s">
        <v>87</v>
      </c>
      <c r="AN24">
        <v>-122.48410014</v>
      </c>
      <c r="AO24">
        <v>37.786995349999998</v>
      </c>
    </row>
    <row r="25" spans="1:41">
      <c r="A25" s="1" t="s">
        <v>41</v>
      </c>
      <c r="B25" s="1">
        <v>2</v>
      </c>
      <c r="C25" s="1">
        <v>912</v>
      </c>
      <c r="D25">
        <v>14611</v>
      </c>
      <c r="E25" t="s">
        <v>42</v>
      </c>
      <c r="F25" t="s">
        <v>43</v>
      </c>
      <c r="G25">
        <v>2</v>
      </c>
      <c r="H25">
        <v>24</v>
      </c>
      <c r="I25" s="2">
        <v>151</v>
      </c>
      <c r="K25" t="s">
        <v>79</v>
      </c>
      <c r="N25" t="s">
        <v>53</v>
      </c>
      <c r="O25">
        <f>120+120+60+23</f>
        <v>323</v>
      </c>
      <c r="Q25">
        <f t="shared" si="0"/>
        <v>3</v>
      </c>
      <c r="R25">
        <v>1</v>
      </c>
      <c r="S25">
        <v>0</v>
      </c>
      <c r="T25">
        <v>0</v>
      </c>
      <c r="U25">
        <v>0</v>
      </c>
      <c r="V25">
        <v>1</v>
      </c>
      <c r="W25">
        <v>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88</v>
      </c>
      <c r="AI25" t="s">
        <v>48</v>
      </c>
      <c r="AK25" t="s">
        <v>89</v>
      </c>
      <c r="AL25" t="s">
        <v>90</v>
      </c>
      <c r="AM25" t="s">
        <v>91</v>
      </c>
      <c r="AN25">
        <v>-122.4840768</v>
      </c>
      <c r="AO25">
        <v>37.786678260000002</v>
      </c>
    </row>
    <row r="26" spans="1:41">
      <c r="A26" s="1" t="s">
        <v>41</v>
      </c>
      <c r="B26" s="1">
        <v>2</v>
      </c>
      <c r="C26" s="1">
        <v>912</v>
      </c>
      <c r="D26">
        <v>14611</v>
      </c>
      <c r="E26" t="s">
        <v>42</v>
      </c>
      <c r="F26" t="s">
        <v>43</v>
      </c>
      <c r="G26">
        <v>2</v>
      </c>
      <c r="H26">
        <v>25</v>
      </c>
      <c r="I26" s="2">
        <v>140</v>
      </c>
      <c r="K26" t="s">
        <v>92</v>
      </c>
      <c r="N26" t="s">
        <v>46</v>
      </c>
      <c r="O26">
        <v>53</v>
      </c>
      <c r="Q26">
        <f t="shared" si="0"/>
        <v>2</v>
      </c>
      <c r="R26">
        <v>1</v>
      </c>
      <c r="S26">
        <v>0</v>
      </c>
      <c r="T26">
        <v>0</v>
      </c>
      <c r="U26">
        <v>0</v>
      </c>
      <c r="V26">
        <v>0</v>
      </c>
      <c r="W26">
        <v>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88</v>
      </c>
      <c r="AI26" t="s">
        <v>48</v>
      </c>
      <c r="AM26" t="s">
        <v>93</v>
      </c>
      <c r="AN26">
        <v>-122.48405803</v>
      </c>
      <c r="AO26">
        <v>37.78656617</v>
      </c>
    </row>
    <row r="27" spans="1:41">
      <c r="A27" s="1" t="s">
        <v>41</v>
      </c>
      <c r="B27" s="1">
        <v>2</v>
      </c>
      <c r="C27" s="1">
        <v>912</v>
      </c>
      <c r="D27">
        <v>14611</v>
      </c>
      <c r="E27" t="s">
        <v>42</v>
      </c>
      <c r="F27" t="s">
        <v>43</v>
      </c>
      <c r="G27">
        <v>2</v>
      </c>
      <c r="H27">
        <v>26</v>
      </c>
      <c r="I27" s="2">
        <v>157</v>
      </c>
      <c r="K27" t="s">
        <v>92</v>
      </c>
      <c r="N27" t="s">
        <v>46</v>
      </c>
      <c r="O27">
        <f>60+42</f>
        <v>102</v>
      </c>
      <c r="Q27">
        <f t="shared" si="0"/>
        <v>2</v>
      </c>
      <c r="R27">
        <v>1</v>
      </c>
      <c r="S27">
        <v>0</v>
      </c>
      <c r="T27">
        <v>0</v>
      </c>
      <c r="U27">
        <v>0</v>
      </c>
      <c r="V27">
        <v>0</v>
      </c>
      <c r="W27">
        <v>2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88</v>
      </c>
      <c r="AI27" t="s">
        <v>48</v>
      </c>
      <c r="AL27" t="s">
        <v>12</v>
      </c>
      <c r="AM27" t="s">
        <v>94</v>
      </c>
      <c r="AN27">
        <v>-122.4840571</v>
      </c>
      <c r="AO27">
        <v>37.786477900000001</v>
      </c>
    </row>
    <row r="28" spans="1:41">
      <c r="A28" s="1" t="s">
        <v>41</v>
      </c>
      <c r="B28" s="1">
        <v>2</v>
      </c>
      <c r="C28" s="1">
        <v>912</v>
      </c>
      <c r="D28">
        <v>14611</v>
      </c>
      <c r="E28" t="s">
        <v>42</v>
      </c>
      <c r="F28" t="s">
        <v>43</v>
      </c>
      <c r="G28">
        <v>2</v>
      </c>
      <c r="H28">
        <v>27</v>
      </c>
      <c r="I28" s="2">
        <v>164</v>
      </c>
      <c r="K28" t="s">
        <v>92</v>
      </c>
      <c r="N28" t="s">
        <v>46</v>
      </c>
      <c r="O28">
        <v>66</v>
      </c>
      <c r="Q28">
        <f t="shared" si="0"/>
        <v>2</v>
      </c>
      <c r="R28">
        <v>1</v>
      </c>
      <c r="S28">
        <v>0</v>
      </c>
      <c r="T28">
        <v>0</v>
      </c>
      <c r="U28">
        <v>0</v>
      </c>
      <c r="V28">
        <v>1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M28" t="s">
        <v>95</v>
      </c>
      <c r="AN28">
        <v>-122.48408951</v>
      </c>
      <c r="AO28">
        <v>37.786268810000003</v>
      </c>
    </row>
    <row r="29" spans="1:41">
      <c r="A29" s="1" t="s">
        <v>41</v>
      </c>
      <c r="B29" s="1">
        <v>2</v>
      </c>
      <c r="C29" s="1">
        <v>912</v>
      </c>
      <c r="D29">
        <v>14611</v>
      </c>
      <c r="E29" t="s">
        <v>42</v>
      </c>
      <c r="F29" t="s">
        <v>43</v>
      </c>
      <c r="G29">
        <v>2</v>
      </c>
      <c r="H29">
        <v>28</v>
      </c>
      <c r="I29" s="2" t="s">
        <v>96</v>
      </c>
      <c r="K29" t="s">
        <v>97</v>
      </c>
      <c r="N29" t="s">
        <v>98</v>
      </c>
      <c r="O29">
        <v>123</v>
      </c>
      <c r="Q29">
        <f t="shared" si="0"/>
        <v>2</v>
      </c>
      <c r="R29">
        <v>1</v>
      </c>
      <c r="S29">
        <v>0</v>
      </c>
      <c r="T29">
        <v>0</v>
      </c>
      <c r="U29">
        <v>0</v>
      </c>
      <c r="V29">
        <v>0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47</v>
      </c>
      <c r="AI29" t="s">
        <v>48</v>
      </c>
      <c r="AL29" t="s">
        <v>99</v>
      </c>
      <c r="AM29" t="s">
        <v>100</v>
      </c>
      <c r="AN29">
        <v>-122.48366215</v>
      </c>
      <c r="AO29">
        <v>37.78577756</v>
      </c>
    </row>
    <row r="30" spans="1:41">
      <c r="A30" s="1" t="s">
        <v>41</v>
      </c>
      <c r="B30" s="1">
        <v>2</v>
      </c>
      <c r="C30" s="1">
        <v>912</v>
      </c>
      <c r="D30">
        <v>14611</v>
      </c>
      <c r="E30" t="s">
        <v>42</v>
      </c>
      <c r="F30" t="s">
        <v>43</v>
      </c>
      <c r="G30">
        <v>2</v>
      </c>
      <c r="H30">
        <v>29</v>
      </c>
      <c r="I30" s="2">
        <v>2235</v>
      </c>
      <c r="K30" t="s">
        <v>97</v>
      </c>
      <c r="N30" t="s">
        <v>46</v>
      </c>
      <c r="O30">
        <v>56</v>
      </c>
      <c r="Q30">
        <f t="shared" si="0"/>
        <v>2</v>
      </c>
      <c r="R30">
        <v>1</v>
      </c>
      <c r="S30">
        <v>0</v>
      </c>
      <c r="T30">
        <v>0</v>
      </c>
      <c r="U30">
        <v>1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47</v>
      </c>
      <c r="AI30" t="s">
        <v>48</v>
      </c>
      <c r="AM30" t="s">
        <v>101</v>
      </c>
      <c r="AN30">
        <v>-122.48349155</v>
      </c>
      <c r="AO30">
        <v>37.785726050000001</v>
      </c>
    </row>
    <row r="31" spans="1:41">
      <c r="A31" s="1" t="s">
        <v>41</v>
      </c>
      <c r="B31" s="1">
        <v>2</v>
      </c>
      <c r="C31" s="1">
        <v>912</v>
      </c>
      <c r="D31">
        <v>14611</v>
      </c>
      <c r="E31" t="s">
        <v>42</v>
      </c>
      <c r="F31" t="s">
        <v>43</v>
      </c>
      <c r="G31">
        <v>2</v>
      </c>
      <c r="H31">
        <v>30</v>
      </c>
      <c r="I31" s="2">
        <v>2223</v>
      </c>
      <c r="K31" t="s">
        <v>97</v>
      </c>
      <c r="N31" t="s">
        <v>53</v>
      </c>
      <c r="O31">
        <f>60+45</f>
        <v>105</v>
      </c>
      <c r="Q31">
        <f t="shared" si="0"/>
        <v>1</v>
      </c>
      <c r="R31">
        <v>1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I31" t="s">
        <v>48</v>
      </c>
      <c r="AK31" t="s">
        <v>54</v>
      </c>
      <c r="AM31" t="s">
        <v>102</v>
      </c>
      <c r="AN31">
        <v>-122.48343733999999</v>
      </c>
      <c r="AO31">
        <v>37.785766840000001</v>
      </c>
    </row>
    <row r="32" spans="1:41">
      <c r="A32" s="1" t="s">
        <v>41</v>
      </c>
      <c r="B32" s="1">
        <v>2</v>
      </c>
      <c r="C32" s="1">
        <v>912</v>
      </c>
      <c r="D32">
        <v>14611</v>
      </c>
      <c r="E32" t="s">
        <v>42</v>
      </c>
      <c r="F32" t="s">
        <v>43</v>
      </c>
      <c r="G32">
        <v>2</v>
      </c>
      <c r="H32">
        <v>31</v>
      </c>
      <c r="I32" s="2">
        <v>2200</v>
      </c>
      <c r="K32" t="s">
        <v>97</v>
      </c>
      <c r="N32" t="s">
        <v>46</v>
      </c>
      <c r="O32">
        <v>45</v>
      </c>
      <c r="Q32">
        <f t="shared" si="0"/>
        <v>1</v>
      </c>
      <c r="R32">
        <v>1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47</v>
      </c>
      <c r="AI32" t="s">
        <v>48</v>
      </c>
      <c r="AM32" t="s">
        <v>103</v>
      </c>
      <c r="AN32">
        <v>-122.48255036</v>
      </c>
      <c r="AO32">
        <v>37.785901099999997</v>
      </c>
    </row>
    <row r="33" spans="1:41">
      <c r="A33" s="1" t="s">
        <v>41</v>
      </c>
      <c r="B33" s="1">
        <v>2</v>
      </c>
      <c r="C33" s="1">
        <v>912</v>
      </c>
      <c r="D33">
        <v>14611</v>
      </c>
      <c r="E33" t="s">
        <v>42</v>
      </c>
      <c r="F33" t="s">
        <v>43</v>
      </c>
      <c r="G33">
        <v>2</v>
      </c>
      <c r="H33">
        <v>32</v>
      </c>
      <c r="I33" s="2">
        <v>2200</v>
      </c>
      <c r="K33" t="s">
        <v>97</v>
      </c>
      <c r="N33" t="s">
        <v>46</v>
      </c>
      <c r="O33">
        <v>34</v>
      </c>
      <c r="Q33">
        <f t="shared" si="0"/>
        <v>1</v>
      </c>
      <c r="R33">
        <v>1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47</v>
      </c>
      <c r="AI33" t="s">
        <v>48</v>
      </c>
      <c r="AM33" t="s">
        <v>104</v>
      </c>
      <c r="AN33">
        <v>-122.48236532999999</v>
      </c>
      <c r="AO33">
        <v>37.785862700000003</v>
      </c>
    </row>
    <row r="34" spans="1:41">
      <c r="A34" s="1" t="s">
        <v>41</v>
      </c>
      <c r="B34" s="1">
        <v>2</v>
      </c>
      <c r="C34" s="1">
        <v>912</v>
      </c>
      <c r="D34">
        <v>14611</v>
      </c>
      <c r="E34" t="s">
        <v>42</v>
      </c>
      <c r="F34" t="s">
        <v>43</v>
      </c>
      <c r="G34">
        <v>2</v>
      </c>
      <c r="H34">
        <v>33</v>
      </c>
      <c r="I34" s="2" t="s">
        <v>105</v>
      </c>
      <c r="K34" t="s">
        <v>66</v>
      </c>
      <c r="N34" t="s">
        <v>46</v>
      </c>
      <c r="O34">
        <v>62</v>
      </c>
      <c r="Q34">
        <f t="shared" si="0"/>
        <v>2</v>
      </c>
      <c r="R34">
        <v>1</v>
      </c>
      <c r="S34">
        <v>0</v>
      </c>
      <c r="T34">
        <v>0</v>
      </c>
      <c r="U34">
        <v>1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47</v>
      </c>
      <c r="AI34" t="s">
        <v>48</v>
      </c>
      <c r="AM34" t="s">
        <v>106</v>
      </c>
      <c r="AN34">
        <v>-122.48197772</v>
      </c>
      <c r="AO34">
        <v>37.785501089999997</v>
      </c>
    </row>
    <row r="35" spans="1:41">
      <c r="A35" s="1" t="s">
        <v>41</v>
      </c>
      <c r="B35" s="1">
        <v>2</v>
      </c>
      <c r="C35" s="1">
        <v>912</v>
      </c>
      <c r="D35">
        <v>14611</v>
      </c>
      <c r="E35" t="s">
        <v>42</v>
      </c>
      <c r="F35" t="s">
        <v>43</v>
      </c>
      <c r="G35">
        <v>2</v>
      </c>
      <c r="H35">
        <v>34</v>
      </c>
      <c r="I35" s="2">
        <v>123</v>
      </c>
      <c r="K35" t="s">
        <v>66</v>
      </c>
      <c r="N35" t="s">
        <v>46</v>
      </c>
      <c r="O35">
        <v>62</v>
      </c>
      <c r="Q35">
        <f t="shared" si="0"/>
        <v>2</v>
      </c>
      <c r="R35">
        <v>1</v>
      </c>
      <c r="S35">
        <v>0</v>
      </c>
      <c r="T35">
        <v>0</v>
      </c>
      <c r="U35">
        <v>0</v>
      </c>
      <c r="V35">
        <v>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M35" t="s">
        <v>107</v>
      </c>
      <c r="AN35">
        <v>-122.48201292</v>
      </c>
      <c r="AO35">
        <v>37.785380609999997</v>
      </c>
    </row>
    <row r="36" spans="1:41">
      <c r="A36" s="1" t="s">
        <v>41</v>
      </c>
      <c r="B36" s="1">
        <v>2</v>
      </c>
      <c r="C36" s="1">
        <v>912</v>
      </c>
      <c r="D36">
        <v>14611</v>
      </c>
      <c r="E36" t="s">
        <v>42</v>
      </c>
      <c r="F36" t="s">
        <v>43</v>
      </c>
      <c r="G36">
        <v>2</v>
      </c>
      <c r="H36">
        <v>35</v>
      </c>
      <c r="I36" s="2">
        <v>131</v>
      </c>
      <c r="K36" t="s">
        <v>66</v>
      </c>
      <c r="N36" t="s">
        <v>46</v>
      </c>
      <c r="O36">
        <v>39</v>
      </c>
      <c r="Q36">
        <f t="shared" si="0"/>
        <v>2</v>
      </c>
      <c r="R36">
        <v>1</v>
      </c>
      <c r="S36">
        <v>0</v>
      </c>
      <c r="T36">
        <v>0</v>
      </c>
      <c r="U36">
        <v>0</v>
      </c>
      <c r="V36">
        <v>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47</v>
      </c>
      <c r="AI36" t="s">
        <v>48</v>
      </c>
      <c r="AM36" t="s">
        <v>108</v>
      </c>
      <c r="AN36">
        <v>-122.48198561</v>
      </c>
      <c r="AO36">
        <v>37.785242650000001</v>
      </c>
    </row>
    <row r="37" spans="1:41">
      <c r="A37" s="1" t="s">
        <v>41</v>
      </c>
      <c r="B37" s="1">
        <v>2</v>
      </c>
      <c r="C37" s="1">
        <v>912</v>
      </c>
      <c r="D37">
        <v>14611</v>
      </c>
      <c r="E37" t="s">
        <v>42</v>
      </c>
      <c r="F37" t="s">
        <v>43</v>
      </c>
      <c r="G37">
        <v>2</v>
      </c>
      <c r="H37">
        <v>36</v>
      </c>
      <c r="I37" s="2">
        <v>139</v>
      </c>
      <c r="K37" t="s">
        <v>66</v>
      </c>
      <c r="N37" t="s">
        <v>46</v>
      </c>
      <c r="O37">
        <v>72</v>
      </c>
      <c r="Q37">
        <f t="shared" si="0"/>
        <v>2</v>
      </c>
      <c r="R37">
        <v>1</v>
      </c>
      <c r="S37">
        <v>0</v>
      </c>
      <c r="T37">
        <v>0</v>
      </c>
      <c r="U37">
        <v>0</v>
      </c>
      <c r="V37">
        <v>2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47</v>
      </c>
      <c r="AI37" t="s">
        <v>48</v>
      </c>
      <c r="AM37" t="s">
        <v>109</v>
      </c>
      <c r="AN37">
        <v>-122.48196412999999</v>
      </c>
      <c r="AO37">
        <v>37.785079789999998</v>
      </c>
    </row>
    <row r="38" spans="1:41">
      <c r="A38" s="1" t="s">
        <v>41</v>
      </c>
      <c r="B38" s="1">
        <v>2</v>
      </c>
      <c r="C38" s="1">
        <v>912</v>
      </c>
      <c r="D38">
        <v>14611</v>
      </c>
      <c r="E38" t="s">
        <v>42</v>
      </c>
      <c r="F38" t="s">
        <v>43</v>
      </c>
      <c r="G38">
        <v>2</v>
      </c>
      <c r="H38">
        <v>37</v>
      </c>
      <c r="I38" s="2">
        <v>151</v>
      </c>
      <c r="K38" t="s">
        <v>66</v>
      </c>
      <c r="N38" t="s">
        <v>46</v>
      </c>
      <c r="O38">
        <v>22</v>
      </c>
      <c r="Q38">
        <f t="shared" si="0"/>
        <v>1</v>
      </c>
      <c r="R38">
        <v>1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M38" t="s">
        <v>110</v>
      </c>
      <c r="AN38">
        <v>-122.48196829</v>
      </c>
      <c r="AO38">
        <v>37.784945290000003</v>
      </c>
    </row>
    <row r="39" spans="1:41">
      <c r="A39" s="1" t="s">
        <v>41</v>
      </c>
      <c r="B39" s="1">
        <v>2</v>
      </c>
      <c r="C39" s="1">
        <v>912</v>
      </c>
      <c r="D39">
        <v>14611</v>
      </c>
      <c r="E39" t="s">
        <v>42</v>
      </c>
      <c r="F39" t="s">
        <v>43</v>
      </c>
      <c r="G39">
        <v>2</v>
      </c>
      <c r="H39">
        <v>38</v>
      </c>
      <c r="I39" s="2">
        <v>155</v>
      </c>
      <c r="K39" t="s">
        <v>66</v>
      </c>
      <c r="N39" t="s">
        <v>46</v>
      </c>
      <c r="O39">
        <v>34</v>
      </c>
      <c r="Q39">
        <f t="shared" si="0"/>
        <v>1</v>
      </c>
      <c r="R39">
        <v>1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47</v>
      </c>
      <c r="AI39" t="s">
        <v>48</v>
      </c>
      <c r="AM39" t="s">
        <v>111</v>
      </c>
      <c r="AN39">
        <v>-122.48192973</v>
      </c>
      <c r="AO39">
        <v>37.78485354</v>
      </c>
    </row>
    <row r="40" spans="1:41">
      <c r="A40" s="1" t="s">
        <v>41</v>
      </c>
      <c r="B40" s="1">
        <v>2</v>
      </c>
      <c r="C40" s="1">
        <v>912</v>
      </c>
      <c r="D40">
        <v>14611</v>
      </c>
      <c r="E40" t="s">
        <v>42</v>
      </c>
      <c r="F40" t="s">
        <v>43</v>
      </c>
      <c r="G40">
        <v>2</v>
      </c>
      <c r="H40">
        <v>39</v>
      </c>
      <c r="I40" s="2" t="s">
        <v>112</v>
      </c>
      <c r="K40" t="s">
        <v>66</v>
      </c>
      <c r="N40" t="s">
        <v>46</v>
      </c>
      <c r="O40">
        <f>60+32</f>
        <v>92</v>
      </c>
      <c r="Q40">
        <f t="shared" si="0"/>
        <v>2</v>
      </c>
      <c r="R40">
        <v>1</v>
      </c>
      <c r="S40">
        <v>0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47</v>
      </c>
      <c r="AI40" t="s">
        <v>48</v>
      </c>
      <c r="AM40" t="s">
        <v>113</v>
      </c>
      <c r="AN40">
        <v>-122.48196694000001</v>
      </c>
      <c r="AO40">
        <v>37.78469364</v>
      </c>
    </row>
    <row r="41" spans="1:41">
      <c r="A41" s="1" t="s">
        <v>41</v>
      </c>
      <c r="B41" s="1">
        <v>2</v>
      </c>
      <c r="C41" s="1">
        <v>912</v>
      </c>
      <c r="D41">
        <v>14611</v>
      </c>
      <c r="E41" t="s">
        <v>42</v>
      </c>
      <c r="F41" t="s">
        <v>43</v>
      </c>
      <c r="G41">
        <v>2</v>
      </c>
      <c r="H41">
        <v>40</v>
      </c>
      <c r="I41" s="2" t="s">
        <v>114</v>
      </c>
      <c r="K41" t="s">
        <v>68</v>
      </c>
      <c r="N41" t="s">
        <v>46</v>
      </c>
      <c r="O41">
        <v>49</v>
      </c>
      <c r="Q41">
        <f t="shared" si="0"/>
        <v>3</v>
      </c>
      <c r="R41">
        <v>1</v>
      </c>
      <c r="S41">
        <v>0</v>
      </c>
      <c r="T41">
        <v>0</v>
      </c>
      <c r="U41">
        <v>0</v>
      </c>
      <c r="V41">
        <v>3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47</v>
      </c>
      <c r="AI41" t="s">
        <v>48</v>
      </c>
      <c r="AM41" t="s">
        <v>115</v>
      </c>
      <c r="AN41">
        <v>-122.48210569</v>
      </c>
      <c r="AO41">
        <v>37.78411105</v>
      </c>
    </row>
    <row r="42" spans="1:41">
      <c r="A42" s="1" t="s">
        <v>41</v>
      </c>
      <c r="B42" s="1">
        <v>2</v>
      </c>
      <c r="C42" s="1">
        <v>912</v>
      </c>
      <c r="D42">
        <v>14611</v>
      </c>
      <c r="E42" t="s">
        <v>42</v>
      </c>
      <c r="F42" t="s">
        <v>43</v>
      </c>
      <c r="G42">
        <v>2</v>
      </c>
      <c r="H42">
        <v>41</v>
      </c>
      <c r="I42" s="2">
        <v>600</v>
      </c>
      <c r="K42" t="s">
        <v>68</v>
      </c>
      <c r="N42" t="s">
        <v>46</v>
      </c>
      <c r="O42">
        <v>44</v>
      </c>
      <c r="Q42">
        <f t="shared" si="0"/>
        <v>2</v>
      </c>
      <c r="R42">
        <v>1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47</v>
      </c>
      <c r="AI42" t="s">
        <v>48</v>
      </c>
      <c r="AM42" t="s">
        <v>116</v>
      </c>
      <c r="AN42">
        <v>-122.48236387999999</v>
      </c>
      <c r="AO42">
        <v>37.784121659999997</v>
      </c>
    </row>
    <row r="43" spans="1:41">
      <c r="A43" s="1" t="s">
        <v>41</v>
      </c>
      <c r="B43" s="1">
        <v>2</v>
      </c>
      <c r="C43" s="1">
        <v>912</v>
      </c>
      <c r="D43">
        <v>14611</v>
      </c>
      <c r="E43" t="s">
        <v>42</v>
      </c>
      <c r="F43" t="s">
        <v>43</v>
      </c>
      <c r="G43">
        <v>2</v>
      </c>
      <c r="H43">
        <v>42</v>
      </c>
      <c r="I43" s="2">
        <v>6026</v>
      </c>
      <c r="K43" t="s">
        <v>68</v>
      </c>
      <c r="N43" t="s">
        <v>53</v>
      </c>
      <c r="O43">
        <f>60+50</f>
        <v>110</v>
      </c>
      <c r="Q43">
        <f t="shared" si="0"/>
        <v>2</v>
      </c>
      <c r="R43">
        <v>1</v>
      </c>
      <c r="S43">
        <v>0</v>
      </c>
      <c r="T43">
        <v>0</v>
      </c>
      <c r="U43">
        <v>0</v>
      </c>
      <c r="V43">
        <v>0</v>
      </c>
      <c r="W43">
        <v>2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47</v>
      </c>
      <c r="AI43" t="s">
        <v>48</v>
      </c>
      <c r="AK43" t="s">
        <v>117</v>
      </c>
      <c r="AL43" t="s">
        <v>59</v>
      </c>
      <c r="AM43" t="s">
        <v>118</v>
      </c>
      <c r="AN43">
        <v>-122.48240358</v>
      </c>
      <c r="AO43">
        <v>37.784148039999998</v>
      </c>
    </row>
    <row r="44" spans="1:41">
      <c r="A44" s="1" t="s">
        <v>41</v>
      </c>
      <c r="B44" s="1">
        <v>2</v>
      </c>
      <c r="C44" s="1">
        <v>912</v>
      </c>
      <c r="D44">
        <v>14611</v>
      </c>
      <c r="E44" t="s">
        <v>42</v>
      </c>
      <c r="F44" t="s">
        <v>43</v>
      </c>
      <c r="G44">
        <v>2</v>
      </c>
      <c r="H44">
        <v>43</v>
      </c>
      <c r="I44" s="2" t="s">
        <v>119</v>
      </c>
      <c r="K44" t="s">
        <v>68</v>
      </c>
      <c r="N44" t="s">
        <v>46</v>
      </c>
      <c r="O44">
        <f>60+13</f>
        <v>73</v>
      </c>
      <c r="Q44">
        <f t="shared" si="0"/>
        <v>2</v>
      </c>
      <c r="R44">
        <v>1</v>
      </c>
      <c r="S44">
        <v>0</v>
      </c>
      <c r="T44">
        <v>0</v>
      </c>
      <c r="U44">
        <v>0</v>
      </c>
      <c r="V44">
        <v>0</v>
      </c>
      <c r="W44">
        <v>2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47</v>
      </c>
      <c r="AI44" t="s">
        <v>48</v>
      </c>
      <c r="AM44" t="s">
        <v>120</v>
      </c>
      <c r="AN44">
        <v>-122.48254678000001</v>
      </c>
      <c r="AO44">
        <v>37.784051050000002</v>
      </c>
    </row>
    <row r="45" spans="1:41">
      <c r="A45" s="1" t="s">
        <v>41</v>
      </c>
      <c r="B45" s="1">
        <v>2</v>
      </c>
      <c r="C45" s="1">
        <v>912</v>
      </c>
      <c r="D45">
        <v>14611</v>
      </c>
      <c r="E45" t="s">
        <v>42</v>
      </c>
      <c r="F45" t="s">
        <v>43</v>
      </c>
      <c r="G45">
        <v>2</v>
      </c>
      <c r="H45">
        <v>44</v>
      </c>
      <c r="I45" s="2">
        <v>6110</v>
      </c>
      <c r="K45" t="s">
        <v>68</v>
      </c>
      <c r="N45" t="s">
        <v>46</v>
      </c>
      <c r="O45">
        <v>22</v>
      </c>
      <c r="Q45">
        <f t="shared" si="0"/>
        <v>1</v>
      </c>
      <c r="R45">
        <v>1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47</v>
      </c>
      <c r="AI45" t="s">
        <v>48</v>
      </c>
      <c r="AM45" t="s">
        <v>121</v>
      </c>
      <c r="AN45">
        <v>-122.48320593</v>
      </c>
      <c r="AO45">
        <v>37.783987019999998</v>
      </c>
    </row>
    <row r="46" spans="1:41">
      <c r="A46" s="1" t="s">
        <v>41</v>
      </c>
      <c r="B46" s="1">
        <v>2</v>
      </c>
      <c r="C46" s="1">
        <v>912</v>
      </c>
      <c r="D46">
        <v>14611</v>
      </c>
      <c r="E46" t="s">
        <v>42</v>
      </c>
      <c r="F46" t="s">
        <v>43</v>
      </c>
      <c r="G46">
        <v>2</v>
      </c>
      <c r="H46">
        <v>45</v>
      </c>
      <c r="I46" s="2">
        <v>6104</v>
      </c>
      <c r="K46" t="s">
        <v>68</v>
      </c>
      <c r="N46" t="s">
        <v>53</v>
      </c>
      <c r="O46">
        <v>123</v>
      </c>
      <c r="Q46">
        <f t="shared" si="0"/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M46" t="s">
        <v>122</v>
      </c>
      <c r="AN46">
        <v>-122.48319008</v>
      </c>
      <c r="AO46">
        <v>37.784050790000002</v>
      </c>
    </row>
    <row r="47" spans="1:41">
      <c r="A47" s="1" t="s">
        <v>41</v>
      </c>
      <c r="B47" s="1">
        <v>2</v>
      </c>
      <c r="C47" s="1">
        <v>912</v>
      </c>
      <c r="D47">
        <v>14611</v>
      </c>
      <c r="E47" t="s">
        <v>42</v>
      </c>
      <c r="F47" t="s">
        <v>43</v>
      </c>
      <c r="G47">
        <v>2</v>
      </c>
      <c r="H47">
        <v>46</v>
      </c>
      <c r="I47" s="2">
        <v>6112</v>
      </c>
      <c r="K47" t="s">
        <v>68</v>
      </c>
      <c r="N47" t="s">
        <v>46</v>
      </c>
      <c r="O47">
        <v>52</v>
      </c>
      <c r="Q47">
        <f t="shared" si="0"/>
        <v>1</v>
      </c>
      <c r="R47">
        <v>1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47</v>
      </c>
      <c r="AI47" t="s">
        <v>48</v>
      </c>
      <c r="AM47" t="s">
        <v>123</v>
      </c>
      <c r="AN47">
        <v>-122.48341334</v>
      </c>
      <c r="AO47">
        <v>37.784046789999998</v>
      </c>
    </row>
    <row r="48" spans="1:41">
      <c r="A48" s="1" t="s">
        <v>41</v>
      </c>
      <c r="B48" s="1">
        <v>2</v>
      </c>
      <c r="C48" s="1">
        <v>912</v>
      </c>
      <c r="D48">
        <v>14611</v>
      </c>
      <c r="E48" t="s">
        <v>42</v>
      </c>
      <c r="F48" t="s">
        <v>43</v>
      </c>
      <c r="G48">
        <v>2</v>
      </c>
      <c r="H48">
        <v>47</v>
      </c>
      <c r="I48" s="2" t="s">
        <v>124</v>
      </c>
      <c r="K48" t="s">
        <v>68</v>
      </c>
      <c r="N48" t="s">
        <v>46</v>
      </c>
      <c r="O48">
        <v>64</v>
      </c>
      <c r="Q48">
        <f t="shared" si="0"/>
        <v>3</v>
      </c>
      <c r="R48">
        <v>1</v>
      </c>
      <c r="S48">
        <v>0</v>
      </c>
      <c r="T48">
        <v>0</v>
      </c>
      <c r="U48">
        <v>2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47</v>
      </c>
      <c r="AI48" t="s">
        <v>48</v>
      </c>
      <c r="AM48" t="s">
        <v>125</v>
      </c>
      <c r="AN48">
        <v>-122.48354901</v>
      </c>
      <c r="AO48">
        <v>37.784066619999997</v>
      </c>
    </row>
    <row r="49" spans="1:41">
      <c r="A49" s="1" t="s">
        <v>41</v>
      </c>
      <c r="B49" s="1">
        <v>2</v>
      </c>
      <c r="C49" s="1">
        <v>912</v>
      </c>
      <c r="D49">
        <v>14611</v>
      </c>
      <c r="E49" t="s">
        <v>42</v>
      </c>
      <c r="F49" t="s">
        <v>43</v>
      </c>
      <c r="G49">
        <v>2</v>
      </c>
      <c r="H49">
        <v>48</v>
      </c>
      <c r="I49" s="2">
        <v>6100</v>
      </c>
      <c r="K49" t="s">
        <v>68</v>
      </c>
      <c r="N49" t="s">
        <v>46</v>
      </c>
      <c r="O49">
        <v>24</v>
      </c>
      <c r="Q49">
        <f t="shared" si="0"/>
        <v>1</v>
      </c>
      <c r="R49">
        <v>1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47</v>
      </c>
      <c r="AI49" t="s">
        <v>48</v>
      </c>
      <c r="AM49" t="s">
        <v>126</v>
      </c>
      <c r="AN49">
        <v>-122.48364943999999</v>
      </c>
      <c r="AO49">
        <v>37.783990580000001</v>
      </c>
    </row>
    <row r="50" spans="1:41">
      <c r="A50" s="1" t="s">
        <v>41</v>
      </c>
      <c r="B50" s="1">
        <v>2</v>
      </c>
      <c r="C50" s="1">
        <v>912</v>
      </c>
      <c r="D50">
        <v>14611</v>
      </c>
      <c r="E50" t="s">
        <v>42</v>
      </c>
      <c r="F50" t="s">
        <v>43</v>
      </c>
      <c r="G50">
        <v>2</v>
      </c>
      <c r="H50">
        <v>49</v>
      </c>
      <c r="I50" s="2">
        <v>6100</v>
      </c>
      <c r="K50" t="s">
        <v>68</v>
      </c>
      <c r="N50" t="s">
        <v>46</v>
      </c>
      <c r="O50">
        <v>21</v>
      </c>
      <c r="Q50">
        <f t="shared" si="0"/>
        <v>1</v>
      </c>
      <c r="R50">
        <v>1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47</v>
      </c>
      <c r="AI50" t="s">
        <v>48</v>
      </c>
      <c r="AM50" t="s">
        <v>127</v>
      </c>
      <c r="AN50">
        <v>-122.48336515</v>
      </c>
      <c r="AO50">
        <v>37.784009159999997</v>
      </c>
    </row>
    <row r="51" spans="1:41">
      <c r="A51" s="1" t="s">
        <v>41</v>
      </c>
      <c r="B51" s="1">
        <v>2</v>
      </c>
      <c r="C51" s="1">
        <v>912</v>
      </c>
      <c r="D51">
        <v>14611</v>
      </c>
      <c r="E51" t="s">
        <v>42</v>
      </c>
      <c r="F51" t="s">
        <v>43</v>
      </c>
      <c r="G51">
        <v>2</v>
      </c>
      <c r="H51">
        <v>50</v>
      </c>
      <c r="I51" s="2">
        <v>6100</v>
      </c>
      <c r="K51" t="s">
        <v>68</v>
      </c>
      <c r="N51" t="s">
        <v>46</v>
      </c>
      <c r="O51">
        <v>54</v>
      </c>
      <c r="Q51">
        <f t="shared" si="0"/>
        <v>2</v>
      </c>
      <c r="R51">
        <v>1</v>
      </c>
      <c r="S51">
        <v>0</v>
      </c>
      <c r="T51">
        <v>0</v>
      </c>
      <c r="U51">
        <v>1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47</v>
      </c>
      <c r="AI51" t="s">
        <v>48</v>
      </c>
      <c r="AM51" t="s">
        <v>128</v>
      </c>
      <c r="AN51">
        <v>-122.48324834</v>
      </c>
      <c r="AO51">
        <v>37.783959240000002</v>
      </c>
    </row>
    <row r="52" spans="1:41">
      <c r="A52" s="1" t="s">
        <v>41</v>
      </c>
      <c r="B52" s="1">
        <v>2</v>
      </c>
      <c r="C52" s="1">
        <v>912</v>
      </c>
      <c r="D52">
        <v>14611</v>
      </c>
      <c r="E52" t="s">
        <v>42</v>
      </c>
      <c r="F52" t="s">
        <v>43</v>
      </c>
      <c r="G52">
        <v>2</v>
      </c>
      <c r="H52">
        <v>51</v>
      </c>
      <c r="I52" s="2">
        <v>6100</v>
      </c>
      <c r="K52" t="s">
        <v>68</v>
      </c>
      <c r="N52" t="s">
        <v>46</v>
      </c>
      <c r="O52">
        <v>25</v>
      </c>
      <c r="Q52">
        <f t="shared" si="0"/>
        <v>1</v>
      </c>
      <c r="R52">
        <v>1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47</v>
      </c>
      <c r="AI52" t="s">
        <v>48</v>
      </c>
      <c r="AM52" t="s">
        <v>129</v>
      </c>
      <c r="AN52">
        <v>-122.48314846</v>
      </c>
      <c r="AO52">
        <v>37.78399864</v>
      </c>
    </row>
    <row r="53" spans="1:41">
      <c r="A53" s="1" t="s">
        <v>41</v>
      </c>
      <c r="B53" s="1">
        <v>2</v>
      </c>
      <c r="C53" s="1">
        <v>912</v>
      </c>
      <c r="D53">
        <v>14611</v>
      </c>
      <c r="E53" t="s">
        <v>42</v>
      </c>
      <c r="F53" t="s">
        <v>43</v>
      </c>
      <c r="G53">
        <v>2</v>
      </c>
      <c r="H53">
        <v>52</v>
      </c>
      <c r="I53" s="2">
        <v>200</v>
      </c>
      <c r="K53" t="s">
        <v>130</v>
      </c>
      <c r="N53" t="s">
        <v>46</v>
      </c>
      <c r="O53">
        <v>51</v>
      </c>
      <c r="Q53">
        <f t="shared" si="0"/>
        <v>1</v>
      </c>
      <c r="R53">
        <v>1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47</v>
      </c>
      <c r="AI53" t="s">
        <v>48</v>
      </c>
      <c r="AM53" t="s">
        <v>131</v>
      </c>
      <c r="AN53">
        <v>-122.482856</v>
      </c>
      <c r="AO53">
        <v>37.783763380000003</v>
      </c>
    </row>
    <row r="54" spans="1:41">
      <c r="A54" s="1" t="s">
        <v>41</v>
      </c>
      <c r="B54" s="1">
        <v>2</v>
      </c>
      <c r="C54" s="1">
        <v>912</v>
      </c>
      <c r="D54">
        <v>14611</v>
      </c>
      <c r="E54" t="s">
        <v>42</v>
      </c>
      <c r="F54" t="s">
        <v>43</v>
      </c>
      <c r="G54">
        <v>2</v>
      </c>
      <c r="H54">
        <v>53</v>
      </c>
      <c r="I54" s="2">
        <v>2100</v>
      </c>
      <c r="K54" t="s">
        <v>52</v>
      </c>
      <c r="N54" t="s">
        <v>46</v>
      </c>
      <c r="O54">
        <v>20</v>
      </c>
      <c r="Q54">
        <f t="shared" si="0"/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 t="s">
        <v>47</v>
      </c>
      <c r="AI54" t="s">
        <v>48</v>
      </c>
      <c r="AM54" t="s">
        <v>132</v>
      </c>
      <c r="AN54">
        <v>-122.48243841999999</v>
      </c>
      <c r="AO54">
        <v>37.782122880000003</v>
      </c>
    </row>
    <row r="55" spans="1:41">
      <c r="A55" s="1" t="s">
        <v>41</v>
      </c>
      <c r="B55" s="1">
        <v>2</v>
      </c>
      <c r="C55" s="1">
        <v>912</v>
      </c>
      <c r="D55">
        <v>14611</v>
      </c>
      <c r="E55" t="s">
        <v>42</v>
      </c>
      <c r="F55" t="s">
        <v>43</v>
      </c>
      <c r="G55">
        <v>2</v>
      </c>
      <c r="H55">
        <v>54</v>
      </c>
      <c r="I55" s="2">
        <v>6000</v>
      </c>
      <c r="K55" t="s">
        <v>68</v>
      </c>
      <c r="N55" t="s">
        <v>46</v>
      </c>
      <c r="O55">
        <v>120</v>
      </c>
      <c r="Q55">
        <f t="shared" si="0"/>
        <v>5</v>
      </c>
      <c r="R55">
        <v>1</v>
      </c>
      <c r="S55">
        <v>0</v>
      </c>
      <c r="T55">
        <v>0</v>
      </c>
      <c r="U55">
        <v>3</v>
      </c>
      <c r="V55">
        <v>2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47</v>
      </c>
      <c r="AI55" t="s">
        <v>48</v>
      </c>
      <c r="AM55" t="s">
        <v>133</v>
      </c>
      <c r="AN55">
        <v>-122.48241169000001</v>
      </c>
      <c r="AO55">
        <v>37.783981060000002</v>
      </c>
    </row>
    <row r="56" spans="1:41">
      <c r="A56" s="1" t="s">
        <v>41</v>
      </c>
      <c r="B56" s="1">
        <v>2</v>
      </c>
      <c r="C56" s="1">
        <v>912</v>
      </c>
      <c r="D56">
        <v>14611</v>
      </c>
      <c r="E56" t="s">
        <v>42</v>
      </c>
      <c r="F56" t="s">
        <v>43</v>
      </c>
      <c r="G56">
        <v>2</v>
      </c>
      <c r="H56">
        <v>55</v>
      </c>
      <c r="I56" s="2" t="s">
        <v>134</v>
      </c>
      <c r="K56" t="s">
        <v>68</v>
      </c>
      <c r="N56" t="s">
        <v>53</v>
      </c>
      <c r="O56">
        <f>120+69</f>
        <v>189</v>
      </c>
      <c r="Q56">
        <f t="shared" si="0"/>
        <v>2</v>
      </c>
      <c r="R56">
        <v>1</v>
      </c>
      <c r="S56">
        <v>0</v>
      </c>
      <c r="T56">
        <v>0</v>
      </c>
      <c r="U56">
        <v>0</v>
      </c>
      <c r="V56">
        <v>1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47</v>
      </c>
      <c r="AI56" t="s">
        <v>48</v>
      </c>
      <c r="AJ56" t="s">
        <v>135</v>
      </c>
      <c r="AK56" t="s">
        <v>117</v>
      </c>
      <c r="AM56" t="s">
        <v>136</v>
      </c>
      <c r="AN56">
        <v>-122.48216365</v>
      </c>
      <c r="AO56">
        <v>37.78399958</v>
      </c>
    </row>
    <row r="57" spans="1:41">
      <c r="A57" s="1" t="s">
        <v>41</v>
      </c>
      <c r="B57" s="1">
        <v>2</v>
      </c>
      <c r="C57" s="1">
        <v>912</v>
      </c>
      <c r="D57">
        <v>14611</v>
      </c>
      <c r="E57" t="s">
        <v>42</v>
      </c>
      <c r="F57" t="s">
        <v>43</v>
      </c>
      <c r="G57">
        <v>2</v>
      </c>
      <c r="H57">
        <v>56</v>
      </c>
      <c r="I57" s="2">
        <v>174</v>
      </c>
      <c r="K57" t="s">
        <v>66</v>
      </c>
      <c r="N57" t="s">
        <v>53</v>
      </c>
      <c r="O57">
        <v>46</v>
      </c>
      <c r="Q57">
        <f t="shared" si="0"/>
        <v>1</v>
      </c>
      <c r="R57">
        <v>1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47</v>
      </c>
      <c r="AI57" t="s">
        <v>48</v>
      </c>
      <c r="AJ57" t="s">
        <v>137</v>
      </c>
      <c r="AK57" t="s">
        <v>138</v>
      </c>
      <c r="AL57" t="s">
        <v>59</v>
      </c>
      <c r="AM57" t="s">
        <v>139</v>
      </c>
      <c r="AN57">
        <v>-122.48175777</v>
      </c>
      <c r="AO57">
        <v>37.784505850000002</v>
      </c>
    </row>
    <row r="58" spans="1:41">
      <c r="A58" s="1" t="s">
        <v>41</v>
      </c>
      <c r="B58" s="1">
        <v>2</v>
      </c>
      <c r="C58" s="1">
        <v>912</v>
      </c>
      <c r="D58">
        <v>14611</v>
      </c>
      <c r="E58" t="s">
        <v>42</v>
      </c>
      <c r="F58" t="s">
        <v>43</v>
      </c>
      <c r="G58">
        <v>2</v>
      </c>
      <c r="H58">
        <v>57</v>
      </c>
      <c r="I58" s="2" t="s">
        <v>140</v>
      </c>
      <c r="K58" t="s">
        <v>66</v>
      </c>
      <c r="N58" t="s">
        <v>46</v>
      </c>
      <c r="O58">
        <v>123</v>
      </c>
      <c r="Q58">
        <f t="shared" si="0"/>
        <v>5</v>
      </c>
      <c r="R58">
        <v>1</v>
      </c>
      <c r="S58">
        <v>0</v>
      </c>
      <c r="T58">
        <v>0</v>
      </c>
      <c r="U58">
        <v>0</v>
      </c>
      <c r="V58">
        <v>5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47</v>
      </c>
      <c r="AI58" t="s">
        <v>48</v>
      </c>
      <c r="AM58" t="s">
        <v>141</v>
      </c>
      <c r="AN58">
        <v>-122.48179143999999</v>
      </c>
      <c r="AO58">
        <v>37.784771999999997</v>
      </c>
    </row>
    <row r="59" spans="1:41">
      <c r="A59" s="1" t="s">
        <v>41</v>
      </c>
      <c r="B59" s="1">
        <v>2</v>
      </c>
      <c r="C59" s="1">
        <v>912</v>
      </c>
      <c r="D59">
        <v>14611</v>
      </c>
      <c r="E59" t="s">
        <v>42</v>
      </c>
      <c r="F59" t="s">
        <v>43</v>
      </c>
      <c r="G59">
        <v>2</v>
      </c>
      <c r="H59">
        <v>58</v>
      </c>
      <c r="I59" s="2">
        <v>152</v>
      </c>
      <c r="K59" t="s">
        <v>66</v>
      </c>
      <c r="N59" t="s">
        <v>46</v>
      </c>
      <c r="O59">
        <v>27</v>
      </c>
      <c r="Q59">
        <f t="shared" si="0"/>
        <v>1</v>
      </c>
      <c r="R59">
        <v>1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47</v>
      </c>
      <c r="AI59" t="s">
        <v>48</v>
      </c>
      <c r="AM59" t="s">
        <v>142</v>
      </c>
      <c r="AN59">
        <v>-122.48181885</v>
      </c>
      <c r="AO59">
        <v>37.784940570000003</v>
      </c>
    </row>
    <row r="60" spans="1:41">
      <c r="A60" s="1" t="s">
        <v>41</v>
      </c>
      <c r="B60" s="1">
        <v>2</v>
      </c>
      <c r="C60" s="1">
        <v>912</v>
      </c>
      <c r="D60">
        <v>14611</v>
      </c>
      <c r="E60" t="s">
        <v>42</v>
      </c>
      <c r="F60" t="s">
        <v>43</v>
      </c>
      <c r="G60">
        <v>2</v>
      </c>
      <c r="H60">
        <v>59</v>
      </c>
      <c r="I60" s="2" t="s">
        <v>143</v>
      </c>
      <c r="K60" t="s">
        <v>66</v>
      </c>
      <c r="N60" t="s">
        <v>53</v>
      </c>
      <c r="O60">
        <f>120+68</f>
        <v>188</v>
      </c>
      <c r="Q60">
        <f t="shared" si="0"/>
        <v>3</v>
      </c>
      <c r="R60">
        <v>1</v>
      </c>
      <c r="S60">
        <v>0</v>
      </c>
      <c r="T60">
        <v>0</v>
      </c>
      <c r="U60">
        <v>0</v>
      </c>
      <c r="V60">
        <v>0</v>
      </c>
      <c r="W60">
        <v>3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47</v>
      </c>
      <c r="AI60" t="s">
        <v>48</v>
      </c>
      <c r="AK60" t="s">
        <v>144</v>
      </c>
      <c r="AL60" t="s">
        <v>145</v>
      </c>
      <c r="AM60" t="s">
        <v>146</v>
      </c>
      <c r="AN60">
        <v>-122.48181338000001</v>
      </c>
      <c r="AO60">
        <v>37.784972860000003</v>
      </c>
    </row>
    <row r="61" spans="1:41">
      <c r="A61" s="1" t="s">
        <v>41</v>
      </c>
      <c r="B61" s="1">
        <v>2</v>
      </c>
      <c r="C61" s="1">
        <v>912</v>
      </c>
      <c r="D61">
        <v>14611</v>
      </c>
      <c r="E61" t="s">
        <v>42</v>
      </c>
      <c r="F61" t="s">
        <v>43</v>
      </c>
      <c r="G61">
        <v>2</v>
      </c>
      <c r="H61">
        <v>60</v>
      </c>
      <c r="I61" s="2" t="s">
        <v>147</v>
      </c>
      <c r="K61" t="s">
        <v>66</v>
      </c>
      <c r="N61" t="s">
        <v>46</v>
      </c>
      <c r="O61">
        <v>71</v>
      </c>
      <c r="Q61">
        <f t="shared" si="0"/>
        <v>3</v>
      </c>
      <c r="R61">
        <v>1</v>
      </c>
      <c r="S61">
        <v>0</v>
      </c>
      <c r="T61">
        <v>0</v>
      </c>
      <c r="U61">
        <v>2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47</v>
      </c>
      <c r="AI61" t="s">
        <v>48</v>
      </c>
      <c r="AM61" t="s">
        <v>148</v>
      </c>
      <c r="AN61">
        <v>-122.48183245</v>
      </c>
      <c r="AO61">
        <v>37.785221790000001</v>
      </c>
    </row>
    <row r="62" spans="1:41">
      <c r="A62" s="1" t="s">
        <v>41</v>
      </c>
      <c r="B62" s="1">
        <v>2</v>
      </c>
      <c r="C62" s="1">
        <v>912</v>
      </c>
      <c r="D62">
        <v>14611</v>
      </c>
      <c r="E62" t="s">
        <v>42</v>
      </c>
      <c r="F62" t="s">
        <v>43</v>
      </c>
      <c r="G62">
        <v>2</v>
      </c>
      <c r="H62">
        <v>61</v>
      </c>
      <c r="I62" s="2" t="s">
        <v>149</v>
      </c>
      <c r="K62" t="s">
        <v>66</v>
      </c>
      <c r="N62" t="s">
        <v>46</v>
      </c>
      <c r="O62">
        <v>56</v>
      </c>
      <c r="Q62">
        <f t="shared" si="0"/>
        <v>3</v>
      </c>
      <c r="R62">
        <v>1</v>
      </c>
      <c r="S62">
        <v>0</v>
      </c>
      <c r="T62">
        <v>0</v>
      </c>
      <c r="U62">
        <v>3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47</v>
      </c>
      <c r="AI62" t="s">
        <v>48</v>
      </c>
      <c r="AM62" t="s">
        <v>150</v>
      </c>
      <c r="AN62">
        <v>-122.48181979</v>
      </c>
      <c r="AO62">
        <v>37.785392719999997</v>
      </c>
    </row>
    <row r="63" spans="1:41">
      <c r="A63" s="1" t="s">
        <v>41</v>
      </c>
      <c r="B63" s="1">
        <v>2</v>
      </c>
      <c r="C63" s="1">
        <v>912</v>
      </c>
      <c r="D63">
        <v>14611</v>
      </c>
      <c r="E63" t="s">
        <v>42</v>
      </c>
      <c r="F63" t="s">
        <v>43</v>
      </c>
      <c r="G63">
        <v>2</v>
      </c>
      <c r="H63">
        <v>62</v>
      </c>
      <c r="I63" s="2" t="s">
        <v>151</v>
      </c>
      <c r="K63" t="s">
        <v>66</v>
      </c>
      <c r="N63" t="s">
        <v>46</v>
      </c>
      <c r="O63">
        <f>60+23</f>
        <v>83</v>
      </c>
      <c r="Q63">
        <f t="shared" si="0"/>
        <v>4</v>
      </c>
      <c r="R63">
        <v>1</v>
      </c>
      <c r="S63">
        <v>0</v>
      </c>
      <c r="T63">
        <v>0</v>
      </c>
      <c r="U63">
        <v>2</v>
      </c>
      <c r="V63">
        <v>2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47</v>
      </c>
      <c r="AI63" t="s">
        <v>48</v>
      </c>
      <c r="AM63" t="s">
        <v>152</v>
      </c>
      <c r="AN63">
        <v>-122.48179822</v>
      </c>
      <c r="AO63">
        <v>37.785605269999998</v>
      </c>
    </row>
    <row r="64" spans="1:41">
      <c r="A64" s="1" t="s">
        <v>41</v>
      </c>
      <c r="B64" s="1">
        <v>2</v>
      </c>
      <c r="C64" s="1">
        <v>912</v>
      </c>
      <c r="D64">
        <v>14611</v>
      </c>
      <c r="E64" t="s">
        <v>42</v>
      </c>
      <c r="F64" t="s">
        <v>43</v>
      </c>
      <c r="G64">
        <v>2</v>
      </c>
      <c r="H64">
        <v>63</v>
      </c>
      <c r="I64" s="2">
        <v>2200</v>
      </c>
      <c r="K64" t="s">
        <v>97</v>
      </c>
      <c r="N64" t="s">
        <v>46</v>
      </c>
      <c r="O64">
        <f>60+14</f>
        <v>74</v>
      </c>
      <c r="Q64">
        <f t="shared" si="0"/>
        <v>1</v>
      </c>
      <c r="R64">
        <v>1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47</v>
      </c>
      <c r="AI64" t="s">
        <v>48</v>
      </c>
      <c r="AK64" t="s">
        <v>89</v>
      </c>
      <c r="AL64" t="s">
        <v>59</v>
      </c>
      <c r="AM64" t="s">
        <v>153</v>
      </c>
      <c r="AN64">
        <v>-122.48237094</v>
      </c>
      <c r="AO64">
        <v>37.785884119999999</v>
      </c>
    </row>
    <row r="65" spans="1:41">
      <c r="A65" s="1" t="s">
        <v>41</v>
      </c>
      <c r="B65" s="1">
        <v>2</v>
      </c>
      <c r="C65" s="1">
        <v>912</v>
      </c>
      <c r="D65">
        <v>14611</v>
      </c>
      <c r="E65" t="s">
        <v>42</v>
      </c>
      <c r="F65" t="s">
        <v>43</v>
      </c>
      <c r="G65">
        <v>2</v>
      </c>
      <c r="H65">
        <v>64</v>
      </c>
      <c r="I65" s="2">
        <v>2100</v>
      </c>
      <c r="K65" t="s">
        <v>97</v>
      </c>
      <c r="N65" t="s">
        <v>46</v>
      </c>
      <c r="O65">
        <v>52</v>
      </c>
      <c r="Q65">
        <f t="shared" si="0"/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47</v>
      </c>
      <c r="AI65" t="s">
        <v>48</v>
      </c>
      <c r="AK65" t="s">
        <v>89</v>
      </c>
      <c r="AL65" t="s">
        <v>59</v>
      </c>
      <c r="AM65" t="s">
        <v>154</v>
      </c>
      <c r="AN65">
        <v>-122.4827387</v>
      </c>
      <c r="AO65">
        <v>37.785860820000003</v>
      </c>
    </row>
    <row r="66" spans="1:41">
      <c r="A66" s="1" t="s">
        <v>41</v>
      </c>
      <c r="B66" s="1">
        <v>2</v>
      </c>
      <c r="C66" s="1">
        <v>912</v>
      </c>
      <c r="D66">
        <v>14611</v>
      </c>
      <c r="E66" t="s">
        <v>42</v>
      </c>
      <c r="F66" t="s">
        <v>43</v>
      </c>
      <c r="G66">
        <v>2</v>
      </c>
      <c r="H66">
        <v>65</v>
      </c>
      <c r="I66" s="2" t="s">
        <v>155</v>
      </c>
      <c r="K66" t="s">
        <v>97</v>
      </c>
      <c r="N66" t="s">
        <v>46</v>
      </c>
      <c r="O66">
        <v>127</v>
      </c>
      <c r="Q66">
        <f t="shared" si="0"/>
        <v>2</v>
      </c>
      <c r="R66">
        <v>1</v>
      </c>
      <c r="S66">
        <v>0</v>
      </c>
      <c r="T66">
        <v>0</v>
      </c>
      <c r="U66">
        <v>0</v>
      </c>
      <c r="V66">
        <v>2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47</v>
      </c>
      <c r="AI66" t="s">
        <v>48</v>
      </c>
      <c r="AK66" t="s">
        <v>89</v>
      </c>
      <c r="AL66" t="s">
        <v>59</v>
      </c>
      <c r="AM66" t="s">
        <v>156</v>
      </c>
      <c r="AN66">
        <v>-122.4828188</v>
      </c>
      <c r="AO66">
        <v>37.78586868</v>
      </c>
    </row>
    <row r="67" spans="1:41">
      <c r="A67" s="1" t="s">
        <v>41</v>
      </c>
      <c r="B67" s="1">
        <v>2</v>
      </c>
      <c r="C67" s="1">
        <v>912</v>
      </c>
      <c r="D67">
        <v>14611</v>
      </c>
      <c r="E67" t="s">
        <v>42</v>
      </c>
      <c r="F67" t="s">
        <v>43</v>
      </c>
      <c r="G67">
        <v>2</v>
      </c>
      <c r="H67">
        <v>66</v>
      </c>
      <c r="I67" s="2">
        <v>2100</v>
      </c>
      <c r="K67" t="s">
        <v>97</v>
      </c>
      <c r="N67" t="s">
        <v>46</v>
      </c>
      <c r="O67">
        <v>24</v>
      </c>
      <c r="Q67">
        <f t="shared" ref="Q67:Q130" si="1">SUM(S67:AE67)</f>
        <v>1</v>
      </c>
      <c r="R67">
        <v>1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47</v>
      </c>
      <c r="AI67" t="s">
        <v>48</v>
      </c>
      <c r="AM67" t="s">
        <v>157</v>
      </c>
      <c r="AN67">
        <v>-122.4831671</v>
      </c>
      <c r="AO67">
        <v>37.785847619999998</v>
      </c>
    </row>
    <row r="68" spans="1:41">
      <c r="A68" s="1" t="s">
        <v>41</v>
      </c>
      <c r="B68" s="1">
        <v>2</v>
      </c>
      <c r="C68" s="1">
        <v>912</v>
      </c>
      <c r="D68">
        <v>14611</v>
      </c>
      <c r="E68" t="s">
        <v>42</v>
      </c>
      <c r="F68" t="s">
        <v>43</v>
      </c>
      <c r="G68">
        <v>2</v>
      </c>
      <c r="H68">
        <v>67</v>
      </c>
      <c r="I68" s="2" t="s">
        <v>158</v>
      </c>
      <c r="K68" t="s">
        <v>97</v>
      </c>
      <c r="N68" t="s">
        <v>46</v>
      </c>
      <c r="O68">
        <f>120+60+33</f>
        <v>213</v>
      </c>
      <c r="Q68">
        <f t="shared" si="1"/>
        <v>3</v>
      </c>
      <c r="R68">
        <v>1</v>
      </c>
      <c r="S68">
        <v>0</v>
      </c>
      <c r="T68">
        <v>0</v>
      </c>
      <c r="U68">
        <v>1</v>
      </c>
      <c r="V68">
        <v>2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 t="s">
        <v>47</v>
      </c>
      <c r="AI68" t="s">
        <v>48</v>
      </c>
      <c r="AK68" t="s">
        <v>89</v>
      </c>
      <c r="AL68" t="s">
        <v>59</v>
      </c>
      <c r="AM68" t="s">
        <v>159</v>
      </c>
      <c r="AN68">
        <v>-122.48354171</v>
      </c>
      <c r="AO68">
        <v>37.785836979999999</v>
      </c>
    </row>
    <row r="69" spans="1:41">
      <c r="A69" s="1" t="s">
        <v>41</v>
      </c>
      <c r="B69" s="1">
        <v>2</v>
      </c>
      <c r="C69" s="1">
        <v>912</v>
      </c>
      <c r="D69">
        <v>14611</v>
      </c>
      <c r="E69" t="s">
        <v>42</v>
      </c>
      <c r="F69" t="s">
        <v>43</v>
      </c>
      <c r="G69">
        <v>2</v>
      </c>
      <c r="H69">
        <v>68</v>
      </c>
      <c r="I69" s="2">
        <v>2270</v>
      </c>
      <c r="K69" t="s">
        <v>97</v>
      </c>
      <c r="N69" t="s">
        <v>46</v>
      </c>
      <c r="O69">
        <v>24</v>
      </c>
      <c r="Q69">
        <f t="shared" si="1"/>
        <v>1</v>
      </c>
      <c r="R69">
        <v>1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47</v>
      </c>
      <c r="AI69" t="s">
        <v>48</v>
      </c>
      <c r="AM69" t="s">
        <v>160</v>
      </c>
      <c r="AN69">
        <v>-122.48379224999999</v>
      </c>
      <c r="AO69">
        <v>37.78582317</v>
      </c>
    </row>
    <row r="70" spans="1:41">
      <c r="A70" s="1" t="s">
        <v>41</v>
      </c>
      <c r="B70" s="1">
        <v>2</v>
      </c>
      <c r="C70" s="1">
        <v>912</v>
      </c>
      <c r="D70">
        <v>14611</v>
      </c>
      <c r="E70" t="s">
        <v>42</v>
      </c>
      <c r="F70" t="s">
        <v>43</v>
      </c>
      <c r="G70">
        <v>2</v>
      </c>
      <c r="H70">
        <v>69</v>
      </c>
      <c r="I70" s="2" t="s">
        <v>161</v>
      </c>
      <c r="K70" t="s">
        <v>92</v>
      </c>
      <c r="N70" t="s">
        <v>46</v>
      </c>
      <c r="O70">
        <v>34</v>
      </c>
      <c r="Q70">
        <f t="shared" si="1"/>
        <v>2</v>
      </c>
      <c r="R70">
        <v>1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47</v>
      </c>
      <c r="AI70" t="s">
        <v>48</v>
      </c>
      <c r="AM70" t="s">
        <v>162</v>
      </c>
      <c r="AN70">
        <v>-122.48414386</v>
      </c>
      <c r="AO70">
        <v>37.785398100000002</v>
      </c>
    </row>
    <row r="71" spans="1:41">
      <c r="A71" s="1" t="s">
        <v>41</v>
      </c>
      <c r="B71" s="1">
        <v>2</v>
      </c>
      <c r="C71" s="1">
        <v>912</v>
      </c>
      <c r="D71">
        <v>14611</v>
      </c>
      <c r="E71" t="s">
        <v>42</v>
      </c>
      <c r="F71" t="s">
        <v>43</v>
      </c>
      <c r="G71">
        <v>2</v>
      </c>
      <c r="H71">
        <v>70</v>
      </c>
      <c r="I71" s="2">
        <v>221</v>
      </c>
      <c r="K71" t="s">
        <v>92</v>
      </c>
      <c r="N71" t="s">
        <v>53</v>
      </c>
      <c r="O71">
        <v>137</v>
      </c>
      <c r="Q71">
        <f t="shared" si="1"/>
        <v>3</v>
      </c>
      <c r="R71">
        <v>1</v>
      </c>
      <c r="S71">
        <v>0</v>
      </c>
      <c r="T71">
        <v>0</v>
      </c>
      <c r="U71">
        <v>0</v>
      </c>
      <c r="V71">
        <v>0</v>
      </c>
      <c r="W71">
        <v>3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47</v>
      </c>
      <c r="AI71" t="s">
        <v>48</v>
      </c>
      <c r="AJ71" t="s">
        <v>135</v>
      </c>
      <c r="AK71" t="s">
        <v>54</v>
      </c>
      <c r="AM71" t="s">
        <v>163</v>
      </c>
      <c r="AN71">
        <v>-122.48415463000001</v>
      </c>
      <c r="AO71">
        <v>37.785453519999997</v>
      </c>
    </row>
    <row r="72" spans="1:41">
      <c r="A72" s="1" t="s">
        <v>41</v>
      </c>
      <c r="B72" s="1">
        <v>2</v>
      </c>
      <c r="C72" s="1">
        <v>912</v>
      </c>
      <c r="D72">
        <v>14611</v>
      </c>
      <c r="E72" t="s">
        <v>42</v>
      </c>
      <c r="F72" t="s">
        <v>43</v>
      </c>
      <c r="G72">
        <v>2</v>
      </c>
      <c r="H72">
        <v>71</v>
      </c>
      <c r="I72" s="2" t="s">
        <v>164</v>
      </c>
      <c r="K72" t="s">
        <v>92</v>
      </c>
      <c r="N72" t="s">
        <v>46</v>
      </c>
      <c r="O72">
        <v>36</v>
      </c>
      <c r="Q72">
        <f t="shared" si="1"/>
        <v>2</v>
      </c>
      <c r="R72">
        <v>1</v>
      </c>
      <c r="S72">
        <v>0</v>
      </c>
      <c r="T72">
        <v>0</v>
      </c>
      <c r="U72">
        <v>0</v>
      </c>
      <c r="V72">
        <v>2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M72" t="s">
        <v>165</v>
      </c>
      <c r="AN72">
        <v>-122.4841551</v>
      </c>
      <c r="AO72">
        <v>37.785196300000003</v>
      </c>
    </row>
    <row r="73" spans="1:41">
      <c r="A73" s="1" t="s">
        <v>41</v>
      </c>
      <c r="B73" s="1">
        <v>2</v>
      </c>
      <c r="C73" s="1">
        <v>912</v>
      </c>
      <c r="D73">
        <v>14611</v>
      </c>
      <c r="E73" t="s">
        <v>42</v>
      </c>
      <c r="F73" t="s">
        <v>43</v>
      </c>
      <c r="G73">
        <v>2</v>
      </c>
      <c r="H73">
        <v>72</v>
      </c>
      <c r="I73" s="2">
        <v>237</v>
      </c>
      <c r="K73" t="s">
        <v>92</v>
      </c>
      <c r="N73" t="s">
        <v>46</v>
      </c>
      <c r="O73">
        <v>64</v>
      </c>
      <c r="Q73">
        <f t="shared" si="1"/>
        <v>1</v>
      </c>
      <c r="R73">
        <v>1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">
        <v>47</v>
      </c>
      <c r="AI73" t="s">
        <v>48</v>
      </c>
      <c r="AM73" t="s">
        <v>166</v>
      </c>
      <c r="AN73">
        <v>-122.48412836999999</v>
      </c>
      <c r="AO73">
        <v>37.785054279999997</v>
      </c>
    </row>
    <row r="74" spans="1:41">
      <c r="A74" s="1" t="s">
        <v>41</v>
      </c>
      <c r="B74" s="1">
        <v>2</v>
      </c>
      <c r="C74" s="1">
        <v>912</v>
      </c>
      <c r="D74">
        <v>14611</v>
      </c>
      <c r="E74" t="s">
        <v>42</v>
      </c>
      <c r="F74" t="s">
        <v>43</v>
      </c>
      <c r="G74">
        <v>2</v>
      </c>
      <c r="H74">
        <v>73</v>
      </c>
      <c r="I74" s="2">
        <v>265</v>
      </c>
      <c r="K74" t="s">
        <v>92</v>
      </c>
      <c r="N74" t="s">
        <v>46</v>
      </c>
      <c r="O74">
        <v>27</v>
      </c>
      <c r="Q74">
        <f t="shared" si="1"/>
        <v>1</v>
      </c>
      <c r="R74">
        <v>1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47</v>
      </c>
      <c r="AI74" t="s">
        <v>48</v>
      </c>
      <c r="AM74" t="s">
        <v>167</v>
      </c>
      <c r="AN74">
        <v>-122.48403894</v>
      </c>
      <c r="AO74">
        <v>37.784634509999997</v>
      </c>
    </row>
    <row r="75" spans="1:41">
      <c r="A75" s="1" t="s">
        <v>41</v>
      </c>
      <c r="B75" s="1">
        <v>2</v>
      </c>
      <c r="C75" s="1">
        <v>912</v>
      </c>
      <c r="D75">
        <v>14611</v>
      </c>
      <c r="E75" t="s">
        <v>42</v>
      </c>
      <c r="F75" t="s">
        <v>43</v>
      </c>
      <c r="G75">
        <v>2</v>
      </c>
      <c r="H75">
        <v>74</v>
      </c>
      <c r="I75" s="2" t="s">
        <v>168</v>
      </c>
      <c r="K75" t="s">
        <v>92</v>
      </c>
      <c r="N75" t="s">
        <v>46</v>
      </c>
      <c r="O75">
        <v>73</v>
      </c>
      <c r="Q75">
        <f t="shared" si="1"/>
        <v>4</v>
      </c>
      <c r="R75">
        <v>1</v>
      </c>
      <c r="S75">
        <v>0</v>
      </c>
      <c r="T75">
        <v>0</v>
      </c>
      <c r="U75">
        <v>4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47</v>
      </c>
      <c r="AI75" t="s">
        <v>48</v>
      </c>
      <c r="AM75" t="s">
        <v>169</v>
      </c>
      <c r="AN75">
        <v>-122.48406802</v>
      </c>
      <c r="AO75">
        <v>37.784518640000002</v>
      </c>
    </row>
    <row r="76" spans="1:41">
      <c r="A76" s="1" t="s">
        <v>41</v>
      </c>
      <c r="B76" s="1">
        <v>2</v>
      </c>
      <c r="C76" s="1">
        <v>912</v>
      </c>
      <c r="D76">
        <v>14611</v>
      </c>
      <c r="E76" t="s">
        <v>42</v>
      </c>
      <c r="F76" t="s">
        <v>43</v>
      </c>
      <c r="G76">
        <v>2</v>
      </c>
      <c r="H76">
        <v>75</v>
      </c>
      <c r="I76" s="2" t="s">
        <v>170</v>
      </c>
      <c r="K76" t="s">
        <v>92</v>
      </c>
      <c r="N76" t="s">
        <v>46</v>
      </c>
      <c r="O76">
        <v>55</v>
      </c>
      <c r="Q76">
        <f t="shared" si="1"/>
        <v>3</v>
      </c>
      <c r="R76">
        <v>1</v>
      </c>
      <c r="S76">
        <v>0</v>
      </c>
      <c r="T76">
        <v>0</v>
      </c>
      <c r="U76">
        <v>2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47</v>
      </c>
      <c r="AI76" t="s">
        <v>48</v>
      </c>
      <c r="AM76" t="s">
        <v>171</v>
      </c>
      <c r="AN76">
        <v>-122.48410884</v>
      </c>
      <c r="AO76">
        <v>37.784412979999999</v>
      </c>
    </row>
    <row r="77" spans="1:41">
      <c r="A77" s="1" t="s">
        <v>41</v>
      </c>
      <c r="B77" s="1">
        <v>2</v>
      </c>
      <c r="C77" s="1">
        <v>912</v>
      </c>
      <c r="D77">
        <v>14611</v>
      </c>
      <c r="E77" t="s">
        <v>42</v>
      </c>
      <c r="F77" t="s">
        <v>43</v>
      </c>
      <c r="G77">
        <v>2</v>
      </c>
      <c r="H77">
        <v>76</v>
      </c>
      <c r="I77" s="2">
        <v>291</v>
      </c>
      <c r="K77" t="s">
        <v>92</v>
      </c>
      <c r="N77" t="s">
        <v>46</v>
      </c>
      <c r="O77">
        <v>24</v>
      </c>
      <c r="Q77">
        <f t="shared" si="1"/>
        <v>1</v>
      </c>
      <c r="R77">
        <v>1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">
        <v>47</v>
      </c>
      <c r="AI77" t="s">
        <v>48</v>
      </c>
      <c r="AM77" t="s">
        <v>172</v>
      </c>
      <c r="AN77">
        <v>-122.48411702</v>
      </c>
      <c r="AO77">
        <v>37.784140530000002</v>
      </c>
    </row>
    <row r="78" spans="1:41">
      <c r="A78" s="1" t="s">
        <v>41</v>
      </c>
      <c r="B78" s="1">
        <v>2</v>
      </c>
      <c r="C78" s="1">
        <v>912</v>
      </c>
      <c r="D78">
        <v>14611</v>
      </c>
      <c r="E78" t="s">
        <v>42</v>
      </c>
      <c r="F78" t="s">
        <v>43</v>
      </c>
      <c r="G78">
        <v>2</v>
      </c>
      <c r="H78">
        <v>77</v>
      </c>
      <c r="I78" s="2" t="s">
        <v>173</v>
      </c>
      <c r="K78" t="s">
        <v>92</v>
      </c>
      <c r="N78" t="s">
        <v>46</v>
      </c>
      <c r="O78">
        <v>127</v>
      </c>
      <c r="Q78">
        <f t="shared" si="1"/>
        <v>6</v>
      </c>
      <c r="R78">
        <v>1</v>
      </c>
      <c r="S78">
        <v>0</v>
      </c>
      <c r="T78">
        <v>0</v>
      </c>
      <c r="U78">
        <v>3</v>
      </c>
      <c r="V78">
        <v>2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 t="s">
        <v>47</v>
      </c>
      <c r="AI78" t="s">
        <v>48</v>
      </c>
      <c r="AM78" t="s">
        <v>174</v>
      </c>
      <c r="AN78">
        <v>-122.48395828</v>
      </c>
      <c r="AO78">
        <v>37.783563309999998</v>
      </c>
    </row>
    <row r="79" spans="1:41">
      <c r="A79" s="1" t="s">
        <v>41</v>
      </c>
      <c r="B79" s="1">
        <v>2</v>
      </c>
      <c r="C79" s="1">
        <v>912</v>
      </c>
      <c r="D79">
        <v>14611</v>
      </c>
      <c r="E79" t="s">
        <v>42</v>
      </c>
      <c r="F79" t="s">
        <v>43</v>
      </c>
      <c r="G79">
        <v>2</v>
      </c>
      <c r="H79">
        <v>78</v>
      </c>
      <c r="I79" s="2">
        <v>321</v>
      </c>
      <c r="K79" t="s">
        <v>92</v>
      </c>
      <c r="N79" t="s">
        <v>46</v>
      </c>
      <c r="O79">
        <v>33</v>
      </c>
      <c r="Q79">
        <f t="shared" si="1"/>
        <v>1</v>
      </c>
      <c r="R79">
        <v>1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">
        <v>47</v>
      </c>
      <c r="AI79" t="s">
        <v>48</v>
      </c>
      <c r="AM79" t="s">
        <v>175</v>
      </c>
      <c r="AN79">
        <v>-122.48402394999999</v>
      </c>
      <c r="AO79">
        <v>37.783435849999996</v>
      </c>
    </row>
    <row r="80" spans="1:41">
      <c r="A80" s="1" t="s">
        <v>41</v>
      </c>
      <c r="B80" s="1">
        <v>2</v>
      </c>
      <c r="C80" s="1">
        <v>912</v>
      </c>
      <c r="D80">
        <v>14611</v>
      </c>
      <c r="E80" t="s">
        <v>42</v>
      </c>
      <c r="F80" t="s">
        <v>43</v>
      </c>
      <c r="G80">
        <v>2</v>
      </c>
      <c r="H80">
        <v>79</v>
      </c>
      <c r="I80" s="2" t="s">
        <v>176</v>
      </c>
      <c r="K80" t="s">
        <v>92</v>
      </c>
      <c r="N80" t="s">
        <v>46</v>
      </c>
      <c r="O80">
        <v>41</v>
      </c>
      <c r="Q80">
        <f t="shared" si="1"/>
        <v>2</v>
      </c>
      <c r="R80">
        <v>1</v>
      </c>
      <c r="S80">
        <v>0</v>
      </c>
      <c r="T80">
        <v>0</v>
      </c>
      <c r="U80">
        <v>1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">
        <v>47</v>
      </c>
      <c r="AI80" t="s">
        <v>48</v>
      </c>
      <c r="AM80" t="s">
        <v>177</v>
      </c>
      <c r="AN80">
        <v>-122.48395521</v>
      </c>
      <c r="AO80">
        <v>37.783311689999998</v>
      </c>
    </row>
    <row r="81" spans="1:41">
      <c r="A81" s="1" t="s">
        <v>41</v>
      </c>
      <c r="B81" s="1">
        <v>2</v>
      </c>
      <c r="C81" s="1">
        <v>912</v>
      </c>
      <c r="D81">
        <v>14611</v>
      </c>
      <c r="E81" t="s">
        <v>42</v>
      </c>
      <c r="F81" t="s">
        <v>43</v>
      </c>
      <c r="G81">
        <v>2</v>
      </c>
      <c r="H81">
        <v>80</v>
      </c>
      <c r="I81" s="2">
        <v>323</v>
      </c>
      <c r="K81" t="s">
        <v>92</v>
      </c>
      <c r="N81" t="s">
        <v>46</v>
      </c>
      <c r="O81">
        <v>133</v>
      </c>
      <c r="Q81">
        <f t="shared" si="1"/>
        <v>1</v>
      </c>
      <c r="R81">
        <v>1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">
        <v>47</v>
      </c>
      <c r="AI81" t="s">
        <v>48</v>
      </c>
      <c r="AJ81" t="s">
        <v>135</v>
      </c>
      <c r="AK81" t="s">
        <v>178</v>
      </c>
      <c r="AM81" t="s">
        <v>179</v>
      </c>
      <c r="AN81">
        <v>-122.48399992</v>
      </c>
      <c r="AO81">
        <v>37.783398640000001</v>
      </c>
    </row>
    <row r="82" spans="1:41">
      <c r="A82" s="1" t="s">
        <v>41</v>
      </c>
      <c r="B82" s="1">
        <v>2</v>
      </c>
      <c r="C82" s="1">
        <v>912</v>
      </c>
      <c r="D82">
        <v>14611</v>
      </c>
      <c r="E82" t="s">
        <v>42</v>
      </c>
      <c r="F82" t="s">
        <v>43</v>
      </c>
      <c r="G82">
        <v>2</v>
      </c>
      <c r="H82">
        <v>81</v>
      </c>
      <c r="I82" s="2">
        <v>333</v>
      </c>
      <c r="K82" t="s">
        <v>92</v>
      </c>
      <c r="N82" t="s">
        <v>46</v>
      </c>
      <c r="O82">
        <v>35</v>
      </c>
      <c r="Q82">
        <f t="shared" si="1"/>
        <v>2</v>
      </c>
      <c r="R82">
        <v>1</v>
      </c>
      <c r="S82">
        <v>0</v>
      </c>
      <c r="T82">
        <v>0</v>
      </c>
      <c r="U82">
        <v>0</v>
      </c>
      <c r="V82">
        <v>2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">
        <v>47</v>
      </c>
      <c r="AI82" t="s">
        <v>48</v>
      </c>
      <c r="AM82" t="s">
        <v>180</v>
      </c>
      <c r="AN82">
        <v>-122.48390841</v>
      </c>
      <c r="AO82">
        <v>37.783191389999999</v>
      </c>
    </row>
    <row r="83" spans="1:41">
      <c r="A83" s="1" t="s">
        <v>41</v>
      </c>
      <c r="B83" s="1">
        <v>2</v>
      </c>
      <c r="C83" s="1">
        <v>912</v>
      </c>
      <c r="D83">
        <v>14611</v>
      </c>
      <c r="E83" t="s">
        <v>42</v>
      </c>
      <c r="F83" t="s">
        <v>43</v>
      </c>
      <c r="G83">
        <v>2</v>
      </c>
      <c r="H83">
        <v>82</v>
      </c>
      <c r="I83" s="2">
        <v>329</v>
      </c>
      <c r="K83" t="s">
        <v>92</v>
      </c>
      <c r="N83" t="s">
        <v>53</v>
      </c>
      <c r="O83">
        <v>138</v>
      </c>
      <c r="Q83">
        <f t="shared" si="1"/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47</v>
      </c>
      <c r="AI83" t="s">
        <v>48</v>
      </c>
      <c r="AJ83" t="s">
        <v>137</v>
      </c>
      <c r="AK83" t="s">
        <v>117</v>
      </c>
      <c r="AM83" t="s">
        <v>181</v>
      </c>
      <c r="AN83">
        <v>-122.48393237000001</v>
      </c>
      <c r="AO83">
        <v>37.783136540000001</v>
      </c>
    </row>
    <row r="84" spans="1:41">
      <c r="A84" s="1" t="s">
        <v>41</v>
      </c>
      <c r="B84" s="1">
        <v>2</v>
      </c>
      <c r="C84" s="1">
        <v>912</v>
      </c>
      <c r="D84">
        <v>14611</v>
      </c>
      <c r="E84" t="s">
        <v>42</v>
      </c>
      <c r="F84" t="s">
        <v>43</v>
      </c>
      <c r="G84">
        <v>2</v>
      </c>
      <c r="H84">
        <v>83</v>
      </c>
      <c r="I84" s="2">
        <v>335</v>
      </c>
      <c r="K84" t="s">
        <v>92</v>
      </c>
      <c r="N84" t="s">
        <v>53</v>
      </c>
      <c r="O84">
        <f>60+38</f>
        <v>98</v>
      </c>
      <c r="Q84">
        <f t="shared" si="1"/>
        <v>1</v>
      </c>
      <c r="R84">
        <v>1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">
        <v>47</v>
      </c>
      <c r="AI84" t="s">
        <v>48</v>
      </c>
      <c r="AJ84" t="s">
        <v>135</v>
      </c>
      <c r="AK84" t="s">
        <v>117</v>
      </c>
      <c r="AM84" t="s">
        <v>182</v>
      </c>
      <c r="AN84">
        <v>-122.48392681999999</v>
      </c>
      <c r="AO84">
        <v>37.782908980000002</v>
      </c>
    </row>
    <row r="85" spans="1:41">
      <c r="A85" s="1" t="s">
        <v>41</v>
      </c>
      <c r="B85" s="1">
        <v>2</v>
      </c>
      <c r="C85" s="1">
        <v>912</v>
      </c>
      <c r="D85">
        <v>14611</v>
      </c>
      <c r="E85" t="s">
        <v>42</v>
      </c>
      <c r="F85" t="s">
        <v>43</v>
      </c>
      <c r="G85">
        <v>2</v>
      </c>
      <c r="H85">
        <v>84</v>
      </c>
      <c r="I85" s="2">
        <v>351</v>
      </c>
      <c r="K85" t="s">
        <v>92</v>
      </c>
      <c r="N85" t="s">
        <v>53</v>
      </c>
      <c r="O85">
        <v>50</v>
      </c>
      <c r="Q85">
        <f t="shared" si="1"/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">
        <v>47</v>
      </c>
      <c r="AI85" t="s">
        <v>48</v>
      </c>
      <c r="AL85" t="s">
        <v>59</v>
      </c>
      <c r="AM85" t="s">
        <v>183</v>
      </c>
      <c r="AN85">
        <v>-122.48392541</v>
      </c>
      <c r="AO85">
        <v>37.782941489999999</v>
      </c>
    </row>
    <row r="86" spans="1:41">
      <c r="A86" s="1" t="s">
        <v>41</v>
      </c>
      <c r="B86" s="1">
        <v>2</v>
      </c>
      <c r="C86" s="1">
        <v>912</v>
      </c>
      <c r="D86">
        <v>14611</v>
      </c>
      <c r="E86" t="s">
        <v>42</v>
      </c>
      <c r="F86" t="s">
        <v>43</v>
      </c>
      <c r="G86">
        <v>2</v>
      </c>
      <c r="H86">
        <v>85</v>
      </c>
      <c r="I86" s="2" t="s">
        <v>184</v>
      </c>
      <c r="K86" t="s">
        <v>92</v>
      </c>
      <c r="N86" t="s">
        <v>46</v>
      </c>
      <c r="O86">
        <v>40</v>
      </c>
      <c r="Q86">
        <f t="shared" si="1"/>
        <v>2</v>
      </c>
      <c r="R86">
        <v>1</v>
      </c>
      <c r="S86">
        <v>0</v>
      </c>
      <c r="T86">
        <v>0</v>
      </c>
      <c r="U86">
        <v>0</v>
      </c>
      <c r="V86">
        <v>1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47</v>
      </c>
      <c r="AI86" t="s">
        <v>48</v>
      </c>
      <c r="AM86" t="s">
        <v>185</v>
      </c>
      <c r="AN86">
        <v>-122.48393887</v>
      </c>
      <c r="AO86">
        <v>37.782743779999997</v>
      </c>
    </row>
    <row r="87" spans="1:41">
      <c r="A87" s="1" t="s">
        <v>41</v>
      </c>
      <c r="B87" s="1">
        <v>2</v>
      </c>
      <c r="C87" s="1">
        <v>912</v>
      </c>
      <c r="D87">
        <v>14611</v>
      </c>
      <c r="E87" t="s">
        <v>42</v>
      </c>
      <c r="F87" t="s">
        <v>43</v>
      </c>
      <c r="G87">
        <v>2</v>
      </c>
      <c r="H87">
        <v>86</v>
      </c>
      <c r="I87" s="2" t="s">
        <v>186</v>
      </c>
      <c r="K87" t="s">
        <v>92</v>
      </c>
      <c r="N87" t="s">
        <v>46</v>
      </c>
      <c r="O87">
        <f>120+61</f>
        <v>181</v>
      </c>
      <c r="Q87">
        <f t="shared" si="1"/>
        <v>5</v>
      </c>
      <c r="R87">
        <v>1</v>
      </c>
      <c r="S87">
        <v>0</v>
      </c>
      <c r="T87">
        <v>0</v>
      </c>
      <c r="U87">
        <v>3</v>
      </c>
      <c r="V87">
        <v>2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5</v>
      </c>
      <c r="AG87">
        <v>0</v>
      </c>
      <c r="AH87" t="s">
        <v>47</v>
      </c>
      <c r="AI87" t="s">
        <v>48</v>
      </c>
      <c r="AM87" t="s">
        <v>187</v>
      </c>
      <c r="AN87">
        <v>-122.48391427</v>
      </c>
      <c r="AO87">
        <v>37.782479739999999</v>
      </c>
    </row>
    <row r="88" spans="1:41">
      <c r="A88" s="1" t="s">
        <v>41</v>
      </c>
      <c r="B88" s="1">
        <v>2</v>
      </c>
      <c r="C88" s="1">
        <v>912</v>
      </c>
      <c r="D88">
        <v>14611</v>
      </c>
      <c r="E88" t="s">
        <v>42</v>
      </c>
      <c r="F88" t="s">
        <v>43</v>
      </c>
      <c r="G88">
        <v>2</v>
      </c>
      <c r="H88">
        <v>87</v>
      </c>
      <c r="I88" s="2" t="s">
        <v>188</v>
      </c>
      <c r="K88" t="s">
        <v>92</v>
      </c>
      <c r="N88" t="s">
        <v>46</v>
      </c>
      <c r="O88">
        <v>41</v>
      </c>
      <c r="Q88">
        <f t="shared" si="1"/>
        <v>2</v>
      </c>
      <c r="R88">
        <v>1</v>
      </c>
      <c r="S88">
        <v>0</v>
      </c>
      <c r="T88">
        <v>0</v>
      </c>
      <c r="U88">
        <v>0</v>
      </c>
      <c r="V88">
        <v>2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47</v>
      </c>
      <c r="AI88" t="s">
        <v>48</v>
      </c>
      <c r="AM88" t="s">
        <v>189</v>
      </c>
      <c r="AN88">
        <v>-122.48384199</v>
      </c>
      <c r="AO88">
        <v>37.781687130000002</v>
      </c>
    </row>
    <row r="89" spans="1:41">
      <c r="A89" s="1" t="s">
        <v>41</v>
      </c>
      <c r="B89" s="1">
        <v>2</v>
      </c>
      <c r="C89" s="1">
        <v>912</v>
      </c>
      <c r="D89">
        <v>14611</v>
      </c>
      <c r="E89" t="s">
        <v>42</v>
      </c>
      <c r="F89" t="s">
        <v>43</v>
      </c>
      <c r="G89">
        <v>2</v>
      </c>
      <c r="H89">
        <v>88</v>
      </c>
      <c r="I89" s="2" t="s">
        <v>190</v>
      </c>
      <c r="K89" t="s">
        <v>92</v>
      </c>
      <c r="N89" t="s">
        <v>46</v>
      </c>
      <c r="O89">
        <v>80</v>
      </c>
      <c r="Q89">
        <f t="shared" si="1"/>
        <v>5</v>
      </c>
      <c r="R89">
        <v>1</v>
      </c>
      <c r="S89">
        <v>0</v>
      </c>
      <c r="T89">
        <v>0</v>
      </c>
      <c r="U89">
        <v>5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">
        <v>47</v>
      </c>
      <c r="AI89" t="s">
        <v>48</v>
      </c>
      <c r="AM89" t="s">
        <v>191</v>
      </c>
      <c r="AN89">
        <v>-122.48388851</v>
      </c>
      <c r="AO89">
        <v>37.781444469999997</v>
      </c>
    </row>
    <row r="90" spans="1:41">
      <c r="A90" s="1" t="s">
        <v>41</v>
      </c>
      <c r="B90" s="1">
        <v>2</v>
      </c>
      <c r="C90" s="1">
        <v>912</v>
      </c>
      <c r="D90">
        <v>14611</v>
      </c>
      <c r="E90" t="s">
        <v>42</v>
      </c>
      <c r="F90" t="s">
        <v>43</v>
      </c>
      <c r="G90">
        <v>2</v>
      </c>
      <c r="H90">
        <v>89</v>
      </c>
      <c r="I90" s="2">
        <v>451</v>
      </c>
      <c r="K90" t="s">
        <v>92</v>
      </c>
      <c r="N90" t="s">
        <v>46</v>
      </c>
      <c r="O90">
        <v>41</v>
      </c>
      <c r="Q90">
        <f t="shared" si="1"/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">
        <v>47</v>
      </c>
      <c r="AI90" t="s">
        <v>48</v>
      </c>
      <c r="AM90" t="s">
        <v>192</v>
      </c>
      <c r="AN90">
        <v>-122.48384852</v>
      </c>
      <c r="AO90">
        <v>37.781018070000002</v>
      </c>
    </row>
    <row r="91" spans="1:41">
      <c r="A91" s="1" t="s">
        <v>41</v>
      </c>
      <c r="B91" s="1">
        <v>2</v>
      </c>
      <c r="C91" s="1">
        <v>912</v>
      </c>
      <c r="D91">
        <v>14611</v>
      </c>
      <c r="E91" t="s">
        <v>42</v>
      </c>
      <c r="F91" t="s">
        <v>43</v>
      </c>
      <c r="G91">
        <v>2</v>
      </c>
      <c r="H91">
        <v>90</v>
      </c>
      <c r="I91" s="2">
        <v>463</v>
      </c>
      <c r="K91" t="s">
        <v>92</v>
      </c>
      <c r="N91" t="s">
        <v>46</v>
      </c>
      <c r="O91">
        <v>24</v>
      </c>
      <c r="Q91">
        <f t="shared" si="1"/>
        <v>1</v>
      </c>
      <c r="R91">
        <v>1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47</v>
      </c>
      <c r="AI91" t="s">
        <v>48</v>
      </c>
      <c r="AM91" t="s">
        <v>193</v>
      </c>
      <c r="AN91">
        <v>-122.48381845999999</v>
      </c>
      <c r="AO91">
        <v>37.780878000000001</v>
      </c>
    </row>
    <row r="92" spans="1:41">
      <c r="A92" s="1" t="s">
        <v>41</v>
      </c>
      <c r="B92" s="1">
        <v>2</v>
      </c>
      <c r="C92" s="1">
        <v>912</v>
      </c>
      <c r="D92">
        <v>14611</v>
      </c>
      <c r="E92" t="s">
        <v>42</v>
      </c>
      <c r="F92" t="s">
        <v>43</v>
      </c>
      <c r="G92">
        <v>2</v>
      </c>
      <c r="H92">
        <v>91</v>
      </c>
      <c r="I92" s="2">
        <v>467</v>
      </c>
      <c r="K92" t="s">
        <v>92</v>
      </c>
      <c r="N92" t="s">
        <v>53</v>
      </c>
      <c r="O92">
        <v>76</v>
      </c>
      <c r="Q92">
        <f t="shared" si="1"/>
        <v>1</v>
      </c>
      <c r="R92">
        <v>1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47</v>
      </c>
      <c r="AI92" t="s">
        <v>48</v>
      </c>
      <c r="AJ92" t="s">
        <v>135</v>
      </c>
      <c r="AK92" t="s">
        <v>117</v>
      </c>
      <c r="AM92" t="s">
        <v>194</v>
      </c>
      <c r="AN92">
        <v>-122.48384906</v>
      </c>
      <c r="AO92">
        <v>37.780838080000002</v>
      </c>
    </row>
    <row r="93" spans="1:41">
      <c r="A93" s="1" t="s">
        <v>41</v>
      </c>
      <c r="B93" s="1">
        <v>2</v>
      </c>
      <c r="C93" s="1">
        <v>912</v>
      </c>
      <c r="D93">
        <v>14611</v>
      </c>
      <c r="E93" t="s">
        <v>42</v>
      </c>
      <c r="F93" t="s">
        <v>43</v>
      </c>
      <c r="G93">
        <v>2</v>
      </c>
      <c r="H93">
        <v>92</v>
      </c>
      <c r="I93" s="2" t="s">
        <v>195</v>
      </c>
      <c r="K93" t="s">
        <v>92</v>
      </c>
      <c r="N93" t="s">
        <v>46</v>
      </c>
      <c r="O93">
        <v>32</v>
      </c>
      <c r="Q93">
        <f t="shared" si="1"/>
        <v>2</v>
      </c>
      <c r="R93">
        <v>1</v>
      </c>
      <c r="S93">
        <v>0</v>
      </c>
      <c r="T93">
        <v>0</v>
      </c>
      <c r="U93">
        <v>0</v>
      </c>
      <c r="V93">
        <v>2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47</v>
      </c>
      <c r="AI93" t="s">
        <v>48</v>
      </c>
      <c r="AM93" t="s">
        <v>196</v>
      </c>
      <c r="AN93">
        <v>-122.48380648</v>
      </c>
      <c r="AO93">
        <v>37.780722070000003</v>
      </c>
    </row>
    <row r="94" spans="1:41">
      <c r="A94" s="1" t="s">
        <v>41</v>
      </c>
      <c r="B94" s="1">
        <v>2</v>
      </c>
      <c r="C94" s="1">
        <v>912</v>
      </c>
      <c r="D94">
        <v>14611</v>
      </c>
      <c r="E94" t="s">
        <v>42</v>
      </c>
      <c r="F94" t="s">
        <v>43</v>
      </c>
      <c r="G94">
        <v>2</v>
      </c>
      <c r="H94">
        <v>93</v>
      </c>
      <c r="I94" s="2">
        <v>479</v>
      </c>
      <c r="K94" t="s">
        <v>92</v>
      </c>
      <c r="N94" t="s">
        <v>53</v>
      </c>
      <c r="O94">
        <v>110</v>
      </c>
      <c r="Q94">
        <f t="shared" si="1"/>
        <v>1</v>
      </c>
      <c r="R94">
        <v>1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">
        <v>47</v>
      </c>
      <c r="AI94" t="s">
        <v>48</v>
      </c>
      <c r="AJ94" t="s">
        <v>137</v>
      </c>
      <c r="AK94" t="s">
        <v>117</v>
      </c>
      <c r="AM94" t="s">
        <v>197</v>
      </c>
      <c r="AN94">
        <v>-122.4837642</v>
      </c>
      <c r="AO94">
        <v>37.780579879999998</v>
      </c>
    </row>
    <row r="95" spans="1:41">
      <c r="A95" s="1" t="s">
        <v>41</v>
      </c>
      <c r="B95" s="1">
        <v>2</v>
      </c>
      <c r="C95" s="1">
        <v>912</v>
      </c>
      <c r="D95">
        <v>14611</v>
      </c>
      <c r="E95" t="s">
        <v>42</v>
      </c>
      <c r="F95" t="s">
        <v>43</v>
      </c>
      <c r="G95">
        <v>2</v>
      </c>
      <c r="H95">
        <v>94</v>
      </c>
      <c r="I95" s="2">
        <v>5900</v>
      </c>
      <c r="K95" t="s">
        <v>45</v>
      </c>
      <c r="N95" t="s">
        <v>46</v>
      </c>
      <c r="O95">
        <v>82</v>
      </c>
      <c r="Q95">
        <f t="shared" si="1"/>
        <v>3</v>
      </c>
      <c r="R95">
        <v>1</v>
      </c>
      <c r="S95">
        <v>0</v>
      </c>
      <c r="T95">
        <v>0</v>
      </c>
      <c r="U95">
        <v>0</v>
      </c>
      <c r="V95">
        <v>3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47</v>
      </c>
      <c r="AI95" t="s">
        <v>48</v>
      </c>
      <c r="AM95" t="s">
        <v>198</v>
      </c>
      <c r="AN95">
        <v>-122.4833319</v>
      </c>
      <c r="AO95">
        <v>37.780245139999998</v>
      </c>
    </row>
    <row r="96" spans="1:41">
      <c r="A96" s="1" t="s">
        <v>41</v>
      </c>
      <c r="B96" s="1">
        <v>2</v>
      </c>
      <c r="C96" s="1">
        <v>912</v>
      </c>
      <c r="D96">
        <v>14611</v>
      </c>
      <c r="E96" t="s">
        <v>42</v>
      </c>
      <c r="F96" t="s">
        <v>43</v>
      </c>
      <c r="G96">
        <v>2</v>
      </c>
      <c r="H96">
        <v>95</v>
      </c>
      <c r="I96" s="2">
        <v>446</v>
      </c>
      <c r="K96" t="s">
        <v>92</v>
      </c>
      <c r="N96" t="s">
        <v>46</v>
      </c>
      <c r="O96">
        <v>38</v>
      </c>
      <c r="Q96">
        <f t="shared" si="1"/>
        <v>2</v>
      </c>
      <c r="R96">
        <v>1</v>
      </c>
      <c r="S96">
        <v>0</v>
      </c>
      <c r="T96">
        <v>0</v>
      </c>
      <c r="U96">
        <v>2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">
        <v>47</v>
      </c>
      <c r="AI96" t="s">
        <v>48</v>
      </c>
      <c r="AM96" t="s">
        <v>199</v>
      </c>
      <c r="AN96">
        <v>-122.4837241</v>
      </c>
      <c r="AO96">
        <v>37.781217409999996</v>
      </c>
    </row>
    <row r="97" spans="1:41">
      <c r="A97" s="1" t="s">
        <v>41</v>
      </c>
      <c r="B97" s="1">
        <v>2</v>
      </c>
      <c r="C97" s="1">
        <v>912</v>
      </c>
      <c r="D97">
        <v>14611</v>
      </c>
      <c r="E97" t="s">
        <v>42</v>
      </c>
      <c r="F97" t="s">
        <v>43</v>
      </c>
      <c r="G97">
        <v>2</v>
      </c>
      <c r="H97">
        <v>96</v>
      </c>
      <c r="I97" s="2">
        <v>438</v>
      </c>
      <c r="K97" t="s">
        <v>92</v>
      </c>
      <c r="N97" t="s">
        <v>46</v>
      </c>
      <c r="O97">
        <v>38</v>
      </c>
      <c r="Q97">
        <f t="shared" si="1"/>
        <v>2</v>
      </c>
      <c r="R97">
        <v>1</v>
      </c>
      <c r="S97">
        <v>0</v>
      </c>
      <c r="T97">
        <v>0</v>
      </c>
      <c r="U97">
        <v>1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">
        <v>47</v>
      </c>
      <c r="AI97" t="s">
        <v>48</v>
      </c>
      <c r="AM97" t="s">
        <v>200</v>
      </c>
      <c r="AN97">
        <v>-122.48379961000001</v>
      </c>
      <c r="AO97">
        <v>37.781322459999998</v>
      </c>
    </row>
    <row r="98" spans="1:41">
      <c r="A98" s="1" t="s">
        <v>41</v>
      </c>
      <c r="B98" s="1">
        <v>2</v>
      </c>
      <c r="C98" s="1">
        <v>912</v>
      </c>
      <c r="D98">
        <v>14611</v>
      </c>
      <c r="E98" t="s">
        <v>42</v>
      </c>
      <c r="F98" t="s">
        <v>43</v>
      </c>
      <c r="G98">
        <v>2</v>
      </c>
      <c r="H98">
        <v>97</v>
      </c>
      <c r="I98" s="2">
        <v>430</v>
      </c>
      <c r="K98" t="s">
        <v>92</v>
      </c>
      <c r="N98" t="s">
        <v>46</v>
      </c>
      <c r="O98">
        <v>51</v>
      </c>
      <c r="Q98">
        <f t="shared" si="1"/>
        <v>2</v>
      </c>
      <c r="R98">
        <v>1</v>
      </c>
      <c r="S98">
        <v>0</v>
      </c>
      <c r="T98">
        <v>0</v>
      </c>
      <c r="U98">
        <v>0</v>
      </c>
      <c r="V98">
        <v>2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47</v>
      </c>
      <c r="AI98" t="s">
        <v>48</v>
      </c>
      <c r="AM98" t="s">
        <v>201</v>
      </c>
      <c r="AN98">
        <v>-122.48380881999999</v>
      </c>
      <c r="AO98">
        <v>37.781595690000003</v>
      </c>
    </row>
    <row r="99" spans="1:41">
      <c r="A99" s="1" t="s">
        <v>41</v>
      </c>
      <c r="B99" s="1">
        <v>2</v>
      </c>
      <c r="C99" s="1">
        <v>912</v>
      </c>
      <c r="D99">
        <v>14611</v>
      </c>
      <c r="E99" t="s">
        <v>42</v>
      </c>
      <c r="F99" t="s">
        <v>43</v>
      </c>
      <c r="G99">
        <v>2</v>
      </c>
      <c r="H99">
        <v>98</v>
      </c>
      <c r="I99" s="2">
        <v>400</v>
      </c>
      <c r="K99" t="s">
        <v>92</v>
      </c>
      <c r="N99" t="s">
        <v>46</v>
      </c>
      <c r="O99">
        <v>49</v>
      </c>
      <c r="Q99">
        <f t="shared" si="1"/>
        <v>3</v>
      </c>
      <c r="R99">
        <v>1</v>
      </c>
      <c r="S99">
        <v>0</v>
      </c>
      <c r="T99">
        <v>0</v>
      </c>
      <c r="U99">
        <v>2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47</v>
      </c>
      <c r="AI99" t="s">
        <v>48</v>
      </c>
      <c r="AM99" t="s">
        <v>202</v>
      </c>
      <c r="AN99">
        <v>-122.48379255</v>
      </c>
      <c r="AO99">
        <v>37.78172352</v>
      </c>
    </row>
    <row r="100" spans="1:41">
      <c r="A100" s="1" t="s">
        <v>41</v>
      </c>
      <c r="B100" s="1">
        <v>2</v>
      </c>
      <c r="C100" s="1">
        <v>912</v>
      </c>
      <c r="D100">
        <v>14611</v>
      </c>
      <c r="E100" t="s">
        <v>42</v>
      </c>
      <c r="F100" t="s">
        <v>43</v>
      </c>
      <c r="G100">
        <v>2</v>
      </c>
      <c r="H100">
        <v>99</v>
      </c>
      <c r="I100" s="2" t="s">
        <v>203</v>
      </c>
      <c r="K100" t="s">
        <v>204</v>
      </c>
      <c r="N100" t="s">
        <v>46</v>
      </c>
      <c r="O100">
        <v>51</v>
      </c>
      <c r="Q100">
        <f t="shared" si="1"/>
        <v>3</v>
      </c>
      <c r="R100">
        <v>1</v>
      </c>
      <c r="S100">
        <v>0</v>
      </c>
      <c r="T100">
        <v>0</v>
      </c>
      <c r="U100">
        <v>2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47</v>
      </c>
      <c r="AI100" t="s">
        <v>48</v>
      </c>
      <c r="AM100" t="s">
        <v>205</v>
      </c>
      <c r="AN100">
        <v>-122.48378934</v>
      </c>
      <c r="AO100">
        <v>37.782352869999997</v>
      </c>
    </row>
    <row r="101" spans="1:41">
      <c r="A101" s="1" t="s">
        <v>41</v>
      </c>
      <c r="B101" s="1">
        <v>2</v>
      </c>
      <c r="C101" s="1">
        <v>912</v>
      </c>
      <c r="D101">
        <v>14611</v>
      </c>
      <c r="E101" t="s">
        <v>42</v>
      </c>
      <c r="F101" t="s">
        <v>43</v>
      </c>
      <c r="G101">
        <v>2</v>
      </c>
      <c r="H101">
        <v>100</v>
      </c>
      <c r="I101" s="2" t="s">
        <v>206</v>
      </c>
      <c r="K101" t="s">
        <v>92</v>
      </c>
      <c r="N101" t="s">
        <v>46</v>
      </c>
      <c r="O101">
        <v>49</v>
      </c>
      <c r="Q101">
        <f t="shared" si="1"/>
        <v>2</v>
      </c>
      <c r="R101">
        <v>1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47</v>
      </c>
      <c r="AM101" t="s">
        <v>207</v>
      </c>
      <c r="AN101">
        <v>-122.4838994</v>
      </c>
      <c r="AO101">
        <v>37.782395489999999</v>
      </c>
    </row>
    <row r="102" spans="1:41">
      <c r="A102" s="1" t="s">
        <v>41</v>
      </c>
      <c r="B102" s="1">
        <v>2</v>
      </c>
      <c r="C102" s="1">
        <v>912</v>
      </c>
      <c r="D102">
        <v>14611</v>
      </c>
      <c r="E102" t="s">
        <v>42</v>
      </c>
      <c r="F102" t="s">
        <v>43</v>
      </c>
      <c r="G102">
        <v>2</v>
      </c>
      <c r="H102">
        <v>101</v>
      </c>
      <c r="I102" s="2" t="s">
        <v>208</v>
      </c>
      <c r="K102" t="s">
        <v>92</v>
      </c>
      <c r="N102" t="s">
        <v>46</v>
      </c>
      <c r="O102">
        <v>48</v>
      </c>
      <c r="Q102">
        <f t="shared" si="1"/>
        <v>3</v>
      </c>
      <c r="R102">
        <v>1</v>
      </c>
      <c r="S102">
        <v>0</v>
      </c>
      <c r="T102">
        <v>0</v>
      </c>
      <c r="U102">
        <v>1</v>
      </c>
      <c r="V102">
        <v>2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">
        <v>47</v>
      </c>
      <c r="AI102" t="s">
        <v>48</v>
      </c>
      <c r="AM102" t="s">
        <v>209</v>
      </c>
      <c r="AN102">
        <v>-122.48387674999999</v>
      </c>
      <c r="AO102">
        <v>37.782557599999997</v>
      </c>
    </row>
    <row r="103" spans="1:41">
      <c r="A103" s="1" t="s">
        <v>41</v>
      </c>
      <c r="B103" s="1">
        <v>2</v>
      </c>
      <c r="C103" s="1">
        <v>912</v>
      </c>
      <c r="D103">
        <v>14611</v>
      </c>
      <c r="E103" t="s">
        <v>42</v>
      </c>
      <c r="F103" t="s">
        <v>43</v>
      </c>
      <c r="G103">
        <v>2</v>
      </c>
      <c r="H103">
        <v>102</v>
      </c>
      <c r="I103" s="2">
        <v>362</v>
      </c>
      <c r="J103" t="s">
        <v>210</v>
      </c>
      <c r="K103" t="s">
        <v>92</v>
      </c>
      <c r="N103" t="s">
        <v>46</v>
      </c>
      <c r="O103">
        <v>68</v>
      </c>
      <c r="Q103">
        <f t="shared" si="1"/>
        <v>3</v>
      </c>
      <c r="R103">
        <v>1</v>
      </c>
      <c r="S103">
        <v>0</v>
      </c>
      <c r="T103">
        <v>0</v>
      </c>
      <c r="U103">
        <v>0</v>
      </c>
      <c r="V103">
        <v>3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47</v>
      </c>
      <c r="AI103" t="s">
        <v>48</v>
      </c>
      <c r="AM103" t="s">
        <v>211</v>
      </c>
      <c r="AN103">
        <v>-122.48394498</v>
      </c>
      <c r="AO103">
        <v>37.78272123</v>
      </c>
    </row>
    <row r="104" spans="1:41">
      <c r="A104" s="1" t="s">
        <v>41</v>
      </c>
      <c r="B104" s="1">
        <v>2</v>
      </c>
      <c r="C104" s="1">
        <v>912</v>
      </c>
      <c r="D104">
        <v>14611</v>
      </c>
      <c r="E104" t="s">
        <v>42</v>
      </c>
      <c r="F104" t="s">
        <v>43</v>
      </c>
      <c r="G104">
        <v>2</v>
      </c>
      <c r="H104">
        <v>103</v>
      </c>
      <c r="I104" s="2" t="s">
        <v>212</v>
      </c>
      <c r="K104" t="s">
        <v>92</v>
      </c>
      <c r="N104" t="s">
        <v>46</v>
      </c>
      <c r="O104">
        <v>54</v>
      </c>
      <c r="Q104">
        <f t="shared" si="1"/>
        <v>3</v>
      </c>
      <c r="R104">
        <v>1</v>
      </c>
      <c r="S104">
        <v>0</v>
      </c>
      <c r="T104">
        <v>0</v>
      </c>
      <c r="U104">
        <v>0</v>
      </c>
      <c r="V104">
        <v>3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">
        <v>47</v>
      </c>
      <c r="AI104" t="s">
        <v>48</v>
      </c>
      <c r="AM104" t="s">
        <v>213</v>
      </c>
      <c r="AN104">
        <v>-122.48397015</v>
      </c>
      <c r="AO104">
        <v>37.782842430000002</v>
      </c>
    </row>
    <row r="105" spans="1:41">
      <c r="A105" s="1" t="s">
        <v>41</v>
      </c>
      <c r="B105" s="1">
        <v>2</v>
      </c>
      <c r="C105" s="1">
        <v>912</v>
      </c>
      <c r="D105">
        <v>14611</v>
      </c>
      <c r="E105" t="s">
        <v>42</v>
      </c>
      <c r="F105" t="s">
        <v>43</v>
      </c>
      <c r="G105">
        <v>2</v>
      </c>
      <c r="H105">
        <v>104</v>
      </c>
      <c r="I105" s="2">
        <v>338</v>
      </c>
      <c r="K105" t="s">
        <v>92</v>
      </c>
      <c r="N105" t="s">
        <v>46</v>
      </c>
      <c r="O105">
        <v>38</v>
      </c>
      <c r="Q105">
        <f t="shared" si="1"/>
        <v>2</v>
      </c>
      <c r="R105">
        <v>1</v>
      </c>
      <c r="S105">
        <v>0</v>
      </c>
      <c r="T105">
        <v>0</v>
      </c>
      <c r="U105">
        <v>1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">
        <v>47</v>
      </c>
      <c r="AI105" t="s">
        <v>48</v>
      </c>
      <c r="AM105" t="s">
        <v>214</v>
      </c>
      <c r="AN105">
        <v>-122.48399035</v>
      </c>
      <c r="AO105">
        <v>37.78307401</v>
      </c>
    </row>
    <row r="106" spans="1:41">
      <c r="A106" s="1" t="s">
        <v>41</v>
      </c>
      <c r="B106" s="1">
        <v>2</v>
      </c>
      <c r="C106" s="1">
        <v>912</v>
      </c>
      <c r="D106">
        <v>14611</v>
      </c>
      <c r="E106" t="s">
        <v>42</v>
      </c>
      <c r="F106" t="s">
        <v>43</v>
      </c>
      <c r="G106">
        <v>2</v>
      </c>
      <c r="H106">
        <v>105</v>
      </c>
      <c r="I106" s="2">
        <v>330</v>
      </c>
      <c r="K106" t="s">
        <v>92</v>
      </c>
      <c r="N106" t="s">
        <v>46</v>
      </c>
      <c r="O106">
        <v>23</v>
      </c>
      <c r="Q106">
        <f t="shared" si="1"/>
        <v>1</v>
      </c>
      <c r="R106">
        <v>1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">
        <v>47</v>
      </c>
      <c r="AI106" t="s">
        <v>48</v>
      </c>
      <c r="AM106" t="s">
        <v>215</v>
      </c>
      <c r="AN106">
        <v>-122.48397975</v>
      </c>
      <c r="AO106">
        <v>37.783212200000001</v>
      </c>
    </row>
    <row r="107" spans="1:41">
      <c r="A107" s="1" t="s">
        <v>41</v>
      </c>
      <c r="B107" s="1">
        <v>2</v>
      </c>
      <c r="C107" s="1">
        <v>912</v>
      </c>
      <c r="D107">
        <v>14611</v>
      </c>
      <c r="E107" t="s">
        <v>42</v>
      </c>
      <c r="F107" t="s">
        <v>43</v>
      </c>
      <c r="G107">
        <v>2</v>
      </c>
      <c r="H107">
        <v>106</v>
      </c>
      <c r="I107" s="2">
        <v>330</v>
      </c>
      <c r="K107" t="s">
        <v>92</v>
      </c>
      <c r="N107" t="s">
        <v>53</v>
      </c>
      <c r="O107">
        <v>72</v>
      </c>
      <c r="Q107">
        <f t="shared" si="1"/>
        <v>1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">
        <v>47</v>
      </c>
      <c r="AI107" t="s">
        <v>48</v>
      </c>
      <c r="AJ107" t="s">
        <v>135</v>
      </c>
      <c r="AK107" t="s">
        <v>117</v>
      </c>
      <c r="AM107" t="s">
        <v>216</v>
      </c>
      <c r="AN107">
        <v>-122.48395847</v>
      </c>
      <c r="AO107">
        <v>37.783288120000002</v>
      </c>
    </row>
    <row r="108" spans="1:41">
      <c r="A108" s="1" t="s">
        <v>41</v>
      </c>
      <c r="B108" s="1">
        <v>2</v>
      </c>
      <c r="C108" s="1">
        <v>912</v>
      </c>
      <c r="D108">
        <v>14611</v>
      </c>
      <c r="E108" t="s">
        <v>42</v>
      </c>
      <c r="F108" t="s">
        <v>43</v>
      </c>
      <c r="G108">
        <v>2</v>
      </c>
      <c r="H108">
        <v>107</v>
      </c>
      <c r="I108" s="2" t="s">
        <v>217</v>
      </c>
      <c r="K108" t="s">
        <v>92</v>
      </c>
      <c r="N108" t="s">
        <v>46</v>
      </c>
      <c r="O108">
        <v>74</v>
      </c>
      <c r="Q108">
        <f t="shared" si="1"/>
        <v>4</v>
      </c>
      <c r="R108">
        <v>1</v>
      </c>
      <c r="S108">
        <v>0</v>
      </c>
      <c r="T108">
        <v>0</v>
      </c>
      <c r="U108">
        <v>1</v>
      </c>
      <c r="V108">
        <v>3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47</v>
      </c>
      <c r="AI108" t="s">
        <v>48</v>
      </c>
      <c r="AM108" t="s">
        <v>218</v>
      </c>
      <c r="AN108">
        <v>-122.48407008</v>
      </c>
      <c r="AO108">
        <v>37.783320840000002</v>
      </c>
    </row>
    <row r="109" spans="1:41">
      <c r="A109" s="1" t="s">
        <v>41</v>
      </c>
      <c r="B109" s="1">
        <v>2</v>
      </c>
      <c r="C109" s="1">
        <v>912</v>
      </c>
      <c r="D109">
        <v>14611</v>
      </c>
      <c r="E109" t="s">
        <v>42</v>
      </c>
      <c r="F109" t="s">
        <v>43</v>
      </c>
      <c r="G109">
        <v>2</v>
      </c>
      <c r="H109">
        <v>108</v>
      </c>
      <c r="I109" s="2">
        <v>314</v>
      </c>
      <c r="K109" t="s">
        <v>92</v>
      </c>
      <c r="N109" t="s">
        <v>46</v>
      </c>
      <c r="O109">
        <v>91</v>
      </c>
      <c r="Q109">
        <f t="shared" si="1"/>
        <v>5</v>
      </c>
      <c r="R109">
        <v>1</v>
      </c>
      <c r="S109">
        <v>0</v>
      </c>
      <c r="T109">
        <v>0</v>
      </c>
      <c r="U109">
        <v>2</v>
      </c>
      <c r="V109">
        <v>2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47</v>
      </c>
      <c r="AI109" t="s">
        <v>48</v>
      </c>
      <c r="AM109" t="s">
        <v>219</v>
      </c>
      <c r="AN109">
        <v>-122.48398048999999</v>
      </c>
      <c r="AO109">
        <v>37.783532180000002</v>
      </c>
    </row>
    <row r="110" spans="1:41">
      <c r="A110" s="1" t="s">
        <v>41</v>
      </c>
      <c r="B110" s="1">
        <v>2</v>
      </c>
      <c r="C110" s="1">
        <v>912</v>
      </c>
      <c r="D110">
        <v>14611</v>
      </c>
      <c r="E110" t="s">
        <v>42</v>
      </c>
      <c r="F110" t="s">
        <v>43</v>
      </c>
      <c r="G110">
        <v>2</v>
      </c>
      <c r="H110">
        <v>109</v>
      </c>
      <c r="I110" s="2" t="s">
        <v>220</v>
      </c>
      <c r="K110" t="s">
        <v>92</v>
      </c>
      <c r="N110" t="s">
        <v>46</v>
      </c>
      <c r="O110">
        <v>39</v>
      </c>
      <c r="Q110">
        <f t="shared" si="1"/>
        <v>2</v>
      </c>
      <c r="R110">
        <v>1</v>
      </c>
      <c r="S110">
        <v>0</v>
      </c>
      <c r="T110">
        <v>0</v>
      </c>
      <c r="U110">
        <v>2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47</v>
      </c>
      <c r="AI110" t="s">
        <v>48</v>
      </c>
      <c r="AM110" t="s">
        <v>221</v>
      </c>
      <c r="AN110">
        <v>-122.48399907</v>
      </c>
      <c r="AO110">
        <v>37.78418405</v>
      </c>
    </row>
    <row r="111" spans="1:41">
      <c r="A111" s="1" t="s">
        <v>41</v>
      </c>
      <c r="B111" s="1">
        <v>2</v>
      </c>
      <c r="C111" s="1">
        <v>912</v>
      </c>
      <c r="D111">
        <v>14611</v>
      </c>
      <c r="E111" t="s">
        <v>42</v>
      </c>
      <c r="F111" t="s">
        <v>43</v>
      </c>
      <c r="G111">
        <v>2</v>
      </c>
      <c r="H111">
        <v>110</v>
      </c>
      <c r="I111" s="2">
        <v>284</v>
      </c>
      <c r="K111" t="s">
        <v>92</v>
      </c>
      <c r="N111" t="s">
        <v>46</v>
      </c>
      <c r="O111">
        <v>52</v>
      </c>
      <c r="Q111">
        <f t="shared" si="1"/>
        <v>2</v>
      </c>
      <c r="R111">
        <v>1</v>
      </c>
      <c r="S111">
        <v>0</v>
      </c>
      <c r="T111">
        <v>0</v>
      </c>
      <c r="U111">
        <v>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">
        <v>47</v>
      </c>
      <c r="AI111" t="s">
        <v>48</v>
      </c>
      <c r="AM111" t="s">
        <v>222</v>
      </c>
      <c r="AN111">
        <v>-122.48395352999999</v>
      </c>
      <c r="AO111">
        <v>37.784281550000003</v>
      </c>
    </row>
    <row r="112" spans="1:41">
      <c r="A112" s="1" t="s">
        <v>41</v>
      </c>
      <c r="B112" s="1">
        <v>2</v>
      </c>
      <c r="C112" s="1">
        <v>912</v>
      </c>
      <c r="D112">
        <v>14611</v>
      </c>
      <c r="E112" t="s">
        <v>42</v>
      </c>
      <c r="F112" t="s">
        <v>43</v>
      </c>
      <c r="G112">
        <v>2</v>
      </c>
      <c r="H112">
        <v>111</v>
      </c>
      <c r="I112" s="2" t="s">
        <v>223</v>
      </c>
      <c r="K112" t="s">
        <v>92</v>
      </c>
      <c r="N112" t="s">
        <v>46</v>
      </c>
      <c r="O112">
        <v>57</v>
      </c>
      <c r="Q112">
        <f t="shared" si="1"/>
        <v>3</v>
      </c>
      <c r="R112">
        <v>1</v>
      </c>
      <c r="S112">
        <v>0</v>
      </c>
      <c r="T112">
        <v>0</v>
      </c>
      <c r="U112">
        <v>2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 t="s">
        <v>47</v>
      </c>
      <c r="AI112" t="s">
        <v>48</v>
      </c>
      <c r="AM112" t="s">
        <v>224</v>
      </c>
      <c r="AN112">
        <v>-122.48396200000001</v>
      </c>
      <c r="AO112">
        <v>37.784389140000002</v>
      </c>
    </row>
    <row r="113" spans="1:41">
      <c r="A113" s="1" t="s">
        <v>41</v>
      </c>
      <c r="B113" s="1">
        <v>2</v>
      </c>
      <c r="C113" s="1">
        <v>912</v>
      </c>
      <c r="D113">
        <v>14611</v>
      </c>
      <c r="E113" t="s">
        <v>42</v>
      </c>
      <c r="F113" t="s">
        <v>43</v>
      </c>
      <c r="G113">
        <v>2</v>
      </c>
      <c r="H113">
        <v>112</v>
      </c>
      <c r="I113" s="2" t="s">
        <v>225</v>
      </c>
      <c r="K113" t="s">
        <v>92</v>
      </c>
      <c r="N113" t="s">
        <v>46</v>
      </c>
      <c r="O113">
        <v>88</v>
      </c>
      <c r="Q113">
        <f t="shared" si="1"/>
        <v>5</v>
      </c>
      <c r="R113">
        <v>1</v>
      </c>
      <c r="S113">
        <v>0</v>
      </c>
      <c r="T113">
        <v>0</v>
      </c>
      <c r="U113">
        <v>2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47</v>
      </c>
      <c r="AI113" t="s">
        <v>48</v>
      </c>
      <c r="AM113" t="s">
        <v>226</v>
      </c>
      <c r="AN113">
        <v>-122.48397799</v>
      </c>
      <c r="AO113">
        <v>37.784509980000003</v>
      </c>
    </row>
    <row r="114" spans="1:41">
      <c r="A114" s="1" t="s">
        <v>41</v>
      </c>
      <c r="B114" s="1">
        <v>2</v>
      </c>
      <c r="C114" s="1">
        <v>912</v>
      </c>
      <c r="D114">
        <v>14611</v>
      </c>
      <c r="E114" t="s">
        <v>42</v>
      </c>
      <c r="F114" t="s">
        <v>43</v>
      </c>
      <c r="G114">
        <v>2</v>
      </c>
      <c r="H114">
        <v>113</v>
      </c>
      <c r="I114" s="2" t="s">
        <v>227</v>
      </c>
      <c r="K114" t="s">
        <v>92</v>
      </c>
      <c r="N114" t="s">
        <v>46</v>
      </c>
      <c r="O114">
        <v>42</v>
      </c>
      <c r="Q114">
        <f t="shared" si="1"/>
        <v>2</v>
      </c>
      <c r="R114">
        <v>1</v>
      </c>
      <c r="S114">
        <v>0</v>
      </c>
      <c r="T114">
        <v>0</v>
      </c>
      <c r="U114">
        <v>1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47</v>
      </c>
      <c r="AI114" t="s">
        <v>48</v>
      </c>
      <c r="AM114" t="s">
        <v>228</v>
      </c>
      <c r="AN114">
        <v>-122.48399188</v>
      </c>
      <c r="AO114">
        <v>37.784699330000002</v>
      </c>
    </row>
    <row r="115" spans="1:41">
      <c r="A115" s="1" t="s">
        <v>41</v>
      </c>
      <c r="B115" s="1">
        <v>2</v>
      </c>
      <c r="C115" s="1">
        <v>912</v>
      </c>
      <c r="D115">
        <v>14611</v>
      </c>
      <c r="E115" t="s">
        <v>42</v>
      </c>
      <c r="F115" t="s">
        <v>43</v>
      </c>
      <c r="G115">
        <v>2</v>
      </c>
      <c r="H115">
        <v>114</v>
      </c>
      <c r="I115" s="2" t="s">
        <v>229</v>
      </c>
      <c r="K115" t="s">
        <v>92</v>
      </c>
      <c r="N115" t="s">
        <v>46</v>
      </c>
      <c r="O115">
        <v>76</v>
      </c>
      <c r="Q115">
        <f t="shared" si="1"/>
        <v>3</v>
      </c>
      <c r="R115">
        <v>1</v>
      </c>
      <c r="S115">
        <v>0</v>
      </c>
      <c r="T115">
        <v>0</v>
      </c>
      <c r="U115">
        <v>3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">
        <v>47</v>
      </c>
      <c r="AI115" t="s">
        <v>48</v>
      </c>
      <c r="AM115" t="s">
        <v>230</v>
      </c>
      <c r="AN115">
        <v>-122.48399959</v>
      </c>
      <c r="AO115">
        <v>37.784831599999997</v>
      </c>
    </row>
    <row r="116" spans="1:41">
      <c r="A116" s="1" t="s">
        <v>41</v>
      </c>
      <c r="B116" s="1">
        <v>2</v>
      </c>
      <c r="C116" s="1">
        <v>912</v>
      </c>
      <c r="D116">
        <v>14611</v>
      </c>
      <c r="E116" t="s">
        <v>42</v>
      </c>
      <c r="F116" t="s">
        <v>43</v>
      </c>
      <c r="G116">
        <v>2</v>
      </c>
      <c r="H116">
        <v>115</v>
      </c>
      <c r="I116" s="2" t="s">
        <v>231</v>
      </c>
      <c r="K116" t="s">
        <v>92</v>
      </c>
      <c r="N116" t="s">
        <v>46</v>
      </c>
      <c r="O116">
        <v>32</v>
      </c>
      <c r="Q116">
        <f t="shared" si="1"/>
        <v>2</v>
      </c>
      <c r="R116">
        <v>1</v>
      </c>
      <c r="S116">
        <v>0</v>
      </c>
      <c r="T116">
        <v>0</v>
      </c>
      <c r="U116">
        <v>0</v>
      </c>
      <c r="V116">
        <v>2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">
        <v>47</v>
      </c>
      <c r="AM116" t="s">
        <v>232</v>
      </c>
      <c r="AN116">
        <v>-122.48399952</v>
      </c>
      <c r="AO116">
        <v>37.784979450000002</v>
      </c>
    </row>
    <row r="117" spans="1:41">
      <c r="A117" s="1" t="s">
        <v>41</v>
      </c>
      <c r="B117" s="1">
        <v>2</v>
      </c>
      <c r="C117" s="1">
        <v>912</v>
      </c>
      <c r="D117">
        <v>14611</v>
      </c>
      <c r="E117" t="s">
        <v>42</v>
      </c>
      <c r="F117" t="s">
        <v>43</v>
      </c>
      <c r="G117">
        <v>2</v>
      </c>
      <c r="H117">
        <v>116</v>
      </c>
      <c r="I117" s="2">
        <v>230</v>
      </c>
      <c r="K117" t="s">
        <v>92</v>
      </c>
      <c r="N117" t="s">
        <v>46</v>
      </c>
      <c r="O117">
        <v>75</v>
      </c>
      <c r="Q117">
        <f t="shared" si="1"/>
        <v>3</v>
      </c>
      <c r="R117">
        <v>1</v>
      </c>
      <c r="S117">
        <v>0</v>
      </c>
      <c r="T117">
        <v>0</v>
      </c>
      <c r="U117">
        <v>1</v>
      </c>
      <c r="V117">
        <v>2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47</v>
      </c>
      <c r="AI117" t="s">
        <v>48</v>
      </c>
      <c r="AM117" t="s">
        <v>233</v>
      </c>
      <c r="AN117">
        <v>-122.48401588999999</v>
      </c>
      <c r="AO117">
        <v>37.785098750000003</v>
      </c>
    </row>
    <row r="118" spans="1:41">
      <c r="A118" s="1" t="s">
        <v>41</v>
      </c>
      <c r="B118" s="1">
        <v>2</v>
      </c>
      <c r="C118" s="1">
        <v>912</v>
      </c>
      <c r="D118">
        <v>14611</v>
      </c>
      <c r="E118" t="s">
        <v>42</v>
      </c>
      <c r="F118" t="s">
        <v>43</v>
      </c>
      <c r="G118">
        <v>2</v>
      </c>
      <c r="H118">
        <v>117</v>
      </c>
      <c r="I118" s="2">
        <v>218</v>
      </c>
      <c r="K118" t="s">
        <v>92</v>
      </c>
      <c r="N118" t="s">
        <v>46</v>
      </c>
      <c r="O118">
        <v>20</v>
      </c>
      <c r="Q118">
        <f t="shared" si="1"/>
        <v>1</v>
      </c>
      <c r="R118">
        <v>1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">
        <v>47</v>
      </c>
      <c r="AI118" t="s">
        <v>48</v>
      </c>
      <c r="AM118" t="s">
        <v>234</v>
      </c>
      <c r="AN118">
        <v>-122.48412836</v>
      </c>
      <c r="AO118">
        <v>37.785319100000002</v>
      </c>
    </row>
    <row r="119" spans="1:41">
      <c r="A119" s="1" t="s">
        <v>41</v>
      </c>
      <c r="B119" s="1">
        <v>2</v>
      </c>
      <c r="C119" s="1">
        <v>912</v>
      </c>
      <c r="D119">
        <v>14611</v>
      </c>
      <c r="E119" t="s">
        <v>42</v>
      </c>
      <c r="F119" t="s">
        <v>43</v>
      </c>
      <c r="G119">
        <v>2</v>
      </c>
      <c r="H119">
        <v>118</v>
      </c>
      <c r="I119" s="2">
        <v>119</v>
      </c>
      <c r="K119" t="s">
        <v>130</v>
      </c>
      <c r="N119" t="s">
        <v>46</v>
      </c>
      <c r="O119">
        <v>29</v>
      </c>
      <c r="Q119">
        <f t="shared" si="1"/>
        <v>1</v>
      </c>
      <c r="R119">
        <v>1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">
        <v>47</v>
      </c>
      <c r="AI119" t="s">
        <v>48</v>
      </c>
      <c r="AM119" t="s">
        <v>235</v>
      </c>
      <c r="AN119">
        <v>-122.48306458</v>
      </c>
      <c r="AO119">
        <v>37.785435739999997</v>
      </c>
    </row>
    <row r="120" spans="1:41">
      <c r="A120" s="1" t="s">
        <v>41</v>
      </c>
      <c r="B120" s="1">
        <v>2</v>
      </c>
      <c r="C120" s="1">
        <v>912</v>
      </c>
      <c r="D120">
        <v>14611</v>
      </c>
      <c r="E120" t="s">
        <v>42</v>
      </c>
      <c r="F120" t="s">
        <v>43</v>
      </c>
      <c r="G120">
        <v>2</v>
      </c>
      <c r="H120">
        <v>119</v>
      </c>
      <c r="I120" s="2">
        <v>123</v>
      </c>
      <c r="K120" t="s">
        <v>130</v>
      </c>
      <c r="N120" t="s">
        <v>46</v>
      </c>
      <c r="O120">
        <v>48</v>
      </c>
      <c r="Q120">
        <f t="shared" si="1"/>
        <v>2</v>
      </c>
      <c r="R120">
        <v>1</v>
      </c>
      <c r="S120">
        <v>0</v>
      </c>
      <c r="T120">
        <v>0</v>
      </c>
      <c r="U120">
        <v>0</v>
      </c>
      <c r="V120">
        <v>2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">
        <v>47</v>
      </c>
      <c r="AI120" t="s">
        <v>48</v>
      </c>
      <c r="AM120" t="s">
        <v>236</v>
      </c>
      <c r="AN120">
        <v>-122.4830364</v>
      </c>
      <c r="AO120">
        <v>37.785376620000001</v>
      </c>
    </row>
    <row r="121" spans="1:41">
      <c r="A121" s="1" t="s">
        <v>41</v>
      </c>
      <c r="B121" s="1">
        <v>2</v>
      </c>
      <c r="C121" s="1">
        <v>912</v>
      </c>
      <c r="D121">
        <v>14611</v>
      </c>
      <c r="E121" t="s">
        <v>42</v>
      </c>
      <c r="F121" t="s">
        <v>43</v>
      </c>
      <c r="G121">
        <v>2</v>
      </c>
      <c r="H121">
        <v>120</v>
      </c>
      <c r="I121" s="2">
        <v>139</v>
      </c>
      <c r="K121" t="s">
        <v>130</v>
      </c>
      <c r="N121" t="s">
        <v>46</v>
      </c>
      <c r="O121">
        <v>41</v>
      </c>
      <c r="Q121">
        <f t="shared" si="1"/>
        <v>2</v>
      </c>
      <c r="R121">
        <v>1</v>
      </c>
      <c r="S121">
        <v>0</v>
      </c>
      <c r="T121">
        <v>0</v>
      </c>
      <c r="U121">
        <v>1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47</v>
      </c>
      <c r="AI121" t="s">
        <v>48</v>
      </c>
      <c r="AM121" t="s">
        <v>237</v>
      </c>
      <c r="AN121">
        <v>-122.48307449000001</v>
      </c>
      <c r="AO121">
        <v>37.785185579999997</v>
      </c>
    </row>
    <row r="122" spans="1:41">
      <c r="A122" s="1" t="s">
        <v>41</v>
      </c>
      <c r="B122" s="1">
        <v>2</v>
      </c>
      <c r="C122" s="1">
        <v>912</v>
      </c>
      <c r="D122">
        <v>14611</v>
      </c>
      <c r="E122" t="s">
        <v>42</v>
      </c>
      <c r="F122" t="s">
        <v>43</v>
      </c>
      <c r="G122">
        <v>2</v>
      </c>
      <c r="H122">
        <v>121</v>
      </c>
      <c r="I122" s="2" t="s">
        <v>238</v>
      </c>
      <c r="K122" t="s">
        <v>130</v>
      </c>
      <c r="N122" t="s">
        <v>46</v>
      </c>
      <c r="O122">
        <v>35</v>
      </c>
      <c r="Q122">
        <f t="shared" si="1"/>
        <v>2</v>
      </c>
      <c r="R122">
        <v>1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47</v>
      </c>
      <c r="AI122" t="s">
        <v>48</v>
      </c>
      <c r="AM122" t="s">
        <v>239</v>
      </c>
      <c r="AN122">
        <v>-122.4830297</v>
      </c>
      <c r="AO122">
        <v>37.785023840000001</v>
      </c>
    </row>
    <row r="123" spans="1:41">
      <c r="A123" s="1" t="s">
        <v>41</v>
      </c>
      <c r="B123" s="1">
        <v>2</v>
      </c>
      <c r="C123" s="1">
        <v>912</v>
      </c>
      <c r="D123">
        <v>14611</v>
      </c>
      <c r="E123" t="s">
        <v>42</v>
      </c>
      <c r="F123" t="s">
        <v>43</v>
      </c>
      <c r="G123">
        <v>2</v>
      </c>
      <c r="H123">
        <v>122</v>
      </c>
      <c r="I123" s="2">
        <v>151</v>
      </c>
      <c r="K123" t="s">
        <v>130</v>
      </c>
      <c r="N123" t="s">
        <v>46</v>
      </c>
      <c r="O123">
        <v>42</v>
      </c>
      <c r="Q123">
        <f t="shared" si="1"/>
        <v>2</v>
      </c>
      <c r="R123">
        <v>1</v>
      </c>
      <c r="S123">
        <v>0</v>
      </c>
      <c r="T123">
        <v>0</v>
      </c>
      <c r="U123">
        <v>0</v>
      </c>
      <c r="V123">
        <v>2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47</v>
      </c>
      <c r="AI123" t="s">
        <v>48</v>
      </c>
      <c r="AM123" t="s">
        <v>240</v>
      </c>
      <c r="AN123">
        <v>-122.48295333999999</v>
      </c>
      <c r="AO123">
        <v>37.784831279999999</v>
      </c>
    </row>
    <row r="124" spans="1:41">
      <c r="A124" s="1" t="s">
        <v>41</v>
      </c>
      <c r="B124" s="1">
        <v>2</v>
      </c>
      <c r="C124" s="1">
        <v>912</v>
      </c>
      <c r="D124">
        <v>14611</v>
      </c>
      <c r="E124" t="s">
        <v>42</v>
      </c>
      <c r="F124" t="s">
        <v>43</v>
      </c>
      <c r="G124">
        <v>2</v>
      </c>
      <c r="H124">
        <v>123</v>
      </c>
      <c r="I124" s="2">
        <v>159</v>
      </c>
      <c r="K124" t="s">
        <v>130</v>
      </c>
      <c r="N124" t="s">
        <v>53</v>
      </c>
      <c r="O124">
        <f>60+24</f>
        <v>84</v>
      </c>
      <c r="Q124">
        <f t="shared" si="1"/>
        <v>2</v>
      </c>
      <c r="R124">
        <v>1</v>
      </c>
      <c r="S124">
        <v>0</v>
      </c>
      <c r="T124">
        <v>0</v>
      </c>
      <c r="U124">
        <v>1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47</v>
      </c>
      <c r="AI124" t="s">
        <v>48</v>
      </c>
      <c r="AJ124" t="s">
        <v>135</v>
      </c>
      <c r="AK124" t="s">
        <v>117</v>
      </c>
      <c r="AM124" t="s">
        <v>241</v>
      </c>
      <c r="AN124">
        <v>-122.48295915999999</v>
      </c>
      <c r="AO124">
        <v>37.784811840000003</v>
      </c>
    </row>
    <row r="125" spans="1:41">
      <c r="A125" s="1" t="s">
        <v>41</v>
      </c>
      <c r="B125" s="1">
        <v>2</v>
      </c>
      <c r="C125" s="1">
        <v>912</v>
      </c>
      <c r="D125">
        <v>14611</v>
      </c>
      <c r="E125" t="s">
        <v>42</v>
      </c>
      <c r="F125" t="s">
        <v>43</v>
      </c>
      <c r="G125">
        <v>2</v>
      </c>
      <c r="H125">
        <v>124</v>
      </c>
      <c r="I125" s="2" t="s">
        <v>242</v>
      </c>
      <c r="K125" t="s">
        <v>130</v>
      </c>
      <c r="N125" t="s">
        <v>46</v>
      </c>
      <c r="O125">
        <f>60+36</f>
        <v>96</v>
      </c>
      <c r="Q125">
        <f t="shared" si="1"/>
        <v>3</v>
      </c>
      <c r="R125">
        <v>1</v>
      </c>
      <c r="S125">
        <v>0</v>
      </c>
      <c r="T125">
        <v>0</v>
      </c>
      <c r="U125">
        <v>0</v>
      </c>
      <c r="V125">
        <v>3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47</v>
      </c>
      <c r="AI125" t="s">
        <v>48</v>
      </c>
      <c r="AM125" t="s">
        <v>243</v>
      </c>
      <c r="AN125">
        <v>-122.48300678</v>
      </c>
      <c r="AO125">
        <v>37.784660330000001</v>
      </c>
    </row>
    <row r="126" spans="1:41">
      <c r="A126" s="1" t="s">
        <v>41</v>
      </c>
      <c r="B126" s="1">
        <v>2</v>
      </c>
      <c r="C126" s="1">
        <v>912</v>
      </c>
      <c r="D126">
        <v>14611</v>
      </c>
      <c r="E126" t="s">
        <v>42</v>
      </c>
      <c r="F126" t="s">
        <v>43</v>
      </c>
      <c r="G126">
        <v>2</v>
      </c>
      <c r="H126">
        <v>125</v>
      </c>
      <c r="I126" s="2" t="s">
        <v>244</v>
      </c>
      <c r="K126" t="s">
        <v>130</v>
      </c>
      <c r="N126" t="s">
        <v>53</v>
      </c>
      <c r="O126">
        <f>60+58</f>
        <v>118</v>
      </c>
      <c r="Q126">
        <f t="shared" si="1"/>
        <v>3</v>
      </c>
      <c r="R126">
        <v>1</v>
      </c>
      <c r="S126">
        <v>0</v>
      </c>
      <c r="T126">
        <v>0</v>
      </c>
      <c r="U126">
        <v>0</v>
      </c>
      <c r="V126">
        <v>2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47</v>
      </c>
      <c r="AI126" t="s">
        <v>48</v>
      </c>
      <c r="AJ126" t="s">
        <v>245</v>
      </c>
      <c r="AM126" t="s">
        <v>246</v>
      </c>
      <c r="AN126">
        <v>-122.4830161</v>
      </c>
      <c r="AO126">
        <v>37.784389599999997</v>
      </c>
    </row>
    <row r="127" spans="1:41">
      <c r="A127" s="1" t="s">
        <v>41</v>
      </c>
      <c r="B127" s="1">
        <v>2</v>
      </c>
      <c r="C127" s="1">
        <v>912</v>
      </c>
      <c r="D127">
        <v>14611</v>
      </c>
      <c r="E127" t="s">
        <v>42</v>
      </c>
      <c r="F127" t="s">
        <v>43</v>
      </c>
      <c r="G127">
        <v>2</v>
      </c>
      <c r="H127">
        <v>126</v>
      </c>
      <c r="I127" s="2" t="s">
        <v>247</v>
      </c>
      <c r="K127" t="s">
        <v>130</v>
      </c>
      <c r="N127" t="s">
        <v>46</v>
      </c>
      <c r="O127">
        <f>120+48</f>
        <v>168</v>
      </c>
      <c r="Q127">
        <f t="shared" si="1"/>
        <v>7</v>
      </c>
      <c r="R127">
        <v>1</v>
      </c>
      <c r="S127">
        <v>0</v>
      </c>
      <c r="T127">
        <v>0</v>
      </c>
      <c r="U127">
        <v>3</v>
      </c>
      <c r="V127">
        <v>4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">
        <v>47</v>
      </c>
      <c r="AI127" t="s">
        <v>48</v>
      </c>
      <c r="AM127" t="s">
        <v>248</v>
      </c>
      <c r="AN127">
        <v>-122.48285869999999</v>
      </c>
      <c r="AO127">
        <v>37.784382739999998</v>
      </c>
    </row>
    <row r="128" spans="1:41">
      <c r="A128" s="1" t="s">
        <v>41</v>
      </c>
      <c r="B128" s="1">
        <v>2</v>
      </c>
      <c r="C128" s="1">
        <v>912</v>
      </c>
      <c r="D128">
        <v>14611</v>
      </c>
      <c r="E128" t="s">
        <v>42</v>
      </c>
      <c r="F128" t="s">
        <v>43</v>
      </c>
      <c r="G128">
        <v>2</v>
      </c>
      <c r="H128">
        <v>127</v>
      </c>
      <c r="I128" s="2" t="s">
        <v>249</v>
      </c>
      <c r="K128" t="s">
        <v>130</v>
      </c>
      <c r="N128" t="s">
        <v>46</v>
      </c>
      <c r="O128">
        <v>42</v>
      </c>
      <c r="Q128">
        <f t="shared" si="1"/>
        <v>2</v>
      </c>
      <c r="R128">
        <v>1</v>
      </c>
      <c r="S128">
        <v>0</v>
      </c>
      <c r="T128">
        <v>0</v>
      </c>
      <c r="U128">
        <v>0</v>
      </c>
      <c r="V128">
        <v>2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47</v>
      </c>
      <c r="AI128" t="s">
        <v>48</v>
      </c>
      <c r="AM128" t="s">
        <v>250</v>
      </c>
      <c r="AN128">
        <v>-122.48287560999999</v>
      </c>
      <c r="AO128">
        <v>37.784497559999998</v>
      </c>
    </row>
    <row r="129" spans="1:41">
      <c r="A129" s="1" t="s">
        <v>41</v>
      </c>
      <c r="B129" s="1">
        <v>2</v>
      </c>
      <c r="C129" s="1">
        <v>912</v>
      </c>
      <c r="D129">
        <v>14611</v>
      </c>
      <c r="E129" t="s">
        <v>42</v>
      </c>
      <c r="F129" t="s">
        <v>43</v>
      </c>
      <c r="G129">
        <v>2</v>
      </c>
      <c r="H129">
        <v>128</v>
      </c>
      <c r="I129" s="2" t="s">
        <v>251</v>
      </c>
      <c r="K129" t="s">
        <v>130</v>
      </c>
      <c r="N129" t="s">
        <v>46</v>
      </c>
      <c r="O129">
        <v>28</v>
      </c>
      <c r="Q129">
        <f t="shared" si="1"/>
        <v>1</v>
      </c>
      <c r="R129">
        <v>1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">
        <v>47</v>
      </c>
      <c r="AI129" t="s">
        <v>48</v>
      </c>
      <c r="AM129" t="s">
        <v>252</v>
      </c>
      <c r="AN129">
        <v>-122.48293314999999</v>
      </c>
      <c r="AO129">
        <v>37.78470789</v>
      </c>
    </row>
    <row r="130" spans="1:41">
      <c r="A130" s="1" t="s">
        <v>41</v>
      </c>
      <c r="B130" s="1">
        <v>2</v>
      </c>
      <c r="C130" s="1">
        <v>912</v>
      </c>
      <c r="D130">
        <v>14611</v>
      </c>
      <c r="E130" t="s">
        <v>42</v>
      </c>
      <c r="F130" t="s">
        <v>43</v>
      </c>
      <c r="G130">
        <v>2</v>
      </c>
      <c r="H130">
        <v>129</v>
      </c>
      <c r="I130" s="2" t="s">
        <v>253</v>
      </c>
      <c r="K130" t="s">
        <v>130</v>
      </c>
      <c r="N130" t="s">
        <v>46</v>
      </c>
      <c r="O130">
        <v>61</v>
      </c>
      <c r="Q130">
        <f t="shared" si="1"/>
        <v>1</v>
      </c>
      <c r="R130">
        <v>1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">
        <v>47</v>
      </c>
      <c r="AI130" t="s">
        <v>48</v>
      </c>
      <c r="AM130" t="s">
        <v>254</v>
      </c>
      <c r="AN130">
        <v>-122.48292035</v>
      </c>
      <c r="AO130">
        <v>37.78488711</v>
      </c>
    </row>
    <row r="131" spans="1:41">
      <c r="A131" s="1" t="s">
        <v>41</v>
      </c>
      <c r="B131" s="1">
        <v>2</v>
      </c>
      <c r="C131" s="1">
        <v>912</v>
      </c>
      <c r="D131">
        <v>14611</v>
      </c>
      <c r="E131" t="s">
        <v>42</v>
      </c>
      <c r="F131" t="s">
        <v>43</v>
      </c>
      <c r="G131">
        <v>2</v>
      </c>
      <c r="H131">
        <v>130</v>
      </c>
      <c r="I131" s="2" t="s">
        <v>255</v>
      </c>
      <c r="K131" t="s">
        <v>130</v>
      </c>
      <c r="N131" t="s">
        <v>46</v>
      </c>
      <c r="O131">
        <v>49</v>
      </c>
      <c r="Q131">
        <f t="shared" ref="Q131:Q178" si="2">SUM(S131:AE131)</f>
        <v>2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">
        <v>47</v>
      </c>
      <c r="AI131" t="s">
        <v>48</v>
      </c>
      <c r="AM131" t="s">
        <v>256</v>
      </c>
      <c r="AN131">
        <v>-122.48293114000001</v>
      </c>
      <c r="AO131">
        <v>37.78503791</v>
      </c>
    </row>
    <row r="132" spans="1:41">
      <c r="A132" s="1" t="s">
        <v>41</v>
      </c>
      <c r="B132" s="1">
        <v>2</v>
      </c>
      <c r="C132" s="1">
        <v>912</v>
      </c>
      <c r="D132">
        <v>14611</v>
      </c>
      <c r="E132" t="s">
        <v>42</v>
      </c>
      <c r="F132" t="s">
        <v>43</v>
      </c>
      <c r="G132">
        <v>2</v>
      </c>
      <c r="H132">
        <v>131</v>
      </c>
      <c r="I132" s="2">
        <v>130</v>
      </c>
      <c r="K132" t="s">
        <v>130</v>
      </c>
      <c r="N132" t="s">
        <v>53</v>
      </c>
      <c r="O132">
        <v>127</v>
      </c>
      <c r="Q132">
        <f t="shared" si="2"/>
        <v>1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47</v>
      </c>
      <c r="AI132" t="s">
        <v>48</v>
      </c>
      <c r="AJ132" t="s">
        <v>137</v>
      </c>
      <c r="AK132" t="s">
        <v>117</v>
      </c>
      <c r="AL132" t="s">
        <v>59</v>
      </c>
      <c r="AM132" t="s">
        <v>257</v>
      </c>
      <c r="AN132">
        <v>-122.48293737</v>
      </c>
      <c r="AO132">
        <v>37.785185859999999</v>
      </c>
    </row>
    <row r="133" spans="1:41">
      <c r="A133" s="1" t="s">
        <v>41</v>
      </c>
      <c r="B133" s="1">
        <v>2</v>
      </c>
      <c r="C133" s="1">
        <v>912</v>
      </c>
      <c r="D133">
        <v>14611</v>
      </c>
      <c r="E133" t="s">
        <v>42</v>
      </c>
      <c r="F133" t="s">
        <v>43</v>
      </c>
      <c r="G133">
        <v>2</v>
      </c>
      <c r="H133">
        <v>132</v>
      </c>
      <c r="I133" s="2" t="s">
        <v>258</v>
      </c>
      <c r="K133" t="s">
        <v>130</v>
      </c>
      <c r="N133" t="s">
        <v>46</v>
      </c>
      <c r="O133">
        <v>34</v>
      </c>
      <c r="Q133">
        <f t="shared" si="2"/>
        <v>2</v>
      </c>
      <c r="R133">
        <v>1</v>
      </c>
      <c r="S133">
        <v>0</v>
      </c>
      <c r="T133">
        <v>0</v>
      </c>
      <c r="U133">
        <v>1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">
        <v>47</v>
      </c>
      <c r="AI133" t="s">
        <v>48</v>
      </c>
      <c r="AM133" t="s">
        <v>259</v>
      </c>
      <c r="AN133">
        <v>-122.48298299</v>
      </c>
      <c r="AO133">
        <v>37.785328710000002</v>
      </c>
    </row>
    <row r="134" spans="1:41">
      <c r="A134" s="1" t="s">
        <v>41</v>
      </c>
      <c r="B134" s="1">
        <v>2</v>
      </c>
      <c r="C134" s="1">
        <v>912</v>
      </c>
      <c r="D134">
        <v>14611</v>
      </c>
      <c r="E134" t="s">
        <v>42</v>
      </c>
      <c r="F134" t="s">
        <v>43</v>
      </c>
      <c r="G134">
        <v>2</v>
      </c>
      <c r="H134">
        <v>133</v>
      </c>
      <c r="I134" s="2">
        <v>120</v>
      </c>
      <c r="K134" t="s">
        <v>130</v>
      </c>
      <c r="N134" t="s">
        <v>46</v>
      </c>
      <c r="O134">
        <v>24</v>
      </c>
      <c r="Q134">
        <f t="shared" si="2"/>
        <v>1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M134" t="s">
        <v>260</v>
      </c>
      <c r="AN134">
        <v>-122.48295108000001</v>
      </c>
      <c r="AO134">
        <v>37.785395700000002</v>
      </c>
    </row>
    <row r="135" spans="1:41">
      <c r="A135" s="1" t="s">
        <v>41</v>
      </c>
      <c r="B135" s="1">
        <v>2</v>
      </c>
      <c r="C135" s="1">
        <v>912</v>
      </c>
      <c r="D135">
        <v>14611</v>
      </c>
      <c r="E135" t="s">
        <v>42</v>
      </c>
      <c r="F135" t="s">
        <v>43</v>
      </c>
      <c r="G135">
        <v>2</v>
      </c>
      <c r="H135">
        <v>134</v>
      </c>
      <c r="I135" s="2">
        <v>2153</v>
      </c>
      <c r="K135" t="s">
        <v>97</v>
      </c>
      <c r="N135" t="s">
        <v>46</v>
      </c>
      <c r="O135">
        <v>32</v>
      </c>
      <c r="Q135">
        <f t="shared" si="2"/>
        <v>1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47</v>
      </c>
      <c r="AI135" t="s">
        <v>48</v>
      </c>
      <c r="AM135" t="s">
        <v>261</v>
      </c>
      <c r="AN135">
        <v>-122.48297499</v>
      </c>
      <c r="AO135">
        <v>37.78573531</v>
      </c>
    </row>
    <row r="136" spans="1:41">
      <c r="A136" s="1" t="s">
        <v>41</v>
      </c>
      <c r="B136" s="1">
        <v>2</v>
      </c>
      <c r="C136" s="1">
        <v>912</v>
      </c>
      <c r="D136">
        <v>14611</v>
      </c>
      <c r="E136" t="s">
        <v>42</v>
      </c>
      <c r="F136" t="s">
        <v>43</v>
      </c>
      <c r="G136">
        <v>2</v>
      </c>
      <c r="H136">
        <v>135</v>
      </c>
      <c r="I136" s="2" t="s">
        <v>262</v>
      </c>
      <c r="K136" t="s">
        <v>97</v>
      </c>
      <c r="N136" t="s">
        <v>46</v>
      </c>
      <c r="O136">
        <v>55</v>
      </c>
      <c r="Q136">
        <f t="shared" si="2"/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">
        <v>47</v>
      </c>
      <c r="AI136" t="s">
        <v>48</v>
      </c>
      <c r="AM136" t="s">
        <v>263</v>
      </c>
      <c r="AN136">
        <v>-122.4773275</v>
      </c>
      <c r="AO136">
        <v>37.786033719999999</v>
      </c>
    </row>
    <row r="137" spans="1:41">
      <c r="A137" s="1" t="s">
        <v>41</v>
      </c>
      <c r="B137" s="1">
        <v>2</v>
      </c>
      <c r="C137" s="1">
        <v>912</v>
      </c>
      <c r="D137">
        <v>14611</v>
      </c>
      <c r="E137" t="s">
        <v>42</v>
      </c>
      <c r="F137" t="s">
        <v>43</v>
      </c>
      <c r="G137">
        <v>2</v>
      </c>
      <c r="H137">
        <v>136</v>
      </c>
      <c r="I137" s="2" t="s">
        <v>264</v>
      </c>
      <c r="K137" t="s">
        <v>97</v>
      </c>
      <c r="N137" t="s">
        <v>46</v>
      </c>
      <c r="O137">
        <v>62</v>
      </c>
      <c r="Q137">
        <f t="shared" si="2"/>
        <v>4</v>
      </c>
      <c r="R137">
        <v>1</v>
      </c>
      <c r="S137">
        <v>0</v>
      </c>
      <c r="T137">
        <v>0</v>
      </c>
      <c r="U137">
        <v>1</v>
      </c>
      <c r="V137">
        <v>3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">
        <v>47</v>
      </c>
      <c r="AI137" t="s">
        <v>48</v>
      </c>
      <c r="AM137" t="s">
        <v>265</v>
      </c>
      <c r="AN137">
        <v>-122.47721597</v>
      </c>
      <c r="AO137">
        <v>37.78604661</v>
      </c>
    </row>
    <row r="138" spans="1:41">
      <c r="A138" s="1" t="s">
        <v>41</v>
      </c>
      <c r="B138" s="1">
        <v>2</v>
      </c>
      <c r="C138" s="1">
        <v>912</v>
      </c>
      <c r="D138">
        <v>14611</v>
      </c>
      <c r="E138" t="s">
        <v>42</v>
      </c>
      <c r="F138" t="s">
        <v>43</v>
      </c>
      <c r="G138">
        <v>2</v>
      </c>
      <c r="H138">
        <v>137</v>
      </c>
      <c r="I138" s="2">
        <v>1621</v>
      </c>
      <c r="K138" t="s">
        <v>97</v>
      </c>
      <c r="N138" t="s">
        <v>46</v>
      </c>
      <c r="O138">
        <v>49</v>
      </c>
      <c r="Q138">
        <f t="shared" si="2"/>
        <v>1</v>
      </c>
      <c r="R138">
        <v>1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47</v>
      </c>
      <c r="AI138" t="s">
        <v>48</v>
      </c>
      <c r="AM138" t="s">
        <v>266</v>
      </c>
      <c r="AN138">
        <v>-122.47700068</v>
      </c>
      <c r="AO138">
        <v>37.78609556</v>
      </c>
    </row>
    <row r="139" spans="1:41">
      <c r="A139" s="1" t="s">
        <v>41</v>
      </c>
      <c r="B139" s="1">
        <v>2</v>
      </c>
      <c r="C139" s="1">
        <v>912</v>
      </c>
      <c r="D139">
        <v>14611</v>
      </c>
      <c r="E139" t="s">
        <v>42</v>
      </c>
      <c r="F139" t="s">
        <v>43</v>
      </c>
      <c r="G139">
        <v>2</v>
      </c>
      <c r="H139">
        <v>138</v>
      </c>
      <c r="I139" s="2" t="s">
        <v>267</v>
      </c>
      <c r="K139" t="s">
        <v>268</v>
      </c>
      <c r="N139" t="s">
        <v>46</v>
      </c>
      <c r="O139">
        <v>74</v>
      </c>
      <c r="Q139">
        <f t="shared" si="2"/>
        <v>4</v>
      </c>
      <c r="R139">
        <v>1</v>
      </c>
      <c r="S139">
        <v>0</v>
      </c>
      <c r="T139">
        <v>0</v>
      </c>
      <c r="U139">
        <v>3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47</v>
      </c>
      <c r="AI139" t="s">
        <v>48</v>
      </c>
      <c r="AM139" t="s">
        <v>269</v>
      </c>
      <c r="AN139">
        <v>-122.47663013</v>
      </c>
      <c r="AO139">
        <v>37.78588534</v>
      </c>
    </row>
    <row r="140" spans="1:41">
      <c r="A140" s="1" t="s">
        <v>41</v>
      </c>
      <c r="B140" s="1">
        <v>2</v>
      </c>
      <c r="C140" s="1">
        <v>912</v>
      </c>
      <c r="D140">
        <v>14611</v>
      </c>
      <c r="E140" t="s">
        <v>42</v>
      </c>
      <c r="F140" t="s">
        <v>43</v>
      </c>
      <c r="G140">
        <v>2</v>
      </c>
      <c r="H140">
        <v>139</v>
      </c>
      <c r="I140" s="2">
        <v>119</v>
      </c>
      <c r="K140" t="s">
        <v>268</v>
      </c>
      <c r="N140" t="s">
        <v>46</v>
      </c>
      <c r="O140">
        <v>26</v>
      </c>
      <c r="Q140">
        <f t="shared" si="2"/>
        <v>1</v>
      </c>
      <c r="R140">
        <v>1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">
        <v>47</v>
      </c>
      <c r="AI140" t="s">
        <v>48</v>
      </c>
      <c r="AM140" t="s">
        <v>270</v>
      </c>
      <c r="AN140">
        <v>-122.47667602</v>
      </c>
      <c r="AO140">
        <v>37.785747970000003</v>
      </c>
    </row>
    <row r="141" spans="1:41">
      <c r="A141" s="1" t="s">
        <v>41</v>
      </c>
      <c r="B141" s="1">
        <v>2</v>
      </c>
      <c r="C141" s="1">
        <v>912</v>
      </c>
      <c r="D141">
        <v>14611</v>
      </c>
      <c r="E141" t="s">
        <v>42</v>
      </c>
      <c r="F141" t="s">
        <v>43</v>
      </c>
      <c r="G141">
        <v>2</v>
      </c>
      <c r="H141">
        <v>140</v>
      </c>
      <c r="I141" s="2" t="s">
        <v>271</v>
      </c>
      <c r="K141" t="s">
        <v>268</v>
      </c>
      <c r="N141" t="s">
        <v>46</v>
      </c>
      <c r="O141">
        <v>37</v>
      </c>
      <c r="Q141">
        <f t="shared" si="2"/>
        <v>2</v>
      </c>
      <c r="R141">
        <v>1</v>
      </c>
      <c r="S141">
        <v>0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">
        <v>47</v>
      </c>
      <c r="AI141" t="s">
        <v>48</v>
      </c>
      <c r="AM141" t="s">
        <v>272</v>
      </c>
      <c r="AN141">
        <v>-122.47667301</v>
      </c>
      <c r="AO141">
        <v>37.785591459999999</v>
      </c>
    </row>
    <row r="142" spans="1:41">
      <c r="A142" s="1" t="s">
        <v>41</v>
      </c>
      <c r="B142" s="1">
        <v>2</v>
      </c>
      <c r="C142" s="1">
        <v>912</v>
      </c>
      <c r="D142">
        <v>14611</v>
      </c>
      <c r="E142" t="s">
        <v>42</v>
      </c>
      <c r="F142" t="s">
        <v>43</v>
      </c>
      <c r="G142">
        <v>2</v>
      </c>
      <c r="H142">
        <v>141</v>
      </c>
      <c r="I142" s="2" t="s">
        <v>273</v>
      </c>
      <c r="K142" t="s">
        <v>268</v>
      </c>
      <c r="N142" t="s">
        <v>46</v>
      </c>
      <c r="O142">
        <v>136</v>
      </c>
      <c r="Q142">
        <f t="shared" si="2"/>
        <v>4</v>
      </c>
      <c r="R142">
        <v>1</v>
      </c>
      <c r="S142">
        <v>0</v>
      </c>
      <c r="T142">
        <v>0</v>
      </c>
      <c r="U142">
        <v>3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">
        <v>47</v>
      </c>
      <c r="AI142" t="s">
        <v>48</v>
      </c>
      <c r="AM142" t="s">
        <v>274</v>
      </c>
      <c r="AN142">
        <v>-122.47661841999999</v>
      </c>
      <c r="AO142">
        <v>37.785263989999997</v>
      </c>
    </row>
    <row r="143" spans="1:41">
      <c r="A143" s="1" t="s">
        <v>41</v>
      </c>
      <c r="B143" s="1">
        <v>2</v>
      </c>
      <c r="C143" s="1">
        <v>912</v>
      </c>
      <c r="D143">
        <v>14611</v>
      </c>
      <c r="E143" t="s">
        <v>42</v>
      </c>
      <c r="F143" t="s">
        <v>43</v>
      </c>
      <c r="G143">
        <v>2</v>
      </c>
      <c r="H143">
        <v>142</v>
      </c>
      <c r="I143" s="2">
        <v>133</v>
      </c>
      <c r="K143" t="s">
        <v>268</v>
      </c>
      <c r="N143" t="s">
        <v>46</v>
      </c>
      <c r="O143">
        <v>64</v>
      </c>
      <c r="Q143">
        <f t="shared" si="2"/>
        <v>2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2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">
        <v>47</v>
      </c>
      <c r="AI143" t="s">
        <v>48</v>
      </c>
      <c r="AM143" t="s">
        <v>275</v>
      </c>
      <c r="AN143">
        <v>-122.47666113</v>
      </c>
      <c r="AO143">
        <v>37.785437770000001</v>
      </c>
    </row>
    <row r="144" spans="1:41">
      <c r="A144" s="1" t="s">
        <v>41</v>
      </c>
      <c r="B144" s="1">
        <v>2</v>
      </c>
      <c r="C144" s="1">
        <v>912</v>
      </c>
      <c r="D144">
        <v>14611</v>
      </c>
      <c r="E144" t="s">
        <v>42</v>
      </c>
      <c r="F144" t="s">
        <v>43</v>
      </c>
      <c r="G144">
        <v>2</v>
      </c>
      <c r="H144">
        <v>143</v>
      </c>
      <c r="I144" s="2" t="s">
        <v>276</v>
      </c>
      <c r="K144" t="s">
        <v>268</v>
      </c>
      <c r="N144" t="s">
        <v>46</v>
      </c>
      <c r="O144">
        <v>27</v>
      </c>
      <c r="Q144">
        <f t="shared" si="2"/>
        <v>2</v>
      </c>
      <c r="R144">
        <v>1</v>
      </c>
      <c r="S144">
        <v>0</v>
      </c>
      <c r="T144">
        <v>0</v>
      </c>
      <c r="U144">
        <v>1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47</v>
      </c>
      <c r="AI144" t="s">
        <v>48</v>
      </c>
      <c r="AM144" t="s">
        <v>277</v>
      </c>
      <c r="AN144">
        <v>-122.47662613999999</v>
      </c>
      <c r="AO144">
        <v>37.785047990000002</v>
      </c>
    </row>
    <row r="145" spans="1:41">
      <c r="A145" s="1" t="s">
        <v>41</v>
      </c>
      <c r="B145" s="1">
        <v>2</v>
      </c>
      <c r="C145" s="1">
        <v>912</v>
      </c>
      <c r="D145">
        <v>14611</v>
      </c>
      <c r="E145" t="s">
        <v>42</v>
      </c>
      <c r="F145" t="s">
        <v>43</v>
      </c>
      <c r="G145">
        <v>2</v>
      </c>
      <c r="H145">
        <v>144</v>
      </c>
      <c r="I145" s="2" t="s">
        <v>278</v>
      </c>
      <c r="K145" t="s">
        <v>268</v>
      </c>
      <c r="N145" t="s">
        <v>46</v>
      </c>
      <c r="O145">
        <v>41</v>
      </c>
      <c r="Q145">
        <f t="shared" si="2"/>
        <v>2</v>
      </c>
      <c r="R145">
        <v>1</v>
      </c>
      <c r="S145">
        <v>0</v>
      </c>
      <c r="T145">
        <v>0</v>
      </c>
      <c r="U145">
        <v>0</v>
      </c>
      <c r="V145">
        <v>1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47</v>
      </c>
      <c r="AI145" t="s">
        <v>48</v>
      </c>
      <c r="AM145" t="s">
        <v>279</v>
      </c>
      <c r="AN145">
        <v>-122.47662783</v>
      </c>
      <c r="AO145">
        <v>37.78501369</v>
      </c>
    </row>
    <row r="146" spans="1:41">
      <c r="A146" s="1" t="s">
        <v>41</v>
      </c>
      <c r="B146" s="1">
        <v>2</v>
      </c>
      <c r="C146" s="1">
        <v>912</v>
      </c>
      <c r="D146">
        <v>14611</v>
      </c>
      <c r="E146" t="s">
        <v>42</v>
      </c>
      <c r="F146" t="s">
        <v>43</v>
      </c>
      <c r="G146">
        <v>2</v>
      </c>
      <c r="H146">
        <v>145</v>
      </c>
      <c r="I146" s="2" t="s">
        <v>280</v>
      </c>
      <c r="K146" t="s">
        <v>268</v>
      </c>
      <c r="N146" t="s">
        <v>46</v>
      </c>
      <c r="O146">
        <f>60+36</f>
        <v>96</v>
      </c>
      <c r="Q146">
        <f t="shared" si="2"/>
        <v>5</v>
      </c>
      <c r="R146">
        <v>1</v>
      </c>
      <c r="S146">
        <v>0</v>
      </c>
      <c r="T146">
        <v>0</v>
      </c>
      <c r="U146">
        <v>1</v>
      </c>
      <c r="V146">
        <v>4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">
        <v>47</v>
      </c>
      <c r="AI146" t="s">
        <v>48</v>
      </c>
      <c r="AM146" t="s">
        <v>281</v>
      </c>
      <c r="AN146">
        <v>-122.47658145</v>
      </c>
      <c r="AO146">
        <v>37.784856499999997</v>
      </c>
    </row>
    <row r="147" spans="1:41">
      <c r="A147" s="1" t="s">
        <v>41</v>
      </c>
      <c r="B147" s="1">
        <v>2</v>
      </c>
      <c r="C147" s="1">
        <v>912</v>
      </c>
      <c r="D147">
        <v>14611</v>
      </c>
      <c r="E147" t="s">
        <v>42</v>
      </c>
      <c r="F147" t="s">
        <v>43</v>
      </c>
      <c r="G147">
        <v>2</v>
      </c>
      <c r="H147">
        <v>146</v>
      </c>
      <c r="I147" s="2" t="s">
        <v>282</v>
      </c>
      <c r="K147" t="s">
        <v>268</v>
      </c>
      <c r="N147" t="s">
        <v>46</v>
      </c>
      <c r="O147">
        <v>44</v>
      </c>
      <c r="Q147">
        <f t="shared" si="2"/>
        <v>3</v>
      </c>
      <c r="R147">
        <v>1</v>
      </c>
      <c r="S147">
        <v>0</v>
      </c>
      <c r="T147">
        <v>0</v>
      </c>
      <c r="U147">
        <v>0</v>
      </c>
      <c r="V147">
        <v>3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47</v>
      </c>
      <c r="AI147" t="s">
        <v>48</v>
      </c>
      <c r="AM147" t="s">
        <v>283</v>
      </c>
      <c r="AN147">
        <v>-122.47655358999999</v>
      </c>
      <c r="AO147">
        <v>37.784663760000001</v>
      </c>
    </row>
    <row r="148" spans="1:41">
      <c r="A148" s="1" t="s">
        <v>41</v>
      </c>
      <c r="B148" s="1">
        <v>2</v>
      </c>
      <c r="C148" s="1">
        <v>912</v>
      </c>
      <c r="D148">
        <v>14611</v>
      </c>
      <c r="E148" t="s">
        <v>42</v>
      </c>
      <c r="F148" t="s">
        <v>43</v>
      </c>
      <c r="G148">
        <v>2</v>
      </c>
      <c r="H148">
        <v>147</v>
      </c>
      <c r="I148" s="2" t="s">
        <v>284</v>
      </c>
      <c r="K148" t="s">
        <v>268</v>
      </c>
      <c r="N148" t="s">
        <v>46</v>
      </c>
      <c r="O148">
        <f>60+23</f>
        <v>83</v>
      </c>
      <c r="Q148">
        <f t="shared" si="2"/>
        <v>5</v>
      </c>
      <c r="R148">
        <v>1</v>
      </c>
      <c r="S148">
        <v>0</v>
      </c>
      <c r="T148">
        <v>0</v>
      </c>
      <c r="U148">
        <v>4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M148" t="s">
        <v>285</v>
      </c>
      <c r="AN148">
        <v>-122.47650416</v>
      </c>
      <c r="AO148">
        <v>37.783886170000002</v>
      </c>
    </row>
    <row r="149" spans="1:41">
      <c r="A149" s="1" t="s">
        <v>41</v>
      </c>
      <c r="B149" s="1">
        <v>2</v>
      </c>
      <c r="C149" s="1">
        <v>912</v>
      </c>
      <c r="D149">
        <v>14611</v>
      </c>
      <c r="E149" t="s">
        <v>42</v>
      </c>
      <c r="F149" t="s">
        <v>43</v>
      </c>
      <c r="G149">
        <v>2</v>
      </c>
      <c r="H149">
        <v>148</v>
      </c>
      <c r="I149" s="2" t="s">
        <v>286</v>
      </c>
      <c r="K149" t="s">
        <v>268</v>
      </c>
      <c r="N149" t="s">
        <v>46</v>
      </c>
      <c r="O149">
        <v>63</v>
      </c>
      <c r="Q149">
        <f t="shared" si="2"/>
        <v>4</v>
      </c>
      <c r="R149">
        <v>1</v>
      </c>
      <c r="S149">
        <v>0</v>
      </c>
      <c r="T149">
        <v>0</v>
      </c>
      <c r="U149">
        <v>1</v>
      </c>
      <c r="V149">
        <v>3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47</v>
      </c>
      <c r="AI149" t="s">
        <v>48</v>
      </c>
      <c r="AM149" t="s">
        <v>287</v>
      </c>
      <c r="AN149">
        <v>-122.47650355</v>
      </c>
      <c r="AO149">
        <v>37.783731330000002</v>
      </c>
    </row>
    <row r="150" spans="1:41">
      <c r="A150" s="1" t="s">
        <v>41</v>
      </c>
      <c r="B150" s="1">
        <v>2</v>
      </c>
      <c r="C150" s="1">
        <v>912</v>
      </c>
      <c r="D150">
        <v>14611</v>
      </c>
      <c r="E150" t="s">
        <v>42</v>
      </c>
      <c r="F150" t="s">
        <v>43</v>
      </c>
      <c r="G150">
        <v>2</v>
      </c>
      <c r="H150">
        <v>149</v>
      </c>
      <c r="I150" s="2" t="s">
        <v>288</v>
      </c>
      <c r="K150" t="s">
        <v>268</v>
      </c>
      <c r="N150" t="s">
        <v>46</v>
      </c>
      <c r="O150">
        <f>60+37</f>
        <v>97</v>
      </c>
      <c r="Q150">
        <f t="shared" si="2"/>
        <v>5</v>
      </c>
      <c r="R150">
        <v>1</v>
      </c>
      <c r="S150">
        <v>0</v>
      </c>
      <c r="T150">
        <v>0</v>
      </c>
      <c r="U150">
        <v>1</v>
      </c>
      <c r="V150">
        <v>4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47</v>
      </c>
      <c r="AI150" t="s">
        <v>48</v>
      </c>
      <c r="AM150" t="s">
        <v>289</v>
      </c>
      <c r="AN150">
        <v>-122.47649928</v>
      </c>
      <c r="AO150">
        <v>37.783559830000002</v>
      </c>
    </row>
    <row r="151" spans="1:41">
      <c r="A151" s="1" t="s">
        <v>41</v>
      </c>
      <c r="B151" s="1">
        <v>2</v>
      </c>
      <c r="C151" s="1">
        <v>912</v>
      </c>
      <c r="D151">
        <v>14611</v>
      </c>
      <c r="E151" t="s">
        <v>42</v>
      </c>
      <c r="F151" t="s">
        <v>43</v>
      </c>
      <c r="G151">
        <v>2</v>
      </c>
      <c r="H151">
        <v>150</v>
      </c>
      <c r="I151" s="2" t="s">
        <v>290</v>
      </c>
      <c r="K151" t="s">
        <v>268</v>
      </c>
      <c r="N151" t="s">
        <v>46</v>
      </c>
      <c r="O151">
        <v>47</v>
      </c>
      <c r="Q151">
        <f t="shared" si="2"/>
        <v>2</v>
      </c>
      <c r="R151">
        <v>1</v>
      </c>
      <c r="S151">
        <v>0</v>
      </c>
      <c r="T151">
        <v>0</v>
      </c>
      <c r="U151">
        <v>0</v>
      </c>
      <c r="V151">
        <v>1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">
        <v>47</v>
      </c>
      <c r="AI151" t="s">
        <v>48</v>
      </c>
      <c r="AM151" t="s">
        <v>291</v>
      </c>
      <c r="AN151">
        <v>-122.47648164</v>
      </c>
      <c r="AO151">
        <v>37.78330442</v>
      </c>
    </row>
    <row r="152" spans="1:41">
      <c r="A152" s="1" t="s">
        <v>41</v>
      </c>
      <c r="B152" s="1">
        <v>2</v>
      </c>
      <c r="C152" s="1">
        <v>912</v>
      </c>
      <c r="D152">
        <v>14611</v>
      </c>
      <c r="E152" t="s">
        <v>42</v>
      </c>
      <c r="F152" t="s">
        <v>43</v>
      </c>
      <c r="G152">
        <v>2</v>
      </c>
      <c r="H152">
        <v>151</v>
      </c>
      <c r="I152" s="2">
        <v>261</v>
      </c>
      <c r="K152" t="s">
        <v>268</v>
      </c>
      <c r="N152" t="s">
        <v>46</v>
      </c>
      <c r="O152">
        <v>53</v>
      </c>
      <c r="Q152">
        <f t="shared" si="2"/>
        <v>2</v>
      </c>
      <c r="R152">
        <v>1</v>
      </c>
      <c r="S152">
        <v>0</v>
      </c>
      <c r="T152">
        <v>0</v>
      </c>
      <c r="U152">
        <v>1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47</v>
      </c>
      <c r="AI152" t="s">
        <v>48</v>
      </c>
      <c r="AM152" t="s">
        <v>292</v>
      </c>
      <c r="AN152">
        <v>-122.47652338</v>
      </c>
      <c r="AO152">
        <v>37.78318694</v>
      </c>
    </row>
    <row r="153" spans="1:41">
      <c r="A153" s="1" t="s">
        <v>41</v>
      </c>
      <c r="B153" s="1">
        <v>2</v>
      </c>
      <c r="C153" s="1">
        <v>912</v>
      </c>
      <c r="D153">
        <v>14611</v>
      </c>
      <c r="E153" t="s">
        <v>42</v>
      </c>
      <c r="F153" t="s">
        <v>43</v>
      </c>
      <c r="G153">
        <v>2</v>
      </c>
      <c r="H153">
        <v>152</v>
      </c>
      <c r="I153" s="2" t="s">
        <v>293</v>
      </c>
      <c r="K153" t="s">
        <v>268</v>
      </c>
      <c r="N153" t="s">
        <v>46</v>
      </c>
      <c r="O153">
        <v>80</v>
      </c>
      <c r="Q153">
        <f t="shared" si="2"/>
        <v>5</v>
      </c>
      <c r="R153">
        <v>1</v>
      </c>
      <c r="S153">
        <v>0</v>
      </c>
      <c r="T153">
        <v>0</v>
      </c>
      <c r="U153">
        <v>5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">
        <v>47</v>
      </c>
      <c r="AI153" t="s">
        <v>48</v>
      </c>
      <c r="AM153" t="s">
        <v>294</v>
      </c>
      <c r="AN153">
        <v>-122.47647538</v>
      </c>
      <c r="AO153">
        <v>37.783001609999999</v>
      </c>
    </row>
    <row r="154" spans="1:41">
      <c r="A154" s="1" t="s">
        <v>41</v>
      </c>
      <c r="B154" s="1">
        <v>2</v>
      </c>
      <c r="C154" s="1">
        <v>912</v>
      </c>
      <c r="D154">
        <v>14611</v>
      </c>
      <c r="E154" t="s">
        <v>42</v>
      </c>
      <c r="F154" t="s">
        <v>43</v>
      </c>
      <c r="G154">
        <v>2</v>
      </c>
      <c r="H154">
        <v>153</v>
      </c>
      <c r="I154" s="2" t="s">
        <v>295</v>
      </c>
      <c r="K154" t="s">
        <v>268</v>
      </c>
      <c r="N154" t="s">
        <v>46</v>
      </c>
      <c r="O154">
        <v>51</v>
      </c>
      <c r="Q154">
        <f t="shared" si="2"/>
        <v>2</v>
      </c>
      <c r="R154">
        <v>1</v>
      </c>
      <c r="S154">
        <v>0</v>
      </c>
      <c r="T154">
        <v>0</v>
      </c>
      <c r="U154">
        <v>1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">
        <v>47</v>
      </c>
      <c r="AI154" t="s">
        <v>48</v>
      </c>
      <c r="AM154" t="s">
        <v>296</v>
      </c>
      <c r="AN154">
        <v>-122.47646446</v>
      </c>
      <c r="AO154">
        <v>37.782742310000003</v>
      </c>
    </row>
    <row r="155" spans="1:41">
      <c r="A155" s="1" t="s">
        <v>41</v>
      </c>
      <c r="B155" s="1">
        <v>2</v>
      </c>
      <c r="C155" s="1">
        <v>912</v>
      </c>
      <c r="D155">
        <v>14611</v>
      </c>
      <c r="E155" t="s">
        <v>42</v>
      </c>
      <c r="F155" t="s">
        <v>43</v>
      </c>
      <c r="G155">
        <v>2</v>
      </c>
      <c r="H155">
        <v>154</v>
      </c>
      <c r="I155" s="2" t="s">
        <v>297</v>
      </c>
      <c r="K155" t="s">
        <v>268</v>
      </c>
      <c r="N155" t="s">
        <v>46</v>
      </c>
      <c r="O155">
        <v>53</v>
      </c>
      <c r="Q155">
        <f t="shared" si="2"/>
        <v>3</v>
      </c>
      <c r="R155">
        <v>1</v>
      </c>
      <c r="S155">
        <v>0</v>
      </c>
      <c r="T155">
        <v>0</v>
      </c>
      <c r="U155">
        <v>3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47</v>
      </c>
      <c r="AI155" t="s">
        <v>48</v>
      </c>
      <c r="AM155" t="s">
        <v>298</v>
      </c>
      <c r="AN155">
        <v>-122.47635603000001</v>
      </c>
      <c r="AO155">
        <v>37.782797700000003</v>
      </c>
    </row>
    <row r="156" spans="1:41">
      <c r="A156" s="1" t="s">
        <v>41</v>
      </c>
      <c r="B156" s="1">
        <v>2</v>
      </c>
      <c r="C156" s="1">
        <v>912</v>
      </c>
      <c r="D156">
        <v>14611</v>
      </c>
      <c r="E156" t="s">
        <v>42</v>
      </c>
      <c r="F156" t="s">
        <v>43</v>
      </c>
      <c r="G156">
        <v>2</v>
      </c>
      <c r="H156">
        <v>155</v>
      </c>
      <c r="I156" s="2" t="s">
        <v>299</v>
      </c>
      <c r="K156" t="s">
        <v>268</v>
      </c>
      <c r="N156" t="s">
        <v>46</v>
      </c>
      <c r="O156">
        <v>46</v>
      </c>
      <c r="Q156">
        <f t="shared" si="2"/>
        <v>2</v>
      </c>
      <c r="R156">
        <v>1</v>
      </c>
      <c r="S156">
        <v>0</v>
      </c>
      <c r="T156">
        <v>0</v>
      </c>
      <c r="U156">
        <v>1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47</v>
      </c>
      <c r="AI156" t="s">
        <v>48</v>
      </c>
      <c r="AM156" t="s">
        <v>300</v>
      </c>
      <c r="AN156">
        <v>-122.47634672</v>
      </c>
      <c r="AO156">
        <v>37.782965949999998</v>
      </c>
    </row>
    <row r="157" spans="1:41">
      <c r="A157" s="1" t="s">
        <v>41</v>
      </c>
      <c r="B157" s="1">
        <v>2</v>
      </c>
      <c r="C157" s="1">
        <v>912</v>
      </c>
      <c r="D157">
        <v>14611</v>
      </c>
      <c r="E157" t="s">
        <v>42</v>
      </c>
      <c r="F157" t="s">
        <v>43</v>
      </c>
      <c r="G157">
        <v>2</v>
      </c>
      <c r="H157">
        <v>156</v>
      </c>
      <c r="I157" s="2" t="s">
        <v>301</v>
      </c>
      <c r="K157" t="s">
        <v>268</v>
      </c>
      <c r="N157" t="s">
        <v>46</v>
      </c>
      <c r="O157">
        <v>57</v>
      </c>
      <c r="Q157">
        <f t="shared" si="2"/>
        <v>3</v>
      </c>
      <c r="R157">
        <v>1</v>
      </c>
      <c r="S157">
        <v>0</v>
      </c>
      <c r="T157">
        <v>0</v>
      </c>
      <c r="U157">
        <v>0</v>
      </c>
      <c r="V157">
        <v>3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">
        <v>47</v>
      </c>
      <c r="AI157" t="s">
        <v>48</v>
      </c>
      <c r="AM157" t="s">
        <v>302</v>
      </c>
      <c r="AN157">
        <v>-122.47629800999999</v>
      </c>
      <c r="AO157">
        <v>37.783091630000001</v>
      </c>
    </row>
    <row r="158" spans="1:41">
      <c r="A158" s="1" t="s">
        <v>41</v>
      </c>
      <c r="B158" s="1">
        <v>2</v>
      </c>
      <c r="C158" s="1">
        <v>912</v>
      </c>
      <c r="D158">
        <v>14611</v>
      </c>
      <c r="E158" t="s">
        <v>42</v>
      </c>
      <c r="F158" t="s">
        <v>43</v>
      </c>
      <c r="G158">
        <v>2</v>
      </c>
      <c r="H158">
        <v>157</v>
      </c>
      <c r="I158" s="2" t="s">
        <v>303</v>
      </c>
      <c r="K158" t="s">
        <v>268</v>
      </c>
      <c r="N158" t="s">
        <v>46</v>
      </c>
      <c r="O158">
        <f>60+45</f>
        <v>105</v>
      </c>
      <c r="Q158">
        <f t="shared" si="2"/>
        <v>2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2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 t="s">
        <v>47</v>
      </c>
      <c r="AI158" t="s">
        <v>48</v>
      </c>
      <c r="AM158" t="s">
        <v>304</v>
      </c>
      <c r="AN158">
        <v>-122.47632978999999</v>
      </c>
      <c r="AO158">
        <v>37.783237489999998</v>
      </c>
    </row>
    <row r="159" spans="1:41">
      <c r="A159" s="1" t="s">
        <v>41</v>
      </c>
      <c r="B159" s="1">
        <v>2</v>
      </c>
      <c r="C159" s="1">
        <v>912</v>
      </c>
      <c r="D159">
        <v>14611</v>
      </c>
      <c r="E159" t="s">
        <v>42</v>
      </c>
      <c r="F159" t="s">
        <v>43</v>
      </c>
      <c r="G159">
        <v>2</v>
      </c>
      <c r="H159">
        <v>158</v>
      </c>
      <c r="I159" s="2" t="s">
        <v>305</v>
      </c>
      <c r="K159" t="s">
        <v>268</v>
      </c>
      <c r="N159" t="s">
        <v>46</v>
      </c>
      <c r="O159">
        <v>36</v>
      </c>
      <c r="Q159">
        <f t="shared" si="2"/>
        <v>2</v>
      </c>
      <c r="R159">
        <v>1</v>
      </c>
      <c r="S159">
        <v>0</v>
      </c>
      <c r="T159">
        <v>0</v>
      </c>
      <c r="U159">
        <v>1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">
        <v>47</v>
      </c>
      <c r="AI159" t="s">
        <v>48</v>
      </c>
      <c r="AM159" t="s">
        <v>306</v>
      </c>
      <c r="AN159">
        <v>-122.4763507</v>
      </c>
      <c r="AO159">
        <v>37.783409499999998</v>
      </c>
    </row>
    <row r="160" spans="1:41">
      <c r="A160" s="1" t="s">
        <v>41</v>
      </c>
      <c r="B160" s="1">
        <v>2</v>
      </c>
      <c r="C160" s="1">
        <v>912</v>
      </c>
      <c r="D160">
        <v>14611</v>
      </c>
      <c r="E160" t="s">
        <v>42</v>
      </c>
      <c r="F160" t="s">
        <v>43</v>
      </c>
      <c r="G160">
        <v>2</v>
      </c>
      <c r="H160">
        <v>159</v>
      </c>
      <c r="I160" s="2">
        <v>238</v>
      </c>
      <c r="K160" t="s">
        <v>268</v>
      </c>
      <c r="N160" t="s">
        <v>46</v>
      </c>
      <c r="O160">
        <v>21</v>
      </c>
      <c r="Q160">
        <f t="shared" si="2"/>
        <v>1</v>
      </c>
      <c r="R160">
        <v>1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">
        <v>47</v>
      </c>
      <c r="AI160" t="s">
        <v>48</v>
      </c>
      <c r="AM160" t="s">
        <v>307</v>
      </c>
      <c r="AN160">
        <v>-122.47636885999999</v>
      </c>
      <c r="AO160">
        <v>37.783544669999998</v>
      </c>
    </row>
    <row r="161" spans="1:41">
      <c r="A161" s="1" t="s">
        <v>41</v>
      </c>
      <c r="B161" s="1">
        <v>2</v>
      </c>
      <c r="C161" s="1">
        <v>912</v>
      </c>
      <c r="D161">
        <v>14611</v>
      </c>
      <c r="E161" t="s">
        <v>42</v>
      </c>
      <c r="F161" t="s">
        <v>43</v>
      </c>
      <c r="G161">
        <v>2</v>
      </c>
      <c r="H161">
        <v>160</v>
      </c>
      <c r="I161" s="2" t="s">
        <v>308</v>
      </c>
      <c r="K161" t="s">
        <v>268</v>
      </c>
      <c r="N161" t="s">
        <v>46</v>
      </c>
      <c r="O161">
        <v>69</v>
      </c>
      <c r="Q161">
        <f t="shared" si="2"/>
        <v>4</v>
      </c>
      <c r="R161">
        <v>1</v>
      </c>
      <c r="S161">
        <v>0</v>
      </c>
      <c r="T161">
        <v>0</v>
      </c>
      <c r="U161">
        <v>1</v>
      </c>
      <c r="V161">
        <v>2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">
        <v>47</v>
      </c>
      <c r="AI161" t="s">
        <v>48</v>
      </c>
      <c r="AM161" t="s">
        <v>309</v>
      </c>
      <c r="AN161">
        <v>-122.47634252</v>
      </c>
      <c r="AO161">
        <v>37.783643079999997</v>
      </c>
    </row>
    <row r="162" spans="1:41">
      <c r="A162" s="1" t="s">
        <v>41</v>
      </c>
      <c r="B162" s="1">
        <v>2</v>
      </c>
      <c r="C162" s="1">
        <v>912</v>
      </c>
      <c r="D162">
        <v>14611</v>
      </c>
      <c r="E162" t="s">
        <v>42</v>
      </c>
      <c r="F162" t="s">
        <v>43</v>
      </c>
      <c r="G162">
        <v>2</v>
      </c>
      <c r="H162">
        <v>161</v>
      </c>
      <c r="I162" s="2">
        <v>226</v>
      </c>
      <c r="J162" t="s">
        <v>210</v>
      </c>
      <c r="K162" t="s">
        <v>268</v>
      </c>
      <c r="N162" t="s">
        <v>46</v>
      </c>
      <c r="O162">
        <v>30</v>
      </c>
      <c r="Q162">
        <f t="shared" si="2"/>
        <v>2</v>
      </c>
      <c r="R162">
        <v>1</v>
      </c>
      <c r="S162">
        <v>0</v>
      </c>
      <c r="T162">
        <v>0</v>
      </c>
      <c r="U162">
        <v>0</v>
      </c>
      <c r="V162">
        <v>2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">
        <v>47</v>
      </c>
      <c r="AI162" t="s">
        <v>48</v>
      </c>
      <c r="AM162" t="s">
        <v>310</v>
      </c>
      <c r="AN162">
        <v>-122.47635185</v>
      </c>
      <c r="AO162">
        <v>37.783818150000002</v>
      </c>
    </row>
    <row r="163" spans="1:41">
      <c r="A163" s="1" t="s">
        <v>41</v>
      </c>
      <c r="B163" s="1">
        <v>2</v>
      </c>
      <c r="C163" s="1">
        <v>912</v>
      </c>
      <c r="D163">
        <v>14611</v>
      </c>
      <c r="E163" t="s">
        <v>42</v>
      </c>
      <c r="F163" t="s">
        <v>43</v>
      </c>
      <c r="G163">
        <v>2</v>
      </c>
      <c r="H163">
        <v>162</v>
      </c>
      <c r="I163" s="2">
        <v>228</v>
      </c>
      <c r="J163" t="s">
        <v>210</v>
      </c>
      <c r="K163" t="s">
        <v>268</v>
      </c>
      <c r="N163" t="s">
        <v>46</v>
      </c>
      <c r="O163">
        <v>68</v>
      </c>
      <c r="Q163">
        <f t="shared" si="2"/>
        <v>3</v>
      </c>
      <c r="R163">
        <v>1</v>
      </c>
      <c r="S163">
        <v>0</v>
      </c>
      <c r="T163">
        <v>0</v>
      </c>
      <c r="U163">
        <v>1</v>
      </c>
      <c r="V163">
        <v>2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">
        <v>47</v>
      </c>
      <c r="AI163" t="s">
        <v>48</v>
      </c>
      <c r="AM163" t="s">
        <v>311</v>
      </c>
      <c r="AN163">
        <v>-122.47633092</v>
      </c>
      <c r="AO163">
        <v>37.783746610000001</v>
      </c>
    </row>
    <row r="164" spans="1:41">
      <c r="A164" s="1" t="s">
        <v>41</v>
      </c>
      <c r="B164" s="1">
        <v>2</v>
      </c>
      <c r="C164" s="1">
        <v>912</v>
      </c>
      <c r="D164">
        <v>14611</v>
      </c>
      <c r="E164" t="s">
        <v>42</v>
      </c>
      <c r="F164" t="s">
        <v>43</v>
      </c>
      <c r="G164">
        <v>2</v>
      </c>
      <c r="H164">
        <v>163</v>
      </c>
      <c r="I164" s="2" t="s">
        <v>312</v>
      </c>
      <c r="K164" t="s">
        <v>268</v>
      </c>
      <c r="N164" t="s">
        <v>46</v>
      </c>
      <c r="O164">
        <v>58</v>
      </c>
      <c r="Q164">
        <f t="shared" si="2"/>
        <v>3</v>
      </c>
      <c r="R164">
        <v>1</v>
      </c>
      <c r="S164">
        <v>0</v>
      </c>
      <c r="T164">
        <v>0</v>
      </c>
      <c r="U164">
        <v>2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">
        <v>47</v>
      </c>
      <c r="AI164" t="s">
        <v>48</v>
      </c>
      <c r="AM164" t="s">
        <v>313</v>
      </c>
      <c r="AN164">
        <v>-122.47636875000001</v>
      </c>
      <c r="AO164">
        <v>37.783961329999997</v>
      </c>
    </row>
    <row r="165" spans="1:41">
      <c r="A165" s="1" t="s">
        <v>41</v>
      </c>
      <c r="B165" s="1">
        <v>2</v>
      </c>
      <c r="C165" s="1">
        <v>912</v>
      </c>
      <c r="D165">
        <v>14611</v>
      </c>
      <c r="E165" t="s">
        <v>42</v>
      </c>
      <c r="F165" t="s">
        <v>43</v>
      </c>
      <c r="G165">
        <v>2</v>
      </c>
      <c r="H165">
        <v>164</v>
      </c>
      <c r="I165" s="2" t="s">
        <v>314</v>
      </c>
      <c r="K165" t="s">
        <v>268</v>
      </c>
      <c r="N165" t="s">
        <v>46</v>
      </c>
      <c r="O165">
        <v>71</v>
      </c>
      <c r="Q165">
        <f t="shared" si="2"/>
        <v>3</v>
      </c>
      <c r="R165">
        <v>1</v>
      </c>
      <c r="S165">
        <v>0</v>
      </c>
      <c r="T165">
        <v>0</v>
      </c>
      <c r="U165">
        <v>0</v>
      </c>
      <c r="V165">
        <v>3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">
        <v>47</v>
      </c>
      <c r="AI165" t="s">
        <v>48</v>
      </c>
      <c r="AM165" t="s">
        <v>315</v>
      </c>
      <c r="AN165">
        <v>-122.4764452</v>
      </c>
      <c r="AO165">
        <v>37.784675530000001</v>
      </c>
    </row>
    <row r="166" spans="1:41">
      <c r="A166" s="1" t="s">
        <v>41</v>
      </c>
      <c r="B166" s="1">
        <v>2</v>
      </c>
      <c r="C166" s="1">
        <v>912</v>
      </c>
      <c r="D166">
        <v>14611</v>
      </c>
      <c r="E166" t="s">
        <v>42</v>
      </c>
      <c r="F166" t="s">
        <v>43</v>
      </c>
      <c r="G166">
        <v>2</v>
      </c>
      <c r="H166">
        <v>165</v>
      </c>
      <c r="I166" s="2" t="s">
        <v>249</v>
      </c>
      <c r="K166" t="s">
        <v>268</v>
      </c>
      <c r="N166" t="s">
        <v>46</v>
      </c>
      <c r="O166">
        <v>73</v>
      </c>
      <c r="Q166">
        <f t="shared" si="2"/>
        <v>2</v>
      </c>
      <c r="R166">
        <v>1</v>
      </c>
      <c r="S166">
        <v>0</v>
      </c>
      <c r="T166">
        <v>0</v>
      </c>
      <c r="U166">
        <v>1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">
        <v>47</v>
      </c>
      <c r="AI166" t="s">
        <v>48</v>
      </c>
      <c r="AM166" t="s">
        <v>316</v>
      </c>
      <c r="AN166">
        <v>-122.47646348000001</v>
      </c>
      <c r="AO166">
        <v>37.784785650000003</v>
      </c>
    </row>
    <row r="167" spans="1:41">
      <c r="A167" s="1" t="s">
        <v>41</v>
      </c>
      <c r="B167" s="1">
        <v>2</v>
      </c>
      <c r="C167" s="1">
        <v>912</v>
      </c>
      <c r="D167">
        <v>14611</v>
      </c>
      <c r="E167" t="s">
        <v>42</v>
      </c>
      <c r="F167" t="s">
        <v>43</v>
      </c>
      <c r="G167">
        <v>2</v>
      </c>
      <c r="H167">
        <v>166</v>
      </c>
      <c r="I167" s="2" t="s">
        <v>317</v>
      </c>
      <c r="K167" t="s">
        <v>268</v>
      </c>
      <c r="N167" t="s">
        <v>46</v>
      </c>
      <c r="O167">
        <v>72</v>
      </c>
      <c r="Q167">
        <f t="shared" si="2"/>
        <v>2</v>
      </c>
      <c r="R167">
        <v>1</v>
      </c>
      <c r="S167">
        <v>0</v>
      </c>
      <c r="T167">
        <v>0</v>
      </c>
      <c r="U167">
        <v>0</v>
      </c>
      <c r="V167">
        <v>2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">
        <v>47</v>
      </c>
      <c r="AI167" t="s">
        <v>48</v>
      </c>
      <c r="AM167" t="s">
        <v>318</v>
      </c>
      <c r="AN167">
        <v>-122.47646838</v>
      </c>
      <c r="AO167">
        <v>37.785044130000003</v>
      </c>
    </row>
    <row r="168" spans="1:41">
      <c r="A168" s="1" t="s">
        <v>41</v>
      </c>
      <c r="B168" s="1">
        <v>2</v>
      </c>
      <c r="C168" s="1">
        <v>912</v>
      </c>
      <c r="D168">
        <v>14611</v>
      </c>
      <c r="E168" t="s">
        <v>42</v>
      </c>
      <c r="F168" t="s">
        <v>43</v>
      </c>
      <c r="G168">
        <v>2</v>
      </c>
      <c r="H168">
        <v>167</v>
      </c>
      <c r="I168" s="2" t="s">
        <v>319</v>
      </c>
      <c r="K168" t="s">
        <v>268</v>
      </c>
      <c r="N168" t="s">
        <v>46</v>
      </c>
      <c r="O168">
        <v>77</v>
      </c>
      <c r="Q168">
        <f t="shared" si="2"/>
        <v>4</v>
      </c>
      <c r="R168">
        <v>1</v>
      </c>
      <c r="S168">
        <v>0</v>
      </c>
      <c r="T168">
        <v>0</v>
      </c>
      <c r="U168">
        <v>2</v>
      </c>
      <c r="V168">
        <v>2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">
        <v>47</v>
      </c>
      <c r="AI168" t="s">
        <v>48</v>
      </c>
      <c r="AM168" t="s">
        <v>320</v>
      </c>
      <c r="AN168">
        <v>-122.47646086</v>
      </c>
      <c r="AO168">
        <v>37.785307609999997</v>
      </c>
    </row>
    <row r="169" spans="1:41">
      <c r="A169" s="1" t="s">
        <v>41</v>
      </c>
      <c r="B169" s="1">
        <v>2</v>
      </c>
      <c r="C169" s="1">
        <v>912</v>
      </c>
      <c r="D169">
        <v>14611</v>
      </c>
      <c r="E169" t="s">
        <v>42</v>
      </c>
      <c r="F169" t="s">
        <v>43</v>
      </c>
      <c r="G169">
        <v>2</v>
      </c>
      <c r="H169">
        <v>168</v>
      </c>
      <c r="I169" s="2">
        <v>126</v>
      </c>
      <c r="K169" t="s">
        <v>268</v>
      </c>
      <c r="N169" t="s">
        <v>46</v>
      </c>
      <c r="O169">
        <v>62</v>
      </c>
      <c r="Q169">
        <f t="shared" si="2"/>
        <v>3</v>
      </c>
      <c r="R169">
        <v>1</v>
      </c>
      <c r="S169">
        <v>0</v>
      </c>
      <c r="T169">
        <v>0</v>
      </c>
      <c r="U169">
        <v>0</v>
      </c>
      <c r="V169">
        <v>3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">
        <v>47</v>
      </c>
      <c r="AI169" t="s">
        <v>48</v>
      </c>
      <c r="AM169" t="s">
        <v>321</v>
      </c>
      <c r="AN169">
        <v>-122.47644078</v>
      </c>
      <c r="AO169">
        <v>37.78555583</v>
      </c>
    </row>
    <row r="170" spans="1:41">
      <c r="A170" s="1" t="s">
        <v>41</v>
      </c>
      <c r="B170" s="1">
        <v>2</v>
      </c>
      <c r="C170" s="1">
        <v>912</v>
      </c>
      <c r="D170">
        <v>14611</v>
      </c>
      <c r="E170" t="s">
        <v>42</v>
      </c>
      <c r="F170" t="s">
        <v>43</v>
      </c>
      <c r="G170">
        <v>2</v>
      </c>
      <c r="H170">
        <v>169</v>
      </c>
      <c r="I170" s="2">
        <v>118</v>
      </c>
      <c r="K170" t="s">
        <v>268</v>
      </c>
      <c r="N170" t="s">
        <v>46</v>
      </c>
      <c r="O170">
        <v>47</v>
      </c>
      <c r="Q170">
        <f t="shared" si="2"/>
        <v>1</v>
      </c>
      <c r="R170">
        <v>1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">
        <v>47</v>
      </c>
      <c r="AI170" t="s">
        <v>48</v>
      </c>
      <c r="AM170" t="s">
        <v>322</v>
      </c>
      <c r="AN170">
        <v>-122.47649380999999</v>
      </c>
      <c r="AO170">
        <v>37.785753370000002</v>
      </c>
    </row>
    <row r="171" spans="1:41">
      <c r="A171" s="1" t="s">
        <v>41</v>
      </c>
      <c r="B171" s="1">
        <v>2</v>
      </c>
      <c r="C171" s="1">
        <v>912</v>
      </c>
      <c r="D171">
        <v>14611</v>
      </c>
      <c r="E171" t="s">
        <v>42</v>
      </c>
      <c r="F171" t="s">
        <v>43</v>
      </c>
      <c r="G171">
        <v>2</v>
      </c>
      <c r="H171">
        <v>170</v>
      </c>
      <c r="I171" s="2" t="s">
        <v>323</v>
      </c>
      <c r="K171" t="s">
        <v>268</v>
      </c>
      <c r="N171" t="s">
        <v>46</v>
      </c>
      <c r="O171">
        <v>29</v>
      </c>
      <c r="Q171">
        <f t="shared" si="2"/>
        <v>1</v>
      </c>
      <c r="R171">
        <v>1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">
        <v>47</v>
      </c>
      <c r="AI171" t="s">
        <v>48</v>
      </c>
      <c r="AM171" t="s">
        <v>324</v>
      </c>
      <c r="AN171">
        <v>-122.47653129</v>
      </c>
      <c r="AO171">
        <v>37.785921420000001</v>
      </c>
    </row>
    <row r="172" spans="1:41">
      <c r="A172" s="1" t="s">
        <v>41</v>
      </c>
      <c r="B172" s="1">
        <v>2</v>
      </c>
      <c r="C172" s="1">
        <v>912</v>
      </c>
      <c r="D172">
        <v>14611</v>
      </c>
      <c r="E172" t="s">
        <v>42</v>
      </c>
      <c r="F172" t="s">
        <v>43</v>
      </c>
      <c r="G172">
        <v>2</v>
      </c>
      <c r="H172">
        <v>171</v>
      </c>
      <c r="I172" s="2" t="s">
        <v>325</v>
      </c>
      <c r="K172" t="s">
        <v>97</v>
      </c>
      <c r="N172" t="s">
        <v>46</v>
      </c>
      <c r="O172">
        <f>60+27</f>
        <v>87</v>
      </c>
      <c r="Q172">
        <f t="shared" si="2"/>
        <v>3</v>
      </c>
      <c r="R172">
        <v>1</v>
      </c>
      <c r="S172">
        <v>0</v>
      </c>
      <c r="T172">
        <v>0</v>
      </c>
      <c r="U172">
        <v>0</v>
      </c>
      <c r="V172">
        <v>3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">
        <v>47</v>
      </c>
      <c r="AI172" t="s">
        <v>48</v>
      </c>
      <c r="AM172" t="s">
        <v>326</v>
      </c>
      <c r="AN172">
        <v>-122.47625345</v>
      </c>
      <c r="AO172">
        <v>37.786124319999999</v>
      </c>
    </row>
    <row r="173" spans="1:41">
      <c r="A173" s="1" t="s">
        <v>41</v>
      </c>
      <c r="B173" s="1">
        <v>2</v>
      </c>
      <c r="C173" s="1">
        <v>912</v>
      </c>
      <c r="D173">
        <v>14611</v>
      </c>
      <c r="E173" t="s">
        <v>42</v>
      </c>
      <c r="F173" t="s">
        <v>43</v>
      </c>
      <c r="G173">
        <v>2</v>
      </c>
      <c r="H173">
        <v>172</v>
      </c>
      <c r="I173" s="2">
        <v>1500</v>
      </c>
      <c r="K173" t="s">
        <v>97</v>
      </c>
      <c r="N173" t="s">
        <v>46</v>
      </c>
      <c r="O173">
        <f>60+47</f>
        <v>107</v>
      </c>
      <c r="Q173">
        <f t="shared" si="2"/>
        <v>4</v>
      </c>
      <c r="R173">
        <v>1</v>
      </c>
      <c r="S173">
        <v>0</v>
      </c>
      <c r="T173">
        <v>0</v>
      </c>
      <c r="U173">
        <v>2</v>
      </c>
      <c r="V173">
        <v>2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">
        <v>47</v>
      </c>
      <c r="AI173" t="s">
        <v>48</v>
      </c>
      <c r="AM173" t="s">
        <v>327</v>
      </c>
      <c r="AN173">
        <v>-122.47609751</v>
      </c>
      <c r="AO173">
        <v>37.786135729999998</v>
      </c>
    </row>
    <row r="174" spans="1:41">
      <c r="A174" s="1" t="s">
        <v>41</v>
      </c>
      <c r="B174" s="1">
        <v>2</v>
      </c>
      <c r="C174" s="1">
        <v>912</v>
      </c>
      <c r="D174">
        <v>14611</v>
      </c>
      <c r="E174" t="s">
        <v>42</v>
      </c>
      <c r="F174" t="s">
        <v>43</v>
      </c>
      <c r="G174">
        <v>2</v>
      </c>
      <c r="H174">
        <v>173</v>
      </c>
      <c r="I174" s="2" t="s">
        <v>328</v>
      </c>
      <c r="K174" t="s">
        <v>97</v>
      </c>
      <c r="N174" t="s">
        <v>46</v>
      </c>
      <c r="O174">
        <v>136</v>
      </c>
      <c r="Q174">
        <f t="shared" si="2"/>
        <v>5</v>
      </c>
      <c r="R174">
        <v>1</v>
      </c>
      <c r="S174">
        <v>0</v>
      </c>
      <c r="T174">
        <v>0</v>
      </c>
      <c r="U174">
        <v>3</v>
      </c>
      <c r="V174">
        <v>2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">
        <v>47</v>
      </c>
      <c r="AI174" t="s">
        <v>48</v>
      </c>
      <c r="AM174" t="s">
        <v>329</v>
      </c>
      <c r="AN174">
        <v>-122.47585771</v>
      </c>
      <c r="AO174">
        <v>37.786109789999998</v>
      </c>
    </row>
    <row r="175" spans="1:41">
      <c r="A175" s="1" t="s">
        <v>41</v>
      </c>
      <c r="B175" s="1">
        <v>2</v>
      </c>
      <c r="C175" s="1">
        <v>912</v>
      </c>
      <c r="D175">
        <v>14611</v>
      </c>
      <c r="E175" t="s">
        <v>42</v>
      </c>
      <c r="F175" t="s">
        <v>43</v>
      </c>
      <c r="G175">
        <v>2</v>
      </c>
      <c r="H175">
        <v>174</v>
      </c>
      <c r="I175" s="2" t="s">
        <v>330</v>
      </c>
      <c r="K175" t="s">
        <v>97</v>
      </c>
      <c r="N175" t="s">
        <v>46</v>
      </c>
      <c r="O175">
        <f>120+46</f>
        <v>166</v>
      </c>
      <c r="Q175">
        <f t="shared" si="2"/>
        <v>3</v>
      </c>
      <c r="R175">
        <v>1</v>
      </c>
      <c r="S175">
        <v>0</v>
      </c>
      <c r="T175">
        <v>0</v>
      </c>
      <c r="U175">
        <v>1</v>
      </c>
      <c r="V175">
        <v>1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">
        <v>47</v>
      </c>
      <c r="AI175" t="s">
        <v>48</v>
      </c>
      <c r="AM175" t="s">
        <v>331</v>
      </c>
      <c r="AN175">
        <v>-122.47593419</v>
      </c>
      <c r="AO175">
        <v>37.78629506</v>
      </c>
    </row>
    <row r="176" spans="1:41">
      <c r="A176" s="1" t="s">
        <v>41</v>
      </c>
      <c r="B176" s="1">
        <v>2</v>
      </c>
      <c r="C176" s="1">
        <v>912</v>
      </c>
      <c r="D176">
        <v>14611</v>
      </c>
      <c r="E176" t="s">
        <v>42</v>
      </c>
      <c r="F176" t="s">
        <v>43</v>
      </c>
      <c r="G176">
        <v>2</v>
      </c>
      <c r="H176">
        <v>175</v>
      </c>
      <c r="I176" s="2" t="s">
        <v>332</v>
      </c>
      <c r="K176" t="s">
        <v>97</v>
      </c>
      <c r="N176" t="s">
        <v>46</v>
      </c>
      <c r="O176">
        <f>60+17</f>
        <v>77</v>
      </c>
      <c r="Q176">
        <f t="shared" si="2"/>
        <v>3</v>
      </c>
      <c r="R176">
        <v>1</v>
      </c>
      <c r="S176">
        <v>0</v>
      </c>
      <c r="T176">
        <v>0</v>
      </c>
      <c r="U176">
        <v>0</v>
      </c>
      <c r="V176">
        <v>3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M176" t="s">
        <v>333</v>
      </c>
      <c r="AN176">
        <v>-122.47623725</v>
      </c>
      <c r="AO176">
        <v>37.786244750000002</v>
      </c>
    </row>
    <row r="177" spans="1:41">
      <c r="A177" s="1" t="s">
        <v>41</v>
      </c>
      <c r="B177" s="1">
        <v>2</v>
      </c>
      <c r="C177" s="1">
        <v>912</v>
      </c>
      <c r="D177">
        <v>14611</v>
      </c>
      <c r="E177" t="s">
        <v>42</v>
      </c>
      <c r="F177" t="s">
        <v>43</v>
      </c>
      <c r="G177">
        <v>2</v>
      </c>
      <c r="H177">
        <v>176</v>
      </c>
      <c r="I177" s="2">
        <v>0</v>
      </c>
      <c r="K177" t="s">
        <v>268</v>
      </c>
      <c r="N177" t="s">
        <v>46</v>
      </c>
      <c r="P177">
        <f>120+120+60+27</f>
        <v>327</v>
      </c>
      <c r="Q177">
        <f t="shared" si="2"/>
        <v>9</v>
      </c>
      <c r="R177">
        <v>1</v>
      </c>
      <c r="S177">
        <v>0</v>
      </c>
      <c r="T177">
        <v>0</v>
      </c>
      <c r="U177">
        <v>4</v>
      </c>
      <c r="V177">
        <v>5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">
        <v>47</v>
      </c>
      <c r="AI177" t="s">
        <v>48</v>
      </c>
      <c r="AM177" t="s">
        <v>334</v>
      </c>
      <c r="AN177">
        <v>-122.47663768</v>
      </c>
      <c r="AO177">
        <v>37.78659828</v>
      </c>
    </row>
    <row r="178" spans="1:41">
      <c r="A178" s="1" t="s">
        <v>41</v>
      </c>
      <c r="B178" s="1">
        <v>2</v>
      </c>
      <c r="C178" s="1">
        <v>912</v>
      </c>
      <c r="D178">
        <v>14611</v>
      </c>
      <c r="E178" t="s">
        <v>42</v>
      </c>
      <c r="F178" t="s">
        <v>43</v>
      </c>
      <c r="G178">
        <v>2</v>
      </c>
      <c r="H178">
        <v>177</v>
      </c>
      <c r="I178" s="2">
        <v>1600</v>
      </c>
      <c r="K178" t="s">
        <v>97</v>
      </c>
      <c r="N178" t="s">
        <v>46</v>
      </c>
      <c r="O178">
        <v>48</v>
      </c>
      <c r="Q178">
        <f t="shared" si="2"/>
        <v>1</v>
      </c>
      <c r="R178">
        <v>1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">
        <v>47</v>
      </c>
      <c r="AI178" t="s">
        <v>48</v>
      </c>
      <c r="AM178" t="s">
        <v>335</v>
      </c>
      <c r="AN178">
        <v>-122.47711577</v>
      </c>
      <c r="AO178">
        <v>37.786243769999999</v>
      </c>
    </row>
    <row r="179" spans="1:41">
      <c r="A179" s="1" t="s">
        <v>336</v>
      </c>
      <c r="B179">
        <v>5</v>
      </c>
      <c r="C179">
        <v>912</v>
      </c>
      <c r="D179">
        <v>14611</v>
      </c>
      <c r="E179" t="s">
        <v>42</v>
      </c>
      <c r="F179" t="s">
        <v>43</v>
      </c>
      <c r="G179">
        <v>2</v>
      </c>
      <c r="H179">
        <v>1</v>
      </c>
      <c r="I179">
        <v>300</v>
      </c>
      <c r="K179" t="s">
        <v>337</v>
      </c>
      <c r="L179" t="s">
        <v>338</v>
      </c>
      <c r="N179" t="s">
        <v>46</v>
      </c>
      <c r="O179">
        <v>30</v>
      </c>
      <c r="Q179">
        <f>SUM(S179:AE179)</f>
        <v>1</v>
      </c>
      <c r="R179">
        <v>1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">
        <v>47</v>
      </c>
      <c r="AI179" t="s">
        <v>48</v>
      </c>
      <c r="AM179" t="s">
        <v>339</v>
      </c>
      <c r="AN179">
        <v>-122.47393846</v>
      </c>
      <c r="AO179">
        <v>37.780987940000003</v>
      </c>
    </row>
    <row r="180" spans="1:41">
      <c r="A180" s="1" t="s">
        <v>336</v>
      </c>
      <c r="B180">
        <v>5</v>
      </c>
      <c r="C180">
        <v>912</v>
      </c>
      <c r="D180">
        <v>14611</v>
      </c>
      <c r="E180" t="s">
        <v>42</v>
      </c>
      <c r="F180" t="s">
        <v>43</v>
      </c>
      <c r="G180">
        <v>2</v>
      </c>
      <c r="H180">
        <v>2</v>
      </c>
      <c r="I180">
        <v>300</v>
      </c>
      <c r="K180" t="s">
        <v>337</v>
      </c>
      <c r="L180" t="s">
        <v>338</v>
      </c>
      <c r="N180" t="s">
        <v>46</v>
      </c>
      <c r="O180">
        <v>35</v>
      </c>
      <c r="Q180">
        <f t="shared" ref="Q180:Q243" si="3">SUM(S180:AE180)</f>
        <v>1</v>
      </c>
      <c r="R180">
        <v>1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">
        <v>47</v>
      </c>
      <c r="AI180" t="s">
        <v>48</v>
      </c>
      <c r="AM180" t="s">
        <v>340</v>
      </c>
      <c r="AN180">
        <v>-122.47401071</v>
      </c>
      <c r="AO180">
        <v>37.781178250000004</v>
      </c>
    </row>
    <row r="181" spans="1:41">
      <c r="A181" s="1" t="s">
        <v>336</v>
      </c>
      <c r="B181">
        <v>5</v>
      </c>
      <c r="C181">
        <v>912</v>
      </c>
      <c r="D181">
        <v>14611</v>
      </c>
      <c r="E181" t="s">
        <v>42</v>
      </c>
      <c r="F181" t="s">
        <v>43</v>
      </c>
      <c r="G181">
        <v>2</v>
      </c>
      <c r="H181">
        <v>3</v>
      </c>
      <c r="I181">
        <v>340</v>
      </c>
      <c r="K181" t="s">
        <v>337</v>
      </c>
      <c r="N181" t="s">
        <v>46</v>
      </c>
      <c r="O181">
        <v>56</v>
      </c>
      <c r="Q181">
        <f t="shared" si="3"/>
        <v>1</v>
      </c>
      <c r="R181">
        <v>1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0</v>
      </c>
      <c r="AH181" t="s">
        <v>47</v>
      </c>
      <c r="AI181" t="s">
        <v>48</v>
      </c>
      <c r="AM181" t="s">
        <v>341</v>
      </c>
      <c r="AN181">
        <v>-122.47405225</v>
      </c>
      <c r="AO181">
        <v>37.781613880000002</v>
      </c>
    </row>
    <row r="182" spans="1:41">
      <c r="A182" s="1" t="s">
        <v>336</v>
      </c>
      <c r="B182">
        <v>5</v>
      </c>
      <c r="C182">
        <v>912</v>
      </c>
      <c r="D182">
        <v>14611</v>
      </c>
      <c r="E182" t="s">
        <v>42</v>
      </c>
      <c r="F182" t="s">
        <v>43</v>
      </c>
      <c r="G182">
        <v>2</v>
      </c>
      <c r="H182">
        <v>4</v>
      </c>
      <c r="I182">
        <v>346</v>
      </c>
      <c r="K182" t="s">
        <v>337</v>
      </c>
      <c r="N182" t="s">
        <v>46</v>
      </c>
      <c r="O182">
        <v>52</v>
      </c>
      <c r="Q182">
        <f t="shared" si="3"/>
        <v>2</v>
      </c>
      <c r="R182">
        <v>1</v>
      </c>
      <c r="S182">
        <v>0</v>
      </c>
      <c r="T182">
        <v>0</v>
      </c>
      <c r="U182">
        <v>0</v>
      </c>
      <c r="V182">
        <v>2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">
        <v>47</v>
      </c>
      <c r="AI182" t="s">
        <v>48</v>
      </c>
      <c r="AM182" t="s">
        <v>342</v>
      </c>
      <c r="AN182">
        <v>-122.47408274999999</v>
      </c>
      <c r="AO182">
        <v>37.781747840000001</v>
      </c>
    </row>
    <row r="183" spans="1:41">
      <c r="A183" s="1" t="s">
        <v>336</v>
      </c>
      <c r="B183">
        <v>5</v>
      </c>
      <c r="C183">
        <v>912</v>
      </c>
      <c r="D183">
        <v>14611</v>
      </c>
      <c r="E183" t="s">
        <v>42</v>
      </c>
      <c r="F183" t="s">
        <v>43</v>
      </c>
      <c r="G183">
        <v>2</v>
      </c>
      <c r="H183">
        <v>5</v>
      </c>
      <c r="I183">
        <v>336</v>
      </c>
      <c r="K183" t="s">
        <v>337</v>
      </c>
      <c r="N183" t="s">
        <v>46</v>
      </c>
      <c r="O183">
        <v>31</v>
      </c>
      <c r="Q183">
        <f t="shared" si="3"/>
        <v>1</v>
      </c>
      <c r="R183">
        <v>1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</v>
      </c>
      <c r="AG183">
        <v>0</v>
      </c>
      <c r="AH183" t="s">
        <v>47</v>
      </c>
      <c r="AI183" t="s">
        <v>48</v>
      </c>
      <c r="AM183" t="s">
        <v>343</v>
      </c>
      <c r="AN183">
        <v>-122.47407932</v>
      </c>
      <c r="AO183">
        <v>37.781839980000001</v>
      </c>
    </row>
    <row r="184" spans="1:41">
      <c r="A184" s="1" t="s">
        <v>336</v>
      </c>
      <c r="B184">
        <v>5</v>
      </c>
      <c r="C184">
        <v>912</v>
      </c>
      <c r="D184">
        <v>14611</v>
      </c>
      <c r="E184" t="s">
        <v>42</v>
      </c>
      <c r="F184" t="s">
        <v>43</v>
      </c>
      <c r="G184">
        <v>2</v>
      </c>
      <c r="H184">
        <v>6</v>
      </c>
      <c r="I184" t="s">
        <v>344</v>
      </c>
      <c r="K184" t="s">
        <v>337</v>
      </c>
      <c r="N184" t="s">
        <v>46</v>
      </c>
      <c r="O184">
        <v>65</v>
      </c>
      <c r="Q184">
        <f t="shared" si="3"/>
        <v>3</v>
      </c>
      <c r="R184">
        <v>1</v>
      </c>
      <c r="S184">
        <v>0</v>
      </c>
      <c r="T184">
        <v>0</v>
      </c>
      <c r="U184">
        <v>2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">
        <v>47</v>
      </c>
      <c r="AI184" t="s">
        <v>48</v>
      </c>
      <c r="AM184" t="s">
        <v>345</v>
      </c>
      <c r="AN184">
        <v>-122.47405082</v>
      </c>
      <c r="AO184">
        <v>37.781959710000002</v>
      </c>
    </row>
    <row r="185" spans="1:41">
      <c r="A185" s="1" t="s">
        <v>336</v>
      </c>
      <c r="B185">
        <v>5</v>
      </c>
      <c r="C185">
        <v>912</v>
      </c>
      <c r="D185">
        <v>14611</v>
      </c>
      <c r="E185" t="s">
        <v>42</v>
      </c>
      <c r="F185" t="s">
        <v>43</v>
      </c>
      <c r="G185">
        <v>2</v>
      </c>
      <c r="H185">
        <v>7</v>
      </c>
      <c r="I185" t="s">
        <v>346</v>
      </c>
      <c r="K185" t="s">
        <v>337</v>
      </c>
      <c r="N185" t="s">
        <v>46</v>
      </c>
      <c r="O185">
        <v>36</v>
      </c>
      <c r="Q185">
        <f t="shared" si="3"/>
        <v>2</v>
      </c>
      <c r="R185">
        <v>1</v>
      </c>
      <c r="S185">
        <v>0</v>
      </c>
      <c r="T185">
        <v>0</v>
      </c>
      <c r="U185">
        <v>2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">
        <v>47</v>
      </c>
      <c r="AI185" t="s">
        <v>48</v>
      </c>
      <c r="AM185" t="s">
        <v>347</v>
      </c>
      <c r="AN185">
        <v>-122.47407973</v>
      </c>
      <c r="AO185">
        <v>37.782202470000001</v>
      </c>
    </row>
    <row r="186" spans="1:41">
      <c r="A186" s="1" t="s">
        <v>336</v>
      </c>
      <c r="B186">
        <v>5</v>
      </c>
      <c r="C186">
        <v>912</v>
      </c>
      <c r="D186">
        <v>14611</v>
      </c>
      <c r="E186" t="s">
        <v>42</v>
      </c>
      <c r="F186" t="s">
        <v>43</v>
      </c>
      <c r="G186">
        <v>2</v>
      </c>
      <c r="H186">
        <v>8</v>
      </c>
      <c r="I186" t="s">
        <v>348</v>
      </c>
      <c r="K186" t="s">
        <v>337</v>
      </c>
      <c r="N186" t="s">
        <v>46</v>
      </c>
      <c r="O186">
        <v>58</v>
      </c>
      <c r="Q186">
        <f t="shared" si="3"/>
        <v>2</v>
      </c>
      <c r="R186">
        <v>1</v>
      </c>
      <c r="S186">
        <v>0</v>
      </c>
      <c r="T186">
        <v>0</v>
      </c>
      <c r="U186">
        <v>0</v>
      </c>
      <c r="V186">
        <v>2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">
        <v>47</v>
      </c>
      <c r="AI186" t="s">
        <v>48</v>
      </c>
      <c r="AM186" t="s">
        <v>349</v>
      </c>
      <c r="AN186">
        <v>-122.4742078</v>
      </c>
      <c r="AO186">
        <v>37.783999080000001</v>
      </c>
    </row>
    <row r="187" spans="1:41">
      <c r="A187" s="1" t="s">
        <v>336</v>
      </c>
      <c r="B187">
        <v>5</v>
      </c>
      <c r="C187">
        <v>912</v>
      </c>
      <c r="D187">
        <v>14611</v>
      </c>
      <c r="E187" t="s">
        <v>42</v>
      </c>
      <c r="F187" t="s">
        <v>43</v>
      </c>
      <c r="G187">
        <v>2</v>
      </c>
      <c r="H187">
        <v>9</v>
      </c>
      <c r="I187" t="s">
        <v>350</v>
      </c>
      <c r="K187" t="s">
        <v>337</v>
      </c>
      <c r="N187" t="s">
        <v>46</v>
      </c>
      <c r="O187">
        <f>60+36</f>
        <v>96</v>
      </c>
      <c r="Q187">
        <f t="shared" si="3"/>
        <v>4</v>
      </c>
      <c r="R187">
        <v>1</v>
      </c>
      <c r="S187">
        <v>0</v>
      </c>
      <c r="T187">
        <v>0</v>
      </c>
      <c r="U187">
        <v>2</v>
      </c>
      <c r="V187">
        <v>2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">
        <v>47</v>
      </c>
      <c r="AI187" t="s">
        <v>48</v>
      </c>
      <c r="AM187" t="s">
        <v>351</v>
      </c>
      <c r="AN187">
        <v>-122.47423401</v>
      </c>
      <c r="AO187">
        <v>37.783717930000002</v>
      </c>
    </row>
    <row r="188" spans="1:41">
      <c r="A188" s="1" t="s">
        <v>336</v>
      </c>
      <c r="B188">
        <v>5</v>
      </c>
      <c r="C188">
        <v>912</v>
      </c>
      <c r="D188">
        <v>14611</v>
      </c>
      <c r="E188" t="s">
        <v>42</v>
      </c>
      <c r="F188" t="s">
        <v>43</v>
      </c>
      <c r="G188">
        <v>2</v>
      </c>
      <c r="H188">
        <v>10</v>
      </c>
      <c r="I188" t="s">
        <v>352</v>
      </c>
      <c r="K188" t="s">
        <v>337</v>
      </c>
      <c r="N188" t="s">
        <v>46</v>
      </c>
      <c r="O188">
        <v>22</v>
      </c>
      <c r="Q188">
        <f t="shared" si="3"/>
        <v>1</v>
      </c>
      <c r="R188">
        <v>1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">
        <v>47</v>
      </c>
      <c r="AI188" t="s">
        <v>48</v>
      </c>
      <c r="AM188" t="s">
        <v>353</v>
      </c>
      <c r="AN188">
        <v>-122.47414735</v>
      </c>
      <c r="AO188">
        <v>37.7831154</v>
      </c>
    </row>
    <row r="189" spans="1:41">
      <c r="A189" s="1" t="s">
        <v>336</v>
      </c>
      <c r="B189">
        <v>5</v>
      </c>
      <c r="C189">
        <v>912</v>
      </c>
      <c r="D189">
        <v>14611</v>
      </c>
      <c r="E189" t="s">
        <v>42</v>
      </c>
      <c r="F189" t="s">
        <v>43</v>
      </c>
      <c r="G189">
        <v>2</v>
      </c>
      <c r="H189">
        <v>11</v>
      </c>
      <c r="I189" t="s">
        <v>354</v>
      </c>
      <c r="K189" t="s">
        <v>337</v>
      </c>
      <c r="N189" t="s">
        <v>46</v>
      </c>
      <c r="O189">
        <v>27</v>
      </c>
      <c r="Q189">
        <f t="shared" si="3"/>
        <v>2</v>
      </c>
      <c r="R189">
        <v>1</v>
      </c>
      <c r="S189">
        <v>0</v>
      </c>
      <c r="T189">
        <v>0</v>
      </c>
      <c r="U189">
        <v>0</v>
      </c>
      <c r="V189">
        <v>2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">
        <v>47</v>
      </c>
      <c r="AI189" t="s">
        <v>48</v>
      </c>
      <c r="AM189" t="s">
        <v>355</v>
      </c>
      <c r="AN189">
        <v>-122.47419724</v>
      </c>
      <c r="AO189">
        <v>37.783590349999997</v>
      </c>
    </row>
    <row r="190" spans="1:41">
      <c r="A190" s="1" t="s">
        <v>336</v>
      </c>
      <c r="B190">
        <v>5</v>
      </c>
      <c r="C190">
        <v>912</v>
      </c>
      <c r="D190">
        <v>14611</v>
      </c>
      <c r="E190" t="s">
        <v>42</v>
      </c>
      <c r="F190" t="s">
        <v>43</v>
      </c>
      <c r="G190">
        <v>2</v>
      </c>
      <c r="H190">
        <v>12</v>
      </c>
      <c r="I190" t="s">
        <v>356</v>
      </c>
      <c r="K190" t="s">
        <v>337</v>
      </c>
      <c r="N190" t="s">
        <v>46</v>
      </c>
      <c r="O190">
        <v>33</v>
      </c>
      <c r="Q190">
        <f t="shared" si="3"/>
        <v>2</v>
      </c>
      <c r="R190">
        <v>1</v>
      </c>
      <c r="S190">
        <v>0</v>
      </c>
      <c r="T190">
        <v>0</v>
      </c>
      <c r="U190">
        <v>0</v>
      </c>
      <c r="V190">
        <v>2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">
        <v>47</v>
      </c>
      <c r="AI190" t="s">
        <v>48</v>
      </c>
      <c r="AM190" t="s">
        <v>357</v>
      </c>
      <c r="AN190">
        <v>-122.47414375</v>
      </c>
      <c r="AO190">
        <v>37.78329136</v>
      </c>
    </row>
    <row r="191" spans="1:41">
      <c r="A191" s="1" t="s">
        <v>336</v>
      </c>
      <c r="B191">
        <v>5</v>
      </c>
      <c r="C191">
        <v>912</v>
      </c>
      <c r="D191">
        <v>14611</v>
      </c>
      <c r="E191" t="s">
        <v>42</v>
      </c>
      <c r="F191" t="s">
        <v>43</v>
      </c>
      <c r="G191">
        <v>2</v>
      </c>
      <c r="H191">
        <v>13</v>
      </c>
      <c r="I191" t="s">
        <v>358</v>
      </c>
      <c r="K191" t="s">
        <v>337</v>
      </c>
      <c r="N191" t="s">
        <v>46</v>
      </c>
      <c r="O191">
        <v>52</v>
      </c>
      <c r="Q191">
        <f t="shared" si="3"/>
        <v>2</v>
      </c>
      <c r="R191">
        <v>1</v>
      </c>
      <c r="S191">
        <v>0</v>
      </c>
      <c r="T191">
        <v>0</v>
      </c>
      <c r="U191">
        <v>1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">
        <v>47</v>
      </c>
      <c r="AI191" t="s">
        <v>48</v>
      </c>
      <c r="AM191" t="s">
        <v>359</v>
      </c>
      <c r="AN191">
        <v>-122.47412073</v>
      </c>
      <c r="AO191">
        <v>37.782976660000003</v>
      </c>
    </row>
    <row r="192" spans="1:41">
      <c r="A192" s="1" t="s">
        <v>336</v>
      </c>
      <c r="B192">
        <v>5</v>
      </c>
      <c r="C192">
        <v>912</v>
      </c>
      <c r="D192">
        <v>14611</v>
      </c>
      <c r="E192" t="s">
        <v>42</v>
      </c>
      <c r="F192" t="s">
        <v>43</v>
      </c>
      <c r="G192">
        <v>2</v>
      </c>
      <c r="H192">
        <v>14</v>
      </c>
      <c r="I192">
        <v>200</v>
      </c>
      <c r="K192" t="s">
        <v>337</v>
      </c>
      <c r="L192" t="s">
        <v>338</v>
      </c>
      <c r="N192" t="s">
        <v>46</v>
      </c>
      <c r="O192">
        <v>23</v>
      </c>
      <c r="Q192">
        <f t="shared" si="3"/>
        <v>1</v>
      </c>
      <c r="R192">
        <v>1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">
        <v>47</v>
      </c>
      <c r="AI192" t="s">
        <v>48</v>
      </c>
      <c r="AM192" t="s">
        <v>360</v>
      </c>
      <c r="AN192">
        <v>-122.47412378999999</v>
      </c>
      <c r="AO192">
        <v>37.782915529999997</v>
      </c>
    </row>
    <row r="193" spans="1:41">
      <c r="A193" s="1" t="s">
        <v>336</v>
      </c>
      <c r="B193">
        <v>5</v>
      </c>
      <c r="C193">
        <v>912</v>
      </c>
      <c r="D193">
        <v>14611</v>
      </c>
      <c r="E193" t="s">
        <v>42</v>
      </c>
      <c r="F193" t="s">
        <v>43</v>
      </c>
      <c r="G193">
        <v>2</v>
      </c>
      <c r="H193">
        <v>15</v>
      </c>
      <c r="I193" t="s">
        <v>361</v>
      </c>
      <c r="K193" t="s">
        <v>337</v>
      </c>
      <c r="N193" t="s">
        <v>46</v>
      </c>
      <c r="O193">
        <v>62</v>
      </c>
      <c r="Q193">
        <f t="shared" si="3"/>
        <v>2</v>
      </c>
      <c r="R193">
        <v>1</v>
      </c>
      <c r="S193">
        <v>0</v>
      </c>
      <c r="T193">
        <v>0</v>
      </c>
      <c r="U193">
        <v>1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">
        <v>47</v>
      </c>
      <c r="AI193" t="s">
        <v>48</v>
      </c>
      <c r="AM193" t="s">
        <v>362</v>
      </c>
      <c r="AN193">
        <v>-122.4743004</v>
      </c>
      <c r="AO193">
        <v>37.784632629999997</v>
      </c>
    </row>
    <row r="194" spans="1:41">
      <c r="A194" s="1" t="s">
        <v>336</v>
      </c>
      <c r="B194">
        <v>5</v>
      </c>
      <c r="C194">
        <v>912</v>
      </c>
      <c r="D194">
        <v>14611</v>
      </c>
      <c r="E194" t="s">
        <v>42</v>
      </c>
      <c r="F194" t="s">
        <v>43</v>
      </c>
      <c r="G194">
        <v>2</v>
      </c>
      <c r="H194">
        <v>16</v>
      </c>
      <c r="I194" t="s">
        <v>363</v>
      </c>
      <c r="K194" t="s">
        <v>337</v>
      </c>
      <c r="N194" t="s">
        <v>46</v>
      </c>
      <c r="O194">
        <v>68</v>
      </c>
      <c r="Q194">
        <f t="shared" si="3"/>
        <v>4</v>
      </c>
      <c r="R194">
        <v>1</v>
      </c>
      <c r="S194">
        <v>0</v>
      </c>
      <c r="T194">
        <v>0</v>
      </c>
      <c r="U194">
        <v>1</v>
      </c>
      <c r="V194">
        <v>3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">
        <v>47</v>
      </c>
      <c r="AI194" t="s">
        <v>48</v>
      </c>
      <c r="AM194" t="s">
        <v>364</v>
      </c>
      <c r="AN194">
        <v>-122.47425296</v>
      </c>
      <c r="AO194">
        <v>37.784835190000003</v>
      </c>
    </row>
    <row r="195" spans="1:41">
      <c r="A195" s="1" t="s">
        <v>336</v>
      </c>
      <c r="B195">
        <v>5</v>
      </c>
      <c r="C195">
        <v>912</v>
      </c>
      <c r="D195">
        <v>14611</v>
      </c>
      <c r="E195" t="s">
        <v>42</v>
      </c>
      <c r="F195" t="s">
        <v>43</v>
      </c>
      <c r="G195">
        <v>2</v>
      </c>
      <c r="H195">
        <v>17</v>
      </c>
      <c r="I195" t="s">
        <v>365</v>
      </c>
      <c r="K195" t="s">
        <v>337</v>
      </c>
      <c r="N195" t="s">
        <v>46</v>
      </c>
      <c r="O195">
        <v>46</v>
      </c>
      <c r="Q195">
        <f t="shared" si="3"/>
        <v>3</v>
      </c>
      <c r="R195">
        <v>1</v>
      </c>
      <c r="S195">
        <v>0</v>
      </c>
      <c r="T195">
        <v>0</v>
      </c>
      <c r="U195">
        <v>1</v>
      </c>
      <c r="V195">
        <v>2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">
        <v>47</v>
      </c>
      <c r="AI195" t="s">
        <v>48</v>
      </c>
      <c r="AM195" t="s">
        <v>366</v>
      </c>
      <c r="AN195">
        <v>-122.47429046000001</v>
      </c>
      <c r="AO195">
        <v>37.78491958</v>
      </c>
    </row>
    <row r="196" spans="1:41">
      <c r="A196" s="1" t="s">
        <v>336</v>
      </c>
      <c r="B196">
        <v>5</v>
      </c>
      <c r="C196">
        <v>912</v>
      </c>
      <c r="D196">
        <v>14611</v>
      </c>
      <c r="E196" t="s">
        <v>42</v>
      </c>
      <c r="F196" t="s">
        <v>43</v>
      </c>
      <c r="G196">
        <v>2</v>
      </c>
      <c r="H196">
        <v>18</v>
      </c>
      <c r="I196" t="s">
        <v>367</v>
      </c>
      <c r="K196" t="s">
        <v>337</v>
      </c>
      <c r="N196" t="s">
        <v>46</v>
      </c>
      <c r="O196">
        <v>82</v>
      </c>
      <c r="Q196">
        <f t="shared" si="3"/>
        <v>1</v>
      </c>
      <c r="R196">
        <v>1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">
        <v>47</v>
      </c>
      <c r="AI196" t="s">
        <v>48</v>
      </c>
      <c r="AM196" t="s">
        <v>368</v>
      </c>
      <c r="AN196">
        <v>-122.47432281</v>
      </c>
      <c r="AO196">
        <v>37.785117849999999</v>
      </c>
    </row>
    <row r="197" spans="1:41">
      <c r="A197" s="1" t="s">
        <v>336</v>
      </c>
      <c r="B197">
        <v>5</v>
      </c>
      <c r="C197">
        <v>912</v>
      </c>
      <c r="D197">
        <v>14611</v>
      </c>
      <c r="E197" t="s">
        <v>42</v>
      </c>
      <c r="F197" t="s">
        <v>43</v>
      </c>
      <c r="G197">
        <v>2</v>
      </c>
      <c r="H197">
        <v>19</v>
      </c>
      <c r="I197">
        <v>146</v>
      </c>
      <c r="K197" t="s">
        <v>337</v>
      </c>
      <c r="N197" t="s">
        <v>46</v>
      </c>
      <c r="O197">
        <v>61</v>
      </c>
      <c r="Q197">
        <f t="shared" si="3"/>
        <v>3</v>
      </c>
      <c r="R197">
        <v>1</v>
      </c>
      <c r="S197">
        <v>0</v>
      </c>
      <c r="T197">
        <v>0</v>
      </c>
      <c r="U197">
        <v>0</v>
      </c>
      <c r="V197">
        <v>1</v>
      </c>
      <c r="W197">
        <v>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">
        <v>47</v>
      </c>
      <c r="AI197" t="s">
        <v>48</v>
      </c>
      <c r="AM197" t="s">
        <v>369</v>
      </c>
      <c r="AN197">
        <v>-122.47426335999999</v>
      </c>
      <c r="AO197">
        <v>37.785391990000001</v>
      </c>
    </row>
    <row r="198" spans="1:41">
      <c r="A198" s="1" t="s">
        <v>336</v>
      </c>
      <c r="B198">
        <v>5</v>
      </c>
      <c r="C198">
        <v>912</v>
      </c>
      <c r="D198">
        <v>14611</v>
      </c>
      <c r="E198" t="s">
        <v>42</v>
      </c>
      <c r="F198" t="s">
        <v>43</v>
      </c>
      <c r="G198">
        <v>2</v>
      </c>
      <c r="H198">
        <v>20</v>
      </c>
      <c r="I198">
        <v>138</v>
      </c>
      <c r="K198" t="s">
        <v>337</v>
      </c>
      <c r="N198" t="s">
        <v>46</v>
      </c>
      <c r="O198">
        <v>44</v>
      </c>
      <c r="Q198">
        <f t="shared" si="3"/>
        <v>2</v>
      </c>
      <c r="R198">
        <v>1</v>
      </c>
      <c r="S198">
        <v>0</v>
      </c>
      <c r="T198">
        <v>0</v>
      </c>
      <c r="U198">
        <v>0</v>
      </c>
      <c r="V198">
        <v>2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">
        <v>47</v>
      </c>
      <c r="AI198" t="s">
        <v>48</v>
      </c>
      <c r="AM198" t="s">
        <v>370</v>
      </c>
      <c r="AN198">
        <v>-122.47426016</v>
      </c>
      <c r="AO198">
        <v>37.7855037</v>
      </c>
    </row>
    <row r="199" spans="1:41">
      <c r="A199" s="1" t="s">
        <v>336</v>
      </c>
      <c r="B199">
        <v>5</v>
      </c>
      <c r="C199">
        <v>912</v>
      </c>
      <c r="D199">
        <v>14611</v>
      </c>
      <c r="E199" t="s">
        <v>42</v>
      </c>
      <c r="F199" t="s">
        <v>43</v>
      </c>
      <c r="G199">
        <v>2</v>
      </c>
      <c r="H199">
        <v>21</v>
      </c>
      <c r="I199">
        <v>126</v>
      </c>
      <c r="K199" t="s">
        <v>337</v>
      </c>
      <c r="N199" t="s">
        <v>46</v>
      </c>
      <c r="O199">
        <v>51</v>
      </c>
      <c r="Q199">
        <f t="shared" si="3"/>
        <v>3</v>
      </c>
      <c r="R199">
        <v>1</v>
      </c>
      <c r="S199">
        <v>0</v>
      </c>
      <c r="T199">
        <v>0</v>
      </c>
      <c r="U199">
        <v>0</v>
      </c>
      <c r="V199">
        <v>2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">
        <v>47</v>
      </c>
      <c r="AI199" t="s">
        <v>48</v>
      </c>
      <c r="AM199" t="s">
        <v>371</v>
      </c>
      <c r="AN199">
        <v>-122.47427331999999</v>
      </c>
      <c r="AO199">
        <v>37.785639940000003</v>
      </c>
    </row>
    <row r="200" spans="1:41">
      <c r="A200" s="1" t="s">
        <v>336</v>
      </c>
      <c r="B200">
        <v>5</v>
      </c>
      <c r="C200">
        <v>912</v>
      </c>
      <c r="D200">
        <v>14611</v>
      </c>
      <c r="E200" t="s">
        <v>42</v>
      </c>
      <c r="F200" t="s">
        <v>43</v>
      </c>
      <c r="G200">
        <v>2</v>
      </c>
      <c r="H200">
        <v>22</v>
      </c>
      <c r="I200">
        <v>114</v>
      </c>
      <c r="K200" t="s">
        <v>337</v>
      </c>
      <c r="N200" t="s">
        <v>46</v>
      </c>
      <c r="O200">
        <v>52</v>
      </c>
      <c r="Q200">
        <f t="shared" si="3"/>
        <v>2</v>
      </c>
      <c r="R200">
        <v>1</v>
      </c>
      <c r="S200">
        <v>0</v>
      </c>
      <c r="T200">
        <v>0</v>
      </c>
      <c r="U200">
        <v>1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">
        <v>47</v>
      </c>
      <c r="AI200" t="s">
        <v>48</v>
      </c>
      <c r="AM200" t="s">
        <v>372</v>
      </c>
      <c r="AN200">
        <v>-122.47428296</v>
      </c>
      <c r="AO200">
        <v>37.785871989999997</v>
      </c>
    </row>
    <row r="201" spans="1:41">
      <c r="A201" s="1" t="s">
        <v>336</v>
      </c>
      <c r="B201">
        <v>5</v>
      </c>
      <c r="C201">
        <v>912</v>
      </c>
      <c r="D201">
        <v>14611</v>
      </c>
      <c r="E201" t="s">
        <v>42</v>
      </c>
      <c r="F201" t="s">
        <v>43</v>
      </c>
      <c r="G201">
        <v>2</v>
      </c>
      <c r="H201">
        <v>23</v>
      </c>
      <c r="I201" t="s">
        <v>373</v>
      </c>
      <c r="K201" t="s">
        <v>337</v>
      </c>
      <c r="N201" t="s">
        <v>46</v>
      </c>
      <c r="O201">
        <v>62</v>
      </c>
      <c r="Q201">
        <f t="shared" si="3"/>
        <v>3</v>
      </c>
      <c r="R201">
        <v>1</v>
      </c>
      <c r="S201">
        <v>0</v>
      </c>
      <c r="T201">
        <v>0</v>
      </c>
      <c r="U201">
        <v>1</v>
      </c>
      <c r="V201">
        <v>2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">
        <v>47</v>
      </c>
      <c r="AI201" t="s">
        <v>48</v>
      </c>
      <c r="AM201" t="s">
        <v>374</v>
      </c>
      <c r="AN201">
        <v>-122.47437685</v>
      </c>
      <c r="AO201">
        <v>37.786592560000003</v>
      </c>
    </row>
    <row r="202" spans="1:41">
      <c r="A202" s="1" t="s">
        <v>336</v>
      </c>
      <c r="B202">
        <v>5</v>
      </c>
      <c r="C202">
        <v>912</v>
      </c>
      <c r="D202">
        <v>14611</v>
      </c>
      <c r="E202" t="s">
        <v>42</v>
      </c>
      <c r="F202" t="s">
        <v>43</v>
      </c>
      <c r="G202">
        <v>2</v>
      </c>
      <c r="H202">
        <v>24</v>
      </c>
      <c r="I202" t="s">
        <v>375</v>
      </c>
      <c r="K202" t="s">
        <v>337</v>
      </c>
      <c r="M202" t="s">
        <v>50</v>
      </c>
      <c r="N202" t="s">
        <v>46</v>
      </c>
      <c r="O202">
        <f>60+42</f>
        <v>102</v>
      </c>
      <c r="Q202">
        <f t="shared" si="3"/>
        <v>4</v>
      </c>
      <c r="R202">
        <v>1</v>
      </c>
      <c r="S202">
        <v>0</v>
      </c>
      <c r="T202">
        <v>0</v>
      </c>
      <c r="U202">
        <v>2</v>
      </c>
      <c r="V202">
        <v>2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">
        <v>47</v>
      </c>
      <c r="AI202" t="s">
        <v>48</v>
      </c>
      <c r="AM202" t="s">
        <v>376</v>
      </c>
      <c r="AN202">
        <v>-122.47429008</v>
      </c>
      <c r="AO202">
        <v>37.786665130000003</v>
      </c>
    </row>
    <row r="203" spans="1:41">
      <c r="A203" s="1" t="s">
        <v>336</v>
      </c>
      <c r="B203">
        <v>5</v>
      </c>
      <c r="C203">
        <v>912</v>
      </c>
      <c r="D203">
        <v>14611</v>
      </c>
      <c r="E203" t="s">
        <v>42</v>
      </c>
      <c r="F203" t="s">
        <v>43</v>
      </c>
      <c r="G203">
        <v>2</v>
      </c>
      <c r="H203">
        <v>25</v>
      </c>
      <c r="I203" t="s">
        <v>377</v>
      </c>
      <c r="K203" t="s">
        <v>337</v>
      </c>
      <c r="N203" t="s">
        <v>46</v>
      </c>
      <c r="O203">
        <v>59</v>
      </c>
      <c r="Q203">
        <f t="shared" si="3"/>
        <v>3</v>
      </c>
      <c r="R203">
        <v>1</v>
      </c>
      <c r="S203">
        <v>0</v>
      </c>
      <c r="T203">
        <v>0</v>
      </c>
      <c r="U203">
        <v>1</v>
      </c>
      <c r="V203">
        <v>1</v>
      </c>
      <c r="W203">
        <v>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">
        <v>47</v>
      </c>
      <c r="AI203" t="s">
        <v>48</v>
      </c>
      <c r="AM203" t="s">
        <v>378</v>
      </c>
      <c r="AN203">
        <v>-122.47434213</v>
      </c>
      <c r="AO203">
        <v>37.786770570000002</v>
      </c>
    </row>
    <row r="204" spans="1:41">
      <c r="A204" s="1" t="s">
        <v>336</v>
      </c>
      <c r="B204">
        <v>5</v>
      </c>
      <c r="C204">
        <v>912</v>
      </c>
      <c r="D204">
        <v>14611</v>
      </c>
      <c r="E204" t="s">
        <v>42</v>
      </c>
      <c r="F204" t="s">
        <v>43</v>
      </c>
      <c r="G204">
        <v>2</v>
      </c>
      <c r="H204">
        <v>26</v>
      </c>
      <c r="I204" s="1" t="s">
        <v>379</v>
      </c>
      <c r="J204" s="1"/>
      <c r="K204" t="s">
        <v>337</v>
      </c>
      <c r="N204" t="s">
        <v>46</v>
      </c>
      <c r="O204">
        <v>72</v>
      </c>
      <c r="Q204">
        <f t="shared" si="3"/>
        <v>2</v>
      </c>
      <c r="R204">
        <v>1</v>
      </c>
      <c r="S204">
        <v>0</v>
      </c>
      <c r="T204">
        <v>0</v>
      </c>
      <c r="U204">
        <v>1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</v>
      </c>
      <c r="AG204">
        <v>0</v>
      </c>
      <c r="AH204" t="s">
        <v>47</v>
      </c>
      <c r="AI204" t="s">
        <v>48</v>
      </c>
      <c r="AM204" t="s">
        <v>380</v>
      </c>
      <c r="AN204">
        <v>-122.47434248</v>
      </c>
      <c r="AO204">
        <v>37.786925050000001</v>
      </c>
    </row>
    <row r="205" spans="1:41">
      <c r="A205" s="1" t="s">
        <v>336</v>
      </c>
      <c r="B205">
        <v>5</v>
      </c>
      <c r="C205">
        <v>912</v>
      </c>
      <c r="D205">
        <v>14611</v>
      </c>
      <c r="E205" t="s">
        <v>42</v>
      </c>
      <c r="F205" t="s">
        <v>43</v>
      </c>
      <c r="G205">
        <v>2</v>
      </c>
      <c r="H205">
        <v>27</v>
      </c>
      <c r="I205" s="1" t="s">
        <v>381</v>
      </c>
      <c r="J205" s="1"/>
      <c r="K205" t="s">
        <v>337</v>
      </c>
      <c r="N205" t="s">
        <v>46</v>
      </c>
      <c r="O205">
        <v>42</v>
      </c>
      <c r="Q205">
        <f t="shared" si="3"/>
        <v>2</v>
      </c>
      <c r="R205">
        <v>1</v>
      </c>
      <c r="S205">
        <v>0</v>
      </c>
      <c r="T205">
        <v>0</v>
      </c>
      <c r="U205">
        <v>0</v>
      </c>
      <c r="V205">
        <v>2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">
        <v>47</v>
      </c>
      <c r="AI205" t="s">
        <v>48</v>
      </c>
      <c r="AM205" t="s">
        <v>382</v>
      </c>
      <c r="AN205">
        <v>-122.47434869</v>
      </c>
      <c r="AO205">
        <v>37.786989699999999</v>
      </c>
    </row>
    <row r="206" spans="1:41">
      <c r="A206" s="1" t="s">
        <v>336</v>
      </c>
      <c r="B206">
        <v>5</v>
      </c>
      <c r="C206">
        <v>912</v>
      </c>
      <c r="D206">
        <v>14611</v>
      </c>
      <c r="E206" t="s">
        <v>42</v>
      </c>
      <c r="F206" t="s">
        <v>43</v>
      </c>
      <c r="G206">
        <v>2</v>
      </c>
      <c r="H206">
        <v>28</v>
      </c>
      <c r="I206">
        <v>1400</v>
      </c>
      <c r="K206" t="s">
        <v>97</v>
      </c>
      <c r="N206" t="s">
        <v>46</v>
      </c>
      <c r="O206">
        <v>22</v>
      </c>
      <c r="Q206">
        <f t="shared" si="3"/>
        <v>1</v>
      </c>
      <c r="R206">
        <v>1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">
        <v>47</v>
      </c>
      <c r="AI206" t="s">
        <v>48</v>
      </c>
      <c r="AM206" t="s">
        <v>383</v>
      </c>
      <c r="AN206">
        <v>-122.47467949</v>
      </c>
      <c r="AO206">
        <v>37.786253520000002</v>
      </c>
    </row>
    <row r="207" spans="1:41">
      <c r="A207" s="1" t="s">
        <v>336</v>
      </c>
      <c r="B207">
        <v>5</v>
      </c>
      <c r="C207">
        <v>912</v>
      </c>
      <c r="D207">
        <v>14611</v>
      </c>
      <c r="E207" t="s">
        <v>42</v>
      </c>
      <c r="F207" t="s">
        <v>43</v>
      </c>
      <c r="G207">
        <v>2</v>
      </c>
      <c r="H207">
        <v>29</v>
      </c>
      <c r="I207">
        <v>1424</v>
      </c>
      <c r="K207" t="s">
        <v>97</v>
      </c>
      <c r="N207" t="s">
        <v>46</v>
      </c>
      <c r="O207">
        <v>37</v>
      </c>
      <c r="Q207">
        <f t="shared" si="3"/>
        <v>1</v>
      </c>
      <c r="R207">
        <v>1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">
        <v>47</v>
      </c>
      <c r="AI207" t="s">
        <v>48</v>
      </c>
      <c r="AM207" t="s">
        <v>384</v>
      </c>
      <c r="AN207">
        <v>-122.47477539</v>
      </c>
      <c r="AO207">
        <v>37.786323150000001</v>
      </c>
    </row>
    <row r="208" spans="1:41">
      <c r="A208" s="1" t="s">
        <v>336</v>
      </c>
      <c r="B208">
        <v>5</v>
      </c>
      <c r="C208">
        <v>912</v>
      </c>
      <c r="D208">
        <v>14611</v>
      </c>
      <c r="E208" t="s">
        <v>42</v>
      </c>
      <c r="F208" t="s">
        <v>43</v>
      </c>
      <c r="G208">
        <v>2</v>
      </c>
      <c r="H208">
        <v>30</v>
      </c>
      <c r="I208" t="s">
        <v>385</v>
      </c>
      <c r="K208" t="s">
        <v>97</v>
      </c>
      <c r="N208" t="s">
        <v>46</v>
      </c>
      <c r="O208">
        <v>44</v>
      </c>
      <c r="Q208">
        <f t="shared" si="3"/>
        <v>2</v>
      </c>
      <c r="R208">
        <v>1</v>
      </c>
      <c r="S208">
        <v>0</v>
      </c>
      <c r="T208">
        <v>0</v>
      </c>
      <c r="U208">
        <v>0</v>
      </c>
      <c r="V208">
        <v>2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">
        <v>47</v>
      </c>
      <c r="AI208" t="s">
        <v>48</v>
      </c>
      <c r="AM208" t="s">
        <v>386</v>
      </c>
      <c r="AN208">
        <v>-122.4749412</v>
      </c>
      <c r="AO208">
        <v>37.786273600000001</v>
      </c>
    </row>
    <row r="209" spans="1:41">
      <c r="A209" s="1" t="s">
        <v>336</v>
      </c>
      <c r="B209">
        <v>5</v>
      </c>
      <c r="C209">
        <v>912</v>
      </c>
      <c r="D209">
        <v>14611</v>
      </c>
      <c r="E209" t="s">
        <v>42</v>
      </c>
      <c r="F209" t="s">
        <v>43</v>
      </c>
      <c r="G209">
        <v>2</v>
      </c>
      <c r="H209">
        <v>31</v>
      </c>
      <c r="I209">
        <v>5450</v>
      </c>
      <c r="K209" t="s">
        <v>68</v>
      </c>
      <c r="N209" t="s">
        <v>53</v>
      </c>
      <c r="O209">
        <v>136</v>
      </c>
      <c r="Q209">
        <f t="shared" si="3"/>
        <v>1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">
        <v>47</v>
      </c>
      <c r="AI209" t="s">
        <v>48</v>
      </c>
      <c r="AJ209" t="s">
        <v>135</v>
      </c>
      <c r="AK209" t="s">
        <v>387</v>
      </c>
      <c r="AL209" t="s">
        <v>388</v>
      </c>
      <c r="AM209" t="s">
        <v>389</v>
      </c>
      <c r="AN209">
        <v>-122.47634413999999</v>
      </c>
      <c r="AO209">
        <v>37.784293159999997</v>
      </c>
    </row>
    <row r="210" spans="1:41">
      <c r="A210" s="1" t="s">
        <v>336</v>
      </c>
      <c r="B210">
        <v>5</v>
      </c>
      <c r="C210">
        <v>912</v>
      </c>
      <c r="D210">
        <v>14611</v>
      </c>
      <c r="E210" t="s">
        <v>42</v>
      </c>
      <c r="F210" t="s">
        <v>43</v>
      </c>
      <c r="G210">
        <v>2</v>
      </c>
      <c r="H210">
        <v>32</v>
      </c>
      <c r="I210">
        <v>1445</v>
      </c>
      <c r="K210" t="s">
        <v>97</v>
      </c>
      <c r="N210" t="s">
        <v>53</v>
      </c>
      <c r="O210">
        <v>72</v>
      </c>
      <c r="Q210">
        <f t="shared" si="3"/>
        <v>1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">
        <v>47</v>
      </c>
      <c r="AI210" t="s">
        <v>48</v>
      </c>
      <c r="AJ210" t="s">
        <v>137</v>
      </c>
      <c r="AK210" t="s">
        <v>117</v>
      </c>
      <c r="AM210" t="s">
        <v>390</v>
      </c>
      <c r="AN210">
        <v>-122.47515629</v>
      </c>
      <c r="AO210">
        <v>37.78636333</v>
      </c>
    </row>
    <row r="211" spans="1:41">
      <c r="A211" s="1" t="s">
        <v>336</v>
      </c>
      <c r="B211">
        <v>5</v>
      </c>
      <c r="C211">
        <v>912</v>
      </c>
      <c r="D211">
        <v>14611</v>
      </c>
      <c r="E211" t="s">
        <v>42</v>
      </c>
      <c r="F211" t="s">
        <v>43</v>
      </c>
      <c r="G211">
        <v>2</v>
      </c>
      <c r="H211">
        <v>33</v>
      </c>
      <c r="I211">
        <v>1400</v>
      </c>
      <c r="K211" t="s">
        <v>97</v>
      </c>
      <c r="N211" t="s">
        <v>46</v>
      </c>
      <c r="O211">
        <v>33</v>
      </c>
      <c r="Q211">
        <f t="shared" si="3"/>
        <v>1</v>
      </c>
      <c r="R211">
        <v>1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">
        <v>47</v>
      </c>
      <c r="AI211" t="s">
        <v>48</v>
      </c>
      <c r="AM211" t="s">
        <v>391</v>
      </c>
      <c r="AN211">
        <v>-122.4751299</v>
      </c>
      <c r="AO211">
        <v>37.786186829999998</v>
      </c>
    </row>
    <row r="212" spans="1:41">
      <c r="A212" s="1" t="s">
        <v>336</v>
      </c>
      <c r="B212">
        <v>5</v>
      </c>
      <c r="C212">
        <v>912</v>
      </c>
      <c r="D212">
        <v>14611</v>
      </c>
      <c r="E212" t="s">
        <v>42</v>
      </c>
      <c r="F212" t="s">
        <v>43</v>
      </c>
      <c r="G212">
        <v>2</v>
      </c>
      <c r="H212">
        <v>34</v>
      </c>
      <c r="I212" t="s">
        <v>392</v>
      </c>
      <c r="K212" t="s">
        <v>97</v>
      </c>
      <c r="N212" t="s">
        <v>46</v>
      </c>
      <c r="O212">
        <v>57</v>
      </c>
      <c r="Q212">
        <f t="shared" si="3"/>
        <v>3</v>
      </c>
      <c r="R212">
        <v>1</v>
      </c>
      <c r="S212">
        <v>0</v>
      </c>
      <c r="T212">
        <v>0</v>
      </c>
      <c r="U212">
        <v>0</v>
      </c>
      <c r="V212">
        <v>3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">
        <v>47</v>
      </c>
      <c r="AI212" t="s">
        <v>48</v>
      </c>
      <c r="AM212" t="s">
        <v>393</v>
      </c>
      <c r="AN212">
        <v>-122.47494967999999</v>
      </c>
      <c r="AO212">
        <v>37.786158530000002</v>
      </c>
    </row>
    <row r="213" spans="1:41">
      <c r="A213" s="1" t="s">
        <v>336</v>
      </c>
      <c r="B213">
        <v>5</v>
      </c>
      <c r="C213">
        <v>912</v>
      </c>
      <c r="D213">
        <v>14611</v>
      </c>
      <c r="E213" t="s">
        <v>42</v>
      </c>
      <c r="F213" t="s">
        <v>43</v>
      </c>
      <c r="G213">
        <v>2</v>
      </c>
      <c r="H213">
        <v>35</v>
      </c>
      <c r="I213">
        <v>1400</v>
      </c>
      <c r="K213" t="s">
        <v>97</v>
      </c>
      <c r="N213" t="s">
        <v>46</v>
      </c>
      <c r="O213">
        <v>22</v>
      </c>
      <c r="Q213">
        <f t="shared" si="3"/>
        <v>1</v>
      </c>
      <c r="R213">
        <v>1</v>
      </c>
      <c r="S213">
        <v>0</v>
      </c>
      <c r="T213">
        <v>0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">
        <v>47</v>
      </c>
      <c r="AI213" t="s">
        <v>48</v>
      </c>
      <c r="AM213" t="s">
        <v>394</v>
      </c>
      <c r="AN213">
        <v>-122.47470543999999</v>
      </c>
      <c r="AO213">
        <v>37.786207089999998</v>
      </c>
    </row>
    <row r="214" spans="1:41">
      <c r="A214" s="1" t="s">
        <v>336</v>
      </c>
      <c r="B214">
        <v>5</v>
      </c>
      <c r="C214">
        <v>912</v>
      </c>
      <c r="D214">
        <v>14611</v>
      </c>
      <c r="E214" t="s">
        <v>42</v>
      </c>
      <c r="F214" t="s">
        <v>43</v>
      </c>
      <c r="G214">
        <v>2</v>
      </c>
      <c r="H214">
        <v>36</v>
      </c>
      <c r="I214" t="s">
        <v>395</v>
      </c>
      <c r="K214" t="s">
        <v>337</v>
      </c>
      <c r="N214" t="s">
        <v>46</v>
      </c>
      <c r="O214">
        <f>60+29</f>
        <v>89</v>
      </c>
      <c r="Q214">
        <f t="shared" si="3"/>
        <v>4</v>
      </c>
      <c r="R214">
        <v>1</v>
      </c>
      <c r="S214">
        <v>0</v>
      </c>
      <c r="T214">
        <v>0</v>
      </c>
      <c r="U214">
        <v>2</v>
      </c>
      <c r="V214">
        <v>2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">
        <v>47</v>
      </c>
      <c r="AI214" t="s">
        <v>48</v>
      </c>
      <c r="AM214" t="s">
        <v>396</v>
      </c>
      <c r="AN214">
        <v>-122.47438305999999</v>
      </c>
      <c r="AO214">
        <v>37.786045029999997</v>
      </c>
    </row>
    <row r="215" spans="1:41">
      <c r="A215" s="1" t="s">
        <v>336</v>
      </c>
      <c r="B215">
        <v>5</v>
      </c>
      <c r="C215">
        <v>912</v>
      </c>
      <c r="D215">
        <v>14611</v>
      </c>
      <c r="E215" t="s">
        <v>42</v>
      </c>
      <c r="F215" t="s">
        <v>43</v>
      </c>
      <c r="G215">
        <v>2</v>
      </c>
      <c r="H215">
        <v>37</v>
      </c>
      <c r="I215" t="s">
        <v>397</v>
      </c>
      <c r="K215" t="s">
        <v>337</v>
      </c>
      <c r="N215" t="s">
        <v>46</v>
      </c>
      <c r="O215">
        <v>61</v>
      </c>
      <c r="Q215">
        <f t="shared" si="3"/>
        <v>3</v>
      </c>
      <c r="R215">
        <v>1</v>
      </c>
      <c r="S215">
        <v>0</v>
      </c>
      <c r="T215">
        <v>0</v>
      </c>
      <c r="U215">
        <v>1</v>
      </c>
      <c r="V215">
        <v>2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">
        <v>47</v>
      </c>
      <c r="AI215" t="s">
        <v>48</v>
      </c>
      <c r="AM215" t="s">
        <v>398</v>
      </c>
      <c r="AN215">
        <v>-122.47441686000001</v>
      </c>
      <c r="AO215">
        <v>37.785587300000003</v>
      </c>
    </row>
    <row r="216" spans="1:41">
      <c r="A216" s="1" t="s">
        <v>336</v>
      </c>
      <c r="B216">
        <v>5</v>
      </c>
      <c r="C216">
        <v>912</v>
      </c>
      <c r="D216">
        <v>14611</v>
      </c>
      <c r="E216" t="s">
        <v>42</v>
      </c>
      <c r="F216" t="s">
        <v>43</v>
      </c>
      <c r="G216">
        <v>2</v>
      </c>
      <c r="H216">
        <v>38</v>
      </c>
      <c r="I216">
        <v>5331</v>
      </c>
      <c r="K216" t="s">
        <v>68</v>
      </c>
      <c r="N216" t="s">
        <v>46</v>
      </c>
      <c r="O216">
        <v>66</v>
      </c>
      <c r="Q216">
        <f t="shared" si="3"/>
        <v>3</v>
      </c>
      <c r="R216">
        <v>1</v>
      </c>
      <c r="S216">
        <v>0</v>
      </c>
      <c r="T216">
        <v>0</v>
      </c>
      <c r="U216">
        <v>3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">
        <v>47</v>
      </c>
      <c r="AI216" t="s">
        <v>48</v>
      </c>
      <c r="AM216" t="s">
        <v>399</v>
      </c>
      <c r="AN216">
        <v>-122.47492355999999</v>
      </c>
      <c r="AO216">
        <v>37.784339920000001</v>
      </c>
    </row>
    <row r="217" spans="1:41">
      <c r="A217" s="1" t="s">
        <v>336</v>
      </c>
      <c r="B217">
        <v>5</v>
      </c>
      <c r="C217">
        <v>912</v>
      </c>
      <c r="D217">
        <v>14611</v>
      </c>
      <c r="E217" t="s">
        <v>42</v>
      </c>
      <c r="F217" t="s">
        <v>43</v>
      </c>
      <c r="G217">
        <v>2</v>
      </c>
      <c r="H217">
        <v>39</v>
      </c>
      <c r="I217">
        <v>5431</v>
      </c>
      <c r="K217" t="s">
        <v>68</v>
      </c>
      <c r="N217" t="s">
        <v>53</v>
      </c>
      <c r="O217">
        <v>140</v>
      </c>
      <c r="Q217">
        <f t="shared" si="3"/>
        <v>1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">
        <v>47</v>
      </c>
      <c r="AI217" t="s">
        <v>48</v>
      </c>
      <c r="AJ217" t="s">
        <v>135</v>
      </c>
      <c r="AK217" t="s">
        <v>387</v>
      </c>
      <c r="AM217" t="s">
        <v>400</v>
      </c>
      <c r="AN217">
        <v>-122.47599653</v>
      </c>
      <c r="AO217">
        <v>37.784297729999999</v>
      </c>
    </row>
    <row r="218" spans="1:41">
      <c r="A218" s="1" t="s">
        <v>336</v>
      </c>
      <c r="B218">
        <v>5</v>
      </c>
      <c r="C218">
        <v>912</v>
      </c>
      <c r="D218">
        <v>14611</v>
      </c>
      <c r="E218" t="s">
        <v>42</v>
      </c>
      <c r="F218" t="s">
        <v>43</v>
      </c>
      <c r="G218">
        <v>2</v>
      </c>
      <c r="H218">
        <v>40</v>
      </c>
      <c r="I218">
        <v>1600</v>
      </c>
      <c r="K218" t="s">
        <v>52</v>
      </c>
      <c r="N218" t="s">
        <v>46</v>
      </c>
      <c r="O218">
        <v>141</v>
      </c>
      <c r="Q218">
        <f t="shared" si="3"/>
        <v>2</v>
      </c>
      <c r="R218">
        <v>1</v>
      </c>
      <c r="S218">
        <v>0</v>
      </c>
      <c r="T218">
        <v>0</v>
      </c>
      <c r="U218">
        <v>0</v>
      </c>
      <c r="V218">
        <v>2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">
        <v>47</v>
      </c>
      <c r="AI218" t="s">
        <v>48</v>
      </c>
      <c r="AJ218" t="s">
        <v>135</v>
      </c>
      <c r="AM218" t="s">
        <v>401</v>
      </c>
      <c r="AN218">
        <v>-122.47641043</v>
      </c>
      <c r="AO218">
        <v>37.782399810000001</v>
      </c>
    </row>
    <row r="219" spans="1:41">
      <c r="A219" s="1" t="s">
        <v>336</v>
      </c>
      <c r="B219">
        <v>5</v>
      </c>
      <c r="C219">
        <v>912</v>
      </c>
      <c r="D219">
        <v>14611</v>
      </c>
      <c r="E219" t="s">
        <v>42</v>
      </c>
      <c r="F219" t="s">
        <v>43</v>
      </c>
      <c r="G219">
        <v>2</v>
      </c>
      <c r="H219">
        <v>41</v>
      </c>
      <c r="I219">
        <v>206</v>
      </c>
      <c r="K219" t="s">
        <v>402</v>
      </c>
      <c r="N219" t="s">
        <v>53</v>
      </c>
      <c r="O219">
        <f>60+57</f>
        <v>117</v>
      </c>
      <c r="Q219">
        <f t="shared" si="3"/>
        <v>2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2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">
        <v>47</v>
      </c>
      <c r="AI219" t="s">
        <v>50</v>
      </c>
      <c r="AJ219" t="s">
        <v>135</v>
      </c>
      <c r="AK219" t="s">
        <v>387</v>
      </c>
      <c r="AM219" t="s">
        <v>403</v>
      </c>
      <c r="AN219">
        <v>-122.47529114</v>
      </c>
      <c r="AO219">
        <v>37.783978519999998</v>
      </c>
    </row>
    <row r="220" spans="1:41">
      <c r="A220" s="1" t="s">
        <v>336</v>
      </c>
      <c r="B220">
        <v>5</v>
      </c>
      <c r="C220">
        <v>912</v>
      </c>
      <c r="D220">
        <v>14611</v>
      </c>
      <c r="E220" t="s">
        <v>42</v>
      </c>
      <c r="F220" t="s">
        <v>43</v>
      </c>
      <c r="G220">
        <v>2</v>
      </c>
      <c r="H220">
        <v>42</v>
      </c>
      <c r="I220">
        <v>5300</v>
      </c>
      <c r="K220" t="s">
        <v>68</v>
      </c>
      <c r="N220" t="s">
        <v>46</v>
      </c>
      <c r="O220">
        <v>38</v>
      </c>
      <c r="Q220">
        <f t="shared" si="3"/>
        <v>1</v>
      </c>
      <c r="R220">
        <v>1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">
        <v>47</v>
      </c>
      <c r="AI220" t="s">
        <v>48</v>
      </c>
      <c r="AM220" t="s">
        <v>404</v>
      </c>
      <c r="AN220">
        <v>-122.47486326000001</v>
      </c>
      <c r="AO220">
        <v>37.784397120000001</v>
      </c>
    </row>
    <row r="221" spans="1:41">
      <c r="A221" s="1" t="s">
        <v>336</v>
      </c>
      <c r="B221">
        <v>5</v>
      </c>
      <c r="C221">
        <v>912</v>
      </c>
      <c r="D221">
        <v>14611</v>
      </c>
      <c r="E221" t="s">
        <v>42</v>
      </c>
      <c r="F221" t="s">
        <v>43</v>
      </c>
      <c r="G221">
        <v>2</v>
      </c>
      <c r="H221">
        <v>43</v>
      </c>
      <c r="I221">
        <v>197</v>
      </c>
      <c r="K221" t="s">
        <v>337</v>
      </c>
      <c r="N221" t="s">
        <v>46</v>
      </c>
      <c r="O221">
        <v>46</v>
      </c>
      <c r="Q221">
        <f t="shared" si="3"/>
        <v>2</v>
      </c>
      <c r="R221">
        <v>1</v>
      </c>
      <c r="S221">
        <v>0</v>
      </c>
      <c r="T221">
        <v>0</v>
      </c>
      <c r="U221">
        <v>0</v>
      </c>
      <c r="V221">
        <v>2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">
        <v>47</v>
      </c>
      <c r="AI221" t="s">
        <v>48</v>
      </c>
      <c r="AM221" t="s">
        <v>405</v>
      </c>
      <c r="AN221">
        <v>-122.47423314</v>
      </c>
      <c r="AO221">
        <v>37.784530879999998</v>
      </c>
    </row>
    <row r="222" spans="1:41">
      <c r="A222" s="1" t="s">
        <v>336</v>
      </c>
      <c r="B222">
        <v>5</v>
      </c>
      <c r="C222">
        <v>912</v>
      </c>
      <c r="D222">
        <v>14611</v>
      </c>
      <c r="E222" t="s">
        <v>42</v>
      </c>
      <c r="F222" t="s">
        <v>43</v>
      </c>
      <c r="G222">
        <v>2</v>
      </c>
      <c r="H222">
        <v>44</v>
      </c>
      <c r="I222" t="s">
        <v>406</v>
      </c>
      <c r="K222" t="s">
        <v>337</v>
      </c>
      <c r="N222" t="s">
        <v>46</v>
      </c>
      <c r="O222">
        <v>65</v>
      </c>
      <c r="Q222">
        <f t="shared" si="3"/>
        <v>3</v>
      </c>
      <c r="R222">
        <v>1</v>
      </c>
      <c r="S222">
        <v>0</v>
      </c>
      <c r="T222">
        <v>0</v>
      </c>
      <c r="U222">
        <v>1</v>
      </c>
      <c r="V222">
        <v>2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">
        <v>47</v>
      </c>
      <c r="AI222" t="s">
        <v>48</v>
      </c>
      <c r="AM222" t="s">
        <v>407</v>
      </c>
      <c r="AN222">
        <v>-122.47436934</v>
      </c>
      <c r="AO222">
        <v>37.784904070000003</v>
      </c>
    </row>
    <row r="223" spans="1:41">
      <c r="A223" s="1" t="s">
        <v>336</v>
      </c>
      <c r="B223">
        <v>5</v>
      </c>
      <c r="C223">
        <v>912</v>
      </c>
      <c r="D223">
        <v>14611</v>
      </c>
      <c r="E223" t="s">
        <v>42</v>
      </c>
      <c r="F223" t="s">
        <v>43</v>
      </c>
      <c r="G223">
        <v>2</v>
      </c>
      <c r="H223">
        <v>45</v>
      </c>
      <c r="I223" t="s">
        <v>408</v>
      </c>
      <c r="K223" t="s">
        <v>337</v>
      </c>
      <c r="N223" t="s">
        <v>46</v>
      </c>
      <c r="O223">
        <v>43</v>
      </c>
      <c r="Q223">
        <f t="shared" si="3"/>
        <v>2</v>
      </c>
      <c r="R223">
        <v>1</v>
      </c>
      <c r="S223">
        <v>0</v>
      </c>
      <c r="T223">
        <v>0</v>
      </c>
      <c r="U223">
        <v>1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">
        <v>47</v>
      </c>
      <c r="AI223" t="s">
        <v>48</v>
      </c>
      <c r="AM223" t="s">
        <v>409</v>
      </c>
      <c r="AN223">
        <v>-122.47442719</v>
      </c>
      <c r="AO223">
        <v>37.785085969999997</v>
      </c>
    </row>
    <row r="224" spans="1:41">
      <c r="A224" s="1" t="s">
        <v>336</v>
      </c>
      <c r="B224">
        <v>5</v>
      </c>
      <c r="C224">
        <v>912</v>
      </c>
      <c r="D224">
        <v>14611</v>
      </c>
      <c r="E224" t="s">
        <v>42</v>
      </c>
      <c r="F224" t="s">
        <v>43</v>
      </c>
      <c r="G224">
        <v>2</v>
      </c>
      <c r="H224">
        <v>46</v>
      </c>
      <c r="I224" t="s">
        <v>410</v>
      </c>
      <c r="K224" t="s">
        <v>337</v>
      </c>
      <c r="N224" t="s">
        <v>46</v>
      </c>
      <c r="O224">
        <v>33</v>
      </c>
      <c r="Q224">
        <f t="shared" si="3"/>
        <v>2</v>
      </c>
      <c r="R224">
        <v>1</v>
      </c>
      <c r="S224">
        <v>0</v>
      </c>
      <c r="T224">
        <v>0</v>
      </c>
      <c r="U224">
        <v>2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">
        <v>47</v>
      </c>
      <c r="AI224" t="s">
        <v>48</v>
      </c>
      <c r="AM224" t="s">
        <v>411</v>
      </c>
      <c r="AN224">
        <v>-122.47437770000001</v>
      </c>
      <c r="AO224">
        <v>37.785234719999998</v>
      </c>
    </row>
    <row r="225" spans="1:41">
      <c r="A225" s="1" t="s">
        <v>336</v>
      </c>
      <c r="B225">
        <v>5</v>
      </c>
      <c r="C225">
        <v>912</v>
      </c>
      <c r="D225">
        <v>14611</v>
      </c>
      <c r="E225" t="s">
        <v>42</v>
      </c>
      <c r="F225" t="s">
        <v>43</v>
      </c>
      <c r="G225">
        <v>2</v>
      </c>
      <c r="H225">
        <v>47</v>
      </c>
      <c r="I225" t="s">
        <v>412</v>
      </c>
      <c r="K225" t="s">
        <v>337</v>
      </c>
      <c r="N225" t="s">
        <v>46</v>
      </c>
      <c r="O225">
        <v>56</v>
      </c>
      <c r="Q225">
        <f t="shared" si="3"/>
        <v>2</v>
      </c>
      <c r="R225">
        <v>1</v>
      </c>
      <c r="S225">
        <v>0</v>
      </c>
      <c r="T225">
        <v>0</v>
      </c>
      <c r="U225">
        <v>0</v>
      </c>
      <c r="V225">
        <v>2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">
        <v>47</v>
      </c>
      <c r="AI225" t="s">
        <v>48</v>
      </c>
      <c r="AM225" t="s">
        <v>413</v>
      </c>
      <c r="AN225">
        <v>-122.47435977000001</v>
      </c>
      <c r="AO225">
        <v>37.785397449999998</v>
      </c>
    </row>
    <row r="226" spans="1:41">
      <c r="A226" s="1" t="s">
        <v>336</v>
      </c>
      <c r="B226">
        <v>5</v>
      </c>
      <c r="C226">
        <v>912</v>
      </c>
      <c r="D226">
        <v>14611</v>
      </c>
      <c r="E226" t="s">
        <v>42</v>
      </c>
      <c r="F226" t="s">
        <v>43</v>
      </c>
      <c r="G226">
        <v>2</v>
      </c>
      <c r="H226">
        <v>48</v>
      </c>
      <c r="I226" t="s">
        <v>414</v>
      </c>
      <c r="K226" t="s">
        <v>68</v>
      </c>
      <c r="N226" t="s">
        <v>46</v>
      </c>
      <c r="O226">
        <v>55</v>
      </c>
      <c r="Q226">
        <f t="shared" si="3"/>
        <v>2</v>
      </c>
      <c r="R226">
        <v>1</v>
      </c>
      <c r="S226">
        <v>0</v>
      </c>
      <c r="T226">
        <v>0</v>
      </c>
      <c r="U226">
        <v>1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">
        <v>47</v>
      </c>
      <c r="AI226" t="s">
        <v>48</v>
      </c>
      <c r="AM226" t="s">
        <v>415</v>
      </c>
      <c r="AN226">
        <v>-122.47477832</v>
      </c>
      <c r="AO226">
        <v>37.784292270000002</v>
      </c>
    </row>
    <row r="227" spans="1:41">
      <c r="A227" s="1" t="s">
        <v>336</v>
      </c>
      <c r="B227">
        <v>5</v>
      </c>
      <c r="C227">
        <v>912</v>
      </c>
      <c r="D227">
        <v>14611</v>
      </c>
      <c r="E227" t="s">
        <v>42</v>
      </c>
      <c r="F227" t="s">
        <v>43</v>
      </c>
      <c r="G227">
        <v>2</v>
      </c>
      <c r="H227">
        <v>49</v>
      </c>
      <c r="I227">
        <v>5315</v>
      </c>
      <c r="K227" t="s">
        <v>68</v>
      </c>
      <c r="N227" t="s">
        <v>46</v>
      </c>
      <c r="O227">
        <v>61</v>
      </c>
      <c r="Q227">
        <f t="shared" si="3"/>
        <v>3</v>
      </c>
      <c r="R227">
        <v>1</v>
      </c>
      <c r="S227">
        <v>0</v>
      </c>
      <c r="T227">
        <v>0</v>
      </c>
      <c r="U227">
        <v>1</v>
      </c>
      <c r="V227">
        <v>2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">
        <v>47</v>
      </c>
      <c r="AI227" t="s">
        <v>48</v>
      </c>
      <c r="AM227" t="s">
        <v>416</v>
      </c>
      <c r="AN227">
        <v>-122.47465535000001</v>
      </c>
      <c r="AO227">
        <v>37.784292649999998</v>
      </c>
    </row>
    <row r="228" spans="1:41">
      <c r="A228" s="1" t="s">
        <v>336</v>
      </c>
      <c r="B228">
        <v>5</v>
      </c>
      <c r="C228">
        <v>912</v>
      </c>
      <c r="D228">
        <v>14611</v>
      </c>
      <c r="E228" t="s">
        <v>42</v>
      </c>
      <c r="F228" t="s">
        <v>43</v>
      </c>
      <c r="G228">
        <v>2</v>
      </c>
      <c r="H228">
        <v>50</v>
      </c>
      <c r="I228" t="s">
        <v>417</v>
      </c>
      <c r="K228" t="s">
        <v>337</v>
      </c>
      <c r="N228" t="s">
        <v>53</v>
      </c>
      <c r="O228">
        <f>120+60+15</f>
        <v>195</v>
      </c>
      <c r="Q228">
        <f t="shared" si="3"/>
        <v>2</v>
      </c>
      <c r="R228">
        <v>1</v>
      </c>
      <c r="S228">
        <v>0</v>
      </c>
      <c r="T228">
        <v>0</v>
      </c>
      <c r="U228">
        <v>0</v>
      </c>
      <c r="V228">
        <v>1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">
        <v>47</v>
      </c>
      <c r="AI228" t="s">
        <v>48</v>
      </c>
      <c r="AJ228" t="s">
        <v>135</v>
      </c>
      <c r="AK228" t="s">
        <v>117</v>
      </c>
      <c r="AM228" t="s">
        <v>418</v>
      </c>
      <c r="AN228">
        <v>-122.47425774</v>
      </c>
      <c r="AO228">
        <v>37.783907650000003</v>
      </c>
    </row>
    <row r="229" spans="1:41">
      <c r="A229" s="1" t="s">
        <v>336</v>
      </c>
      <c r="B229">
        <v>5</v>
      </c>
      <c r="C229">
        <v>912</v>
      </c>
      <c r="D229">
        <v>14611</v>
      </c>
      <c r="E229" t="s">
        <v>42</v>
      </c>
      <c r="F229" t="s">
        <v>43</v>
      </c>
      <c r="G229">
        <v>2</v>
      </c>
      <c r="H229">
        <v>51</v>
      </c>
      <c r="I229" t="s">
        <v>419</v>
      </c>
      <c r="K229" t="s">
        <v>337</v>
      </c>
      <c r="N229" t="s">
        <v>46</v>
      </c>
      <c r="O229">
        <v>66</v>
      </c>
      <c r="Q229">
        <f t="shared" si="3"/>
        <v>2</v>
      </c>
      <c r="R229">
        <v>1</v>
      </c>
      <c r="S229">
        <v>0</v>
      </c>
      <c r="T229">
        <v>0</v>
      </c>
      <c r="U229">
        <v>0</v>
      </c>
      <c r="V229">
        <v>1</v>
      </c>
      <c r="W229">
        <v>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">
        <v>47</v>
      </c>
      <c r="AI229" t="s">
        <v>48</v>
      </c>
      <c r="AM229" t="s">
        <v>420</v>
      </c>
      <c r="AN229">
        <v>-122.47423573</v>
      </c>
      <c r="AO229">
        <v>37.783777600000001</v>
      </c>
    </row>
    <row r="230" spans="1:41">
      <c r="A230" s="1" t="s">
        <v>336</v>
      </c>
      <c r="B230">
        <v>5</v>
      </c>
      <c r="C230">
        <v>912</v>
      </c>
      <c r="D230">
        <v>14611</v>
      </c>
      <c r="E230" t="s">
        <v>42</v>
      </c>
      <c r="F230" t="s">
        <v>43</v>
      </c>
      <c r="G230">
        <v>2</v>
      </c>
      <c r="H230">
        <v>52</v>
      </c>
      <c r="I230" t="s">
        <v>421</v>
      </c>
      <c r="K230" t="s">
        <v>337</v>
      </c>
      <c r="N230" t="s">
        <v>46</v>
      </c>
      <c r="O230">
        <v>57</v>
      </c>
      <c r="Q230">
        <f t="shared" si="3"/>
        <v>2</v>
      </c>
      <c r="R230">
        <v>1</v>
      </c>
      <c r="S230">
        <v>0</v>
      </c>
      <c r="T230">
        <v>0</v>
      </c>
      <c r="U230">
        <v>0</v>
      </c>
      <c r="V230">
        <v>2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">
        <v>47</v>
      </c>
      <c r="AI230" t="s">
        <v>48</v>
      </c>
      <c r="AM230" t="s">
        <v>422</v>
      </c>
      <c r="AN230">
        <v>-122.47431647000001</v>
      </c>
      <c r="AO230">
        <v>37.783637849999998</v>
      </c>
    </row>
    <row r="231" spans="1:41">
      <c r="A231" s="1" t="s">
        <v>336</v>
      </c>
      <c r="B231">
        <v>5</v>
      </c>
      <c r="C231">
        <v>912</v>
      </c>
      <c r="D231">
        <v>14611</v>
      </c>
      <c r="E231" t="s">
        <v>42</v>
      </c>
      <c r="F231" t="s">
        <v>43</v>
      </c>
      <c r="G231">
        <v>2</v>
      </c>
      <c r="H231">
        <v>53</v>
      </c>
      <c r="I231" t="s">
        <v>423</v>
      </c>
      <c r="K231" t="s">
        <v>337</v>
      </c>
      <c r="N231" t="s">
        <v>46</v>
      </c>
      <c r="O231">
        <v>62</v>
      </c>
      <c r="Q231">
        <f t="shared" si="3"/>
        <v>2</v>
      </c>
      <c r="R231">
        <v>1</v>
      </c>
      <c r="S231">
        <v>0</v>
      </c>
      <c r="T231">
        <v>0</v>
      </c>
      <c r="U231">
        <v>0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">
        <v>47</v>
      </c>
      <c r="AI231" t="s">
        <v>48</v>
      </c>
      <c r="AM231" t="s">
        <v>424</v>
      </c>
      <c r="AN231">
        <v>-122.4743132</v>
      </c>
      <c r="AO231">
        <v>37.783369450000002</v>
      </c>
    </row>
    <row r="232" spans="1:41">
      <c r="A232" s="1" t="s">
        <v>336</v>
      </c>
      <c r="B232">
        <v>5</v>
      </c>
      <c r="C232">
        <v>912</v>
      </c>
      <c r="D232">
        <v>14611</v>
      </c>
      <c r="E232" t="s">
        <v>42</v>
      </c>
      <c r="F232" t="s">
        <v>43</v>
      </c>
      <c r="G232">
        <v>2</v>
      </c>
      <c r="H232">
        <v>54</v>
      </c>
      <c r="I232" t="s">
        <v>425</v>
      </c>
      <c r="K232" t="s">
        <v>337</v>
      </c>
      <c r="N232" t="s">
        <v>46</v>
      </c>
      <c r="O232">
        <v>35</v>
      </c>
      <c r="Q232">
        <f t="shared" si="3"/>
        <v>2</v>
      </c>
      <c r="R232">
        <v>1</v>
      </c>
      <c r="S232">
        <v>0</v>
      </c>
      <c r="T232">
        <v>0</v>
      </c>
      <c r="U232">
        <v>0</v>
      </c>
      <c r="V232">
        <v>2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">
        <v>47</v>
      </c>
      <c r="AI232" t="s">
        <v>48</v>
      </c>
      <c r="AM232" t="s">
        <v>426</v>
      </c>
      <c r="AN232">
        <v>-122.47425274</v>
      </c>
      <c r="AO232">
        <v>37.78310261</v>
      </c>
    </row>
    <row r="233" spans="1:41">
      <c r="A233" s="1" t="s">
        <v>336</v>
      </c>
      <c r="B233">
        <v>5</v>
      </c>
      <c r="C233">
        <v>912</v>
      </c>
      <c r="D233">
        <v>14611</v>
      </c>
      <c r="E233" t="s">
        <v>42</v>
      </c>
      <c r="F233" t="s">
        <v>43</v>
      </c>
      <c r="G233">
        <v>2</v>
      </c>
      <c r="H233">
        <v>55</v>
      </c>
      <c r="I233">
        <v>200</v>
      </c>
      <c r="K233" t="s">
        <v>427</v>
      </c>
      <c r="N233" t="s">
        <v>46</v>
      </c>
      <c r="O233">
        <v>26</v>
      </c>
      <c r="Q233">
        <f t="shared" si="3"/>
        <v>1</v>
      </c>
      <c r="R233">
        <v>1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">
        <v>47</v>
      </c>
      <c r="AI233" t="s">
        <v>48</v>
      </c>
      <c r="AM233" t="s">
        <v>428</v>
      </c>
      <c r="AN233">
        <v>-122.47423986</v>
      </c>
      <c r="AO233">
        <v>37.78291025</v>
      </c>
    </row>
    <row r="234" spans="1:41">
      <c r="A234" s="1" t="s">
        <v>336</v>
      </c>
      <c r="B234">
        <v>5</v>
      </c>
      <c r="C234">
        <v>912</v>
      </c>
      <c r="D234">
        <v>14611</v>
      </c>
      <c r="E234" t="s">
        <v>42</v>
      </c>
      <c r="F234" t="s">
        <v>43</v>
      </c>
      <c r="G234">
        <v>2</v>
      </c>
      <c r="H234">
        <v>56</v>
      </c>
      <c r="I234">
        <v>290</v>
      </c>
      <c r="K234" t="s">
        <v>427</v>
      </c>
      <c r="N234" t="s">
        <v>53</v>
      </c>
      <c r="O234">
        <v>95</v>
      </c>
      <c r="Q234">
        <f t="shared" si="3"/>
        <v>1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">
        <v>47</v>
      </c>
      <c r="AI234" t="s">
        <v>48</v>
      </c>
      <c r="AJ234" t="s">
        <v>135</v>
      </c>
      <c r="AM234" t="s">
        <v>429</v>
      </c>
      <c r="AN234">
        <v>-122.47525416000001</v>
      </c>
      <c r="AO234">
        <v>37.782784980000002</v>
      </c>
    </row>
    <row r="235" spans="1:41">
      <c r="A235" s="1" t="s">
        <v>336</v>
      </c>
      <c r="B235">
        <v>5</v>
      </c>
      <c r="C235">
        <v>912</v>
      </c>
      <c r="D235">
        <v>14611</v>
      </c>
      <c r="E235" t="s">
        <v>42</v>
      </c>
      <c r="F235" t="s">
        <v>43</v>
      </c>
      <c r="G235">
        <v>2</v>
      </c>
      <c r="H235">
        <v>57</v>
      </c>
      <c r="I235">
        <v>257</v>
      </c>
      <c r="K235" t="s">
        <v>427</v>
      </c>
      <c r="N235" t="s">
        <v>53</v>
      </c>
      <c r="O235">
        <v>90</v>
      </c>
      <c r="Q235">
        <f t="shared" si="3"/>
        <v>1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">
        <v>47</v>
      </c>
      <c r="AI235" t="s">
        <v>48</v>
      </c>
      <c r="AJ235" t="s">
        <v>137</v>
      </c>
      <c r="AK235" t="s">
        <v>117</v>
      </c>
      <c r="AM235" t="s">
        <v>430</v>
      </c>
      <c r="AN235">
        <v>-122.47310598</v>
      </c>
      <c r="AO235">
        <v>37.783375980000002</v>
      </c>
    </row>
    <row r="236" spans="1:41">
      <c r="A236" s="1" t="s">
        <v>336</v>
      </c>
      <c r="B236">
        <v>5</v>
      </c>
      <c r="C236">
        <v>912</v>
      </c>
      <c r="D236">
        <v>14611</v>
      </c>
      <c r="E236" t="s">
        <v>42</v>
      </c>
      <c r="F236" t="s">
        <v>43</v>
      </c>
      <c r="G236">
        <v>2</v>
      </c>
      <c r="H236">
        <v>58</v>
      </c>
      <c r="I236">
        <v>301</v>
      </c>
      <c r="K236" t="s">
        <v>402</v>
      </c>
      <c r="N236" t="s">
        <v>98</v>
      </c>
      <c r="O236">
        <f>120+44</f>
        <v>164</v>
      </c>
      <c r="Q236">
        <f t="shared" si="3"/>
        <v>6</v>
      </c>
      <c r="R236">
        <v>1</v>
      </c>
      <c r="S236">
        <v>0</v>
      </c>
      <c r="T236">
        <v>0</v>
      </c>
      <c r="U236">
        <v>3</v>
      </c>
      <c r="V236">
        <v>3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">
        <v>47</v>
      </c>
      <c r="AM236" t="s">
        <v>431</v>
      </c>
      <c r="AN236">
        <v>-122.47409601</v>
      </c>
      <c r="AO236">
        <v>37.782228070000002</v>
      </c>
    </row>
    <row r="237" spans="1:41">
      <c r="A237" s="1" t="s">
        <v>336</v>
      </c>
      <c r="B237">
        <v>5</v>
      </c>
      <c r="C237">
        <v>912</v>
      </c>
      <c r="D237">
        <v>14611</v>
      </c>
      <c r="E237" t="s">
        <v>42</v>
      </c>
      <c r="F237" t="s">
        <v>43</v>
      </c>
      <c r="G237">
        <v>2</v>
      </c>
      <c r="H237">
        <v>59</v>
      </c>
      <c r="I237">
        <v>317</v>
      </c>
      <c r="K237" t="s">
        <v>337</v>
      </c>
      <c r="N237" t="s">
        <v>46</v>
      </c>
      <c r="O237">
        <v>62</v>
      </c>
      <c r="Q237">
        <f t="shared" si="3"/>
        <v>3</v>
      </c>
      <c r="R237">
        <v>1</v>
      </c>
      <c r="S237">
        <v>0</v>
      </c>
      <c r="T237">
        <v>0</v>
      </c>
      <c r="U237">
        <v>1</v>
      </c>
      <c r="V237">
        <v>0</v>
      </c>
      <c r="W237">
        <v>2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M237" t="s">
        <v>432</v>
      </c>
      <c r="AN237">
        <v>-122.47413947</v>
      </c>
      <c r="AO237">
        <v>37.782086870000001</v>
      </c>
    </row>
    <row r="238" spans="1:41">
      <c r="A238" s="1" t="s">
        <v>336</v>
      </c>
      <c r="B238">
        <v>5</v>
      </c>
      <c r="C238">
        <v>912</v>
      </c>
      <c r="D238">
        <v>14611</v>
      </c>
      <c r="E238" t="s">
        <v>42</v>
      </c>
      <c r="F238" t="s">
        <v>43</v>
      </c>
      <c r="G238">
        <v>2</v>
      </c>
      <c r="H238">
        <v>60</v>
      </c>
      <c r="I238">
        <v>323</v>
      </c>
      <c r="K238" t="s">
        <v>337</v>
      </c>
      <c r="N238" t="s">
        <v>46</v>
      </c>
      <c r="O238">
        <v>55</v>
      </c>
      <c r="Q238">
        <f t="shared" si="3"/>
        <v>2</v>
      </c>
      <c r="R238">
        <v>1</v>
      </c>
      <c r="S238">
        <v>0</v>
      </c>
      <c r="T238">
        <v>0</v>
      </c>
      <c r="U238">
        <v>0</v>
      </c>
      <c r="V238">
        <v>1</v>
      </c>
      <c r="W238">
        <v>1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">
        <v>47</v>
      </c>
      <c r="AI238" t="s">
        <v>48</v>
      </c>
      <c r="AM238" t="s">
        <v>433</v>
      </c>
      <c r="AN238">
        <v>-122.47417240999999</v>
      </c>
      <c r="AO238">
        <v>37.782038559999997</v>
      </c>
    </row>
    <row r="239" spans="1:41">
      <c r="A239" s="1" t="s">
        <v>336</v>
      </c>
      <c r="B239">
        <v>5</v>
      </c>
      <c r="C239">
        <v>912</v>
      </c>
      <c r="D239">
        <v>14611</v>
      </c>
      <c r="E239" t="s">
        <v>42</v>
      </c>
      <c r="F239" t="s">
        <v>43</v>
      </c>
      <c r="G239">
        <v>2</v>
      </c>
      <c r="H239">
        <v>61</v>
      </c>
      <c r="I239">
        <v>0</v>
      </c>
      <c r="K239" t="s">
        <v>434</v>
      </c>
      <c r="N239" t="s">
        <v>46</v>
      </c>
      <c r="O239">
        <f>120+120+56</f>
        <v>296</v>
      </c>
      <c r="P239" t="s">
        <v>435</v>
      </c>
      <c r="Q239">
        <f t="shared" si="3"/>
        <v>7</v>
      </c>
      <c r="R239">
        <v>1</v>
      </c>
      <c r="S239">
        <v>0</v>
      </c>
      <c r="T239">
        <v>0</v>
      </c>
      <c r="U239">
        <v>3</v>
      </c>
      <c r="V239">
        <v>3</v>
      </c>
      <c r="W239">
        <v>1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M239" t="s">
        <v>436</v>
      </c>
      <c r="AN239">
        <v>-122.4742476</v>
      </c>
      <c r="AO239">
        <v>37.781788300000002</v>
      </c>
    </row>
    <row r="240" spans="1:41">
      <c r="A240" s="1" t="s">
        <v>336</v>
      </c>
      <c r="B240">
        <v>5</v>
      </c>
      <c r="C240">
        <v>912</v>
      </c>
      <c r="D240">
        <v>14611</v>
      </c>
      <c r="E240" t="s">
        <v>42</v>
      </c>
      <c r="F240" t="s">
        <v>43</v>
      </c>
      <c r="G240">
        <v>2</v>
      </c>
      <c r="H240">
        <v>62</v>
      </c>
      <c r="I240">
        <v>337</v>
      </c>
      <c r="K240" t="s">
        <v>337</v>
      </c>
      <c r="N240" t="s">
        <v>46</v>
      </c>
      <c r="O240">
        <v>33</v>
      </c>
      <c r="Q240">
        <f t="shared" si="3"/>
        <v>1</v>
      </c>
      <c r="R240">
        <v>1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">
        <v>47</v>
      </c>
      <c r="AI240" t="s">
        <v>48</v>
      </c>
      <c r="AM240" t="s">
        <v>437</v>
      </c>
      <c r="AN240">
        <v>-122.47424573000001</v>
      </c>
      <c r="AO240">
        <v>37.781823330000002</v>
      </c>
    </row>
    <row r="241" spans="1:41">
      <c r="A241" s="1" t="s">
        <v>336</v>
      </c>
      <c r="B241">
        <v>5</v>
      </c>
      <c r="C241">
        <v>912</v>
      </c>
      <c r="D241">
        <v>14611</v>
      </c>
      <c r="E241" t="s">
        <v>42</v>
      </c>
      <c r="F241" t="s">
        <v>43</v>
      </c>
      <c r="G241">
        <v>2</v>
      </c>
      <c r="H241">
        <v>63</v>
      </c>
      <c r="I241" t="s">
        <v>438</v>
      </c>
      <c r="K241" t="s">
        <v>337</v>
      </c>
      <c r="N241" t="s">
        <v>46</v>
      </c>
      <c r="O241">
        <v>54</v>
      </c>
      <c r="Q241">
        <f t="shared" si="3"/>
        <v>3</v>
      </c>
      <c r="R241">
        <v>1</v>
      </c>
      <c r="S241">
        <v>0</v>
      </c>
      <c r="T241">
        <v>0</v>
      </c>
      <c r="U241">
        <v>2</v>
      </c>
      <c r="V241">
        <v>1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">
        <v>47</v>
      </c>
      <c r="AI241" t="s">
        <v>48</v>
      </c>
      <c r="AM241" t="s">
        <v>439</v>
      </c>
      <c r="AN241">
        <v>-122.4741709</v>
      </c>
      <c r="AO241">
        <v>37.781688610000003</v>
      </c>
    </row>
    <row r="242" spans="1:41">
      <c r="A242" s="1" t="s">
        <v>336</v>
      </c>
      <c r="B242">
        <v>5</v>
      </c>
      <c r="C242">
        <v>912</v>
      </c>
      <c r="D242">
        <v>14611</v>
      </c>
      <c r="E242" t="s">
        <v>42</v>
      </c>
      <c r="F242" t="s">
        <v>43</v>
      </c>
      <c r="G242">
        <v>2</v>
      </c>
      <c r="H242">
        <v>64</v>
      </c>
      <c r="I242" t="s">
        <v>440</v>
      </c>
      <c r="K242" t="s">
        <v>337</v>
      </c>
      <c r="N242" t="s">
        <v>46</v>
      </c>
      <c r="O242">
        <v>34</v>
      </c>
      <c r="Q242">
        <f t="shared" si="3"/>
        <v>2</v>
      </c>
      <c r="R242">
        <v>1</v>
      </c>
      <c r="S242">
        <v>0</v>
      </c>
      <c r="T242">
        <v>0</v>
      </c>
      <c r="U242">
        <v>2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">
        <v>47</v>
      </c>
      <c r="AI242" t="s">
        <v>48</v>
      </c>
      <c r="AM242" t="s">
        <v>441</v>
      </c>
      <c r="AN242">
        <v>-122.47409352</v>
      </c>
      <c r="AO242">
        <v>37.7815315</v>
      </c>
    </row>
    <row r="243" spans="1:41">
      <c r="A243" s="1" t="s">
        <v>336</v>
      </c>
      <c r="B243">
        <v>5</v>
      </c>
      <c r="C243">
        <v>912</v>
      </c>
      <c r="D243">
        <v>14611</v>
      </c>
      <c r="E243" t="s">
        <v>42</v>
      </c>
      <c r="F243" t="s">
        <v>43</v>
      </c>
      <c r="G243">
        <v>2</v>
      </c>
      <c r="H243">
        <v>65</v>
      </c>
      <c r="I243" t="s">
        <v>442</v>
      </c>
      <c r="K243" t="s">
        <v>337</v>
      </c>
      <c r="N243" t="s">
        <v>46</v>
      </c>
      <c r="O243">
        <v>60</v>
      </c>
      <c r="Q243">
        <f t="shared" si="3"/>
        <v>3</v>
      </c>
      <c r="R243">
        <v>1</v>
      </c>
      <c r="S243">
        <v>0</v>
      </c>
      <c r="T243">
        <v>0</v>
      </c>
      <c r="U243">
        <v>2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">
        <v>47</v>
      </c>
      <c r="AI243" t="s">
        <v>48</v>
      </c>
      <c r="AM243" t="s">
        <v>443</v>
      </c>
      <c r="AN243">
        <v>-122.47410213000001</v>
      </c>
      <c r="AO243">
        <v>37.781123440000002</v>
      </c>
    </row>
    <row r="244" spans="1:41">
      <c r="A244" s="1" t="s">
        <v>336</v>
      </c>
      <c r="B244">
        <v>5</v>
      </c>
      <c r="C244">
        <v>912</v>
      </c>
      <c r="D244">
        <v>14611</v>
      </c>
      <c r="E244" t="s">
        <v>42</v>
      </c>
      <c r="F244" t="s">
        <v>43</v>
      </c>
      <c r="G244">
        <v>2</v>
      </c>
      <c r="H244">
        <v>66</v>
      </c>
      <c r="I244" t="s">
        <v>444</v>
      </c>
      <c r="K244" t="s">
        <v>337</v>
      </c>
      <c r="N244" t="s">
        <v>46</v>
      </c>
      <c r="O244">
        <v>26</v>
      </c>
      <c r="Q244">
        <f t="shared" ref="Q244:Q307" si="4">SUM(S244:AE244)</f>
        <v>1</v>
      </c>
      <c r="R244">
        <v>1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">
        <v>47</v>
      </c>
      <c r="AI244" t="s">
        <v>48</v>
      </c>
      <c r="AM244" t="s">
        <v>445</v>
      </c>
      <c r="AN244">
        <v>-122.47407213</v>
      </c>
      <c r="AO244">
        <v>37.78126099</v>
      </c>
    </row>
    <row r="245" spans="1:41">
      <c r="A245" s="1" t="s">
        <v>336</v>
      </c>
      <c r="B245">
        <v>5</v>
      </c>
      <c r="C245">
        <v>912</v>
      </c>
      <c r="D245">
        <v>14611</v>
      </c>
      <c r="E245" t="s">
        <v>42</v>
      </c>
      <c r="F245" t="s">
        <v>43</v>
      </c>
      <c r="G245">
        <v>2</v>
      </c>
      <c r="H245">
        <v>67</v>
      </c>
      <c r="I245">
        <v>5100</v>
      </c>
      <c r="K245" t="s">
        <v>45</v>
      </c>
      <c r="N245" t="s">
        <v>46</v>
      </c>
      <c r="O245">
        <v>42</v>
      </c>
      <c r="Q245">
        <f t="shared" si="4"/>
        <v>1</v>
      </c>
      <c r="R245">
        <v>1</v>
      </c>
      <c r="S245">
        <v>0</v>
      </c>
      <c r="T245">
        <v>0</v>
      </c>
      <c r="U245">
        <v>0</v>
      </c>
      <c r="V245">
        <v>1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">
        <v>47</v>
      </c>
      <c r="AM245" t="s">
        <v>446</v>
      </c>
      <c r="AN245">
        <v>-122.47429357</v>
      </c>
      <c r="AO245">
        <v>37.780674740000002</v>
      </c>
    </row>
    <row r="246" spans="1:41">
      <c r="A246" s="1" t="s">
        <v>336</v>
      </c>
      <c r="B246">
        <v>5</v>
      </c>
      <c r="C246">
        <v>912</v>
      </c>
      <c r="D246">
        <v>14611</v>
      </c>
      <c r="E246" t="s">
        <v>42</v>
      </c>
      <c r="F246" t="s">
        <v>43</v>
      </c>
      <c r="G246">
        <v>2</v>
      </c>
      <c r="H246">
        <v>68</v>
      </c>
      <c r="I246">
        <v>5100</v>
      </c>
      <c r="K246" t="s">
        <v>45</v>
      </c>
      <c r="N246" t="s">
        <v>46</v>
      </c>
      <c r="O246">
        <f>60+41</f>
        <v>101</v>
      </c>
      <c r="Q246">
        <f t="shared" si="4"/>
        <v>4</v>
      </c>
      <c r="R246">
        <v>1</v>
      </c>
      <c r="S246">
        <v>0</v>
      </c>
      <c r="T246">
        <v>0</v>
      </c>
      <c r="U246">
        <v>0</v>
      </c>
      <c r="V246">
        <v>4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">
        <v>47</v>
      </c>
      <c r="AI246" t="s">
        <v>48</v>
      </c>
      <c r="AM246" t="s">
        <v>447</v>
      </c>
      <c r="AN246">
        <v>-122.47449471</v>
      </c>
      <c r="AO246">
        <v>37.780649910000001</v>
      </c>
    </row>
    <row r="247" spans="1:41">
      <c r="A247" s="1" t="s">
        <v>336</v>
      </c>
      <c r="B247">
        <v>5</v>
      </c>
      <c r="C247">
        <v>912</v>
      </c>
      <c r="D247">
        <v>14611</v>
      </c>
      <c r="E247" t="s">
        <v>42</v>
      </c>
      <c r="F247" t="s">
        <v>43</v>
      </c>
      <c r="G247">
        <v>2</v>
      </c>
      <c r="H247">
        <v>69</v>
      </c>
      <c r="I247">
        <v>400</v>
      </c>
      <c r="K247" t="s">
        <v>402</v>
      </c>
      <c r="N247" t="s">
        <v>46</v>
      </c>
      <c r="O247">
        <v>49</v>
      </c>
      <c r="Q247">
        <f t="shared" si="4"/>
        <v>1</v>
      </c>
      <c r="R247">
        <v>1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">
        <v>47</v>
      </c>
      <c r="AI247" t="s">
        <v>48</v>
      </c>
      <c r="AM247" t="s">
        <v>448</v>
      </c>
      <c r="AN247">
        <v>-122.47514661</v>
      </c>
      <c r="AO247">
        <v>37.78100731</v>
      </c>
    </row>
    <row r="248" spans="1:41">
      <c r="A248" s="1" t="s">
        <v>336</v>
      </c>
      <c r="B248">
        <v>5</v>
      </c>
      <c r="C248">
        <v>912</v>
      </c>
      <c r="D248">
        <v>14611</v>
      </c>
      <c r="E248" t="s">
        <v>42</v>
      </c>
      <c r="F248" t="s">
        <v>43</v>
      </c>
      <c r="G248">
        <v>2</v>
      </c>
      <c r="H248">
        <v>70</v>
      </c>
      <c r="I248">
        <v>1400</v>
      </c>
      <c r="K248" t="s">
        <v>52</v>
      </c>
      <c r="N248" t="s">
        <v>46</v>
      </c>
      <c r="O248">
        <f>60+27</f>
        <v>87</v>
      </c>
      <c r="Q248">
        <f t="shared" si="4"/>
        <v>2</v>
      </c>
      <c r="R248">
        <v>1</v>
      </c>
      <c r="S248">
        <v>0</v>
      </c>
      <c r="T248">
        <v>0</v>
      </c>
      <c r="U248">
        <v>1</v>
      </c>
      <c r="V248">
        <v>1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">
        <v>47</v>
      </c>
      <c r="AI248" t="s">
        <v>48</v>
      </c>
      <c r="AM248" t="s">
        <v>449</v>
      </c>
      <c r="AN248">
        <v>-122.47467407000001</v>
      </c>
      <c r="AO248">
        <v>37.782496170000002</v>
      </c>
    </row>
    <row r="249" spans="1:41">
      <c r="A249" s="1" t="s">
        <v>336</v>
      </c>
      <c r="B249">
        <v>5</v>
      </c>
      <c r="C249">
        <v>912</v>
      </c>
      <c r="D249">
        <v>14611</v>
      </c>
      <c r="E249" t="s">
        <v>42</v>
      </c>
      <c r="F249" t="s">
        <v>43</v>
      </c>
      <c r="G249">
        <v>2</v>
      </c>
      <c r="H249">
        <v>71</v>
      </c>
      <c r="I249">
        <v>1343</v>
      </c>
      <c r="K249" t="s">
        <v>52</v>
      </c>
      <c r="N249" t="s">
        <v>46</v>
      </c>
      <c r="O249">
        <v>66</v>
      </c>
      <c r="Q249">
        <f t="shared" si="4"/>
        <v>1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">
        <v>47</v>
      </c>
      <c r="AI249" t="s">
        <v>48</v>
      </c>
      <c r="AJ249" t="s">
        <v>135</v>
      </c>
      <c r="AK249" t="s">
        <v>387</v>
      </c>
      <c r="AM249" t="s">
        <v>450</v>
      </c>
      <c r="AN249">
        <v>-122.47374515</v>
      </c>
      <c r="AO249">
        <v>37.782462029999998</v>
      </c>
    </row>
    <row r="250" spans="1:41">
      <c r="A250" s="1" t="s">
        <v>336</v>
      </c>
      <c r="B250">
        <v>5</v>
      </c>
      <c r="C250">
        <v>912</v>
      </c>
      <c r="D250">
        <v>14611</v>
      </c>
      <c r="E250" t="s">
        <v>42</v>
      </c>
      <c r="F250" t="s">
        <v>43</v>
      </c>
      <c r="G250">
        <v>2</v>
      </c>
      <c r="H250">
        <v>72</v>
      </c>
      <c r="I250">
        <v>1300</v>
      </c>
      <c r="K250" t="s">
        <v>337</v>
      </c>
      <c r="N250" t="s">
        <v>46</v>
      </c>
      <c r="O250">
        <f>60+47</f>
        <v>107</v>
      </c>
      <c r="Q250">
        <f t="shared" si="4"/>
        <v>3</v>
      </c>
      <c r="R250">
        <v>1</v>
      </c>
      <c r="S250">
        <v>0</v>
      </c>
      <c r="T250">
        <v>0</v>
      </c>
      <c r="U250">
        <v>1</v>
      </c>
      <c r="V250">
        <v>2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">
        <v>47</v>
      </c>
      <c r="AI250" t="s">
        <v>48</v>
      </c>
      <c r="AM250" t="s">
        <v>451</v>
      </c>
      <c r="AN250">
        <v>-122.47343211</v>
      </c>
      <c r="AO250">
        <v>37.782487760000002</v>
      </c>
    </row>
    <row r="251" spans="1:41">
      <c r="A251" s="1" t="s">
        <v>336</v>
      </c>
      <c r="B251">
        <v>5</v>
      </c>
      <c r="C251">
        <v>912</v>
      </c>
      <c r="D251">
        <v>14611</v>
      </c>
      <c r="E251" t="s">
        <v>42</v>
      </c>
      <c r="F251" t="s">
        <v>43</v>
      </c>
      <c r="G251">
        <v>2</v>
      </c>
      <c r="H251">
        <v>73</v>
      </c>
      <c r="I251">
        <v>300</v>
      </c>
      <c r="K251" t="s">
        <v>337</v>
      </c>
      <c r="N251" t="s">
        <v>53</v>
      </c>
      <c r="O251" t="s">
        <v>452</v>
      </c>
      <c r="Q251">
        <f t="shared" si="4"/>
        <v>2</v>
      </c>
      <c r="R251">
        <v>1</v>
      </c>
      <c r="S251">
        <v>0</v>
      </c>
      <c r="T251">
        <v>0</v>
      </c>
      <c r="U251">
        <v>2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">
        <v>47</v>
      </c>
      <c r="AI251" t="s">
        <v>48</v>
      </c>
      <c r="AJ251" t="s">
        <v>135</v>
      </c>
      <c r="AM251" t="s">
        <v>453</v>
      </c>
      <c r="AN251">
        <v>-122.47295616</v>
      </c>
      <c r="AO251">
        <v>37.781049109999998</v>
      </c>
    </row>
    <row r="252" spans="1:41">
      <c r="A252" s="1" t="s">
        <v>336</v>
      </c>
      <c r="B252">
        <v>5</v>
      </c>
      <c r="C252">
        <v>912</v>
      </c>
      <c r="D252">
        <v>14611</v>
      </c>
      <c r="E252" t="s">
        <v>42</v>
      </c>
      <c r="F252" t="s">
        <v>43</v>
      </c>
      <c r="G252">
        <v>2</v>
      </c>
      <c r="H252">
        <v>74</v>
      </c>
      <c r="I252">
        <v>5000</v>
      </c>
      <c r="K252" t="s">
        <v>45</v>
      </c>
      <c r="N252" t="s">
        <v>46</v>
      </c>
      <c r="O252">
        <v>35</v>
      </c>
      <c r="Q252">
        <f t="shared" si="4"/>
        <v>0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">
        <v>47</v>
      </c>
      <c r="AI252" t="s">
        <v>48</v>
      </c>
      <c r="AM252" t="s">
        <v>454</v>
      </c>
      <c r="AN252">
        <v>-122.47348537000001</v>
      </c>
      <c r="AO252">
        <v>37.780730560000002</v>
      </c>
    </row>
    <row r="253" spans="1:41">
      <c r="A253" s="1" t="s">
        <v>336</v>
      </c>
      <c r="B253">
        <v>5</v>
      </c>
      <c r="C253">
        <v>912</v>
      </c>
      <c r="D253">
        <v>14611</v>
      </c>
      <c r="E253" t="s">
        <v>42</v>
      </c>
      <c r="F253" t="s">
        <v>43</v>
      </c>
      <c r="G253">
        <v>2</v>
      </c>
      <c r="H253">
        <v>75</v>
      </c>
      <c r="I253">
        <v>5200</v>
      </c>
      <c r="K253" t="s">
        <v>45</v>
      </c>
      <c r="N253" t="s">
        <v>46</v>
      </c>
      <c r="O253">
        <v>62</v>
      </c>
      <c r="Q253">
        <f t="shared" si="4"/>
        <v>1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">
        <v>47</v>
      </c>
      <c r="AI253" t="s">
        <v>48</v>
      </c>
      <c r="AM253" t="s">
        <v>455</v>
      </c>
      <c r="AN253">
        <v>-122.47565109</v>
      </c>
      <c r="AO253">
        <v>37.780558800000001</v>
      </c>
    </row>
    <row r="254" spans="1:41">
      <c r="A254" s="1" t="s">
        <v>336</v>
      </c>
      <c r="B254">
        <v>5</v>
      </c>
      <c r="C254">
        <v>912</v>
      </c>
      <c r="D254">
        <v>14611</v>
      </c>
      <c r="E254" t="s">
        <v>42</v>
      </c>
      <c r="F254" t="s">
        <v>43</v>
      </c>
      <c r="G254">
        <v>2</v>
      </c>
      <c r="H254">
        <v>76</v>
      </c>
      <c r="I254">
        <v>5322</v>
      </c>
      <c r="K254" t="s">
        <v>45</v>
      </c>
      <c r="N254" t="s">
        <v>46</v>
      </c>
      <c r="O254">
        <v>53</v>
      </c>
      <c r="Q254">
        <f t="shared" si="4"/>
        <v>1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M254" t="s">
        <v>456</v>
      </c>
      <c r="AN254">
        <v>-122.47666950999999</v>
      </c>
      <c r="AO254">
        <v>37.780569460000002</v>
      </c>
    </row>
    <row r="255" spans="1:41">
      <c r="A255" s="1" t="s">
        <v>336</v>
      </c>
      <c r="B255">
        <v>5</v>
      </c>
      <c r="C255">
        <v>912</v>
      </c>
      <c r="D255">
        <v>14611</v>
      </c>
      <c r="E255" t="s">
        <v>42</v>
      </c>
      <c r="F255" t="s">
        <v>43</v>
      </c>
      <c r="G255">
        <v>2</v>
      </c>
      <c r="H255">
        <v>77</v>
      </c>
      <c r="I255" t="s">
        <v>457</v>
      </c>
      <c r="K255" t="s">
        <v>45</v>
      </c>
      <c r="N255" t="s">
        <v>46</v>
      </c>
      <c r="O255">
        <v>77</v>
      </c>
      <c r="Q255">
        <f t="shared" si="4"/>
        <v>2</v>
      </c>
      <c r="R255">
        <v>1</v>
      </c>
      <c r="S255">
        <v>0</v>
      </c>
      <c r="T255">
        <v>0</v>
      </c>
      <c r="U255">
        <v>1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4</v>
      </c>
      <c r="AG255">
        <v>0</v>
      </c>
      <c r="AM255" t="s">
        <v>458</v>
      </c>
      <c r="AN255">
        <v>-122.47672312</v>
      </c>
      <c r="AO255">
        <v>37.780665569999996</v>
      </c>
    </row>
    <row r="256" spans="1:41">
      <c r="A256" s="1" t="s">
        <v>336</v>
      </c>
      <c r="B256">
        <v>5</v>
      </c>
      <c r="C256">
        <v>912</v>
      </c>
      <c r="D256">
        <v>14611</v>
      </c>
      <c r="E256" t="s">
        <v>42</v>
      </c>
      <c r="F256" t="s">
        <v>43</v>
      </c>
      <c r="G256">
        <v>2</v>
      </c>
      <c r="H256">
        <v>78</v>
      </c>
      <c r="I256" t="s">
        <v>459</v>
      </c>
      <c r="K256" t="s">
        <v>45</v>
      </c>
      <c r="N256" t="s">
        <v>46</v>
      </c>
      <c r="O256">
        <v>86</v>
      </c>
      <c r="Q256">
        <f t="shared" si="4"/>
        <v>3</v>
      </c>
      <c r="R256">
        <v>1</v>
      </c>
      <c r="S256">
        <v>0</v>
      </c>
      <c r="T256">
        <v>0</v>
      </c>
      <c r="U256">
        <v>1</v>
      </c>
      <c r="V256">
        <v>2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">
        <v>47</v>
      </c>
      <c r="AI256" t="s">
        <v>48</v>
      </c>
      <c r="AM256" t="s">
        <v>460</v>
      </c>
      <c r="AN256">
        <v>-122.47686046</v>
      </c>
      <c r="AO256">
        <v>37.780586900000003</v>
      </c>
    </row>
    <row r="257" spans="1:41">
      <c r="A257" s="1" t="s">
        <v>336</v>
      </c>
      <c r="B257">
        <v>5</v>
      </c>
      <c r="C257">
        <v>912</v>
      </c>
      <c r="D257">
        <v>14611</v>
      </c>
      <c r="E257" t="s">
        <v>42</v>
      </c>
      <c r="F257" t="s">
        <v>43</v>
      </c>
      <c r="G257">
        <v>2</v>
      </c>
      <c r="H257">
        <v>79</v>
      </c>
      <c r="I257">
        <v>300</v>
      </c>
      <c r="K257" t="s">
        <v>461</v>
      </c>
      <c r="N257" t="s">
        <v>46</v>
      </c>
      <c r="O257">
        <v>22</v>
      </c>
      <c r="Q257">
        <f t="shared" si="4"/>
        <v>1</v>
      </c>
      <c r="R257">
        <v>1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">
        <v>47</v>
      </c>
      <c r="AI257" t="s">
        <v>48</v>
      </c>
      <c r="AM257" t="s">
        <v>462</v>
      </c>
      <c r="AN257">
        <v>-122.47726716</v>
      </c>
      <c r="AO257">
        <v>37.780887999999997</v>
      </c>
    </row>
    <row r="258" spans="1:41">
      <c r="A258" s="1" t="s">
        <v>336</v>
      </c>
      <c r="B258">
        <v>5</v>
      </c>
      <c r="C258">
        <v>912</v>
      </c>
      <c r="D258">
        <v>14611</v>
      </c>
      <c r="E258" t="s">
        <v>42</v>
      </c>
      <c r="F258" t="s">
        <v>43</v>
      </c>
      <c r="G258">
        <v>2</v>
      </c>
      <c r="H258">
        <v>81</v>
      </c>
      <c r="I258">
        <v>5300</v>
      </c>
      <c r="K258" t="s">
        <v>45</v>
      </c>
      <c r="N258" t="s">
        <v>53</v>
      </c>
      <c r="O258">
        <v>122</v>
      </c>
      <c r="Q258">
        <f t="shared" si="4"/>
        <v>0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">
        <v>47</v>
      </c>
      <c r="AI258" t="s">
        <v>48</v>
      </c>
      <c r="AJ258" t="s">
        <v>135</v>
      </c>
      <c r="AM258" t="s">
        <v>463</v>
      </c>
      <c r="AN258">
        <v>-122.47619319</v>
      </c>
      <c r="AO258">
        <v>37.780842749999998</v>
      </c>
    </row>
    <row r="259" spans="1:41">
      <c r="A259" s="1" t="s">
        <v>336</v>
      </c>
      <c r="B259">
        <v>5</v>
      </c>
      <c r="C259">
        <v>912</v>
      </c>
      <c r="D259">
        <v>14611</v>
      </c>
      <c r="E259" t="s">
        <v>42</v>
      </c>
      <c r="F259" t="s">
        <v>43</v>
      </c>
      <c r="G259">
        <v>2</v>
      </c>
      <c r="H259">
        <v>82</v>
      </c>
      <c r="I259">
        <v>5400</v>
      </c>
      <c r="K259" t="s">
        <v>45</v>
      </c>
      <c r="N259" t="s">
        <v>46</v>
      </c>
      <c r="O259">
        <v>64</v>
      </c>
      <c r="Q259">
        <f t="shared" si="4"/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">
        <v>47</v>
      </c>
      <c r="AI259" t="s">
        <v>48</v>
      </c>
      <c r="AM259" t="s">
        <v>464</v>
      </c>
      <c r="AN259">
        <v>-122.47767594</v>
      </c>
      <c r="AO259">
        <v>37.780527720000002</v>
      </c>
    </row>
    <row r="260" spans="1:41">
      <c r="A260" s="1" t="s">
        <v>336</v>
      </c>
      <c r="B260">
        <v>5</v>
      </c>
      <c r="C260">
        <v>912</v>
      </c>
      <c r="D260">
        <v>14611</v>
      </c>
      <c r="E260" t="s">
        <v>42</v>
      </c>
      <c r="F260" t="s">
        <v>43</v>
      </c>
      <c r="G260">
        <v>2</v>
      </c>
      <c r="H260">
        <v>83</v>
      </c>
      <c r="I260">
        <v>5432</v>
      </c>
      <c r="K260" t="s">
        <v>45</v>
      </c>
      <c r="N260" t="s">
        <v>46</v>
      </c>
      <c r="O260">
        <v>35</v>
      </c>
      <c r="Q260">
        <f t="shared" si="4"/>
        <v>1</v>
      </c>
      <c r="R260">
        <v>1</v>
      </c>
      <c r="S260">
        <v>0</v>
      </c>
      <c r="T260">
        <v>0</v>
      </c>
      <c r="U260">
        <v>1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M260" t="s">
        <v>465</v>
      </c>
      <c r="AN260">
        <v>-122.47789589</v>
      </c>
      <c r="AO260">
        <v>37.780490159999999</v>
      </c>
    </row>
    <row r="261" spans="1:41">
      <c r="A261" s="1" t="s">
        <v>336</v>
      </c>
      <c r="B261">
        <v>5</v>
      </c>
      <c r="C261">
        <v>912</v>
      </c>
      <c r="D261">
        <v>14611</v>
      </c>
      <c r="E261" t="s">
        <v>42</v>
      </c>
      <c r="F261" t="s">
        <v>43</v>
      </c>
      <c r="G261">
        <v>2</v>
      </c>
      <c r="H261">
        <v>84</v>
      </c>
      <c r="I261">
        <v>1700</v>
      </c>
      <c r="K261" t="s">
        <v>52</v>
      </c>
      <c r="N261" t="s">
        <v>46</v>
      </c>
      <c r="O261">
        <v>36</v>
      </c>
      <c r="Q261">
        <f t="shared" si="4"/>
        <v>1</v>
      </c>
      <c r="R261">
        <v>1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">
        <v>47</v>
      </c>
      <c r="AI261" t="s">
        <v>48</v>
      </c>
      <c r="AM261" t="s">
        <v>466</v>
      </c>
      <c r="AN261">
        <v>-122.47811991</v>
      </c>
      <c r="AO261">
        <v>37.782334050000003</v>
      </c>
    </row>
    <row r="262" spans="1:41">
      <c r="A262" s="1" t="s">
        <v>336</v>
      </c>
      <c r="B262">
        <v>5</v>
      </c>
      <c r="C262">
        <v>912</v>
      </c>
      <c r="D262">
        <v>14611</v>
      </c>
      <c r="E262" t="s">
        <v>42</v>
      </c>
      <c r="F262" t="s">
        <v>43</v>
      </c>
      <c r="G262">
        <v>2</v>
      </c>
      <c r="H262">
        <v>85</v>
      </c>
      <c r="I262">
        <v>369</v>
      </c>
      <c r="K262" t="s">
        <v>461</v>
      </c>
      <c r="N262" t="s">
        <v>53</v>
      </c>
      <c r="O262">
        <f>120+120+37</f>
        <v>277</v>
      </c>
      <c r="Q262">
        <f t="shared" si="4"/>
        <v>3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3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">
        <v>47</v>
      </c>
      <c r="AI262" t="s">
        <v>48</v>
      </c>
      <c r="AJ262" t="s">
        <v>135</v>
      </c>
      <c r="AK262" t="s">
        <v>467</v>
      </c>
      <c r="AM262" t="s">
        <v>468</v>
      </c>
      <c r="AN262">
        <v>-122.47733311</v>
      </c>
      <c r="AO262">
        <v>37.781127390000002</v>
      </c>
    </row>
    <row r="263" spans="1:41">
      <c r="A263" s="1" t="s">
        <v>336</v>
      </c>
      <c r="B263">
        <v>5</v>
      </c>
      <c r="C263">
        <v>912</v>
      </c>
      <c r="D263">
        <v>14611</v>
      </c>
      <c r="E263" t="s">
        <v>42</v>
      </c>
      <c r="F263" t="s">
        <v>43</v>
      </c>
      <c r="G263">
        <v>2</v>
      </c>
      <c r="H263">
        <v>86</v>
      </c>
      <c r="I263">
        <v>5512</v>
      </c>
      <c r="K263" t="s">
        <v>45</v>
      </c>
      <c r="N263" t="s">
        <v>46</v>
      </c>
      <c r="O263">
        <v>55</v>
      </c>
      <c r="Q263">
        <f t="shared" si="4"/>
        <v>1</v>
      </c>
      <c r="R263">
        <v>1</v>
      </c>
      <c r="S263">
        <v>0</v>
      </c>
      <c r="T263">
        <v>0</v>
      </c>
      <c r="U263">
        <v>0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">
        <v>47</v>
      </c>
      <c r="AI263" t="s">
        <v>48</v>
      </c>
      <c r="AM263" t="s">
        <v>469</v>
      </c>
      <c r="AN263">
        <v>-122.47872498</v>
      </c>
      <c r="AO263">
        <v>37.780536179999999</v>
      </c>
    </row>
    <row r="264" spans="1:41">
      <c r="A264" s="1" t="s">
        <v>336</v>
      </c>
      <c r="B264">
        <v>5</v>
      </c>
      <c r="C264">
        <v>912</v>
      </c>
      <c r="D264">
        <v>14611</v>
      </c>
      <c r="E264" t="s">
        <v>42</v>
      </c>
      <c r="F264" t="s">
        <v>43</v>
      </c>
      <c r="G264">
        <v>2</v>
      </c>
      <c r="H264">
        <v>87</v>
      </c>
      <c r="I264" t="s">
        <v>470</v>
      </c>
      <c r="K264" t="s">
        <v>45</v>
      </c>
      <c r="N264" t="s">
        <v>46</v>
      </c>
      <c r="O264">
        <f>60+32</f>
        <v>92</v>
      </c>
      <c r="Q264">
        <f t="shared" si="4"/>
        <v>2</v>
      </c>
      <c r="R264">
        <v>1</v>
      </c>
      <c r="S264">
        <v>0</v>
      </c>
      <c r="T264">
        <v>0</v>
      </c>
      <c r="U264">
        <v>0</v>
      </c>
      <c r="V264">
        <v>2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">
        <v>47</v>
      </c>
      <c r="AI264" t="s">
        <v>48</v>
      </c>
      <c r="AM264" t="s">
        <v>471</v>
      </c>
      <c r="AN264">
        <v>-122.47884426</v>
      </c>
      <c r="AO264">
        <v>37.780551039999999</v>
      </c>
    </row>
    <row r="265" spans="1:41">
      <c r="A265" s="1" t="s">
        <v>336</v>
      </c>
      <c r="B265">
        <v>5</v>
      </c>
      <c r="C265">
        <v>912</v>
      </c>
      <c r="D265">
        <v>14611</v>
      </c>
      <c r="E265" t="s">
        <v>42</v>
      </c>
      <c r="F265" t="s">
        <v>43</v>
      </c>
      <c r="G265">
        <v>2</v>
      </c>
      <c r="H265">
        <v>88</v>
      </c>
      <c r="I265" t="s">
        <v>472</v>
      </c>
      <c r="K265" t="s">
        <v>45</v>
      </c>
      <c r="N265" t="s">
        <v>46</v>
      </c>
      <c r="O265">
        <f>60+33</f>
        <v>93</v>
      </c>
      <c r="Q265">
        <f t="shared" si="4"/>
        <v>2</v>
      </c>
      <c r="R265">
        <v>1</v>
      </c>
      <c r="S265">
        <v>0</v>
      </c>
      <c r="T265">
        <v>0</v>
      </c>
      <c r="U265">
        <v>0</v>
      </c>
      <c r="V265">
        <v>1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3</v>
      </c>
      <c r="AG265">
        <v>0</v>
      </c>
      <c r="AH265" t="s">
        <v>47</v>
      </c>
      <c r="AI265" t="s">
        <v>48</v>
      </c>
      <c r="AM265" t="s">
        <v>473</v>
      </c>
      <c r="AN265">
        <v>-122.47887897</v>
      </c>
      <c r="AO265">
        <v>37.780503840000002</v>
      </c>
    </row>
    <row r="266" spans="1:41">
      <c r="A266" s="1" t="s">
        <v>336</v>
      </c>
      <c r="B266">
        <v>5</v>
      </c>
      <c r="C266">
        <v>912</v>
      </c>
      <c r="D266">
        <v>14611</v>
      </c>
      <c r="E266" t="s">
        <v>42</v>
      </c>
      <c r="F266" t="s">
        <v>43</v>
      </c>
      <c r="G266">
        <v>2</v>
      </c>
      <c r="H266">
        <v>89</v>
      </c>
      <c r="I266">
        <v>5546</v>
      </c>
      <c r="K266" t="s">
        <v>45</v>
      </c>
      <c r="N266" t="s">
        <v>46</v>
      </c>
      <c r="O266">
        <v>25</v>
      </c>
      <c r="Q266">
        <f t="shared" si="4"/>
        <v>1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">
        <v>47</v>
      </c>
      <c r="AI266" t="s">
        <v>48</v>
      </c>
      <c r="AM266" t="s">
        <v>474</v>
      </c>
      <c r="AN266">
        <v>-122.47907329</v>
      </c>
      <c r="AO266">
        <v>37.780472690000003</v>
      </c>
    </row>
    <row r="267" spans="1:41">
      <c r="A267" s="1" t="s">
        <v>336</v>
      </c>
      <c r="B267">
        <v>5</v>
      </c>
      <c r="C267">
        <v>912</v>
      </c>
      <c r="D267">
        <v>14611</v>
      </c>
      <c r="E267" t="s">
        <v>42</v>
      </c>
      <c r="F267" t="s">
        <v>43</v>
      </c>
      <c r="G267">
        <v>2</v>
      </c>
      <c r="H267">
        <v>90</v>
      </c>
      <c r="I267">
        <v>1800</v>
      </c>
      <c r="K267" t="s">
        <v>52</v>
      </c>
      <c r="M267" t="s">
        <v>50</v>
      </c>
      <c r="N267" t="s">
        <v>46</v>
      </c>
      <c r="O267">
        <f>60+22</f>
        <v>82</v>
      </c>
      <c r="Q267">
        <f t="shared" si="4"/>
        <v>2</v>
      </c>
      <c r="R267">
        <v>1</v>
      </c>
      <c r="S267">
        <v>0</v>
      </c>
      <c r="T267">
        <v>0</v>
      </c>
      <c r="U267">
        <v>0</v>
      </c>
      <c r="V267">
        <v>1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">
        <v>47</v>
      </c>
      <c r="AI267" t="s">
        <v>48</v>
      </c>
      <c r="AM267" t="s">
        <v>475</v>
      </c>
      <c r="AN267">
        <v>-122.47892981</v>
      </c>
      <c r="AO267">
        <v>37.782334069999997</v>
      </c>
    </row>
    <row r="268" spans="1:41">
      <c r="A268" s="1" t="s">
        <v>336</v>
      </c>
      <c r="B268">
        <v>5</v>
      </c>
      <c r="C268">
        <v>912</v>
      </c>
      <c r="D268">
        <v>14611</v>
      </c>
      <c r="E268" t="s">
        <v>42</v>
      </c>
      <c r="F268" t="s">
        <v>43</v>
      </c>
      <c r="G268">
        <v>2</v>
      </c>
      <c r="H268">
        <v>91</v>
      </c>
      <c r="I268">
        <v>5614</v>
      </c>
      <c r="K268" t="s">
        <v>45</v>
      </c>
      <c r="N268" t="s">
        <v>46</v>
      </c>
      <c r="O268">
        <f>60+32</f>
        <v>92</v>
      </c>
      <c r="Q268">
        <f t="shared" si="4"/>
        <v>2</v>
      </c>
      <c r="R268">
        <v>1</v>
      </c>
      <c r="S268">
        <v>0</v>
      </c>
      <c r="T268">
        <v>0</v>
      </c>
      <c r="U268">
        <v>0</v>
      </c>
      <c r="V268">
        <v>2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">
        <v>47</v>
      </c>
      <c r="AI268" t="s">
        <v>48</v>
      </c>
      <c r="AM268" t="s">
        <v>476</v>
      </c>
      <c r="AN268">
        <v>-122.47977881</v>
      </c>
      <c r="AO268">
        <v>37.780416940000002</v>
      </c>
    </row>
    <row r="269" spans="1:41">
      <c r="A269" s="1" t="s">
        <v>336</v>
      </c>
      <c r="B269">
        <v>5</v>
      </c>
      <c r="C269">
        <v>912</v>
      </c>
      <c r="D269">
        <v>14611</v>
      </c>
      <c r="E269" t="s">
        <v>42</v>
      </c>
      <c r="F269" t="s">
        <v>43</v>
      </c>
      <c r="G269">
        <v>2</v>
      </c>
      <c r="H269">
        <v>92</v>
      </c>
      <c r="I269">
        <v>5600</v>
      </c>
      <c r="K269" t="s">
        <v>45</v>
      </c>
      <c r="N269" t="s">
        <v>477</v>
      </c>
      <c r="O269">
        <f>60+45</f>
        <v>105</v>
      </c>
      <c r="Q269">
        <f t="shared" si="4"/>
        <v>3</v>
      </c>
      <c r="R269">
        <v>1</v>
      </c>
      <c r="S269">
        <v>0</v>
      </c>
      <c r="T269">
        <v>0</v>
      </c>
      <c r="U269">
        <v>2</v>
      </c>
      <c r="V269">
        <v>1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">
        <v>47</v>
      </c>
      <c r="AI269" t="s">
        <v>48</v>
      </c>
      <c r="AM269" t="s">
        <v>478</v>
      </c>
      <c r="AN269">
        <v>-122.4800256</v>
      </c>
      <c r="AO269">
        <v>37.78039922</v>
      </c>
    </row>
    <row r="270" spans="1:41">
      <c r="A270" s="1" t="s">
        <v>336</v>
      </c>
      <c r="B270">
        <v>5</v>
      </c>
      <c r="C270">
        <v>912</v>
      </c>
      <c r="D270">
        <v>14611</v>
      </c>
      <c r="E270" t="s">
        <v>42</v>
      </c>
      <c r="F270" t="s">
        <v>43</v>
      </c>
      <c r="G270">
        <v>2</v>
      </c>
      <c r="H270">
        <v>93</v>
      </c>
      <c r="I270">
        <v>376</v>
      </c>
      <c r="K270" t="s">
        <v>64</v>
      </c>
      <c r="N270" t="s">
        <v>53</v>
      </c>
      <c r="O270">
        <f>120+22</f>
        <v>142</v>
      </c>
      <c r="Q270">
        <f t="shared" si="4"/>
        <v>1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">
        <v>47</v>
      </c>
      <c r="AI270" t="s">
        <v>48</v>
      </c>
      <c r="AJ270" t="s">
        <v>137</v>
      </c>
      <c r="AK270" t="s">
        <v>479</v>
      </c>
      <c r="AM270" t="s">
        <v>480</v>
      </c>
      <c r="AN270">
        <v>-122.48030385</v>
      </c>
      <c r="AO270">
        <v>37.780387480000002</v>
      </c>
    </row>
    <row r="271" spans="1:41">
      <c r="A271" s="1" t="s">
        <v>336</v>
      </c>
      <c r="B271">
        <v>5</v>
      </c>
      <c r="C271">
        <v>912</v>
      </c>
      <c r="D271">
        <v>14611</v>
      </c>
      <c r="E271" t="s">
        <v>42</v>
      </c>
      <c r="F271" t="s">
        <v>43</v>
      </c>
      <c r="G271">
        <v>2</v>
      </c>
      <c r="H271">
        <v>94</v>
      </c>
      <c r="I271">
        <v>200</v>
      </c>
      <c r="K271" t="s">
        <v>66</v>
      </c>
      <c r="N271" t="s">
        <v>46</v>
      </c>
      <c r="O271">
        <v>44</v>
      </c>
      <c r="Q271">
        <f t="shared" si="4"/>
        <v>1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">
        <v>47</v>
      </c>
      <c r="AI271" t="s">
        <v>48</v>
      </c>
      <c r="AM271" t="s">
        <v>481</v>
      </c>
      <c r="AN271">
        <v>-122.48181749</v>
      </c>
      <c r="AO271">
        <v>37.783721010000001</v>
      </c>
    </row>
    <row r="272" spans="1:41">
      <c r="A272" s="1" t="s">
        <v>336</v>
      </c>
      <c r="B272">
        <v>5</v>
      </c>
      <c r="C272">
        <v>912</v>
      </c>
      <c r="D272">
        <v>14611</v>
      </c>
      <c r="E272" t="s">
        <v>42</v>
      </c>
      <c r="F272" t="s">
        <v>43</v>
      </c>
      <c r="G272">
        <v>2</v>
      </c>
      <c r="H272">
        <v>95</v>
      </c>
      <c r="I272" t="s">
        <v>482</v>
      </c>
      <c r="K272" t="s">
        <v>68</v>
      </c>
      <c r="N272" t="s">
        <v>46</v>
      </c>
      <c r="O272">
        <v>80</v>
      </c>
      <c r="Q272">
        <f t="shared" si="4"/>
        <v>4</v>
      </c>
      <c r="R272">
        <v>1</v>
      </c>
      <c r="S272">
        <v>0</v>
      </c>
      <c r="T272">
        <v>0</v>
      </c>
      <c r="U272">
        <v>2</v>
      </c>
      <c r="V272">
        <v>1</v>
      </c>
      <c r="W272">
        <v>1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M272" t="s">
        <v>483</v>
      </c>
      <c r="AN272">
        <v>-122.48137389</v>
      </c>
      <c r="AO272">
        <v>37.784051529999999</v>
      </c>
    </row>
    <row r="273" spans="1:41">
      <c r="A273" s="1" t="s">
        <v>336</v>
      </c>
      <c r="B273">
        <v>5</v>
      </c>
      <c r="C273">
        <v>912</v>
      </c>
      <c r="D273">
        <v>14611</v>
      </c>
      <c r="E273" t="s">
        <v>42</v>
      </c>
      <c r="F273" t="s">
        <v>43</v>
      </c>
      <c r="G273">
        <v>2</v>
      </c>
      <c r="H273">
        <v>96</v>
      </c>
      <c r="I273">
        <v>5925</v>
      </c>
      <c r="K273" t="s">
        <v>68</v>
      </c>
      <c r="N273" t="s">
        <v>46</v>
      </c>
      <c r="O273">
        <v>26</v>
      </c>
      <c r="Q273">
        <f t="shared" si="4"/>
        <v>1</v>
      </c>
      <c r="R273">
        <v>1</v>
      </c>
      <c r="S273">
        <v>0</v>
      </c>
      <c r="T273">
        <v>0</v>
      </c>
      <c r="U273">
        <v>0</v>
      </c>
      <c r="V273">
        <v>1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">
        <v>47</v>
      </c>
      <c r="AI273" t="s">
        <v>48</v>
      </c>
      <c r="AM273" t="s">
        <v>484</v>
      </c>
      <c r="AN273">
        <v>-122.48114316</v>
      </c>
      <c r="AO273">
        <v>37.784006679999997</v>
      </c>
    </row>
    <row r="274" spans="1:41">
      <c r="A274" s="1" t="s">
        <v>336</v>
      </c>
      <c r="B274">
        <v>5</v>
      </c>
      <c r="C274">
        <v>912</v>
      </c>
      <c r="D274">
        <v>14611</v>
      </c>
      <c r="E274" t="s">
        <v>42</v>
      </c>
      <c r="F274" t="s">
        <v>43</v>
      </c>
      <c r="G274">
        <v>2</v>
      </c>
      <c r="H274">
        <v>97</v>
      </c>
      <c r="I274" t="s">
        <v>485</v>
      </c>
      <c r="K274" t="s">
        <v>68</v>
      </c>
      <c r="N274" t="s">
        <v>46</v>
      </c>
      <c r="O274">
        <f>60+24</f>
        <v>84</v>
      </c>
      <c r="Q274">
        <f t="shared" si="4"/>
        <v>3</v>
      </c>
      <c r="R274">
        <v>1</v>
      </c>
      <c r="S274">
        <v>0</v>
      </c>
      <c r="T274">
        <v>0</v>
      </c>
      <c r="U274">
        <v>1</v>
      </c>
      <c r="V274">
        <v>2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">
        <v>47</v>
      </c>
      <c r="AI274" t="s">
        <v>48</v>
      </c>
      <c r="AM274" t="s">
        <v>486</v>
      </c>
      <c r="AN274">
        <v>-122.48132323</v>
      </c>
      <c r="AO274">
        <v>37.783969579999997</v>
      </c>
    </row>
    <row r="275" spans="1:41">
      <c r="A275" s="1" t="s">
        <v>336</v>
      </c>
      <c r="B275">
        <v>5</v>
      </c>
      <c r="C275">
        <v>912</v>
      </c>
      <c r="D275">
        <v>14611</v>
      </c>
      <c r="E275" t="s">
        <v>42</v>
      </c>
      <c r="F275" t="s">
        <v>43</v>
      </c>
      <c r="G275">
        <v>2</v>
      </c>
      <c r="H275">
        <v>98</v>
      </c>
      <c r="I275">
        <v>229</v>
      </c>
      <c r="K275" t="s">
        <v>64</v>
      </c>
      <c r="N275" t="s">
        <v>53</v>
      </c>
      <c r="O275">
        <v>61</v>
      </c>
      <c r="Q275">
        <f t="shared" si="4"/>
        <v>0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">
        <v>47</v>
      </c>
      <c r="AI275" t="s">
        <v>48</v>
      </c>
      <c r="AJ275" t="s">
        <v>135</v>
      </c>
      <c r="AK275" t="s">
        <v>117</v>
      </c>
      <c r="AM275" t="s">
        <v>487</v>
      </c>
      <c r="AN275">
        <v>-122.48070043</v>
      </c>
      <c r="AO275">
        <v>37.783452959999998</v>
      </c>
    </row>
    <row r="276" spans="1:41">
      <c r="A276" s="1" t="s">
        <v>336</v>
      </c>
      <c r="B276">
        <v>5</v>
      </c>
      <c r="C276">
        <v>912</v>
      </c>
      <c r="D276">
        <v>14611</v>
      </c>
      <c r="E276" t="s">
        <v>42</v>
      </c>
      <c r="F276" t="s">
        <v>43</v>
      </c>
      <c r="G276">
        <v>2</v>
      </c>
      <c r="H276">
        <v>99</v>
      </c>
      <c r="I276">
        <v>2011</v>
      </c>
      <c r="K276" t="s">
        <v>52</v>
      </c>
      <c r="N276" t="s">
        <v>53</v>
      </c>
      <c r="O276">
        <v>80</v>
      </c>
      <c r="Q276">
        <f t="shared" si="4"/>
        <v>1</v>
      </c>
      <c r="R276">
        <v>1</v>
      </c>
      <c r="S276">
        <v>0</v>
      </c>
      <c r="T276">
        <v>0</v>
      </c>
      <c r="U276">
        <v>0</v>
      </c>
      <c r="V276">
        <v>1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">
        <v>47</v>
      </c>
      <c r="AI276" t="s">
        <v>48</v>
      </c>
      <c r="AM276" t="s">
        <v>488</v>
      </c>
      <c r="AN276">
        <v>-122.48061287</v>
      </c>
      <c r="AO276">
        <v>37.782041329999998</v>
      </c>
    </row>
    <row r="277" spans="1:41">
      <c r="A277" s="1" t="s">
        <v>336</v>
      </c>
      <c r="B277">
        <v>5</v>
      </c>
      <c r="C277">
        <v>912</v>
      </c>
      <c r="D277">
        <v>14611</v>
      </c>
      <c r="E277" t="s">
        <v>42</v>
      </c>
      <c r="F277" t="s">
        <v>43</v>
      </c>
      <c r="G277">
        <v>2</v>
      </c>
      <c r="H277">
        <v>100</v>
      </c>
      <c r="I277">
        <v>375</v>
      </c>
      <c r="K277" t="s">
        <v>64</v>
      </c>
      <c r="N277" t="s">
        <v>53</v>
      </c>
      <c r="O277">
        <v>80</v>
      </c>
      <c r="Q277">
        <f t="shared" si="4"/>
        <v>2</v>
      </c>
      <c r="R277">
        <v>1</v>
      </c>
      <c r="S277">
        <v>0</v>
      </c>
      <c r="T277">
        <v>0</v>
      </c>
      <c r="U277">
        <v>0</v>
      </c>
      <c r="V277">
        <v>2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">
        <v>47</v>
      </c>
      <c r="AI277" t="s">
        <v>48</v>
      </c>
      <c r="AM277" t="s">
        <v>489</v>
      </c>
      <c r="AN277">
        <v>-122.48048989999999</v>
      </c>
      <c r="AO277">
        <v>37.780804770000003</v>
      </c>
    </row>
    <row r="278" spans="1:41">
      <c r="A278" s="1" t="s">
        <v>336</v>
      </c>
      <c r="B278">
        <v>5</v>
      </c>
      <c r="C278">
        <v>912</v>
      </c>
      <c r="D278">
        <v>14611</v>
      </c>
      <c r="E278" t="s">
        <v>42</v>
      </c>
      <c r="F278" t="s">
        <v>43</v>
      </c>
      <c r="G278">
        <v>2</v>
      </c>
      <c r="H278">
        <v>101</v>
      </c>
      <c r="I278">
        <v>300</v>
      </c>
      <c r="K278" t="s">
        <v>64</v>
      </c>
      <c r="L278" t="s">
        <v>490</v>
      </c>
      <c r="N278" t="s">
        <v>46</v>
      </c>
      <c r="O278">
        <v>75</v>
      </c>
      <c r="Q278">
        <f t="shared" si="4"/>
        <v>3</v>
      </c>
      <c r="R278">
        <v>1</v>
      </c>
      <c r="S278">
        <v>0</v>
      </c>
      <c r="T278">
        <v>0</v>
      </c>
      <c r="U278">
        <v>2</v>
      </c>
      <c r="V278">
        <v>1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">
        <v>47</v>
      </c>
      <c r="AI278" t="s">
        <v>48</v>
      </c>
      <c r="AM278" t="s">
        <v>491</v>
      </c>
      <c r="AN278">
        <v>-122.48047129</v>
      </c>
      <c r="AO278">
        <v>37.780565500000002</v>
      </c>
    </row>
    <row r="279" spans="1:41">
      <c r="A279" s="1" t="s">
        <v>336</v>
      </c>
      <c r="B279">
        <v>5</v>
      </c>
      <c r="C279">
        <v>912</v>
      </c>
      <c r="D279">
        <v>14611</v>
      </c>
      <c r="E279" t="s">
        <v>42</v>
      </c>
      <c r="F279" t="s">
        <v>43</v>
      </c>
      <c r="G279">
        <v>2</v>
      </c>
      <c r="H279">
        <v>102</v>
      </c>
      <c r="I279" t="s">
        <v>492</v>
      </c>
      <c r="K279" t="s">
        <v>68</v>
      </c>
      <c r="N279" t="s">
        <v>46</v>
      </c>
      <c r="O279">
        <v>53</v>
      </c>
      <c r="Q279">
        <f t="shared" si="4"/>
        <v>2</v>
      </c>
      <c r="R279">
        <v>1</v>
      </c>
      <c r="S279">
        <v>0</v>
      </c>
      <c r="T279">
        <v>0</v>
      </c>
      <c r="U279">
        <v>1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">
        <v>47</v>
      </c>
      <c r="AI279" t="s">
        <v>48</v>
      </c>
      <c r="AM279" t="s">
        <v>493</v>
      </c>
      <c r="AN279">
        <v>-122.48083414</v>
      </c>
      <c r="AO279">
        <v>37.780329129999998</v>
      </c>
    </row>
    <row r="280" spans="1:41">
      <c r="A280" s="1" t="s">
        <v>336</v>
      </c>
      <c r="B280">
        <v>5</v>
      </c>
      <c r="C280">
        <v>912</v>
      </c>
      <c r="D280">
        <v>14611</v>
      </c>
      <c r="E280" t="s">
        <v>42</v>
      </c>
      <c r="F280" t="s">
        <v>43</v>
      </c>
      <c r="G280">
        <v>2</v>
      </c>
      <c r="H280">
        <v>103</v>
      </c>
      <c r="I280">
        <v>300</v>
      </c>
      <c r="K280" t="s">
        <v>66</v>
      </c>
      <c r="L280" t="s">
        <v>490</v>
      </c>
      <c r="N280" t="s">
        <v>46</v>
      </c>
      <c r="O280">
        <v>69</v>
      </c>
      <c r="Q280">
        <f t="shared" si="4"/>
        <v>2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2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M280" t="s">
        <v>494</v>
      </c>
      <c r="AN280">
        <v>-122.48159617</v>
      </c>
      <c r="AO280">
        <v>37.780698340000001</v>
      </c>
    </row>
    <row r="281" spans="1:41">
      <c r="A281" s="1" t="s">
        <v>336</v>
      </c>
      <c r="B281">
        <v>5</v>
      </c>
      <c r="C281">
        <v>912</v>
      </c>
      <c r="D281">
        <v>14611</v>
      </c>
      <c r="E281" t="s">
        <v>42</v>
      </c>
      <c r="F281" t="s">
        <v>43</v>
      </c>
      <c r="G281">
        <v>2</v>
      </c>
      <c r="H281">
        <v>104</v>
      </c>
      <c r="I281">
        <v>376</v>
      </c>
      <c r="K281" t="s">
        <v>66</v>
      </c>
      <c r="N281" t="s">
        <v>53</v>
      </c>
      <c r="O281">
        <v>130</v>
      </c>
      <c r="Q281">
        <f t="shared" si="4"/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">
        <v>47</v>
      </c>
      <c r="AI281" t="s">
        <v>48</v>
      </c>
      <c r="AK281" t="s">
        <v>495</v>
      </c>
      <c r="AL281" t="s">
        <v>59</v>
      </c>
      <c r="AM281" t="s">
        <v>496</v>
      </c>
      <c r="AN281">
        <v>-122.48159669</v>
      </c>
      <c r="AO281">
        <v>37.780959209999999</v>
      </c>
    </row>
    <row r="282" spans="1:41">
      <c r="A282" s="1" t="s">
        <v>336</v>
      </c>
      <c r="B282">
        <v>5</v>
      </c>
      <c r="C282">
        <v>912</v>
      </c>
      <c r="D282">
        <v>14611</v>
      </c>
      <c r="E282" t="s">
        <v>42</v>
      </c>
      <c r="F282" t="s">
        <v>43</v>
      </c>
      <c r="G282">
        <v>2</v>
      </c>
      <c r="H282">
        <v>105</v>
      </c>
      <c r="I282">
        <v>2120</v>
      </c>
      <c r="K282" t="s">
        <v>52</v>
      </c>
      <c r="N282" t="s">
        <v>46</v>
      </c>
      <c r="O282">
        <f>60+53</f>
        <v>113</v>
      </c>
      <c r="Q282">
        <f t="shared" si="4"/>
        <v>1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">
        <v>47</v>
      </c>
      <c r="AI282" t="s">
        <v>48</v>
      </c>
      <c r="AJ282" t="s">
        <v>135</v>
      </c>
      <c r="AK282" t="s">
        <v>387</v>
      </c>
      <c r="AM282" t="s">
        <v>497</v>
      </c>
      <c r="AN282">
        <v>-122.48202302999999</v>
      </c>
      <c r="AO282">
        <v>37.78218811</v>
      </c>
    </row>
    <row r="283" spans="1:41">
      <c r="A283" s="1" t="s">
        <v>336</v>
      </c>
      <c r="B283">
        <v>5</v>
      </c>
      <c r="C283">
        <v>912</v>
      </c>
      <c r="D283">
        <v>14611</v>
      </c>
      <c r="E283" t="s">
        <v>42</v>
      </c>
      <c r="F283" t="s">
        <v>43</v>
      </c>
      <c r="G283">
        <v>2</v>
      </c>
      <c r="H283">
        <v>106</v>
      </c>
      <c r="I283">
        <v>200</v>
      </c>
      <c r="K283" t="s">
        <v>130</v>
      </c>
      <c r="N283" t="s">
        <v>46</v>
      </c>
      <c r="O283">
        <v>61</v>
      </c>
      <c r="Q283">
        <f t="shared" si="4"/>
        <v>2</v>
      </c>
      <c r="R283">
        <v>1</v>
      </c>
      <c r="S283">
        <v>0</v>
      </c>
      <c r="T283">
        <v>0</v>
      </c>
      <c r="U283">
        <v>0</v>
      </c>
      <c r="V283">
        <v>1</v>
      </c>
      <c r="W283">
        <v>1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0</v>
      </c>
      <c r="AH283" t="s">
        <v>47</v>
      </c>
      <c r="AI283" t="s">
        <v>48</v>
      </c>
      <c r="AM283" t="s">
        <v>498</v>
      </c>
      <c r="AN283">
        <v>-122.48289569000001</v>
      </c>
      <c r="AO283">
        <v>37.783835199999999</v>
      </c>
    </row>
    <row r="284" spans="1:41">
      <c r="A284" s="1" t="s">
        <v>336</v>
      </c>
      <c r="B284">
        <v>5</v>
      </c>
      <c r="C284">
        <v>912</v>
      </c>
      <c r="D284">
        <v>14611</v>
      </c>
      <c r="E284" t="s">
        <v>42</v>
      </c>
      <c r="F284" t="s">
        <v>43</v>
      </c>
      <c r="G284">
        <v>2</v>
      </c>
      <c r="H284">
        <v>107</v>
      </c>
      <c r="I284">
        <v>100</v>
      </c>
      <c r="K284" t="s">
        <v>66</v>
      </c>
      <c r="N284" t="s">
        <v>46</v>
      </c>
      <c r="O284">
        <v>49</v>
      </c>
      <c r="Q284">
        <f t="shared" si="4"/>
        <v>2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2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">
        <v>47</v>
      </c>
      <c r="AI284" t="s">
        <v>48</v>
      </c>
      <c r="AM284" t="s">
        <v>499</v>
      </c>
      <c r="AN284">
        <v>-122.48185504999999</v>
      </c>
      <c r="AO284">
        <v>37.784478669999999</v>
      </c>
    </row>
    <row r="285" spans="1:41">
      <c r="A285" s="1" t="s">
        <v>336</v>
      </c>
      <c r="B285">
        <v>5</v>
      </c>
      <c r="C285">
        <v>912</v>
      </c>
      <c r="D285">
        <v>14611</v>
      </c>
      <c r="E285" t="s">
        <v>42</v>
      </c>
      <c r="F285" t="s">
        <v>43</v>
      </c>
      <c r="G285">
        <v>2</v>
      </c>
      <c r="H285">
        <v>108</v>
      </c>
      <c r="I285">
        <v>40</v>
      </c>
      <c r="K285" t="s">
        <v>500</v>
      </c>
      <c r="N285" t="s">
        <v>53</v>
      </c>
      <c r="O285">
        <v>68</v>
      </c>
      <c r="Q285">
        <f t="shared" si="4"/>
        <v>0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">
        <v>47</v>
      </c>
      <c r="AI285" t="s">
        <v>48</v>
      </c>
      <c r="AJ285" t="s">
        <v>135</v>
      </c>
      <c r="AK285" t="s">
        <v>387</v>
      </c>
      <c r="AM285" t="s">
        <v>501</v>
      </c>
      <c r="AN285">
        <v>-122.48097832000001</v>
      </c>
      <c r="AO285">
        <v>37.78669378</v>
      </c>
    </row>
    <row r="286" spans="1:41">
      <c r="A286" s="1" t="s">
        <v>336</v>
      </c>
      <c r="B286">
        <v>5</v>
      </c>
      <c r="C286">
        <v>912</v>
      </c>
      <c r="D286">
        <v>14611</v>
      </c>
      <c r="E286" t="s">
        <v>42</v>
      </c>
      <c r="F286" t="s">
        <v>43</v>
      </c>
      <c r="G286">
        <v>2</v>
      </c>
      <c r="H286">
        <v>109</v>
      </c>
      <c r="I286">
        <v>174</v>
      </c>
      <c r="K286" t="s">
        <v>500</v>
      </c>
      <c r="N286" t="s">
        <v>53</v>
      </c>
      <c r="O286">
        <f>60+47</f>
        <v>107</v>
      </c>
      <c r="Q286">
        <f t="shared" si="4"/>
        <v>1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">
        <v>47</v>
      </c>
      <c r="AI286" t="s">
        <v>48</v>
      </c>
      <c r="AJ286" t="s">
        <v>137</v>
      </c>
      <c r="AK286" t="s">
        <v>117</v>
      </c>
      <c r="AM286" t="s">
        <v>502</v>
      </c>
      <c r="AN286">
        <v>-122.48067232</v>
      </c>
      <c r="AO286">
        <v>37.784358220000001</v>
      </c>
    </row>
    <row r="287" spans="1:41">
      <c r="A287" s="1" t="s">
        <v>336</v>
      </c>
      <c r="B287">
        <v>5</v>
      </c>
      <c r="C287">
        <v>912</v>
      </c>
      <c r="D287">
        <v>14611</v>
      </c>
      <c r="E287" t="s">
        <v>42</v>
      </c>
      <c r="F287" t="s">
        <v>43</v>
      </c>
      <c r="G287">
        <v>2</v>
      </c>
      <c r="H287">
        <v>110</v>
      </c>
      <c r="I287">
        <v>5000</v>
      </c>
      <c r="K287" t="s">
        <v>68</v>
      </c>
      <c r="N287" t="s">
        <v>46</v>
      </c>
      <c r="O287">
        <v>56</v>
      </c>
      <c r="Q287">
        <f t="shared" si="4"/>
        <v>1</v>
      </c>
      <c r="R287">
        <v>1</v>
      </c>
      <c r="S287">
        <v>0</v>
      </c>
      <c r="T287">
        <v>0</v>
      </c>
      <c r="U287">
        <v>0</v>
      </c>
      <c r="V287">
        <v>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">
        <v>47</v>
      </c>
      <c r="AI287" t="s">
        <v>48</v>
      </c>
      <c r="AM287" t="s">
        <v>503</v>
      </c>
      <c r="AN287">
        <v>-122.48107923000001</v>
      </c>
      <c r="AO287">
        <v>37.784109290000004</v>
      </c>
    </row>
    <row r="288" spans="1:41">
      <c r="A288" s="1" t="s">
        <v>336</v>
      </c>
      <c r="B288">
        <v>5</v>
      </c>
      <c r="C288">
        <v>912</v>
      </c>
      <c r="D288">
        <v>14611</v>
      </c>
      <c r="E288" t="s">
        <v>42</v>
      </c>
      <c r="F288" t="s">
        <v>43</v>
      </c>
      <c r="G288">
        <v>2</v>
      </c>
      <c r="H288">
        <v>111</v>
      </c>
      <c r="I288">
        <v>5900</v>
      </c>
      <c r="K288" t="s">
        <v>68</v>
      </c>
      <c r="N288" t="s">
        <v>46</v>
      </c>
      <c r="O288">
        <v>72</v>
      </c>
      <c r="Q288">
        <f t="shared" si="4"/>
        <v>2</v>
      </c>
      <c r="R288">
        <v>1</v>
      </c>
      <c r="S288">
        <v>0</v>
      </c>
      <c r="T288">
        <v>0</v>
      </c>
      <c r="U288">
        <v>0</v>
      </c>
      <c r="V288">
        <v>2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">
        <v>47</v>
      </c>
      <c r="AI288" t="s">
        <v>48</v>
      </c>
      <c r="AM288" t="s">
        <v>504</v>
      </c>
      <c r="AN288">
        <v>-122.48132169</v>
      </c>
      <c r="AO288">
        <v>37.784099929999996</v>
      </c>
    </row>
    <row r="289" spans="1:41">
      <c r="A289" s="1" t="s">
        <v>336</v>
      </c>
      <c r="B289">
        <v>5</v>
      </c>
      <c r="C289">
        <v>912</v>
      </c>
      <c r="D289">
        <v>14611</v>
      </c>
      <c r="E289" t="s">
        <v>42</v>
      </c>
      <c r="F289" t="s">
        <v>43</v>
      </c>
      <c r="G289">
        <v>2</v>
      </c>
      <c r="H289">
        <v>112</v>
      </c>
      <c r="I289">
        <v>5930</v>
      </c>
      <c r="K289" t="s">
        <v>68</v>
      </c>
      <c r="N289" t="s">
        <v>53</v>
      </c>
      <c r="O289">
        <f>120+30</f>
        <v>150</v>
      </c>
      <c r="Q289">
        <f t="shared" si="4"/>
        <v>1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">
        <v>47</v>
      </c>
      <c r="AI289" t="s">
        <v>48</v>
      </c>
      <c r="AJ289" t="s">
        <v>135</v>
      </c>
      <c r="AM289" t="s">
        <v>505</v>
      </c>
      <c r="AN289">
        <v>-122.48132674999999</v>
      </c>
      <c r="AO289">
        <v>37.78409559</v>
      </c>
    </row>
    <row r="290" spans="1:41">
      <c r="A290" s="1" t="s">
        <v>336</v>
      </c>
      <c r="B290">
        <v>5</v>
      </c>
      <c r="C290">
        <v>912</v>
      </c>
      <c r="D290">
        <v>14611</v>
      </c>
      <c r="E290" t="s">
        <v>42</v>
      </c>
      <c r="F290" t="s">
        <v>43</v>
      </c>
      <c r="G290">
        <v>2</v>
      </c>
      <c r="H290">
        <v>113</v>
      </c>
      <c r="I290">
        <v>6026</v>
      </c>
      <c r="K290" t="s">
        <v>68</v>
      </c>
      <c r="N290" t="s">
        <v>53</v>
      </c>
      <c r="O290">
        <v>124</v>
      </c>
      <c r="Q290">
        <f t="shared" si="4"/>
        <v>2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2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">
        <v>47</v>
      </c>
      <c r="AI290" t="s">
        <v>48</v>
      </c>
      <c r="AK290" t="s">
        <v>117</v>
      </c>
      <c r="AM290" t="s">
        <v>506</v>
      </c>
      <c r="AN290">
        <v>-122.48240505</v>
      </c>
      <c r="AO290">
        <v>37.78408134</v>
      </c>
    </row>
    <row r="291" spans="1:41">
      <c r="A291" s="1" t="s">
        <v>336</v>
      </c>
      <c r="B291">
        <v>5</v>
      </c>
      <c r="C291">
        <v>912</v>
      </c>
      <c r="D291">
        <v>14611</v>
      </c>
      <c r="E291" t="s">
        <v>42</v>
      </c>
      <c r="F291" t="s">
        <v>43</v>
      </c>
      <c r="G291">
        <v>2</v>
      </c>
      <c r="H291">
        <v>114</v>
      </c>
      <c r="I291">
        <v>2201</v>
      </c>
      <c r="K291" t="s">
        <v>97</v>
      </c>
      <c r="N291" t="s">
        <v>53</v>
      </c>
      <c r="O291">
        <f>120+32</f>
        <v>152</v>
      </c>
      <c r="Q291">
        <f t="shared" si="4"/>
        <v>2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2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">
        <v>47</v>
      </c>
      <c r="AI291" t="s">
        <v>48</v>
      </c>
      <c r="AJ291" t="s">
        <v>135</v>
      </c>
      <c r="AM291" t="s">
        <v>507</v>
      </c>
      <c r="AN291">
        <v>-122.48368797000001</v>
      </c>
      <c r="AO291">
        <v>37.785879379999997</v>
      </c>
    </row>
    <row r="292" spans="1:41">
      <c r="A292" s="1" t="s">
        <v>336</v>
      </c>
      <c r="B292">
        <v>5</v>
      </c>
      <c r="C292">
        <v>912</v>
      </c>
      <c r="D292">
        <v>14611</v>
      </c>
      <c r="E292" t="s">
        <v>42</v>
      </c>
      <c r="F292" t="s">
        <v>43</v>
      </c>
      <c r="G292">
        <v>2</v>
      </c>
      <c r="H292">
        <v>115</v>
      </c>
      <c r="I292">
        <v>2255</v>
      </c>
      <c r="K292" t="s">
        <v>97</v>
      </c>
      <c r="N292" t="s">
        <v>53</v>
      </c>
      <c r="O292">
        <f>120+40</f>
        <v>160</v>
      </c>
      <c r="Q292">
        <f t="shared" si="4"/>
        <v>1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">
        <v>47</v>
      </c>
      <c r="AI292" t="s">
        <v>48</v>
      </c>
      <c r="AJ292" t="s">
        <v>135</v>
      </c>
      <c r="AM292" t="s">
        <v>508</v>
      </c>
      <c r="AN292">
        <v>-122.48330018</v>
      </c>
      <c r="AO292">
        <v>37.785846650000003</v>
      </c>
    </row>
    <row r="293" spans="1:41">
      <c r="A293" s="1" t="s">
        <v>336</v>
      </c>
      <c r="B293">
        <v>5</v>
      </c>
      <c r="C293">
        <v>912</v>
      </c>
      <c r="D293">
        <v>14611</v>
      </c>
      <c r="E293" t="s">
        <v>42</v>
      </c>
      <c r="F293" t="s">
        <v>43</v>
      </c>
      <c r="G293">
        <v>2</v>
      </c>
      <c r="H293">
        <v>116</v>
      </c>
      <c r="I293">
        <v>100</v>
      </c>
      <c r="K293" t="s">
        <v>130</v>
      </c>
      <c r="N293" t="s">
        <v>53</v>
      </c>
      <c r="O293">
        <f>60+53</f>
        <v>113</v>
      </c>
      <c r="Q293">
        <f t="shared" si="4"/>
        <v>1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">
        <v>47</v>
      </c>
      <c r="AI293" t="s">
        <v>48</v>
      </c>
      <c r="AJ293" t="s">
        <v>137</v>
      </c>
      <c r="AK293" t="s">
        <v>117</v>
      </c>
      <c r="AM293" t="s">
        <v>509</v>
      </c>
      <c r="AN293">
        <v>-122.48294576000001</v>
      </c>
      <c r="AO293">
        <v>37.784703270000001</v>
      </c>
    </row>
    <row r="294" spans="1:41">
      <c r="A294" s="1" t="s">
        <v>336</v>
      </c>
      <c r="B294">
        <v>5</v>
      </c>
      <c r="C294">
        <v>912</v>
      </c>
      <c r="D294">
        <v>14611</v>
      </c>
      <c r="E294" t="s">
        <v>42</v>
      </c>
      <c r="F294" t="s">
        <v>43</v>
      </c>
      <c r="G294">
        <v>2</v>
      </c>
      <c r="H294">
        <v>117</v>
      </c>
      <c r="I294">
        <v>349</v>
      </c>
      <c r="K294" t="s">
        <v>92</v>
      </c>
      <c r="N294" t="s">
        <v>53</v>
      </c>
      <c r="O294">
        <f>60+42</f>
        <v>102</v>
      </c>
      <c r="Q294">
        <f t="shared" si="4"/>
        <v>1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">
        <v>47</v>
      </c>
      <c r="AI294" t="s">
        <v>48</v>
      </c>
      <c r="AJ294" t="s">
        <v>137</v>
      </c>
      <c r="AK294" t="s">
        <v>117</v>
      </c>
      <c r="AM294" t="s">
        <v>510</v>
      </c>
      <c r="AN294">
        <v>-122.4839253</v>
      </c>
      <c r="AO294">
        <v>37.783012030000002</v>
      </c>
    </row>
    <row r="295" spans="1:41">
      <c r="A295" s="1" t="s">
        <v>336</v>
      </c>
      <c r="B295">
        <v>5</v>
      </c>
      <c r="C295">
        <v>912</v>
      </c>
      <c r="D295">
        <v>14611</v>
      </c>
      <c r="E295" t="s">
        <v>42</v>
      </c>
      <c r="F295" t="s">
        <v>43</v>
      </c>
      <c r="G295">
        <v>2</v>
      </c>
      <c r="H295">
        <v>118</v>
      </c>
      <c r="I295">
        <v>365</v>
      </c>
      <c r="K295" t="s">
        <v>92</v>
      </c>
      <c r="N295" t="s">
        <v>53</v>
      </c>
      <c r="O295">
        <f>120+49</f>
        <v>169</v>
      </c>
      <c r="Q295">
        <f t="shared" si="4"/>
        <v>1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">
        <v>47</v>
      </c>
      <c r="AI295" t="s">
        <v>48</v>
      </c>
      <c r="AJ295" t="s">
        <v>137</v>
      </c>
      <c r="AK295" t="s">
        <v>511</v>
      </c>
      <c r="AM295" t="s">
        <v>512</v>
      </c>
      <c r="AN295">
        <v>-122.48388152</v>
      </c>
      <c r="AO295">
        <v>37.782626669999999</v>
      </c>
    </row>
    <row r="296" spans="1:41">
      <c r="A296" s="1" t="s">
        <v>336</v>
      </c>
      <c r="B296">
        <v>5</v>
      </c>
      <c r="C296">
        <v>912</v>
      </c>
      <c r="D296">
        <v>14611</v>
      </c>
      <c r="E296" t="s">
        <v>42</v>
      </c>
      <c r="F296" t="s">
        <v>43</v>
      </c>
      <c r="G296">
        <v>2</v>
      </c>
      <c r="H296">
        <v>119</v>
      </c>
      <c r="I296">
        <v>300</v>
      </c>
      <c r="K296" t="s">
        <v>92</v>
      </c>
      <c r="L296" t="s">
        <v>490</v>
      </c>
      <c r="N296" t="s">
        <v>46</v>
      </c>
      <c r="O296">
        <v>51</v>
      </c>
      <c r="Q296">
        <f t="shared" si="4"/>
        <v>1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">
        <v>47</v>
      </c>
      <c r="AI296" t="s">
        <v>48</v>
      </c>
      <c r="AM296" t="s">
        <v>513</v>
      </c>
      <c r="AN296">
        <v>-122.48384794</v>
      </c>
      <c r="AO296">
        <v>37.782306290000001</v>
      </c>
    </row>
    <row r="297" spans="1:41">
      <c r="A297" s="1" t="s">
        <v>336</v>
      </c>
      <c r="B297">
        <v>5</v>
      </c>
      <c r="C297">
        <v>912</v>
      </c>
      <c r="D297">
        <v>14611</v>
      </c>
      <c r="E297" t="s">
        <v>42</v>
      </c>
      <c r="F297" t="s">
        <v>43</v>
      </c>
      <c r="G297">
        <v>2</v>
      </c>
      <c r="H297">
        <v>120</v>
      </c>
      <c r="I297">
        <v>405</v>
      </c>
      <c r="K297" t="s">
        <v>92</v>
      </c>
      <c r="N297" t="s">
        <v>53</v>
      </c>
      <c r="O297">
        <v>128</v>
      </c>
      <c r="Q297">
        <f t="shared" si="4"/>
        <v>1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">
        <v>47</v>
      </c>
      <c r="AI297" t="s">
        <v>48</v>
      </c>
      <c r="AJ297" t="s">
        <v>135</v>
      </c>
      <c r="AK297" t="s">
        <v>117</v>
      </c>
      <c r="AM297" t="s">
        <v>514</v>
      </c>
      <c r="AN297">
        <v>-122.48376043</v>
      </c>
      <c r="AO297">
        <v>37.781724509999997</v>
      </c>
    </row>
    <row r="298" spans="1:41">
      <c r="A298" s="1" t="s">
        <v>336</v>
      </c>
      <c r="B298">
        <v>5</v>
      </c>
      <c r="C298">
        <v>912</v>
      </c>
      <c r="D298">
        <v>14611</v>
      </c>
      <c r="E298" t="s">
        <v>42</v>
      </c>
      <c r="F298" t="s">
        <v>43</v>
      </c>
      <c r="G298">
        <v>2</v>
      </c>
      <c r="H298">
        <v>121</v>
      </c>
      <c r="I298">
        <v>441</v>
      </c>
      <c r="K298" t="s">
        <v>427</v>
      </c>
      <c r="N298" t="s">
        <v>53</v>
      </c>
      <c r="O298">
        <v>130</v>
      </c>
      <c r="Q298">
        <f t="shared" si="4"/>
        <v>2</v>
      </c>
      <c r="R298">
        <v>1</v>
      </c>
      <c r="S298">
        <v>0</v>
      </c>
      <c r="T298">
        <v>0</v>
      </c>
      <c r="U298">
        <v>0</v>
      </c>
      <c r="V298">
        <v>2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">
        <v>47</v>
      </c>
      <c r="AI298" t="s">
        <v>48</v>
      </c>
      <c r="AM298" t="s">
        <v>515</v>
      </c>
      <c r="AN298">
        <v>-122.48382511</v>
      </c>
      <c r="AO298">
        <v>37.781270970000001</v>
      </c>
    </row>
    <row r="299" spans="1:41">
      <c r="A299" s="1" t="s">
        <v>336</v>
      </c>
      <c r="B299">
        <v>5</v>
      </c>
      <c r="C299">
        <v>912</v>
      </c>
      <c r="D299">
        <v>14611</v>
      </c>
      <c r="E299" t="s">
        <v>42</v>
      </c>
      <c r="F299" t="s">
        <v>43</v>
      </c>
      <c r="G299">
        <v>2</v>
      </c>
      <c r="H299">
        <v>122</v>
      </c>
      <c r="I299">
        <v>445</v>
      </c>
      <c r="K299" t="s">
        <v>92</v>
      </c>
      <c r="N299" t="s">
        <v>53</v>
      </c>
      <c r="O299" t="s">
        <v>516</v>
      </c>
      <c r="Q299">
        <f t="shared" si="4"/>
        <v>1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1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">
        <v>47</v>
      </c>
      <c r="AI299" t="s">
        <v>48</v>
      </c>
      <c r="AJ299" t="s">
        <v>137</v>
      </c>
      <c r="AK299" t="s">
        <v>479</v>
      </c>
      <c r="AM299" t="s">
        <v>517</v>
      </c>
      <c r="AN299">
        <v>-122.48382708</v>
      </c>
      <c r="AO299">
        <v>37.7811412</v>
      </c>
    </row>
    <row r="300" spans="1:41">
      <c r="A300" s="1" t="s">
        <v>336</v>
      </c>
      <c r="B300">
        <v>5</v>
      </c>
      <c r="C300">
        <v>912</v>
      </c>
      <c r="D300">
        <v>14611</v>
      </c>
      <c r="E300" t="s">
        <v>42</v>
      </c>
      <c r="F300" t="s">
        <v>43</v>
      </c>
      <c r="G300">
        <v>2</v>
      </c>
      <c r="H300">
        <v>123</v>
      </c>
      <c r="I300">
        <v>2200</v>
      </c>
      <c r="K300" t="s">
        <v>52</v>
      </c>
      <c r="N300" t="s">
        <v>46</v>
      </c>
      <c r="O300">
        <v>30</v>
      </c>
      <c r="Q300">
        <f t="shared" si="4"/>
        <v>1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">
        <v>47</v>
      </c>
      <c r="AI300" t="s">
        <v>48</v>
      </c>
      <c r="AM300" t="s">
        <v>518</v>
      </c>
      <c r="AN300">
        <v>-122.48317118</v>
      </c>
      <c r="AO300">
        <v>37.782107340000003</v>
      </c>
    </row>
    <row r="301" spans="1:41">
      <c r="A301" s="1" t="s">
        <v>336</v>
      </c>
      <c r="B301">
        <v>5</v>
      </c>
      <c r="C301">
        <v>912</v>
      </c>
      <c r="D301">
        <v>14611</v>
      </c>
      <c r="E301" t="s">
        <v>42</v>
      </c>
      <c r="F301" t="s">
        <v>43</v>
      </c>
      <c r="G301">
        <v>2</v>
      </c>
      <c r="H301">
        <v>124</v>
      </c>
      <c r="I301">
        <v>2200</v>
      </c>
      <c r="K301" t="s">
        <v>52</v>
      </c>
      <c r="N301" t="s">
        <v>46</v>
      </c>
      <c r="O301">
        <v>21</v>
      </c>
      <c r="Q301">
        <f t="shared" si="4"/>
        <v>1</v>
      </c>
      <c r="R301">
        <v>1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">
        <v>47</v>
      </c>
      <c r="AI301" t="s">
        <v>48</v>
      </c>
      <c r="AM301" t="s">
        <v>519</v>
      </c>
      <c r="AN301">
        <v>-122.48287898</v>
      </c>
      <c r="AO301">
        <v>37.782123200000001</v>
      </c>
    </row>
    <row r="302" spans="1:41">
      <c r="A302" s="1" t="s">
        <v>336</v>
      </c>
      <c r="B302">
        <v>5</v>
      </c>
      <c r="C302">
        <v>912</v>
      </c>
      <c r="D302">
        <v>14611</v>
      </c>
      <c r="E302" t="s">
        <v>42</v>
      </c>
      <c r="F302" t="s">
        <v>43</v>
      </c>
      <c r="G302">
        <v>2</v>
      </c>
      <c r="H302">
        <v>125</v>
      </c>
      <c r="I302">
        <v>2141</v>
      </c>
      <c r="K302" t="s">
        <v>52</v>
      </c>
      <c r="N302" t="s">
        <v>46</v>
      </c>
      <c r="O302">
        <f>60+26</f>
        <v>86</v>
      </c>
      <c r="Q302">
        <f t="shared" si="4"/>
        <v>1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1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">
        <v>47</v>
      </c>
      <c r="AI302" t="s">
        <v>48</v>
      </c>
      <c r="AJ302" t="s">
        <v>137</v>
      </c>
      <c r="AK302" t="s">
        <v>117</v>
      </c>
      <c r="AM302" t="s">
        <v>520</v>
      </c>
      <c r="AN302">
        <v>-122.48235488</v>
      </c>
      <c r="AO302">
        <v>37.78211743</v>
      </c>
    </row>
    <row r="303" spans="1:41">
      <c r="A303" s="1" t="s">
        <v>336</v>
      </c>
      <c r="B303">
        <v>5</v>
      </c>
      <c r="C303">
        <v>912</v>
      </c>
      <c r="D303">
        <v>14611</v>
      </c>
      <c r="E303" t="s">
        <v>42</v>
      </c>
      <c r="F303" t="s">
        <v>43</v>
      </c>
      <c r="G303">
        <v>2</v>
      </c>
      <c r="H303">
        <v>126</v>
      </c>
      <c r="I303">
        <v>2135</v>
      </c>
      <c r="K303" t="s">
        <v>52</v>
      </c>
      <c r="N303" t="s">
        <v>46</v>
      </c>
      <c r="O303">
        <v>39</v>
      </c>
      <c r="Q303">
        <f t="shared" si="4"/>
        <v>1</v>
      </c>
      <c r="R303">
        <v>1</v>
      </c>
      <c r="S303">
        <v>0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">
        <v>47</v>
      </c>
      <c r="AI303" t="s">
        <v>48</v>
      </c>
      <c r="AM303" t="s">
        <v>521</v>
      </c>
      <c r="AN303">
        <v>-122.48214702</v>
      </c>
      <c r="AO303">
        <v>37.782096070000001</v>
      </c>
    </row>
    <row r="304" spans="1:41">
      <c r="A304" s="1" t="s">
        <v>336</v>
      </c>
      <c r="B304">
        <v>5</v>
      </c>
      <c r="C304">
        <v>912</v>
      </c>
      <c r="D304">
        <v>14611</v>
      </c>
      <c r="E304" t="s">
        <v>42</v>
      </c>
      <c r="F304" t="s">
        <v>43</v>
      </c>
      <c r="G304">
        <v>2</v>
      </c>
      <c r="H304">
        <v>127</v>
      </c>
      <c r="I304">
        <v>5820</v>
      </c>
      <c r="K304" t="s">
        <v>45</v>
      </c>
      <c r="N304" t="s">
        <v>46</v>
      </c>
      <c r="O304">
        <v>69</v>
      </c>
      <c r="Q304">
        <f t="shared" si="4"/>
        <v>3</v>
      </c>
      <c r="R304">
        <v>1</v>
      </c>
      <c r="S304">
        <v>0</v>
      </c>
      <c r="T304">
        <v>0</v>
      </c>
      <c r="U304">
        <v>3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">
        <v>47</v>
      </c>
      <c r="AI304" t="s">
        <v>48</v>
      </c>
      <c r="AM304" t="s">
        <v>522</v>
      </c>
      <c r="AN304">
        <v>-122.48187869</v>
      </c>
      <c r="AO304">
        <v>37.78032468</v>
      </c>
    </row>
    <row r="305" spans="1:41">
      <c r="A305" s="1" t="s">
        <v>336</v>
      </c>
      <c r="B305">
        <v>5</v>
      </c>
      <c r="C305">
        <v>912</v>
      </c>
      <c r="D305">
        <v>14611</v>
      </c>
      <c r="E305" t="s">
        <v>42</v>
      </c>
      <c r="F305" t="s">
        <v>43</v>
      </c>
      <c r="G305">
        <v>2</v>
      </c>
      <c r="H305">
        <v>128</v>
      </c>
      <c r="I305">
        <v>5826</v>
      </c>
      <c r="K305" t="s">
        <v>45</v>
      </c>
      <c r="N305" t="s">
        <v>53</v>
      </c>
      <c r="O305">
        <f>60+31</f>
        <v>91</v>
      </c>
      <c r="Q305">
        <f t="shared" si="4"/>
        <v>1</v>
      </c>
      <c r="R305">
        <v>1</v>
      </c>
      <c r="S305">
        <v>0</v>
      </c>
      <c r="T305">
        <v>0</v>
      </c>
      <c r="U305">
        <v>0</v>
      </c>
      <c r="V305">
        <v>1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">
        <v>47</v>
      </c>
      <c r="AI305" t="s">
        <v>48</v>
      </c>
      <c r="AJ305" t="s">
        <v>135</v>
      </c>
      <c r="AK305" t="s">
        <v>387</v>
      </c>
      <c r="AM305" t="s">
        <v>523</v>
      </c>
      <c r="AN305">
        <v>-122.48210797999999</v>
      </c>
      <c r="AO305">
        <v>37.78029386</v>
      </c>
    </row>
    <row r="306" spans="1:41">
      <c r="A306" s="1" t="s">
        <v>336</v>
      </c>
      <c r="B306">
        <v>5</v>
      </c>
      <c r="C306">
        <v>912</v>
      </c>
      <c r="D306">
        <v>14611</v>
      </c>
      <c r="E306" t="s">
        <v>42</v>
      </c>
      <c r="F306" t="s">
        <v>43</v>
      </c>
      <c r="G306">
        <v>2</v>
      </c>
      <c r="H306">
        <v>129</v>
      </c>
      <c r="I306">
        <v>5900</v>
      </c>
      <c r="K306" t="s">
        <v>45</v>
      </c>
      <c r="N306" t="s">
        <v>46</v>
      </c>
      <c r="O306">
        <v>38</v>
      </c>
      <c r="Q306">
        <f t="shared" si="4"/>
        <v>1</v>
      </c>
      <c r="R306">
        <v>1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">
        <v>47</v>
      </c>
      <c r="AI306" t="s">
        <v>48</v>
      </c>
      <c r="AM306" t="s">
        <v>524</v>
      </c>
      <c r="AN306">
        <v>-122.48331148</v>
      </c>
      <c r="AO306">
        <v>37.780262999999998</v>
      </c>
    </row>
    <row r="307" spans="1:41">
      <c r="A307" s="1" t="s">
        <v>336</v>
      </c>
      <c r="B307">
        <v>5</v>
      </c>
      <c r="C307">
        <v>912</v>
      </c>
      <c r="D307">
        <v>14611</v>
      </c>
      <c r="E307" t="s">
        <v>42</v>
      </c>
      <c r="F307" t="s">
        <v>43</v>
      </c>
      <c r="G307">
        <v>2</v>
      </c>
      <c r="H307">
        <v>130</v>
      </c>
      <c r="I307">
        <v>261</v>
      </c>
      <c r="K307" t="s">
        <v>525</v>
      </c>
      <c r="N307" t="s">
        <v>46</v>
      </c>
      <c r="O307">
        <f>60+22</f>
        <v>82</v>
      </c>
      <c r="Q307">
        <f t="shared" si="4"/>
        <v>1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1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">
        <v>47</v>
      </c>
      <c r="AI307" t="s">
        <v>48</v>
      </c>
      <c r="AM307" t="s">
        <v>526</v>
      </c>
      <c r="AN307">
        <v>-122.48269500000001</v>
      </c>
      <c r="AO307">
        <v>37.782766279999997</v>
      </c>
    </row>
    <row r="308" spans="1:41">
      <c r="A308" s="1" t="s">
        <v>336</v>
      </c>
      <c r="B308">
        <v>5</v>
      </c>
      <c r="C308">
        <v>912</v>
      </c>
      <c r="D308">
        <v>14611</v>
      </c>
      <c r="E308" t="s">
        <v>42</v>
      </c>
      <c r="F308" t="s">
        <v>43</v>
      </c>
      <c r="G308">
        <v>2</v>
      </c>
      <c r="H308">
        <v>131</v>
      </c>
      <c r="I308">
        <v>305</v>
      </c>
      <c r="K308" t="s">
        <v>130</v>
      </c>
      <c r="N308" t="s">
        <v>46</v>
      </c>
      <c r="O308">
        <v>129</v>
      </c>
      <c r="Q308">
        <f t="shared" ref="Q308:Q317" si="5">SUM(S308:AE308)</f>
        <v>2</v>
      </c>
      <c r="R308">
        <v>1</v>
      </c>
      <c r="S308">
        <v>0</v>
      </c>
      <c r="T308">
        <v>0</v>
      </c>
      <c r="U308">
        <v>0</v>
      </c>
      <c r="V308">
        <v>0</v>
      </c>
      <c r="W308">
        <v>2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">
        <v>47</v>
      </c>
      <c r="AI308" t="s">
        <v>48</v>
      </c>
      <c r="AJ308" t="s">
        <v>135</v>
      </c>
      <c r="AK308" t="s">
        <v>117</v>
      </c>
      <c r="AM308" t="s">
        <v>527</v>
      </c>
      <c r="AN308">
        <v>-122.48278177</v>
      </c>
      <c r="AO308">
        <v>37.781853249999998</v>
      </c>
    </row>
    <row r="309" spans="1:41">
      <c r="A309" s="1" t="s">
        <v>336</v>
      </c>
      <c r="B309">
        <v>5</v>
      </c>
      <c r="C309">
        <v>912</v>
      </c>
      <c r="D309">
        <v>14611</v>
      </c>
      <c r="E309" t="s">
        <v>42</v>
      </c>
      <c r="F309" t="s">
        <v>43</v>
      </c>
      <c r="G309">
        <v>2</v>
      </c>
      <c r="H309">
        <v>132</v>
      </c>
      <c r="I309">
        <v>174</v>
      </c>
      <c r="K309" t="s">
        <v>528</v>
      </c>
      <c r="N309" t="s">
        <v>53</v>
      </c>
      <c r="O309" t="s">
        <v>529</v>
      </c>
      <c r="Q309">
        <f t="shared" si="5"/>
        <v>2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2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">
        <v>47</v>
      </c>
      <c r="AI309" t="s">
        <v>48</v>
      </c>
      <c r="AJ309" t="s">
        <v>135</v>
      </c>
      <c r="AK309" t="s">
        <v>117</v>
      </c>
      <c r="AL309" t="s">
        <v>59</v>
      </c>
      <c r="AM309" t="s">
        <v>530</v>
      </c>
      <c r="AN309">
        <v>-122.47970451</v>
      </c>
      <c r="AO309">
        <v>37.784699549999999</v>
      </c>
    </row>
    <row r="310" spans="1:41">
      <c r="A310" s="1" t="s">
        <v>336</v>
      </c>
      <c r="B310">
        <v>5</v>
      </c>
      <c r="C310">
        <v>912</v>
      </c>
      <c r="D310">
        <v>14611</v>
      </c>
      <c r="E310" t="s">
        <v>42</v>
      </c>
      <c r="F310" t="s">
        <v>43</v>
      </c>
      <c r="G310">
        <v>2</v>
      </c>
      <c r="H310">
        <v>133</v>
      </c>
      <c r="I310" t="s">
        <v>531</v>
      </c>
      <c r="K310" t="s">
        <v>528</v>
      </c>
      <c r="N310" t="s">
        <v>53</v>
      </c>
      <c r="O310">
        <f>120+60+50</f>
        <v>230</v>
      </c>
      <c r="Q310">
        <f t="shared" si="5"/>
        <v>3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3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">
        <v>47</v>
      </c>
      <c r="AI310" t="s">
        <v>48</v>
      </c>
      <c r="AK310" t="s">
        <v>117</v>
      </c>
      <c r="AM310" t="s">
        <v>532</v>
      </c>
      <c r="AN310">
        <v>-122.47975873</v>
      </c>
      <c r="AO310">
        <v>37.785432020000002</v>
      </c>
    </row>
    <row r="311" spans="1:41">
      <c r="A311" s="1" t="s">
        <v>336</v>
      </c>
      <c r="B311">
        <v>5</v>
      </c>
      <c r="C311">
        <v>912</v>
      </c>
      <c r="D311">
        <v>14611</v>
      </c>
      <c r="E311" t="s">
        <v>42</v>
      </c>
      <c r="F311" t="s">
        <v>43</v>
      </c>
      <c r="G311">
        <v>2</v>
      </c>
      <c r="H311">
        <v>134</v>
      </c>
      <c r="I311">
        <v>1835</v>
      </c>
      <c r="K311" t="s">
        <v>97</v>
      </c>
      <c r="N311" t="s">
        <v>53</v>
      </c>
      <c r="O311">
        <f>60+28</f>
        <v>88</v>
      </c>
      <c r="Q311">
        <f t="shared" si="5"/>
        <v>2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2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">
        <v>47</v>
      </c>
      <c r="AI311" t="s">
        <v>48</v>
      </c>
      <c r="AK311" t="s">
        <v>117</v>
      </c>
      <c r="AM311" t="s">
        <v>533</v>
      </c>
      <c r="AN311">
        <v>-122.47931735</v>
      </c>
      <c r="AO311">
        <v>37.785996590000003</v>
      </c>
    </row>
    <row r="312" spans="1:41">
      <c r="A312" s="1" t="s">
        <v>336</v>
      </c>
      <c r="B312">
        <v>5</v>
      </c>
      <c r="C312">
        <v>912</v>
      </c>
      <c r="D312">
        <v>14611</v>
      </c>
      <c r="E312" t="s">
        <v>42</v>
      </c>
      <c r="F312" t="s">
        <v>43</v>
      </c>
      <c r="G312">
        <v>2</v>
      </c>
      <c r="H312">
        <v>135</v>
      </c>
      <c r="I312">
        <v>133</v>
      </c>
      <c r="K312" t="s">
        <v>534</v>
      </c>
      <c r="N312" t="s">
        <v>53</v>
      </c>
      <c r="O312">
        <f>60+54</f>
        <v>114</v>
      </c>
      <c r="Q312">
        <f t="shared" si="5"/>
        <v>1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">
        <v>47</v>
      </c>
      <c r="AI312" t="s">
        <v>48</v>
      </c>
      <c r="AJ312" t="s">
        <v>135</v>
      </c>
      <c r="AK312" t="s">
        <v>387</v>
      </c>
      <c r="AM312" t="s">
        <v>535</v>
      </c>
      <c r="AN312">
        <v>-122.47867664</v>
      </c>
      <c r="AO312">
        <v>37.785324930000002</v>
      </c>
    </row>
    <row r="313" spans="1:41">
      <c r="A313" s="1" t="s">
        <v>336</v>
      </c>
      <c r="B313">
        <v>5</v>
      </c>
      <c r="C313">
        <v>912</v>
      </c>
      <c r="D313">
        <v>14611</v>
      </c>
      <c r="E313" t="s">
        <v>42</v>
      </c>
      <c r="F313" t="s">
        <v>43</v>
      </c>
      <c r="G313">
        <v>2</v>
      </c>
      <c r="H313">
        <v>136</v>
      </c>
      <c r="I313">
        <v>159</v>
      </c>
      <c r="K313" t="s">
        <v>534</v>
      </c>
      <c r="N313" t="s">
        <v>53</v>
      </c>
      <c r="O313">
        <f>120+17</f>
        <v>137</v>
      </c>
      <c r="Q313">
        <f t="shared" si="5"/>
        <v>2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2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">
        <v>47</v>
      </c>
      <c r="AI313" t="s">
        <v>48</v>
      </c>
      <c r="AJ313" t="s">
        <v>135</v>
      </c>
      <c r="AM313" t="s">
        <v>536</v>
      </c>
      <c r="AN313">
        <v>-122.47869892</v>
      </c>
      <c r="AO313">
        <v>37.78493117</v>
      </c>
    </row>
    <row r="314" spans="1:41">
      <c r="A314" s="1" t="s">
        <v>336</v>
      </c>
      <c r="B314">
        <v>5</v>
      </c>
      <c r="C314">
        <v>912</v>
      </c>
      <c r="D314">
        <v>14611</v>
      </c>
      <c r="E314" t="s">
        <v>42</v>
      </c>
      <c r="F314" t="s">
        <v>43</v>
      </c>
      <c r="G314">
        <v>2</v>
      </c>
      <c r="H314">
        <v>137</v>
      </c>
      <c r="I314" t="s">
        <v>537</v>
      </c>
      <c r="K314" t="s">
        <v>534</v>
      </c>
      <c r="N314" t="s">
        <v>53</v>
      </c>
      <c r="O314" t="s">
        <v>538</v>
      </c>
      <c r="Q314">
        <f t="shared" si="5"/>
        <v>3</v>
      </c>
      <c r="R314">
        <v>1</v>
      </c>
      <c r="S314">
        <v>0</v>
      </c>
      <c r="T314">
        <v>0</v>
      </c>
      <c r="U314">
        <v>0</v>
      </c>
      <c r="V314">
        <v>0</v>
      </c>
      <c r="W314">
        <v>3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">
        <v>47</v>
      </c>
      <c r="AI314" t="s">
        <v>48</v>
      </c>
      <c r="AJ314" t="s">
        <v>135</v>
      </c>
      <c r="AK314" t="s">
        <v>387</v>
      </c>
      <c r="AM314" t="s">
        <v>539</v>
      </c>
      <c r="AN314">
        <v>-122.47865055</v>
      </c>
      <c r="AO314">
        <v>37.784621309999999</v>
      </c>
    </row>
    <row r="315" spans="1:41">
      <c r="A315" s="1" t="s">
        <v>336</v>
      </c>
      <c r="B315">
        <v>5</v>
      </c>
      <c r="C315">
        <v>912</v>
      </c>
      <c r="D315">
        <v>14611</v>
      </c>
      <c r="E315" t="s">
        <v>42</v>
      </c>
      <c r="F315" t="s">
        <v>43</v>
      </c>
      <c r="G315">
        <v>2</v>
      </c>
      <c r="H315">
        <v>138</v>
      </c>
      <c r="I315">
        <v>1111</v>
      </c>
      <c r="K315" t="s">
        <v>97</v>
      </c>
      <c r="N315" t="s">
        <v>53</v>
      </c>
      <c r="O315">
        <f>60+15</f>
        <v>75</v>
      </c>
      <c r="Q315">
        <f t="shared" si="5"/>
        <v>1</v>
      </c>
      <c r="R315">
        <v>1</v>
      </c>
      <c r="S315">
        <v>0</v>
      </c>
      <c r="T315">
        <v>0</v>
      </c>
      <c r="U315">
        <v>0</v>
      </c>
      <c r="V315">
        <v>0</v>
      </c>
      <c r="W315">
        <v>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">
        <v>47</v>
      </c>
      <c r="AI315" t="s">
        <v>48</v>
      </c>
      <c r="AJ315" t="s">
        <v>135</v>
      </c>
      <c r="AK315" t="s">
        <v>387</v>
      </c>
      <c r="AM315" t="s">
        <v>540</v>
      </c>
      <c r="AN315">
        <v>-122.47143364999999</v>
      </c>
      <c r="AO315">
        <v>37.786324290000003</v>
      </c>
    </row>
    <row r="316" spans="1:41">
      <c r="A316" s="1" t="s">
        <v>336</v>
      </c>
      <c r="B316">
        <v>5</v>
      </c>
      <c r="C316">
        <v>912</v>
      </c>
      <c r="D316">
        <v>14611</v>
      </c>
      <c r="E316" t="s">
        <v>42</v>
      </c>
      <c r="F316" t="s">
        <v>43</v>
      </c>
      <c r="G316">
        <v>2</v>
      </c>
      <c r="H316">
        <v>139</v>
      </c>
      <c r="I316">
        <v>200</v>
      </c>
      <c r="K316" t="s">
        <v>541</v>
      </c>
      <c r="N316" t="s">
        <v>46</v>
      </c>
      <c r="O316">
        <v>162</v>
      </c>
      <c r="Q316">
        <f t="shared" si="5"/>
        <v>4</v>
      </c>
      <c r="R316">
        <v>1</v>
      </c>
      <c r="S316">
        <v>0</v>
      </c>
      <c r="T316">
        <v>0</v>
      </c>
      <c r="U316">
        <v>0</v>
      </c>
      <c r="V316">
        <v>4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">
        <v>47</v>
      </c>
      <c r="AI316" t="s">
        <v>48</v>
      </c>
      <c r="AM316" t="s">
        <v>542</v>
      </c>
      <c r="AN316">
        <v>-122.47201423</v>
      </c>
      <c r="AO316">
        <v>37.783425280000003</v>
      </c>
    </row>
    <row r="317" spans="1:41">
      <c r="A317" s="1" t="s">
        <v>336</v>
      </c>
      <c r="B317">
        <v>5</v>
      </c>
      <c r="C317">
        <v>912</v>
      </c>
      <c r="D317">
        <v>14611</v>
      </c>
      <c r="E317" t="s">
        <v>42</v>
      </c>
      <c r="F317" t="s">
        <v>43</v>
      </c>
      <c r="G317">
        <v>2</v>
      </c>
      <c r="H317">
        <v>140</v>
      </c>
      <c r="I317">
        <v>184</v>
      </c>
      <c r="K317" t="s">
        <v>541</v>
      </c>
      <c r="N317" t="s">
        <v>53</v>
      </c>
      <c r="O317">
        <f>120+31</f>
        <v>151</v>
      </c>
      <c r="Q317">
        <f t="shared" si="5"/>
        <v>2</v>
      </c>
      <c r="R317">
        <v>1</v>
      </c>
      <c r="S317">
        <v>0</v>
      </c>
      <c r="T317">
        <v>0</v>
      </c>
      <c r="U317">
        <v>0</v>
      </c>
      <c r="V317">
        <v>1</v>
      </c>
      <c r="W317">
        <v>1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">
        <v>47</v>
      </c>
      <c r="AI317" t="s">
        <v>48</v>
      </c>
      <c r="AM317" t="s">
        <v>543</v>
      </c>
      <c r="AN317">
        <v>-122.47210763</v>
      </c>
      <c r="AO317">
        <v>37.784864919999997</v>
      </c>
    </row>
    <row r="318" spans="1:41">
      <c r="A318" s="1" t="s">
        <v>544</v>
      </c>
      <c r="B318">
        <v>3</v>
      </c>
      <c r="C318">
        <v>918</v>
      </c>
      <c r="D318">
        <v>14613</v>
      </c>
      <c r="E318" t="s">
        <v>42</v>
      </c>
      <c r="F318" t="s">
        <v>43</v>
      </c>
      <c r="G318">
        <v>2</v>
      </c>
      <c r="H318">
        <v>1</v>
      </c>
      <c r="I318">
        <v>524</v>
      </c>
      <c r="K318" t="s">
        <v>545</v>
      </c>
      <c r="N318" t="s">
        <v>53</v>
      </c>
      <c r="O318">
        <f>60+40</f>
        <v>100</v>
      </c>
      <c r="Q318">
        <f>SUM(S318:AE318)</f>
        <v>1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1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">
        <v>88</v>
      </c>
      <c r="AI318" t="s">
        <v>48</v>
      </c>
      <c r="AJ318" t="s">
        <v>137</v>
      </c>
      <c r="AK318" t="s">
        <v>117</v>
      </c>
      <c r="AM318" t="s">
        <v>546</v>
      </c>
      <c r="AN318">
        <v>-122.49001115</v>
      </c>
      <c r="AO318">
        <v>37.77926884</v>
      </c>
    </row>
    <row r="319" spans="1:41">
      <c r="A319" s="1" t="s">
        <v>544</v>
      </c>
      <c r="B319">
        <v>3</v>
      </c>
      <c r="C319">
        <v>918</v>
      </c>
      <c r="D319">
        <v>14613</v>
      </c>
      <c r="E319" t="s">
        <v>42</v>
      </c>
      <c r="F319" t="s">
        <v>43</v>
      </c>
      <c r="G319">
        <v>2</v>
      </c>
      <c r="H319">
        <v>2</v>
      </c>
      <c r="I319">
        <v>6400</v>
      </c>
      <c r="K319" t="s">
        <v>45</v>
      </c>
      <c r="N319" t="s">
        <v>46</v>
      </c>
      <c r="O319">
        <v>21</v>
      </c>
      <c r="Q319">
        <f t="shared" ref="Q319:Q382" si="6">SUM(S319:AE319)</f>
        <v>1</v>
      </c>
      <c r="R319">
        <v>1</v>
      </c>
      <c r="S319">
        <v>0</v>
      </c>
      <c r="T319">
        <v>0</v>
      </c>
      <c r="U319">
        <v>0</v>
      </c>
      <c r="V319">
        <v>1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">
        <v>88</v>
      </c>
      <c r="AI319" t="s">
        <v>48</v>
      </c>
      <c r="AM319" t="s">
        <v>547</v>
      </c>
      <c r="AN319">
        <v>-122.48848005000001</v>
      </c>
      <c r="AO319">
        <v>37.779896999999998</v>
      </c>
    </row>
    <row r="320" spans="1:41">
      <c r="A320" s="1" t="s">
        <v>544</v>
      </c>
      <c r="B320">
        <v>3</v>
      </c>
      <c r="C320">
        <v>918</v>
      </c>
      <c r="D320">
        <v>14613</v>
      </c>
      <c r="E320" t="s">
        <v>42</v>
      </c>
      <c r="F320" t="s">
        <v>43</v>
      </c>
      <c r="G320">
        <v>2</v>
      </c>
      <c r="H320">
        <v>3</v>
      </c>
      <c r="I320">
        <v>500</v>
      </c>
      <c r="K320" t="s">
        <v>548</v>
      </c>
      <c r="N320" t="s">
        <v>46</v>
      </c>
      <c r="O320">
        <v>53</v>
      </c>
      <c r="Q320">
        <f t="shared" si="6"/>
        <v>3</v>
      </c>
      <c r="R320">
        <v>1</v>
      </c>
      <c r="S320">
        <v>0</v>
      </c>
      <c r="T320">
        <v>0</v>
      </c>
      <c r="U320">
        <v>2</v>
      </c>
      <c r="V320">
        <v>1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">
        <v>47</v>
      </c>
      <c r="AM320" t="s">
        <v>549</v>
      </c>
      <c r="AN320">
        <v>-122.48685574</v>
      </c>
      <c r="AO320">
        <v>37.779385040000001</v>
      </c>
    </row>
    <row r="321" spans="1:41">
      <c r="A321" s="1" t="s">
        <v>544</v>
      </c>
      <c r="B321">
        <v>3</v>
      </c>
      <c r="C321">
        <v>918</v>
      </c>
      <c r="D321">
        <v>14613</v>
      </c>
      <c r="E321" t="s">
        <v>42</v>
      </c>
      <c r="F321" t="s">
        <v>43</v>
      </c>
      <c r="G321">
        <v>2</v>
      </c>
      <c r="H321">
        <v>4</v>
      </c>
      <c r="I321" t="s">
        <v>550</v>
      </c>
      <c r="K321" t="s">
        <v>548</v>
      </c>
      <c r="N321" t="s">
        <v>46</v>
      </c>
      <c r="O321">
        <v>80</v>
      </c>
      <c r="Q321">
        <f t="shared" si="6"/>
        <v>6</v>
      </c>
      <c r="R321">
        <v>1</v>
      </c>
      <c r="S321">
        <v>0</v>
      </c>
      <c r="T321">
        <v>0</v>
      </c>
      <c r="U321">
        <v>6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">
        <v>47</v>
      </c>
      <c r="AI321" t="s">
        <v>48</v>
      </c>
      <c r="AM321" t="s">
        <v>551</v>
      </c>
      <c r="AN321">
        <v>-122.48681904</v>
      </c>
      <c r="AO321">
        <v>37.779161430000002</v>
      </c>
    </row>
    <row r="322" spans="1:41">
      <c r="A322" s="1" t="s">
        <v>544</v>
      </c>
      <c r="B322">
        <v>3</v>
      </c>
      <c r="C322">
        <v>918</v>
      </c>
      <c r="D322">
        <v>14613</v>
      </c>
      <c r="E322" t="s">
        <v>42</v>
      </c>
      <c r="F322" t="s">
        <v>43</v>
      </c>
      <c r="G322">
        <v>2</v>
      </c>
      <c r="H322">
        <v>5</v>
      </c>
      <c r="I322" t="s">
        <v>552</v>
      </c>
      <c r="K322" t="s">
        <v>548</v>
      </c>
      <c r="N322" t="s">
        <v>46</v>
      </c>
      <c r="O322">
        <v>35</v>
      </c>
      <c r="Q322">
        <f t="shared" si="6"/>
        <v>2</v>
      </c>
      <c r="R322">
        <v>1</v>
      </c>
      <c r="S322">
        <v>0</v>
      </c>
      <c r="T322">
        <v>0</v>
      </c>
      <c r="U322">
        <v>1</v>
      </c>
      <c r="V322">
        <v>1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">
        <v>47</v>
      </c>
      <c r="AM322" t="s">
        <v>553</v>
      </c>
      <c r="AN322">
        <v>-122.486896</v>
      </c>
      <c r="AO322">
        <v>37.779000519999997</v>
      </c>
    </row>
    <row r="323" spans="1:41">
      <c r="A323" s="1" t="s">
        <v>544</v>
      </c>
      <c r="B323">
        <v>3</v>
      </c>
      <c r="C323">
        <v>918</v>
      </c>
      <c r="D323">
        <v>14613</v>
      </c>
      <c r="E323" t="s">
        <v>42</v>
      </c>
      <c r="F323" t="s">
        <v>43</v>
      </c>
      <c r="G323">
        <v>2</v>
      </c>
      <c r="H323">
        <v>6</v>
      </c>
      <c r="I323" t="s">
        <v>554</v>
      </c>
      <c r="K323" t="s">
        <v>548</v>
      </c>
      <c r="N323" t="s">
        <v>46</v>
      </c>
      <c r="O323">
        <v>57</v>
      </c>
      <c r="Q323">
        <f t="shared" si="6"/>
        <v>3</v>
      </c>
      <c r="R323">
        <v>1</v>
      </c>
      <c r="S323">
        <v>0</v>
      </c>
      <c r="T323">
        <v>0</v>
      </c>
      <c r="U323">
        <v>1</v>
      </c>
      <c r="V323">
        <v>2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">
        <v>47</v>
      </c>
      <c r="AI323" t="s">
        <v>48</v>
      </c>
      <c r="AM323" t="s">
        <v>555</v>
      </c>
      <c r="AN323">
        <v>-122.48686827</v>
      </c>
      <c r="AO323">
        <v>37.778762229999998</v>
      </c>
    </row>
    <row r="324" spans="1:41">
      <c r="A324" s="1" t="s">
        <v>544</v>
      </c>
      <c r="B324">
        <v>3</v>
      </c>
      <c r="C324">
        <v>918</v>
      </c>
      <c r="D324">
        <v>14613</v>
      </c>
      <c r="E324" t="s">
        <v>42</v>
      </c>
      <c r="F324" t="s">
        <v>43</v>
      </c>
      <c r="G324">
        <v>2</v>
      </c>
      <c r="H324">
        <v>7</v>
      </c>
      <c r="I324" t="s">
        <v>556</v>
      </c>
      <c r="K324" t="s">
        <v>548</v>
      </c>
      <c r="N324" t="s">
        <v>46</v>
      </c>
      <c r="O324">
        <v>52</v>
      </c>
      <c r="Q324">
        <f t="shared" si="6"/>
        <v>3</v>
      </c>
      <c r="R324">
        <v>1</v>
      </c>
      <c r="S324">
        <v>0</v>
      </c>
      <c r="T324">
        <v>0</v>
      </c>
      <c r="U324">
        <v>0</v>
      </c>
      <c r="V324">
        <v>3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">
        <v>47</v>
      </c>
      <c r="AI324" t="s">
        <v>48</v>
      </c>
      <c r="AM324" t="s">
        <v>557</v>
      </c>
      <c r="AN324">
        <v>-122.48684971</v>
      </c>
      <c r="AO324">
        <v>37.778584989999999</v>
      </c>
    </row>
    <row r="325" spans="1:41">
      <c r="A325" s="1" t="s">
        <v>544</v>
      </c>
      <c r="B325">
        <v>3</v>
      </c>
      <c r="C325">
        <v>918</v>
      </c>
      <c r="D325">
        <v>14613</v>
      </c>
      <c r="E325" t="s">
        <v>42</v>
      </c>
      <c r="F325" t="s">
        <v>43</v>
      </c>
      <c r="G325">
        <v>2</v>
      </c>
      <c r="H325">
        <v>8</v>
      </c>
      <c r="I325">
        <v>500</v>
      </c>
      <c r="K325" t="s">
        <v>548</v>
      </c>
      <c r="N325" t="s">
        <v>46</v>
      </c>
      <c r="O325">
        <v>19</v>
      </c>
      <c r="Q325">
        <f t="shared" si="6"/>
        <v>1</v>
      </c>
      <c r="R325">
        <v>1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">
        <v>47</v>
      </c>
      <c r="AI325" t="s">
        <v>48</v>
      </c>
      <c r="AM325" t="s">
        <v>558</v>
      </c>
      <c r="AN325">
        <v>-122.48680622000001</v>
      </c>
      <c r="AO325">
        <v>37.778377929999998</v>
      </c>
    </row>
    <row r="326" spans="1:41">
      <c r="A326" s="1" t="s">
        <v>544</v>
      </c>
      <c r="B326">
        <v>3</v>
      </c>
      <c r="C326">
        <v>918</v>
      </c>
      <c r="D326">
        <v>14613</v>
      </c>
      <c r="E326" t="s">
        <v>42</v>
      </c>
      <c r="F326" t="s">
        <v>43</v>
      </c>
      <c r="G326">
        <v>2</v>
      </c>
      <c r="H326">
        <v>9</v>
      </c>
      <c r="I326" t="s">
        <v>559</v>
      </c>
      <c r="K326" t="s">
        <v>548</v>
      </c>
      <c r="N326" t="s">
        <v>46</v>
      </c>
      <c r="O326">
        <v>28</v>
      </c>
      <c r="Q326">
        <f t="shared" si="6"/>
        <v>2</v>
      </c>
      <c r="R326">
        <v>1</v>
      </c>
      <c r="S326">
        <v>0</v>
      </c>
      <c r="T326">
        <v>0</v>
      </c>
      <c r="U326">
        <v>2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">
        <v>47</v>
      </c>
      <c r="AI326" t="s">
        <v>48</v>
      </c>
      <c r="AM326" t="s">
        <v>560</v>
      </c>
      <c r="AN326">
        <v>-122.48677098</v>
      </c>
      <c r="AO326">
        <v>37.777809900000001</v>
      </c>
    </row>
    <row r="327" spans="1:41">
      <c r="A327" s="1" t="s">
        <v>544</v>
      </c>
      <c r="B327">
        <v>3</v>
      </c>
      <c r="C327">
        <v>918</v>
      </c>
      <c r="D327">
        <v>14613</v>
      </c>
      <c r="E327" t="s">
        <v>42</v>
      </c>
      <c r="F327" t="s">
        <v>43</v>
      </c>
      <c r="G327">
        <v>2</v>
      </c>
      <c r="H327">
        <v>10</v>
      </c>
      <c r="I327">
        <v>619</v>
      </c>
      <c r="K327" t="s">
        <v>548</v>
      </c>
      <c r="N327" t="s">
        <v>46</v>
      </c>
      <c r="O327">
        <v>36</v>
      </c>
      <c r="Q327">
        <f t="shared" si="6"/>
        <v>2</v>
      </c>
      <c r="R327">
        <v>1</v>
      </c>
      <c r="S327">
        <v>0</v>
      </c>
      <c r="T327">
        <v>0</v>
      </c>
      <c r="U327">
        <v>2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">
        <v>47</v>
      </c>
      <c r="AI327" t="s">
        <v>48</v>
      </c>
      <c r="AM327" t="s">
        <v>561</v>
      </c>
      <c r="AN327">
        <v>-122.486784</v>
      </c>
      <c r="AO327">
        <v>37.777662470000003</v>
      </c>
    </row>
    <row r="328" spans="1:41">
      <c r="A328" s="1" t="s">
        <v>544</v>
      </c>
      <c r="B328">
        <v>3</v>
      </c>
      <c r="C328">
        <v>918</v>
      </c>
      <c r="D328">
        <v>14613</v>
      </c>
      <c r="E328" t="s">
        <v>42</v>
      </c>
      <c r="F328" t="s">
        <v>43</v>
      </c>
      <c r="G328">
        <v>2</v>
      </c>
      <c r="H328">
        <v>11</v>
      </c>
      <c r="I328">
        <v>625</v>
      </c>
      <c r="K328" t="s">
        <v>548</v>
      </c>
      <c r="N328" t="s">
        <v>46</v>
      </c>
      <c r="O328">
        <v>35</v>
      </c>
      <c r="Q328">
        <f t="shared" si="6"/>
        <v>1</v>
      </c>
      <c r="R328">
        <v>1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">
        <v>47</v>
      </c>
      <c r="AI328" t="s">
        <v>48</v>
      </c>
      <c r="AM328" t="s">
        <v>562</v>
      </c>
      <c r="AN328">
        <v>-122.486769</v>
      </c>
      <c r="AO328">
        <v>37.777532520000001</v>
      </c>
    </row>
    <row r="329" spans="1:41">
      <c r="A329" s="1" t="s">
        <v>544</v>
      </c>
      <c r="B329">
        <v>3</v>
      </c>
      <c r="C329">
        <v>918</v>
      </c>
      <c r="D329">
        <v>14613</v>
      </c>
      <c r="E329" t="s">
        <v>42</v>
      </c>
      <c r="F329" t="s">
        <v>43</v>
      </c>
      <c r="G329">
        <v>2</v>
      </c>
      <c r="H329">
        <v>12</v>
      </c>
      <c r="I329" t="s">
        <v>563</v>
      </c>
      <c r="K329" t="s">
        <v>548</v>
      </c>
      <c r="N329" t="s">
        <v>46</v>
      </c>
      <c r="O329">
        <v>80</v>
      </c>
      <c r="Q329">
        <f t="shared" si="6"/>
        <v>5</v>
      </c>
      <c r="R329">
        <v>1</v>
      </c>
      <c r="S329">
        <v>0</v>
      </c>
      <c r="T329">
        <v>0</v>
      </c>
      <c r="U329">
        <v>4</v>
      </c>
      <c r="V329">
        <v>1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">
        <v>47</v>
      </c>
      <c r="AI329" t="s">
        <v>48</v>
      </c>
      <c r="AM329" t="s">
        <v>564</v>
      </c>
      <c r="AN329">
        <v>-122.48674087000001</v>
      </c>
      <c r="AO329">
        <v>37.777422119999997</v>
      </c>
    </row>
    <row r="330" spans="1:41">
      <c r="A330" s="1" t="s">
        <v>544</v>
      </c>
      <c r="B330">
        <v>3</v>
      </c>
      <c r="C330">
        <v>918</v>
      </c>
      <c r="D330">
        <v>14613</v>
      </c>
      <c r="E330" t="s">
        <v>42</v>
      </c>
      <c r="F330" t="s">
        <v>43</v>
      </c>
      <c r="G330">
        <v>2</v>
      </c>
      <c r="H330">
        <v>13</v>
      </c>
      <c r="I330">
        <v>637</v>
      </c>
      <c r="K330" t="s">
        <v>548</v>
      </c>
      <c r="N330" t="s">
        <v>46</v>
      </c>
      <c r="O330">
        <v>62</v>
      </c>
      <c r="Q330">
        <f t="shared" si="6"/>
        <v>3</v>
      </c>
      <c r="R330">
        <v>1</v>
      </c>
      <c r="S330">
        <v>0</v>
      </c>
      <c r="T330">
        <v>0</v>
      </c>
      <c r="U330">
        <v>2</v>
      </c>
      <c r="V330">
        <v>1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">
        <v>47</v>
      </c>
      <c r="AI330" t="s">
        <v>48</v>
      </c>
      <c r="AM330" t="s">
        <v>565</v>
      </c>
      <c r="AN330">
        <v>-122.4867198</v>
      </c>
      <c r="AO330">
        <v>37.777291839999997</v>
      </c>
    </row>
    <row r="331" spans="1:41">
      <c r="A331" s="1" t="s">
        <v>544</v>
      </c>
      <c r="B331">
        <v>3</v>
      </c>
      <c r="C331">
        <v>918</v>
      </c>
      <c r="D331">
        <v>14613</v>
      </c>
      <c r="E331" t="s">
        <v>42</v>
      </c>
      <c r="F331" t="s">
        <v>43</v>
      </c>
      <c r="G331">
        <v>2</v>
      </c>
      <c r="H331">
        <v>14</v>
      </c>
      <c r="I331" t="s">
        <v>566</v>
      </c>
      <c r="K331" t="s">
        <v>548</v>
      </c>
      <c r="N331" t="s">
        <v>46</v>
      </c>
      <c r="O331">
        <v>33</v>
      </c>
      <c r="Q331">
        <f t="shared" si="6"/>
        <v>2</v>
      </c>
      <c r="R331">
        <v>1</v>
      </c>
      <c r="S331">
        <v>0</v>
      </c>
      <c r="T331">
        <v>0</v>
      </c>
      <c r="U331">
        <v>0</v>
      </c>
      <c r="V331">
        <v>2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">
        <v>47</v>
      </c>
      <c r="AI331" t="s">
        <v>48</v>
      </c>
      <c r="AM331" t="s">
        <v>567</v>
      </c>
      <c r="AN331">
        <v>-122.48672856</v>
      </c>
      <c r="AO331">
        <v>37.77714795</v>
      </c>
    </row>
    <row r="332" spans="1:41">
      <c r="A332" s="1" t="s">
        <v>544</v>
      </c>
      <c r="B332">
        <v>3</v>
      </c>
      <c r="C332">
        <v>918</v>
      </c>
      <c r="D332">
        <v>14613</v>
      </c>
      <c r="E332" t="s">
        <v>42</v>
      </c>
      <c r="F332" t="s">
        <v>43</v>
      </c>
      <c r="G332">
        <v>2</v>
      </c>
      <c r="H332">
        <v>15</v>
      </c>
      <c r="I332">
        <v>653</v>
      </c>
      <c r="K332" t="s">
        <v>548</v>
      </c>
      <c r="N332" t="s">
        <v>46</v>
      </c>
      <c r="O332">
        <v>38</v>
      </c>
      <c r="Q332">
        <f t="shared" si="6"/>
        <v>1</v>
      </c>
      <c r="R332">
        <v>1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">
        <v>47</v>
      </c>
      <c r="AI332" t="s">
        <v>48</v>
      </c>
      <c r="AM332" t="s">
        <v>568</v>
      </c>
      <c r="AN332">
        <v>-122.48672113000001</v>
      </c>
      <c r="AO332">
        <v>37.777033549999999</v>
      </c>
    </row>
    <row r="333" spans="1:41">
      <c r="A333" s="1" t="s">
        <v>544</v>
      </c>
      <c r="B333">
        <v>3</v>
      </c>
      <c r="C333">
        <v>918</v>
      </c>
      <c r="D333">
        <v>14613</v>
      </c>
      <c r="E333" t="s">
        <v>42</v>
      </c>
      <c r="F333" t="s">
        <v>43</v>
      </c>
      <c r="G333">
        <v>2</v>
      </c>
      <c r="H333">
        <v>16</v>
      </c>
      <c r="I333">
        <v>663</v>
      </c>
      <c r="K333" t="s">
        <v>548</v>
      </c>
      <c r="N333" t="s">
        <v>46</v>
      </c>
      <c r="O333">
        <v>40</v>
      </c>
      <c r="Q333">
        <f t="shared" si="6"/>
        <v>2</v>
      </c>
      <c r="R333">
        <v>1</v>
      </c>
      <c r="S333">
        <v>0</v>
      </c>
      <c r="T333">
        <v>0</v>
      </c>
      <c r="U333">
        <v>1</v>
      </c>
      <c r="V333">
        <v>1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">
        <v>47</v>
      </c>
      <c r="AI333" t="s">
        <v>48</v>
      </c>
      <c r="AM333" t="s">
        <v>569</v>
      </c>
      <c r="AN333">
        <v>-122.48667922999999</v>
      </c>
      <c r="AO333">
        <v>37.776889050000001</v>
      </c>
    </row>
    <row r="334" spans="1:41">
      <c r="A334" s="1" t="s">
        <v>544</v>
      </c>
      <c r="B334">
        <v>3</v>
      </c>
      <c r="C334">
        <v>918</v>
      </c>
      <c r="D334">
        <v>14613</v>
      </c>
      <c r="E334" t="s">
        <v>42</v>
      </c>
      <c r="F334" t="s">
        <v>43</v>
      </c>
      <c r="G334">
        <v>2</v>
      </c>
      <c r="H334">
        <v>17</v>
      </c>
      <c r="I334">
        <v>600</v>
      </c>
      <c r="K334" t="s">
        <v>548</v>
      </c>
      <c r="N334" t="s">
        <v>46</v>
      </c>
      <c r="O334">
        <v>25</v>
      </c>
      <c r="Q334">
        <f t="shared" si="6"/>
        <v>1</v>
      </c>
      <c r="R334">
        <v>1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">
        <v>47</v>
      </c>
      <c r="AI334" t="s">
        <v>48</v>
      </c>
      <c r="AM334" t="s">
        <v>570</v>
      </c>
      <c r="AN334">
        <v>-122.48668444</v>
      </c>
      <c r="AO334">
        <v>37.77664704</v>
      </c>
    </row>
    <row r="335" spans="1:41">
      <c r="A335" s="1" t="s">
        <v>544</v>
      </c>
      <c r="B335">
        <v>3</v>
      </c>
      <c r="C335">
        <v>918</v>
      </c>
      <c r="D335">
        <v>14613</v>
      </c>
      <c r="E335" t="s">
        <v>42</v>
      </c>
      <c r="F335" t="s">
        <v>43</v>
      </c>
      <c r="G335">
        <v>2</v>
      </c>
      <c r="H335">
        <v>18</v>
      </c>
      <c r="I335">
        <v>667</v>
      </c>
      <c r="K335" t="s">
        <v>548</v>
      </c>
      <c r="N335" t="s">
        <v>46</v>
      </c>
      <c r="O335">
        <v>29</v>
      </c>
      <c r="Q335">
        <f t="shared" si="6"/>
        <v>1</v>
      </c>
      <c r="R335">
        <v>1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">
        <v>47</v>
      </c>
      <c r="AI335" t="s">
        <v>48</v>
      </c>
      <c r="AM335" t="s">
        <v>571</v>
      </c>
      <c r="AN335">
        <v>-122.48670066</v>
      </c>
      <c r="AO335">
        <v>37.776789190000002</v>
      </c>
    </row>
    <row r="336" spans="1:41">
      <c r="A336" s="1" t="s">
        <v>544</v>
      </c>
      <c r="B336">
        <v>3</v>
      </c>
      <c r="C336">
        <v>918</v>
      </c>
      <c r="D336">
        <v>14613</v>
      </c>
      <c r="E336" t="s">
        <v>42</v>
      </c>
      <c r="F336" t="s">
        <v>43</v>
      </c>
      <c r="G336">
        <v>2</v>
      </c>
      <c r="H336">
        <v>19</v>
      </c>
      <c r="I336">
        <v>2525</v>
      </c>
      <c r="K336" t="s">
        <v>572</v>
      </c>
      <c r="N336" t="s">
        <v>53</v>
      </c>
      <c r="O336">
        <f>120+60+16</f>
        <v>196</v>
      </c>
      <c r="Q336">
        <f t="shared" si="6"/>
        <v>2</v>
      </c>
      <c r="R336">
        <v>1</v>
      </c>
      <c r="S336">
        <v>0</v>
      </c>
      <c r="T336">
        <v>0</v>
      </c>
      <c r="U336">
        <v>1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">
        <v>47</v>
      </c>
      <c r="AI336" t="s">
        <v>48</v>
      </c>
      <c r="AJ336" t="s">
        <v>135</v>
      </c>
      <c r="AL336" t="s">
        <v>573</v>
      </c>
      <c r="AM336" t="s">
        <v>574</v>
      </c>
      <c r="AN336">
        <v>-122.48612222</v>
      </c>
      <c r="AO336">
        <v>37.776208109999999</v>
      </c>
    </row>
    <row r="337" spans="1:41">
      <c r="A337" s="1" t="s">
        <v>544</v>
      </c>
      <c r="B337">
        <v>3</v>
      </c>
      <c r="C337">
        <v>918</v>
      </c>
      <c r="D337">
        <v>14613</v>
      </c>
      <c r="E337" t="s">
        <v>42</v>
      </c>
      <c r="F337" t="s">
        <v>43</v>
      </c>
      <c r="G337">
        <v>2</v>
      </c>
      <c r="H337">
        <v>20</v>
      </c>
      <c r="I337">
        <v>696</v>
      </c>
      <c r="K337" t="s">
        <v>548</v>
      </c>
      <c r="N337" t="s">
        <v>53</v>
      </c>
      <c r="O337">
        <v>69</v>
      </c>
      <c r="Q337">
        <f t="shared" si="6"/>
        <v>2</v>
      </c>
      <c r="R337">
        <v>1</v>
      </c>
      <c r="S337">
        <v>0</v>
      </c>
      <c r="T337">
        <v>0</v>
      </c>
      <c r="U337">
        <v>0</v>
      </c>
      <c r="V337">
        <v>0</v>
      </c>
      <c r="W337">
        <v>2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">
        <v>47</v>
      </c>
      <c r="AI337" t="s">
        <v>48</v>
      </c>
      <c r="AJ337" t="s">
        <v>135</v>
      </c>
      <c r="AM337" t="s">
        <v>575</v>
      </c>
      <c r="AN337">
        <v>-122.48659725</v>
      </c>
      <c r="AO337">
        <v>37.77653059</v>
      </c>
    </row>
    <row r="338" spans="1:41">
      <c r="A338" s="1" t="s">
        <v>544</v>
      </c>
      <c r="B338">
        <v>3</v>
      </c>
      <c r="C338">
        <v>918</v>
      </c>
      <c r="D338">
        <v>14613</v>
      </c>
      <c r="E338" t="s">
        <v>42</v>
      </c>
      <c r="F338" t="s">
        <v>43</v>
      </c>
      <c r="G338">
        <v>2</v>
      </c>
      <c r="H338">
        <v>21</v>
      </c>
      <c r="I338">
        <v>600</v>
      </c>
      <c r="K338" t="s">
        <v>548</v>
      </c>
      <c r="N338" t="s">
        <v>46</v>
      </c>
      <c r="O338">
        <v>42</v>
      </c>
      <c r="Q338">
        <f t="shared" si="6"/>
        <v>2</v>
      </c>
      <c r="R338">
        <v>1</v>
      </c>
      <c r="S338">
        <v>0</v>
      </c>
      <c r="T338">
        <v>0</v>
      </c>
      <c r="U338">
        <v>1</v>
      </c>
      <c r="V338">
        <v>1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">
        <v>47</v>
      </c>
      <c r="AI338" t="s">
        <v>48</v>
      </c>
      <c r="AM338" t="s">
        <v>576</v>
      </c>
      <c r="AN338">
        <v>-122.48660246999999</v>
      </c>
      <c r="AO338">
        <v>37.776520929999997</v>
      </c>
    </row>
    <row r="339" spans="1:41">
      <c r="A339" s="1" t="s">
        <v>544</v>
      </c>
      <c r="B339">
        <v>3</v>
      </c>
      <c r="C339">
        <v>918</v>
      </c>
      <c r="D339">
        <v>14613</v>
      </c>
      <c r="E339" t="s">
        <v>42</v>
      </c>
      <c r="F339" t="s">
        <v>43</v>
      </c>
      <c r="G339">
        <v>2</v>
      </c>
      <c r="H339">
        <v>22</v>
      </c>
      <c r="I339">
        <v>666</v>
      </c>
      <c r="K339" t="s">
        <v>548</v>
      </c>
      <c r="N339" t="s">
        <v>46</v>
      </c>
      <c r="O339">
        <v>31</v>
      </c>
      <c r="Q339">
        <f t="shared" si="6"/>
        <v>2</v>
      </c>
      <c r="R339">
        <v>1</v>
      </c>
      <c r="S339">
        <v>0</v>
      </c>
      <c r="T339">
        <v>0</v>
      </c>
      <c r="U339">
        <v>1</v>
      </c>
      <c r="V339">
        <v>1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">
        <v>47</v>
      </c>
      <c r="AI339" t="s">
        <v>48</v>
      </c>
      <c r="AM339" t="s">
        <v>577</v>
      </c>
      <c r="AN339">
        <v>-122.48661792999999</v>
      </c>
      <c r="AO339">
        <v>37.776860249999999</v>
      </c>
    </row>
    <row r="340" spans="1:41">
      <c r="A340" s="1" t="s">
        <v>544</v>
      </c>
      <c r="B340">
        <v>3</v>
      </c>
      <c r="C340">
        <v>918</v>
      </c>
      <c r="D340">
        <v>14613</v>
      </c>
      <c r="E340" t="s">
        <v>42</v>
      </c>
      <c r="F340" t="s">
        <v>43</v>
      </c>
      <c r="G340">
        <v>2</v>
      </c>
      <c r="H340">
        <v>23</v>
      </c>
      <c r="I340">
        <v>656</v>
      </c>
      <c r="K340" t="s">
        <v>548</v>
      </c>
      <c r="N340" t="s">
        <v>46</v>
      </c>
      <c r="O340">
        <v>45</v>
      </c>
      <c r="Q340">
        <f t="shared" si="6"/>
        <v>2</v>
      </c>
      <c r="R340">
        <v>1</v>
      </c>
      <c r="S340">
        <v>0</v>
      </c>
      <c r="T340">
        <v>0</v>
      </c>
      <c r="U340">
        <v>1</v>
      </c>
      <c r="V340">
        <v>1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">
        <v>47</v>
      </c>
      <c r="AI340" t="s">
        <v>48</v>
      </c>
      <c r="AM340" t="s">
        <v>578</v>
      </c>
      <c r="AN340">
        <v>-122.48667465</v>
      </c>
      <c r="AO340">
        <v>37.777079739999998</v>
      </c>
    </row>
    <row r="341" spans="1:41">
      <c r="A341" s="1" t="s">
        <v>544</v>
      </c>
      <c r="B341">
        <v>3</v>
      </c>
      <c r="C341">
        <v>918</v>
      </c>
      <c r="D341">
        <v>14613</v>
      </c>
      <c r="E341" t="s">
        <v>42</v>
      </c>
      <c r="F341" t="s">
        <v>43</v>
      </c>
      <c r="G341">
        <v>2</v>
      </c>
      <c r="H341">
        <v>24</v>
      </c>
      <c r="I341">
        <v>600</v>
      </c>
      <c r="K341" t="s">
        <v>548</v>
      </c>
      <c r="N341" t="s">
        <v>46</v>
      </c>
      <c r="O341">
        <v>62</v>
      </c>
      <c r="Q341">
        <f t="shared" si="6"/>
        <v>2</v>
      </c>
      <c r="R341">
        <v>1</v>
      </c>
      <c r="S341">
        <v>0</v>
      </c>
      <c r="T341">
        <v>0</v>
      </c>
      <c r="U341">
        <v>0</v>
      </c>
      <c r="V341">
        <v>2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">
        <v>47</v>
      </c>
      <c r="AI341" t="s">
        <v>48</v>
      </c>
      <c r="AM341" t="s">
        <v>579</v>
      </c>
      <c r="AN341">
        <v>-122.48668941</v>
      </c>
      <c r="AO341">
        <v>37.777172489999998</v>
      </c>
    </row>
    <row r="342" spans="1:41">
      <c r="A342" s="1" t="s">
        <v>544</v>
      </c>
      <c r="B342">
        <v>3</v>
      </c>
      <c r="C342">
        <v>918</v>
      </c>
      <c r="D342">
        <v>14613</v>
      </c>
      <c r="E342" t="s">
        <v>42</v>
      </c>
      <c r="F342" t="s">
        <v>43</v>
      </c>
      <c r="G342">
        <v>2</v>
      </c>
      <c r="H342">
        <v>25</v>
      </c>
      <c r="I342">
        <v>640</v>
      </c>
      <c r="K342" t="s">
        <v>548</v>
      </c>
      <c r="N342" t="s">
        <v>46</v>
      </c>
      <c r="O342">
        <v>23</v>
      </c>
      <c r="Q342">
        <f t="shared" si="6"/>
        <v>1</v>
      </c>
      <c r="R342">
        <v>1</v>
      </c>
      <c r="S342">
        <v>0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">
        <v>47</v>
      </c>
      <c r="AI342" t="s">
        <v>48</v>
      </c>
      <c r="AM342" t="s">
        <v>580</v>
      </c>
      <c r="AN342">
        <v>-122.48669907</v>
      </c>
      <c r="AO342">
        <v>37.777308480000002</v>
      </c>
    </row>
    <row r="343" spans="1:41">
      <c r="A343" s="1" t="s">
        <v>544</v>
      </c>
      <c r="B343">
        <v>3</v>
      </c>
      <c r="C343">
        <v>918</v>
      </c>
      <c r="D343">
        <v>14613</v>
      </c>
      <c r="E343" t="s">
        <v>42</v>
      </c>
      <c r="F343" t="s">
        <v>43</v>
      </c>
      <c r="G343">
        <v>2</v>
      </c>
      <c r="H343">
        <v>26</v>
      </c>
      <c r="I343">
        <v>600</v>
      </c>
      <c r="K343" t="s">
        <v>548</v>
      </c>
      <c r="N343" t="s">
        <v>46</v>
      </c>
      <c r="O343">
        <v>49</v>
      </c>
      <c r="Q343">
        <f t="shared" si="6"/>
        <v>2</v>
      </c>
      <c r="R343">
        <v>1</v>
      </c>
      <c r="S343">
        <v>0</v>
      </c>
      <c r="T343">
        <v>0</v>
      </c>
      <c r="U343">
        <v>1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">
        <v>47</v>
      </c>
      <c r="AI343" t="s">
        <v>48</v>
      </c>
      <c r="AM343" t="s">
        <v>581</v>
      </c>
      <c r="AN343">
        <v>-122.48668116</v>
      </c>
      <c r="AO343">
        <v>37.777427430000003</v>
      </c>
    </row>
    <row r="344" spans="1:41">
      <c r="A344" s="1" t="s">
        <v>544</v>
      </c>
      <c r="B344">
        <v>3</v>
      </c>
      <c r="C344">
        <v>918</v>
      </c>
      <c r="D344">
        <v>14613</v>
      </c>
      <c r="E344" t="s">
        <v>42</v>
      </c>
      <c r="F344" t="s">
        <v>43</v>
      </c>
      <c r="G344">
        <v>2</v>
      </c>
      <c r="H344">
        <v>27</v>
      </c>
      <c r="I344" t="s">
        <v>582</v>
      </c>
      <c r="K344" t="s">
        <v>548</v>
      </c>
      <c r="N344" t="s">
        <v>46</v>
      </c>
      <c r="O344">
        <v>52</v>
      </c>
      <c r="Q344">
        <f t="shared" si="6"/>
        <v>2</v>
      </c>
      <c r="R344">
        <v>1</v>
      </c>
      <c r="S344">
        <v>0</v>
      </c>
      <c r="T344">
        <v>0</v>
      </c>
      <c r="U344">
        <v>0</v>
      </c>
      <c r="V344">
        <v>2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</v>
      </c>
      <c r="AG344">
        <v>0</v>
      </c>
      <c r="AH344" t="s">
        <v>47</v>
      </c>
      <c r="AI344" t="s">
        <v>48</v>
      </c>
      <c r="AM344" t="s">
        <v>583</v>
      </c>
      <c r="AN344">
        <v>-122.48671597000001</v>
      </c>
      <c r="AO344">
        <v>37.77755097</v>
      </c>
    </row>
    <row r="345" spans="1:41">
      <c r="A345" s="1" t="s">
        <v>544</v>
      </c>
      <c r="B345">
        <v>3</v>
      </c>
      <c r="C345">
        <v>918</v>
      </c>
      <c r="D345">
        <v>14613</v>
      </c>
      <c r="E345" t="s">
        <v>42</v>
      </c>
      <c r="F345" t="s">
        <v>43</v>
      </c>
      <c r="G345">
        <v>2</v>
      </c>
      <c r="H345">
        <v>28</v>
      </c>
      <c r="I345">
        <v>600</v>
      </c>
      <c r="K345" t="s">
        <v>548</v>
      </c>
      <c r="N345" t="s">
        <v>46</v>
      </c>
      <c r="O345">
        <v>82</v>
      </c>
      <c r="Q345">
        <f t="shared" si="6"/>
        <v>5</v>
      </c>
      <c r="R345">
        <v>1</v>
      </c>
      <c r="S345">
        <v>0</v>
      </c>
      <c r="T345">
        <v>0</v>
      </c>
      <c r="U345">
        <v>3</v>
      </c>
      <c r="V345">
        <v>2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">
        <v>47</v>
      </c>
      <c r="AI345" t="s">
        <v>48</v>
      </c>
      <c r="AM345" t="s">
        <v>584</v>
      </c>
      <c r="AN345">
        <v>-122.48671912</v>
      </c>
      <c r="AO345">
        <v>37.777735069999999</v>
      </c>
    </row>
    <row r="346" spans="1:41">
      <c r="A346" s="1" t="s">
        <v>544</v>
      </c>
      <c r="B346">
        <v>3</v>
      </c>
      <c r="C346">
        <v>918</v>
      </c>
      <c r="D346">
        <v>14613</v>
      </c>
      <c r="E346" t="s">
        <v>42</v>
      </c>
      <c r="F346" t="s">
        <v>43</v>
      </c>
      <c r="G346">
        <v>2</v>
      </c>
      <c r="H346">
        <v>29</v>
      </c>
      <c r="I346">
        <v>586</v>
      </c>
      <c r="K346" t="s">
        <v>548</v>
      </c>
      <c r="N346" t="s">
        <v>46</v>
      </c>
      <c r="O346">
        <v>20</v>
      </c>
      <c r="Q346">
        <f t="shared" si="6"/>
        <v>1</v>
      </c>
      <c r="R346">
        <v>1</v>
      </c>
      <c r="S346">
        <v>0</v>
      </c>
      <c r="T346">
        <v>0</v>
      </c>
      <c r="U346">
        <v>0</v>
      </c>
      <c r="V346">
        <v>1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">
        <v>47</v>
      </c>
      <c r="AI346" t="s">
        <v>48</v>
      </c>
      <c r="AM346" t="s">
        <v>585</v>
      </c>
      <c r="AN346">
        <v>-122.48675602</v>
      </c>
      <c r="AO346">
        <v>37.778353029999998</v>
      </c>
    </row>
    <row r="347" spans="1:41">
      <c r="A347" s="1" t="s">
        <v>544</v>
      </c>
      <c r="B347">
        <v>3</v>
      </c>
      <c r="C347">
        <v>918</v>
      </c>
      <c r="D347">
        <v>14613</v>
      </c>
      <c r="E347" t="s">
        <v>42</v>
      </c>
      <c r="F347" t="s">
        <v>43</v>
      </c>
      <c r="G347">
        <v>2</v>
      </c>
      <c r="H347">
        <v>30</v>
      </c>
      <c r="I347">
        <v>578</v>
      </c>
      <c r="K347" t="s">
        <v>548</v>
      </c>
      <c r="N347" t="s">
        <v>46</v>
      </c>
      <c r="O347">
        <v>29</v>
      </c>
      <c r="Q347">
        <f t="shared" si="6"/>
        <v>0</v>
      </c>
      <c r="R347">
        <v>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M347" t="s">
        <v>586</v>
      </c>
      <c r="AN347">
        <v>-122.48676926</v>
      </c>
      <c r="AO347">
        <v>37.77852618</v>
      </c>
    </row>
    <row r="348" spans="1:41">
      <c r="A348" s="1" t="s">
        <v>544</v>
      </c>
      <c r="B348">
        <v>3</v>
      </c>
      <c r="C348">
        <v>918</v>
      </c>
      <c r="D348">
        <v>14613</v>
      </c>
      <c r="E348" t="s">
        <v>42</v>
      </c>
      <c r="F348" t="s">
        <v>43</v>
      </c>
      <c r="G348">
        <v>2</v>
      </c>
      <c r="H348">
        <v>31</v>
      </c>
      <c r="I348">
        <v>558</v>
      </c>
      <c r="K348" t="s">
        <v>548</v>
      </c>
      <c r="N348" t="s">
        <v>46</v>
      </c>
      <c r="O348">
        <v>36</v>
      </c>
      <c r="Q348">
        <f t="shared" si="6"/>
        <v>2</v>
      </c>
      <c r="R348">
        <v>1</v>
      </c>
      <c r="S348">
        <v>0</v>
      </c>
      <c r="T348">
        <v>0</v>
      </c>
      <c r="U348">
        <v>2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">
        <v>47</v>
      </c>
      <c r="AI348" t="s">
        <v>48</v>
      </c>
      <c r="AM348" t="s">
        <v>587</v>
      </c>
      <c r="AN348">
        <v>-122.48679419</v>
      </c>
      <c r="AO348">
        <v>37.778819630000001</v>
      </c>
    </row>
    <row r="349" spans="1:41">
      <c r="A349" s="1" t="s">
        <v>544</v>
      </c>
      <c r="B349">
        <v>3</v>
      </c>
      <c r="C349">
        <v>918</v>
      </c>
      <c r="D349">
        <v>14613</v>
      </c>
      <c r="E349" t="s">
        <v>42</v>
      </c>
      <c r="F349" t="s">
        <v>43</v>
      </c>
      <c r="G349">
        <v>2</v>
      </c>
      <c r="H349">
        <v>32</v>
      </c>
      <c r="I349">
        <v>546</v>
      </c>
      <c r="K349" t="s">
        <v>548</v>
      </c>
      <c r="N349" t="s">
        <v>53</v>
      </c>
      <c r="O349">
        <v>75</v>
      </c>
      <c r="Q349">
        <f t="shared" si="6"/>
        <v>1</v>
      </c>
      <c r="R349">
        <v>1</v>
      </c>
      <c r="S349">
        <v>0</v>
      </c>
      <c r="T349">
        <v>0</v>
      </c>
      <c r="U349">
        <v>0</v>
      </c>
      <c r="V349">
        <v>1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">
        <v>47</v>
      </c>
      <c r="AI349" t="s">
        <v>48</v>
      </c>
      <c r="AJ349" t="s">
        <v>137</v>
      </c>
      <c r="AM349" t="s">
        <v>588</v>
      </c>
      <c r="AN349">
        <v>-122.48678568</v>
      </c>
      <c r="AO349">
        <v>37.779018190000002</v>
      </c>
    </row>
    <row r="350" spans="1:41">
      <c r="A350" s="1" t="s">
        <v>544</v>
      </c>
      <c r="B350">
        <v>3</v>
      </c>
      <c r="C350">
        <v>918</v>
      </c>
      <c r="D350">
        <v>14613</v>
      </c>
      <c r="E350" t="s">
        <v>42</v>
      </c>
      <c r="F350" t="s">
        <v>43</v>
      </c>
      <c r="G350">
        <v>2</v>
      </c>
      <c r="H350">
        <v>33</v>
      </c>
      <c r="I350">
        <v>500</v>
      </c>
      <c r="K350" t="s">
        <v>548</v>
      </c>
      <c r="N350" t="s">
        <v>46</v>
      </c>
      <c r="O350">
        <v>39</v>
      </c>
      <c r="Q350">
        <f t="shared" si="6"/>
        <v>2</v>
      </c>
      <c r="R350">
        <v>1</v>
      </c>
      <c r="S350">
        <v>0</v>
      </c>
      <c r="T350">
        <v>0</v>
      </c>
      <c r="U350">
        <v>1</v>
      </c>
      <c r="V350">
        <v>1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">
        <v>47</v>
      </c>
      <c r="AI350" t="s">
        <v>48</v>
      </c>
      <c r="AM350" t="s">
        <v>589</v>
      </c>
      <c r="AN350">
        <v>-122.48679051000001</v>
      </c>
      <c r="AO350">
        <v>37.77901043</v>
      </c>
    </row>
    <row r="351" spans="1:41">
      <c r="A351" s="1" t="s">
        <v>544</v>
      </c>
      <c r="B351">
        <v>3</v>
      </c>
      <c r="C351">
        <v>918</v>
      </c>
      <c r="D351">
        <v>14613</v>
      </c>
      <c r="E351" t="s">
        <v>42</v>
      </c>
      <c r="F351" t="s">
        <v>43</v>
      </c>
      <c r="G351">
        <v>2</v>
      </c>
      <c r="H351">
        <v>34</v>
      </c>
      <c r="I351">
        <v>538</v>
      </c>
      <c r="K351" t="s">
        <v>548</v>
      </c>
      <c r="N351" t="s">
        <v>46</v>
      </c>
      <c r="O351">
        <v>35</v>
      </c>
      <c r="Q351">
        <f t="shared" si="6"/>
        <v>0</v>
      </c>
      <c r="R351">
        <v>1</v>
      </c>
      <c r="S351" t="s">
        <v>590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">
        <v>47</v>
      </c>
      <c r="AI351" t="s">
        <v>48</v>
      </c>
      <c r="AM351" t="s">
        <v>591</v>
      </c>
      <c r="AN351">
        <v>-122.48682286</v>
      </c>
      <c r="AO351">
        <v>37.779341100000003</v>
      </c>
    </row>
    <row r="352" spans="1:41">
      <c r="A352" s="1" t="s">
        <v>544</v>
      </c>
      <c r="B352">
        <v>3</v>
      </c>
      <c r="C352">
        <v>918</v>
      </c>
      <c r="D352">
        <v>14613</v>
      </c>
      <c r="E352" t="s">
        <v>42</v>
      </c>
      <c r="F352" t="s">
        <v>43</v>
      </c>
      <c r="G352">
        <v>2</v>
      </c>
      <c r="H352">
        <v>35</v>
      </c>
      <c r="I352" t="s">
        <v>592</v>
      </c>
      <c r="K352" t="s">
        <v>548</v>
      </c>
      <c r="N352" t="s">
        <v>46</v>
      </c>
      <c r="O352">
        <v>82</v>
      </c>
      <c r="Q352">
        <f t="shared" si="6"/>
        <v>5</v>
      </c>
      <c r="R352">
        <v>1</v>
      </c>
      <c r="S352">
        <v>0</v>
      </c>
      <c r="T352">
        <v>0</v>
      </c>
      <c r="U352">
        <v>5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">
        <v>47</v>
      </c>
      <c r="AI352" t="s">
        <v>48</v>
      </c>
      <c r="AM352" t="s">
        <v>593</v>
      </c>
      <c r="AN352">
        <v>-122.48684993000001</v>
      </c>
      <c r="AO352">
        <v>37.779507000000002</v>
      </c>
    </row>
    <row r="353" spans="1:41">
      <c r="A353" s="1" t="s">
        <v>544</v>
      </c>
      <c r="B353">
        <v>3</v>
      </c>
      <c r="C353">
        <v>918</v>
      </c>
      <c r="D353">
        <v>14613</v>
      </c>
      <c r="E353" t="s">
        <v>42</v>
      </c>
      <c r="F353" t="s">
        <v>43</v>
      </c>
      <c r="G353">
        <v>2</v>
      </c>
      <c r="H353">
        <v>36</v>
      </c>
      <c r="I353">
        <v>500</v>
      </c>
      <c r="K353" t="s">
        <v>548</v>
      </c>
      <c r="N353" t="s">
        <v>46</v>
      </c>
      <c r="O353">
        <v>30</v>
      </c>
      <c r="Q353">
        <f t="shared" si="6"/>
        <v>2</v>
      </c>
      <c r="R353">
        <v>1</v>
      </c>
      <c r="S353">
        <v>0</v>
      </c>
      <c r="T353">
        <v>2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">
        <v>47</v>
      </c>
      <c r="AI353" t="s">
        <v>48</v>
      </c>
      <c r="AM353" t="s">
        <v>594</v>
      </c>
      <c r="AN353">
        <v>-122.48687406000001</v>
      </c>
      <c r="AO353">
        <v>37.779701240000001</v>
      </c>
    </row>
    <row r="354" spans="1:41">
      <c r="A354" s="1" t="s">
        <v>544</v>
      </c>
      <c r="B354">
        <v>3</v>
      </c>
      <c r="C354">
        <v>918</v>
      </c>
      <c r="D354">
        <v>14613</v>
      </c>
      <c r="E354" t="s">
        <v>42</v>
      </c>
      <c r="F354" t="s">
        <v>43</v>
      </c>
      <c r="G354">
        <v>2</v>
      </c>
      <c r="H354">
        <v>37</v>
      </c>
      <c r="I354">
        <v>6221</v>
      </c>
      <c r="K354" t="s">
        <v>45</v>
      </c>
      <c r="N354" t="s">
        <v>46</v>
      </c>
      <c r="O354">
        <v>21</v>
      </c>
      <c r="Q354">
        <f t="shared" si="6"/>
        <v>1</v>
      </c>
      <c r="R354">
        <v>1</v>
      </c>
      <c r="S354">
        <v>0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">
        <v>47</v>
      </c>
      <c r="AI354" t="s">
        <v>48</v>
      </c>
      <c r="AM354" t="s">
        <v>595</v>
      </c>
      <c r="AN354">
        <v>-122.48629338000001</v>
      </c>
      <c r="AO354">
        <v>37.779959439999999</v>
      </c>
    </row>
    <row r="355" spans="1:41">
      <c r="A355" s="1" t="s">
        <v>544</v>
      </c>
      <c r="B355">
        <v>3</v>
      </c>
      <c r="C355">
        <v>918</v>
      </c>
      <c r="D355">
        <v>14613</v>
      </c>
      <c r="E355" t="s">
        <v>42</v>
      </c>
      <c r="F355" t="s">
        <v>43</v>
      </c>
      <c r="G355">
        <v>2</v>
      </c>
      <c r="H355">
        <v>38</v>
      </c>
      <c r="I355">
        <v>6000</v>
      </c>
      <c r="K355" t="s">
        <v>45</v>
      </c>
      <c r="N355" t="s">
        <v>46</v>
      </c>
      <c r="O355">
        <v>24</v>
      </c>
      <c r="Q355">
        <f t="shared" si="6"/>
        <v>1</v>
      </c>
      <c r="R355">
        <v>1</v>
      </c>
      <c r="S355">
        <v>0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">
        <v>47</v>
      </c>
      <c r="AI355" t="s">
        <v>48</v>
      </c>
      <c r="AM355" t="s">
        <v>596</v>
      </c>
      <c r="AN355">
        <v>-122.48594737000001</v>
      </c>
      <c r="AO355">
        <v>37.779970220000003</v>
      </c>
    </row>
    <row r="356" spans="1:41">
      <c r="A356" s="1" t="s">
        <v>544</v>
      </c>
      <c r="B356">
        <v>3</v>
      </c>
      <c r="C356">
        <v>918</v>
      </c>
      <c r="D356">
        <v>14613</v>
      </c>
      <c r="E356" t="s">
        <v>42</v>
      </c>
      <c r="F356" t="s">
        <v>43</v>
      </c>
      <c r="G356">
        <v>2</v>
      </c>
      <c r="H356">
        <v>39</v>
      </c>
      <c r="I356">
        <v>5000</v>
      </c>
      <c r="K356" t="s">
        <v>597</v>
      </c>
      <c r="N356" t="s">
        <v>46</v>
      </c>
      <c r="O356">
        <v>37</v>
      </c>
      <c r="Q356">
        <f t="shared" si="6"/>
        <v>1</v>
      </c>
      <c r="R356">
        <v>1</v>
      </c>
      <c r="S356">
        <v>0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">
        <v>47</v>
      </c>
      <c r="AI356" t="s">
        <v>48</v>
      </c>
      <c r="AM356" t="s">
        <v>598</v>
      </c>
      <c r="AN356">
        <v>-122.49241273</v>
      </c>
      <c r="AO356">
        <v>37.772216280000002</v>
      </c>
    </row>
    <row r="357" spans="1:41">
      <c r="A357" s="1" t="s">
        <v>544</v>
      </c>
      <c r="B357">
        <v>3</v>
      </c>
      <c r="C357">
        <v>918</v>
      </c>
      <c r="D357">
        <v>14613</v>
      </c>
      <c r="E357" t="s">
        <v>42</v>
      </c>
      <c r="F357" t="s">
        <v>43</v>
      </c>
      <c r="G357">
        <v>2</v>
      </c>
      <c r="H357">
        <v>40</v>
      </c>
      <c r="I357">
        <v>5000</v>
      </c>
      <c r="K357" t="s">
        <v>597</v>
      </c>
      <c r="N357" t="s">
        <v>46</v>
      </c>
      <c r="O357">
        <v>42</v>
      </c>
      <c r="Q357">
        <f t="shared" si="6"/>
        <v>2</v>
      </c>
      <c r="R357">
        <v>1</v>
      </c>
      <c r="S357">
        <v>0</v>
      </c>
      <c r="T357">
        <v>0</v>
      </c>
      <c r="U357">
        <v>0</v>
      </c>
      <c r="V357">
        <v>2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">
        <v>47</v>
      </c>
      <c r="AI357" t="s">
        <v>48</v>
      </c>
      <c r="AM357" t="s">
        <v>599</v>
      </c>
      <c r="AN357">
        <v>-122.49333953</v>
      </c>
      <c r="AO357">
        <v>37.77219187</v>
      </c>
    </row>
    <row r="358" spans="1:41">
      <c r="A358" s="1" t="s">
        <v>544</v>
      </c>
      <c r="B358">
        <v>3</v>
      </c>
      <c r="C358">
        <v>918</v>
      </c>
      <c r="D358">
        <v>14613</v>
      </c>
      <c r="E358" t="s">
        <v>42</v>
      </c>
      <c r="F358" t="s">
        <v>43</v>
      </c>
      <c r="G358">
        <v>2</v>
      </c>
      <c r="H358">
        <v>41</v>
      </c>
      <c r="I358">
        <v>5000</v>
      </c>
      <c r="K358" t="s">
        <v>597</v>
      </c>
      <c r="N358" t="s">
        <v>46</v>
      </c>
      <c r="O358">
        <v>42</v>
      </c>
      <c r="Q358">
        <f t="shared" si="6"/>
        <v>2</v>
      </c>
      <c r="R358">
        <v>1</v>
      </c>
      <c r="S358">
        <v>0</v>
      </c>
      <c r="T358">
        <v>0</v>
      </c>
      <c r="U358">
        <v>0</v>
      </c>
      <c r="V358">
        <v>1</v>
      </c>
      <c r="W358">
        <v>1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">
        <v>47</v>
      </c>
      <c r="AI358" t="s">
        <v>48</v>
      </c>
      <c r="AM358" t="s">
        <v>600</v>
      </c>
      <c r="AN358">
        <v>-122.49448726</v>
      </c>
      <c r="AO358">
        <v>37.772132329999998</v>
      </c>
    </row>
    <row r="359" spans="1:41">
      <c r="A359" s="1" t="s">
        <v>544</v>
      </c>
      <c r="B359">
        <v>3</v>
      </c>
      <c r="C359">
        <v>918</v>
      </c>
      <c r="D359">
        <v>14613</v>
      </c>
      <c r="E359" t="s">
        <v>42</v>
      </c>
      <c r="F359" t="s">
        <v>43</v>
      </c>
      <c r="G359">
        <v>2</v>
      </c>
      <c r="H359">
        <v>42</v>
      </c>
      <c r="I359">
        <v>5322</v>
      </c>
      <c r="K359" t="s">
        <v>597</v>
      </c>
      <c r="N359" t="s">
        <v>46</v>
      </c>
      <c r="O359">
        <v>27</v>
      </c>
      <c r="Q359">
        <f t="shared" si="6"/>
        <v>1</v>
      </c>
      <c r="R359">
        <v>1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">
        <v>47</v>
      </c>
      <c r="AI359" t="s">
        <v>48</v>
      </c>
      <c r="AM359" t="s">
        <v>601</v>
      </c>
      <c r="AN359">
        <v>-122.49542297000001</v>
      </c>
      <c r="AO359">
        <v>37.772109010000001</v>
      </c>
    </row>
    <row r="360" spans="1:41">
      <c r="A360" s="1" t="s">
        <v>544</v>
      </c>
      <c r="B360">
        <v>3</v>
      </c>
      <c r="C360">
        <v>918</v>
      </c>
      <c r="D360">
        <v>14613</v>
      </c>
      <c r="E360" t="s">
        <v>42</v>
      </c>
      <c r="F360" t="s">
        <v>43</v>
      </c>
      <c r="G360">
        <v>2</v>
      </c>
      <c r="H360">
        <v>43</v>
      </c>
      <c r="I360">
        <v>5300</v>
      </c>
      <c r="K360" t="s">
        <v>597</v>
      </c>
      <c r="N360" t="s">
        <v>46</v>
      </c>
      <c r="O360">
        <v>29</v>
      </c>
      <c r="Q360">
        <f t="shared" si="6"/>
        <v>1</v>
      </c>
      <c r="R360">
        <v>1</v>
      </c>
      <c r="S360">
        <v>0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">
        <v>47</v>
      </c>
      <c r="AI360" t="s">
        <v>48</v>
      </c>
      <c r="AM360" t="s">
        <v>602</v>
      </c>
      <c r="AN360">
        <v>-122.49548163</v>
      </c>
      <c r="AO360">
        <v>37.772119170000003</v>
      </c>
    </row>
    <row r="361" spans="1:41">
      <c r="A361" s="1" t="s">
        <v>544</v>
      </c>
      <c r="B361">
        <v>3</v>
      </c>
      <c r="C361">
        <v>918</v>
      </c>
      <c r="D361">
        <v>14613</v>
      </c>
      <c r="E361" t="s">
        <v>42</v>
      </c>
      <c r="F361" t="s">
        <v>43</v>
      </c>
      <c r="G361">
        <v>2</v>
      </c>
      <c r="H361">
        <v>44</v>
      </c>
      <c r="I361">
        <v>5000</v>
      </c>
      <c r="K361" t="s">
        <v>597</v>
      </c>
      <c r="N361" t="s">
        <v>46</v>
      </c>
      <c r="O361">
        <v>25</v>
      </c>
      <c r="Q361">
        <f t="shared" si="6"/>
        <v>1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1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">
        <v>47</v>
      </c>
      <c r="AI361" t="s">
        <v>48</v>
      </c>
      <c r="AM361" t="s">
        <v>603</v>
      </c>
      <c r="AN361">
        <v>-122.49560162</v>
      </c>
      <c r="AO361">
        <v>37.772100399999999</v>
      </c>
    </row>
    <row r="362" spans="1:41">
      <c r="A362" s="1" t="s">
        <v>544</v>
      </c>
      <c r="B362">
        <v>3</v>
      </c>
      <c r="C362">
        <v>918</v>
      </c>
      <c r="D362">
        <v>14613</v>
      </c>
      <c r="E362" t="s">
        <v>42</v>
      </c>
      <c r="F362" t="s">
        <v>43</v>
      </c>
      <c r="G362">
        <v>2</v>
      </c>
      <c r="H362">
        <v>45</v>
      </c>
      <c r="I362">
        <v>5946</v>
      </c>
      <c r="K362" t="s">
        <v>597</v>
      </c>
      <c r="N362" t="s">
        <v>46</v>
      </c>
      <c r="O362">
        <v>56</v>
      </c>
      <c r="Q362">
        <f t="shared" si="6"/>
        <v>3</v>
      </c>
      <c r="R362">
        <v>1</v>
      </c>
      <c r="S362">
        <v>0</v>
      </c>
      <c r="T362">
        <v>0</v>
      </c>
      <c r="U362">
        <v>3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">
        <v>47</v>
      </c>
      <c r="AI362" t="s">
        <v>48</v>
      </c>
      <c r="AM362" t="s">
        <v>604</v>
      </c>
      <c r="AN362">
        <v>-122.4957347</v>
      </c>
      <c r="AO362">
        <v>37.7720792</v>
      </c>
    </row>
    <row r="363" spans="1:41">
      <c r="A363" s="1" t="s">
        <v>544</v>
      </c>
      <c r="B363">
        <v>3</v>
      </c>
      <c r="C363">
        <v>918</v>
      </c>
      <c r="D363">
        <v>14613</v>
      </c>
      <c r="E363" t="s">
        <v>42</v>
      </c>
      <c r="F363" t="s">
        <v>43</v>
      </c>
      <c r="G363">
        <v>2</v>
      </c>
      <c r="H363">
        <v>46</v>
      </c>
      <c r="I363" t="s">
        <v>605</v>
      </c>
      <c r="K363" t="s">
        <v>597</v>
      </c>
      <c r="N363" t="s">
        <v>46</v>
      </c>
      <c r="O363">
        <v>18</v>
      </c>
      <c r="Q363">
        <f t="shared" si="6"/>
        <v>1</v>
      </c>
      <c r="R363">
        <v>1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">
        <v>47</v>
      </c>
      <c r="AI363" t="s">
        <v>48</v>
      </c>
      <c r="AM363" t="s">
        <v>606</v>
      </c>
      <c r="AN363">
        <v>-122.49637945000001</v>
      </c>
      <c r="AO363">
        <v>37.77202655</v>
      </c>
    </row>
    <row r="364" spans="1:41">
      <c r="A364" s="1" t="s">
        <v>544</v>
      </c>
      <c r="B364">
        <v>3</v>
      </c>
      <c r="C364">
        <v>918</v>
      </c>
      <c r="D364">
        <v>14613</v>
      </c>
      <c r="E364" t="s">
        <v>42</v>
      </c>
      <c r="F364" t="s">
        <v>43</v>
      </c>
      <c r="G364">
        <v>2</v>
      </c>
      <c r="H364">
        <v>47</v>
      </c>
      <c r="I364">
        <v>6000</v>
      </c>
      <c r="K364" t="s">
        <v>597</v>
      </c>
      <c r="N364" t="s">
        <v>46</v>
      </c>
      <c r="O364">
        <v>20</v>
      </c>
      <c r="Q364">
        <f t="shared" si="6"/>
        <v>1</v>
      </c>
      <c r="R364">
        <v>1</v>
      </c>
      <c r="S364">
        <v>0</v>
      </c>
      <c r="T364">
        <v>0</v>
      </c>
      <c r="U364">
        <v>0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">
        <v>47</v>
      </c>
      <c r="AI364" t="s">
        <v>48</v>
      </c>
      <c r="AM364" t="s">
        <v>607</v>
      </c>
      <c r="AN364">
        <v>-122.49651556000001</v>
      </c>
      <c r="AO364">
        <v>37.772016100000002</v>
      </c>
    </row>
    <row r="365" spans="1:41">
      <c r="A365" s="1" t="s">
        <v>544</v>
      </c>
      <c r="B365">
        <v>3</v>
      </c>
      <c r="C365">
        <v>918</v>
      </c>
      <c r="D365">
        <v>14613</v>
      </c>
      <c r="E365" t="s">
        <v>42</v>
      </c>
      <c r="F365" t="s">
        <v>43</v>
      </c>
      <c r="G365">
        <v>2</v>
      </c>
      <c r="H365">
        <v>48</v>
      </c>
      <c r="I365" t="s">
        <v>608</v>
      </c>
      <c r="K365" t="s">
        <v>597</v>
      </c>
      <c r="N365" t="s">
        <v>46</v>
      </c>
      <c r="O365">
        <v>59</v>
      </c>
      <c r="Q365">
        <f t="shared" si="6"/>
        <v>2</v>
      </c>
      <c r="R365">
        <v>1</v>
      </c>
      <c r="S365">
        <v>0</v>
      </c>
      <c r="T365">
        <v>0</v>
      </c>
      <c r="U365">
        <v>2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</v>
      </c>
      <c r="AG365">
        <v>0</v>
      </c>
      <c r="AH365" t="s">
        <v>47</v>
      </c>
      <c r="AI365" t="s">
        <v>48</v>
      </c>
      <c r="AM365" t="s">
        <v>609</v>
      </c>
      <c r="AN365">
        <v>-122.49659656</v>
      </c>
      <c r="AO365">
        <v>37.772061219999998</v>
      </c>
    </row>
    <row r="366" spans="1:41">
      <c r="A366" s="1" t="s">
        <v>544</v>
      </c>
      <c r="B366">
        <v>3</v>
      </c>
      <c r="C366">
        <v>918</v>
      </c>
      <c r="D366">
        <v>14613</v>
      </c>
      <c r="E366" t="s">
        <v>42</v>
      </c>
      <c r="F366" t="s">
        <v>43</v>
      </c>
      <c r="G366">
        <v>2</v>
      </c>
      <c r="H366">
        <v>49</v>
      </c>
      <c r="I366">
        <v>3000</v>
      </c>
      <c r="K366" t="s">
        <v>572</v>
      </c>
      <c r="N366" t="s">
        <v>46</v>
      </c>
      <c r="O366">
        <v>37</v>
      </c>
      <c r="Q366">
        <f t="shared" si="6"/>
        <v>1</v>
      </c>
      <c r="R366">
        <v>1</v>
      </c>
      <c r="S366">
        <v>0</v>
      </c>
      <c r="T366">
        <v>0</v>
      </c>
      <c r="U366">
        <v>0</v>
      </c>
      <c r="V366">
        <v>1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">
        <v>47</v>
      </c>
      <c r="AI366" t="s">
        <v>48</v>
      </c>
      <c r="AM366" t="s">
        <v>610</v>
      </c>
      <c r="AN366">
        <v>-122.49901763</v>
      </c>
      <c r="AO366">
        <v>37.775682240000002</v>
      </c>
    </row>
    <row r="367" spans="1:41">
      <c r="A367" s="1" t="s">
        <v>544</v>
      </c>
      <c r="B367">
        <v>3</v>
      </c>
      <c r="C367">
        <v>918</v>
      </c>
      <c r="D367">
        <v>14613</v>
      </c>
      <c r="E367" t="s">
        <v>42</v>
      </c>
      <c r="F367" t="s">
        <v>43</v>
      </c>
      <c r="G367">
        <v>2</v>
      </c>
      <c r="H367">
        <v>50</v>
      </c>
      <c r="I367">
        <v>3117</v>
      </c>
      <c r="K367" t="s">
        <v>572</v>
      </c>
      <c r="N367" t="s">
        <v>46</v>
      </c>
      <c r="O367">
        <v>31</v>
      </c>
      <c r="Q367">
        <f t="shared" si="6"/>
        <v>1</v>
      </c>
      <c r="R367">
        <v>1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">
        <v>47</v>
      </c>
      <c r="AI367" t="s">
        <v>48</v>
      </c>
      <c r="AM367" t="s">
        <v>611</v>
      </c>
      <c r="AN367">
        <v>-122.49878823</v>
      </c>
      <c r="AO367">
        <v>37.775657969999997</v>
      </c>
    </row>
    <row r="368" spans="1:41">
      <c r="A368" s="1" t="s">
        <v>544</v>
      </c>
      <c r="B368">
        <v>3</v>
      </c>
      <c r="C368">
        <v>918</v>
      </c>
      <c r="D368">
        <v>14613</v>
      </c>
      <c r="E368" t="s">
        <v>42</v>
      </c>
      <c r="F368" t="s">
        <v>43</v>
      </c>
      <c r="G368">
        <v>2</v>
      </c>
      <c r="H368">
        <v>51</v>
      </c>
      <c r="I368">
        <v>3601</v>
      </c>
      <c r="K368" t="s">
        <v>572</v>
      </c>
      <c r="N368" t="s">
        <v>46</v>
      </c>
      <c r="O368">
        <v>25</v>
      </c>
      <c r="Q368">
        <f t="shared" si="6"/>
        <v>1</v>
      </c>
      <c r="R368">
        <v>1</v>
      </c>
      <c r="S368">
        <v>0</v>
      </c>
      <c r="T368">
        <v>0</v>
      </c>
      <c r="U368">
        <v>1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">
        <v>47</v>
      </c>
      <c r="AI368" t="s">
        <v>48</v>
      </c>
      <c r="AM368" t="s">
        <v>612</v>
      </c>
      <c r="AN368">
        <v>-122.49748194999999</v>
      </c>
      <c r="AO368">
        <v>37.775694880000003</v>
      </c>
    </row>
    <row r="369" spans="1:41">
      <c r="A369" s="1" t="s">
        <v>544</v>
      </c>
      <c r="B369">
        <v>3</v>
      </c>
      <c r="C369">
        <v>918</v>
      </c>
      <c r="D369">
        <v>14613</v>
      </c>
      <c r="E369" t="s">
        <v>42</v>
      </c>
      <c r="F369" t="s">
        <v>43</v>
      </c>
      <c r="G369">
        <v>2</v>
      </c>
      <c r="H369">
        <v>52</v>
      </c>
      <c r="I369">
        <v>3585</v>
      </c>
      <c r="K369" t="s">
        <v>572</v>
      </c>
      <c r="N369" t="s">
        <v>46</v>
      </c>
      <c r="O369">
        <v>42</v>
      </c>
      <c r="Q369">
        <f t="shared" si="6"/>
        <v>2</v>
      </c>
      <c r="R369">
        <v>1</v>
      </c>
      <c r="S369">
        <v>0</v>
      </c>
      <c r="T369">
        <v>0</v>
      </c>
      <c r="U369">
        <v>2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">
        <v>88</v>
      </c>
      <c r="AI369" t="s">
        <v>48</v>
      </c>
      <c r="AM369" t="s">
        <v>613</v>
      </c>
      <c r="AN369">
        <v>-122.49706299</v>
      </c>
      <c r="AO369">
        <v>37.775691809999998</v>
      </c>
    </row>
    <row r="370" spans="1:41">
      <c r="A370" s="1" t="s">
        <v>544</v>
      </c>
      <c r="B370">
        <v>3</v>
      </c>
      <c r="C370">
        <v>918</v>
      </c>
      <c r="D370">
        <v>14613</v>
      </c>
      <c r="E370" t="s">
        <v>42</v>
      </c>
      <c r="F370" t="s">
        <v>43</v>
      </c>
      <c r="G370">
        <v>2</v>
      </c>
      <c r="H370">
        <v>53</v>
      </c>
      <c r="I370">
        <v>3120</v>
      </c>
      <c r="K370" t="s">
        <v>614</v>
      </c>
      <c r="N370" t="s">
        <v>46</v>
      </c>
      <c r="O370">
        <v>20</v>
      </c>
      <c r="Q370">
        <f t="shared" si="6"/>
        <v>1</v>
      </c>
      <c r="R370">
        <v>1</v>
      </c>
      <c r="S370">
        <v>0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">
        <v>47</v>
      </c>
      <c r="AI370" t="s">
        <v>48</v>
      </c>
      <c r="AM370" t="s">
        <v>615</v>
      </c>
      <c r="AN370">
        <v>-122.49227601</v>
      </c>
      <c r="AO370">
        <v>37.774097689999998</v>
      </c>
    </row>
    <row r="371" spans="1:41">
      <c r="A371" s="1" t="s">
        <v>544</v>
      </c>
      <c r="B371">
        <v>3</v>
      </c>
      <c r="C371">
        <v>918</v>
      </c>
      <c r="D371">
        <v>14613</v>
      </c>
      <c r="E371" t="s">
        <v>42</v>
      </c>
      <c r="F371" t="s">
        <v>43</v>
      </c>
      <c r="G371">
        <v>2</v>
      </c>
      <c r="H371">
        <v>54</v>
      </c>
      <c r="I371">
        <v>3100</v>
      </c>
      <c r="K371" t="s">
        <v>614</v>
      </c>
      <c r="N371" t="s">
        <v>46</v>
      </c>
      <c r="O371">
        <v>39</v>
      </c>
      <c r="Q371">
        <f t="shared" si="6"/>
        <v>2</v>
      </c>
      <c r="R371">
        <v>1</v>
      </c>
      <c r="S371">
        <v>0</v>
      </c>
      <c r="T371">
        <v>0</v>
      </c>
      <c r="U371">
        <v>0</v>
      </c>
      <c r="V371">
        <v>2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">
        <v>47</v>
      </c>
      <c r="AI371" t="s">
        <v>48</v>
      </c>
      <c r="AM371" t="s">
        <v>616</v>
      </c>
      <c r="AN371">
        <v>-122.49243337</v>
      </c>
      <c r="AO371">
        <v>37.774081459999998</v>
      </c>
    </row>
    <row r="372" spans="1:41">
      <c r="A372" s="1" t="s">
        <v>544</v>
      </c>
      <c r="B372">
        <v>3</v>
      </c>
      <c r="C372">
        <v>918</v>
      </c>
      <c r="D372">
        <v>14613</v>
      </c>
      <c r="E372" t="s">
        <v>42</v>
      </c>
      <c r="F372" t="s">
        <v>43</v>
      </c>
      <c r="G372">
        <v>2</v>
      </c>
      <c r="H372">
        <v>55</v>
      </c>
      <c r="I372">
        <v>3138</v>
      </c>
      <c r="K372" t="s">
        <v>614</v>
      </c>
      <c r="N372" t="s">
        <v>46</v>
      </c>
      <c r="O372">
        <v>61</v>
      </c>
      <c r="Q372">
        <f t="shared" si="6"/>
        <v>3</v>
      </c>
      <c r="R372">
        <v>1</v>
      </c>
      <c r="S372">
        <v>0</v>
      </c>
      <c r="T372">
        <v>0</v>
      </c>
      <c r="U372">
        <v>2</v>
      </c>
      <c r="V372">
        <v>1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">
        <v>47</v>
      </c>
      <c r="AI372" t="s">
        <v>48</v>
      </c>
      <c r="AM372" t="s">
        <v>617</v>
      </c>
      <c r="AN372">
        <v>-122.49259718</v>
      </c>
      <c r="AO372">
        <v>37.774079409999999</v>
      </c>
    </row>
    <row r="373" spans="1:41">
      <c r="A373" s="1" t="s">
        <v>544</v>
      </c>
      <c r="B373">
        <v>3</v>
      </c>
      <c r="C373">
        <v>918</v>
      </c>
      <c r="D373">
        <v>14613</v>
      </c>
      <c r="E373" t="s">
        <v>42</v>
      </c>
      <c r="F373" t="s">
        <v>43</v>
      </c>
      <c r="G373">
        <v>2</v>
      </c>
      <c r="H373">
        <v>56</v>
      </c>
      <c r="I373">
        <v>3222</v>
      </c>
      <c r="K373" t="s">
        <v>614</v>
      </c>
      <c r="N373" t="s">
        <v>46</v>
      </c>
      <c r="O373">
        <v>90</v>
      </c>
      <c r="Q373">
        <f t="shared" si="6"/>
        <v>4</v>
      </c>
      <c r="R373">
        <v>1</v>
      </c>
      <c r="S373">
        <v>0</v>
      </c>
      <c r="T373">
        <v>0</v>
      </c>
      <c r="U373">
        <v>1</v>
      </c>
      <c r="V373">
        <v>3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">
        <v>47</v>
      </c>
      <c r="AI373" t="s">
        <v>48</v>
      </c>
      <c r="AM373" t="s">
        <v>618</v>
      </c>
      <c r="AN373">
        <v>-122.49349438</v>
      </c>
      <c r="AO373">
        <v>37.774056530000003</v>
      </c>
    </row>
    <row r="374" spans="1:41">
      <c r="A374" s="1" t="s">
        <v>544</v>
      </c>
      <c r="B374">
        <v>3</v>
      </c>
      <c r="C374">
        <v>918</v>
      </c>
      <c r="D374">
        <v>14613</v>
      </c>
      <c r="E374" t="s">
        <v>42</v>
      </c>
      <c r="F374" t="s">
        <v>43</v>
      </c>
      <c r="G374">
        <v>2</v>
      </c>
      <c r="H374">
        <v>57</v>
      </c>
      <c r="I374">
        <v>3000</v>
      </c>
      <c r="K374" t="s">
        <v>614</v>
      </c>
      <c r="N374" t="s">
        <v>46</v>
      </c>
      <c r="O374">
        <v>45</v>
      </c>
      <c r="Q374">
        <f t="shared" si="6"/>
        <v>2</v>
      </c>
      <c r="R374">
        <v>1</v>
      </c>
      <c r="S374">
        <v>0</v>
      </c>
      <c r="T374">
        <v>0</v>
      </c>
      <c r="U374">
        <v>1</v>
      </c>
      <c r="V374">
        <v>1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">
        <v>47</v>
      </c>
      <c r="AI374" t="s">
        <v>48</v>
      </c>
      <c r="AM374" t="s">
        <v>619</v>
      </c>
      <c r="AN374">
        <v>-122.49367823999999</v>
      </c>
      <c r="AO374">
        <v>37.774056119999997</v>
      </c>
    </row>
    <row r="375" spans="1:41">
      <c r="A375" s="1" t="s">
        <v>544</v>
      </c>
      <c r="B375">
        <v>3</v>
      </c>
      <c r="C375">
        <v>918</v>
      </c>
      <c r="D375">
        <v>14613</v>
      </c>
      <c r="E375" t="s">
        <v>42</v>
      </c>
      <c r="F375" t="s">
        <v>43</v>
      </c>
      <c r="G375">
        <v>2</v>
      </c>
      <c r="H375">
        <v>58</v>
      </c>
      <c r="I375">
        <v>3300</v>
      </c>
      <c r="K375" t="s">
        <v>614</v>
      </c>
      <c r="N375" t="s">
        <v>46</v>
      </c>
      <c r="O375">
        <v>30</v>
      </c>
      <c r="Q375">
        <f t="shared" si="6"/>
        <v>2</v>
      </c>
      <c r="R375">
        <v>1</v>
      </c>
      <c r="S375">
        <v>0</v>
      </c>
      <c r="T375">
        <v>0</v>
      </c>
      <c r="U375">
        <v>2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">
        <v>47</v>
      </c>
      <c r="AI375" t="s">
        <v>48</v>
      </c>
      <c r="AM375" t="s">
        <v>620</v>
      </c>
      <c r="AN375">
        <v>-122.49449164000001</v>
      </c>
      <c r="AO375">
        <v>37.774001169999998</v>
      </c>
    </row>
    <row r="376" spans="1:41">
      <c r="A376" s="1" t="s">
        <v>544</v>
      </c>
      <c r="B376">
        <v>3</v>
      </c>
      <c r="C376">
        <v>918</v>
      </c>
      <c r="D376">
        <v>14613</v>
      </c>
      <c r="E376" t="s">
        <v>42</v>
      </c>
      <c r="F376" t="s">
        <v>43</v>
      </c>
      <c r="G376">
        <v>2</v>
      </c>
      <c r="H376">
        <v>59</v>
      </c>
      <c r="I376">
        <v>3300</v>
      </c>
      <c r="K376" t="s">
        <v>614</v>
      </c>
      <c r="N376" t="s">
        <v>46</v>
      </c>
      <c r="O376">
        <v>30</v>
      </c>
      <c r="Q376">
        <f t="shared" si="6"/>
        <v>1</v>
      </c>
      <c r="R376">
        <v>1</v>
      </c>
      <c r="S376">
        <v>0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">
        <v>47</v>
      </c>
      <c r="AI376" t="s">
        <v>48</v>
      </c>
      <c r="AM376" t="s">
        <v>621</v>
      </c>
      <c r="AN376">
        <v>-122.49473481</v>
      </c>
      <c r="AO376">
        <v>37.773979529999998</v>
      </c>
    </row>
    <row r="377" spans="1:41">
      <c r="A377" s="1" t="s">
        <v>544</v>
      </c>
      <c r="B377">
        <v>3</v>
      </c>
      <c r="C377">
        <v>918</v>
      </c>
      <c r="D377">
        <v>14613</v>
      </c>
      <c r="E377" t="s">
        <v>42</v>
      </c>
      <c r="F377" t="s">
        <v>43</v>
      </c>
      <c r="G377">
        <v>2</v>
      </c>
      <c r="H377">
        <v>60</v>
      </c>
      <c r="I377">
        <v>3400</v>
      </c>
      <c r="K377" t="s">
        <v>614</v>
      </c>
      <c r="N377" t="s">
        <v>46</v>
      </c>
      <c r="O377">
        <v>51</v>
      </c>
      <c r="Q377">
        <f t="shared" si="6"/>
        <v>3</v>
      </c>
      <c r="R377">
        <v>1</v>
      </c>
      <c r="S377">
        <v>0</v>
      </c>
      <c r="T377">
        <v>0</v>
      </c>
      <c r="U377">
        <v>0</v>
      </c>
      <c r="V377">
        <v>3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">
        <v>47</v>
      </c>
      <c r="AI377" t="s">
        <v>48</v>
      </c>
      <c r="AM377" t="s">
        <v>622</v>
      </c>
      <c r="AN377">
        <v>-122.49546119999999</v>
      </c>
      <c r="AO377">
        <v>37.773942650000002</v>
      </c>
    </row>
    <row r="378" spans="1:41">
      <c r="A378" s="1" t="s">
        <v>544</v>
      </c>
      <c r="B378">
        <v>3</v>
      </c>
      <c r="C378">
        <v>918</v>
      </c>
      <c r="D378">
        <v>14613</v>
      </c>
      <c r="E378" t="s">
        <v>42</v>
      </c>
      <c r="F378" t="s">
        <v>43</v>
      </c>
      <c r="G378">
        <v>2</v>
      </c>
      <c r="H378">
        <v>61</v>
      </c>
      <c r="I378">
        <v>3400</v>
      </c>
      <c r="K378" t="s">
        <v>614</v>
      </c>
      <c r="N378" t="s">
        <v>46</v>
      </c>
      <c r="O378">
        <v>23</v>
      </c>
      <c r="Q378">
        <f t="shared" si="6"/>
        <v>1</v>
      </c>
      <c r="R378">
        <v>1</v>
      </c>
      <c r="S378">
        <v>0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">
        <v>47</v>
      </c>
      <c r="AI378" t="s">
        <v>48</v>
      </c>
      <c r="AM378" t="s">
        <v>623</v>
      </c>
      <c r="AN378">
        <v>-122.49568877999999</v>
      </c>
      <c r="AO378">
        <v>37.773941710000003</v>
      </c>
    </row>
    <row r="379" spans="1:41">
      <c r="A379" s="1" t="s">
        <v>544</v>
      </c>
      <c r="B379">
        <v>3</v>
      </c>
      <c r="C379">
        <v>918</v>
      </c>
      <c r="D379">
        <v>14613</v>
      </c>
      <c r="E379" t="s">
        <v>42</v>
      </c>
      <c r="F379" t="s">
        <v>43</v>
      </c>
      <c r="G379">
        <v>2</v>
      </c>
      <c r="H379">
        <v>62</v>
      </c>
      <c r="I379">
        <v>3400</v>
      </c>
      <c r="K379" t="s">
        <v>614</v>
      </c>
      <c r="N379" t="s">
        <v>46</v>
      </c>
      <c r="O379">
        <v>22</v>
      </c>
      <c r="Q379">
        <f t="shared" si="6"/>
        <v>1</v>
      </c>
      <c r="R379">
        <v>1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">
        <v>47</v>
      </c>
      <c r="AI379" t="s">
        <v>48</v>
      </c>
      <c r="AM379" t="s">
        <v>624</v>
      </c>
      <c r="AN379">
        <v>-122.49575385</v>
      </c>
      <c r="AO379">
        <v>37.773945050000002</v>
      </c>
    </row>
    <row r="380" spans="1:41">
      <c r="A380" s="1" t="s">
        <v>544</v>
      </c>
      <c r="B380">
        <v>3</v>
      </c>
      <c r="C380">
        <v>918</v>
      </c>
      <c r="D380">
        <v>14613</v>
      </c>
      <c r="E380" t="s">
        <v>42</v>
      </c>
      <c r="F380" t="s">
        <v>43</v>
      </c>
      <c r="G380">
        <v>2</v>
      </c>
      <c r="H380">
        <v>63</v>
      </c>
      <c r="I380" t="s">
        <v>625</v>
      </c>
      <c r="K380" t="s">
        <v>614</v>
      </c>
      <c r="N380" t="s">
        <v>46</v>
      </c>
      <c r="O380">
        <v>29</v>
      </c>
      <c r="Q380">
        <f t="shared" si="6"/>
        <v>1</v>
      </c>
      <c r="R380">
        <v>1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">
        <v>47</v>
      </c>
      <c r="AI380" t="s">
        <v>48</v>
      </c>
      <c r="AM380" t="s">
        <v>626</v>
      </c>
      <c r="AN380">
        <v>-122.49642167</v>
      </c>
      <c r="AO380">
        <v>37.773920240000002</v>
      </c>
    </row>
    <row r="381" spans="1:41">
      <c r="A381" s="1" t="s">
        <v>544</v>
      </c>
      <c r="B381">
        <v>3</v>
      </c>
      <c r="C381">
        <v>918</v>
      </c>
      <c r="D381">
        <v>14613</v>
      </c>
      <c r="E381" t="s">
        <v>42</v>
      </c>
      <c r="F381" t="s">
        <v>43</v>
      </c>
      <c r="G381">
        <v>2</v>
      </c>
      <c r="H381">
        <v>64</v>
      </c>
      <c r="I381">
        <v>3500</v>
      </c>
      <c r="K381" t="s">
        <v>614</v>
      </c>
      <c r="N381" t="s">
        <v>46</v>
      </c>
      <c r="O381">
        <v>36</v>
      </c>
      <c r="Q381">
        <f t="shared" si="6"/>
        <v>1</v>
      </c>
      <c r="R381">
        <v>1</v>
      </c>
      <c r="S381">
        <v>0</v>
      </c>
      <c r="T381">
        <v>0</v>
      </c>
      <c r="U381">
        <v>0</v>
      </c>
      <c r="V381">
        <v>1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">
        <v>47</v>
      </c>
      <c r="AI381" t="s">
        <v>48</v>
      </c>
      <c r="AM381" t="s">
        <v>627</v>
      </c>
      <c r="AN381">
        <v>-122.49672640999999</v>
      </c>
      <c r="AO381">
        <v>37.773910790000002</v>
      </c>
    </row>
    <row r="382" spans="1:41">
      <c r="A382" s="1" t="s">
        <v>544</v>
      </c>
      <c r="B382">
        <v>3</v>
      </c>
      <c r="C382">
        <v>918</v>
      </c>
      <c r="D382">
        <v>14613</v>
      </c>
      <c r="E382" t="s">
        <v>42</v>
      </c>
      <c r="F382" t="s">
        <v>43</v>
      </c>
      <c r="G382">
        <v>2</v>
      </c>
      <c r="H382">
        <v>65</v>
      </c>
      <c r="I382">
        <v>3600</v>
      </c>
      <c r="K382" t="s">
        <v>614</v>
      </c>
      <c r="N382" t="s">
        <v>46</v>
      </c>
      <c r="O382">
        <v>32</v>
      </c>
      <c r="Q382">
        <f t="shared" si="6"/>
        <v>2</v>
      </c>
      <c r="R382">
        <v>1</v>
      </c>
      <c r="S382">
        <v>0</v>
      </c>
      <c r="T382">
        <v>0</v>
      </c>
      <c r="U382">
        <v>2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">
        <v>47</v>
      </c>
      <c r="AI382" t="s">
        <v>48</v>
      </c>
      <c r="AM382" t="s">
        <v>628</v>
      </c>
      <c r="AN382">
        <v>-122.49780545</v>
      </c>
      <c r="AO382">
        <v>37.773849490000003</v>
      </c>
    </row>
    <row r="383" spans="1:41">
      <c r="A383" s="1" t="s">
        <v>544</v>
      </c>
      <c r="B383">
        <v>3</v>
      </c>
      <c r="C383">
        <v>918</v>
      </c>
      <c r="D383">
        <v>14613</v>
      </c>
      <c r="E383" t="s">
        <v>42</v>
      </c>
      <c r="F383" t="s">
        <v>43</v>
      </c>
      <c r="G383">
        <v>2</v>
      </c>
      <c r="H383">
        <v>66</v>
      </c>
      <c r="I383">
        <v>700</v>
      </c>
      <c r="K383" t="s">
        <v>629</v>
      </c>
      <c r="N383" t="s">
        <v>46</v>
      </c>
      <c r="O383">
        <v>28</v>
      </c>
      <c r="Q383">
        <f t="shared" ref="Q383:Q446" si="7">SUM(S383:AE383)</f>
        <v>1</v>
      </c>
      <c r="R383">
        <v>1</v>
      </c>
      <c r="S383">
        <v>0</v>
      </c>
      <c r="T383">
        <v>0</v>
      </c>
      <c r="U383">
        <v>0</v>
      </c>
      <c r="V383">
        <v>1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">
        <v>47</v>
      </c>
      <c r="AI383" t="s">
        <v>48</v>
      </c>
      <c r="AM383" t="s">
        <v>630</v>
      </c>
      <c r="AN383">
        <v>-122.49827295</v>
      </c>
      <c r="AO383">
        <v>37.773981050000003</v>
      </c>
    </row>
    <row r="384" spans="1:41">
      <c r="A384" s="1" t="s">
        <v>544</v>
      </c>
      <c r="B384">
        <v>3</v>
      </c>
      <c r="C384">
        <v>918</v>
      </c>
      <c r="D384">
        <v>14613</v>
      </c>
      <c r="E384" t="s">
        <v>42</v>
      </c>
      <c r="F384" t="s">
        <v>43</v>
      </c>
      <c r="G384">
        <v>2</v>
      </c>
      <c r="H384">
        <v>67</v>
      </c>
      <c r="I384">
        <v>3600</v>
      </c>
      <c r="K384" t="s">
        <v>629</v>
      </c>
      <c r="N384" t="s">
        <v>46</v>
      </c>
      <c r="O384">
        <v>25</v>
      </c>
      <c r="Q384">
        <f t="shared" si="7"/>
        <v>2</v>
      </c>
      <c r="R384">
        <v>1</v>
      </c>
      <c r="S384">
        <v>0</v>
      </c>
      <c r="T384">
        <v>0</v>
      </c>
      <c r="U384">
        <v>2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">
        <v>47</v>
      </c>
      <c r="AI384" t="s">
        <v>48</v>
      </c>
      <c r="AM384" t="s">
        <v>631</v>
      </c>
      <c r="AN384">
        <v>-122.49824185999999</v>
      </c>
      <c r="AO384">
        <v>37.774102569999997</v>
      </c>
    </row>
    <row r="385" spans="1:41">
      <c r="A385" s="1" t="s">
        <v>544</v>
      </c>
      <c r="B385">
        <v>3</v>
      </c>
      <c r="C385">
        <v>918</v>
      </c>
      <c r="D385">
        <v>14613</v>
      </c>
      <c r="E385" t="s">
        <v>42</v>
      </c>
      <c r="F385" t="s">
        <v>43</v>
      </c>
      <c r="G385">
        <v>2</v>
      </c>
      <c r="H385">
        <v>68</v>
      </c>
      <c r="I385">
        <v>700</v>
      </c>
      <c r="K385" t="s">
        <v>632</v>
      </c>
      <c r="N385" t="s">
        <v>46</v>
      </c>
      <c r="O385">
        <v>26</v>
      </c>
      <c r="Q385">
        <f t="shared" si="7"/>
        <v>2</v>
      </c>
      <c r="R385">
        <v>1</v>
      </c>
      <c r="S385">
        <v>0</v>
      </c>
      <c r="T385">
        <v>0</v>
      </c>
      <c r="U385">
        <v>2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">
        <v>47</v>
      </c>
      <c r="AI385" t="s">
        <v>48</v>
      </c>
      <c r="AM385" t="s">
        <v>633</v>
      </c>
      <c r="AN385">
        <v>-122.49827936</v>
      </c>
      <c r="AO385">
        <v>37.774458199999998</v>
      </c>
    </row>
    <row r="386" spans="1:41">
      <c r="A386" s="1" t="s">
        <v>544</v>
      </c>
      <c r="B386">
        <v>3</v>
      </c>
      <c r="C386">
        <v>918</v>
      </c>
      <c r="D386">
        <v>14613</v>
      </c>
      <c r="E386" t="s">
        <v>42</v>
      </c>
      <c r="F386" t="s">
        <v>43</v>
      </c>
      <c r="G386">
        <v>2</v>
      </c>
      <c r="H386">
        <v>69</v>
      </c>
      <c r="I386">
        <v>748</v>
      </c>
      <c r="K386" t="s">
        <v>634</v>
      </c>
      <c r="N386" t="s">
        <v>46</v>
      </c>
      <c r="O386">
        <v>23</v>
      </c>
      <c r="Q386">
        <f t="shared" si="7"/>
        <v>1</v>
      </c>
      <c r="R386">
        <v>1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">
        <v>47</v>
      </c>
      <c r="AI386" t="s">
        <v>48</v>
      </c>
      <c r="AM386" t="s">
        <v>635</v>
      </c>
      <c r="AN386">
        <v>-122.49829665</v>
      </c>
      <c r="AO386">
        <v>37.774652269999997</v>
      </c>
    </row>
    <row r="387" spans="1:41">
      <c r="A387" s="1" t="s">
        <v>544</v>
      </c>
      <c r="B387">
        <v>3</v>
      </c>
      <c r="C387">
        <v>918</v>
      </c>
      <c r="D387">
        <v>14613</v>
      </c>
      <c r="E387" t="s">
        <v>42</v>
      </c>
      <c r="F387" t="s">
        <v>43</v>
      </c>
      <c r="G387">
        <v>2</v>
      </c>
      <c r="H387">
        <v>70</v>
      </c>
      <c r="I387">
        <v>700</v>
      </c>
      <c r="K387" t="s">
        <v>629</v>
      </c>
      <c r="N387" t="s">
        <v>46</v>
      </c>
      <c r="O387">
        <v>38</v>
      </c>
      <c r="Q387">
        <f t="shared" si="7"/>
        <v>1</v>
      </c>
      <c r="R387">
        <v>1</v>
      </c>
      <c r="S387">
        <v>0</v>
      </c>
      <c r="T387">
        <v>0</v>
      </c>
      <c r="U387">
        <v>0</v>
      </c>
      <c r="V387">
        <v>1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">
        <v>47</v>
      </c>
      <c r="AI387" t="s">
        <v>48</v>
      </c>
      <c r="AM387" t="s">
        <v>636</v>
      </c>
      <c r="AN387">
        <v>-122.49830842</v>
      </c>
      <c r="AO387">
        <v>37.77477365</v>
      </c>
    </row>
    <row r="388" spans="1:41">
      <c r="A388" s="1" t="s">
        <v>544</v>
      </c>
      <c r="B388">
        <v>3</v>
      </c>
      <c r="C388">
        <v>918</v>
      </c>
      <c r="D388">
        <v>14613</v>
      </c>
      <c r="E388" t="s">
        <v>42</v>
      </c>
      <c r="F388" t="s">
        <v>43</v>
      </c>
      <c r="G388">
        <v>2</v>
      </c>
      <c r="H388">
        <v>71</v>
      </c>
      <c r="I388">
        <v>700</v>
      </c>
      <c r="K388" t="s">
        <v>629</v>
      </c>
      <c r="N388" t="s">
        <v>46</v>
      </c>
      <c r="O388">
        <v>29</v>
      </c>
      <c r="Q388">
        <f t="shared" si="7"/>
        <v>1</v>
      </c>
      <c r="R388">
        <v>1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">
        <v>47</v>
      </c>
      <c r="AI388" t="s">
        <v>48</v>
      </c>
      <c r="AM388" t="s">
        <v>637</v>
      </c>
      <c r="AN388">
        <v>-122.49832963</v>
      </c>
      <c r="AO388">
        <v>37.775024250000001</v>
      </c>
    </row>
    <row r="389" spans="1:41">
      <c r="A389" s="1" t="s">
        <v>544</v>
      </c>
      <c r="B389">
        <v>3</v>
      </c>
      <c r="C389">
        <v>918</v>
      </c>
      <c r="D389">
        <v>14613</v>
      </c>
      <c r="E389" t="s">
        <v>42</v>
      </c>
      <c r="F389" t="s">
        <v>43</v>
      </c>
      <c r="G389">
        <v>2</v>
      </c>
      <c r="H389">
        <v>72</v>
      </c>
      <c r="I389">
        <v>724</v>
      </c>
      <c r="K389" t="s">
        <v>629</v>
      </c>
      <c r="N389" t="s">
        <v>46</v>
      </c>
      <c r="O389">
        <v>23</v>
      </c>
      <c r="Q389">
        <f t="shared" si="7"/>
        <v>1</v>
      </c>
      <c r="R389">
        <v>1</v>
      </c>
      <c r="S389">
        <v>0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">
        <v>47</v>
      </c>
      <c r="AI389" t="s">
        <v>48</v>
      </c>
      <c r="AM389" t="s">
        <v>638</v>
      </c>
      <c r="AN389">
        <v>-122.49832209</v>
      </c>
      <c r="AO389">
        <v>37.77518792</v>
      </c>
    </row>
    <row r="390" spans="1:41">
      <c r="A390" s="1" t="s">
        <v>544</v>
      </c>
      <c r="B390">
        <v>3</v>
      </c>
      <c r="C390">
        <v>918</v>
      </c>
      <c r="D390">
        <v>14613</v>
      </c>
      <c r="E390" t="s">
        <v>42</v>
      </c>
      <c r="F390" t="s">
        <v>43</v>
      </c>
      <c r="G390">
        <v>2</v>
      </c>
      <c r="H390">
        <v>73</v>
      </c>
      <c r="I390">
        <v>714</v>
      </c>
      <c r="K390" t="s">
        <v>629</v>
      </c>
      <c r="N390" t="s">
        <v>46</v>
      </c>
      <c r="O390">
        <v>28</v>
      </c>
      <c r="Q390">
        <f t="shared" si="7"/>
        <v>1</v>
      </c>
      <c r="R390">
        <v>1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">
        <v>47</v>
      </c>
      <c r="AI390" t="s">
        <v>48</v>
      </c>
      <c r="AM390" t="s">
        <v>639</v>
      </c>
      <c r="AN390">
        <v>-122.49832336</v>
      </c>
      <c r="AO390">
        <v>37.775273210000002</v>
      </c>
    </row>
    <row r="391" spans="1:41">
      <c r="A391" s="1" t="s">
        <v>544</v>
      </c>
      <c r="B391">
        <v>3</v>
      </c>
      <c r="C391">
        <v>918</v>
      </c>
      <c r="D391">
        <v>14613</v>
      </c>
      <c r="E391" t="s">
        <v>42</v>
      </c>
      <c r="F391" t="s">
        <v>43</v>
      </c>
      <c r="G391">
        <v>2</v>
      </c>
      <c r="H391">
        <v>74</v>
      </c>
      <c r="I391">
        <v>7332</v>
      </c>
      <c r="K391" t="s">
        <v>45</v>
      </c>
      <c r="N391" t="s">
        <v>46</v>
      </c>
      <c r="O391">
        <v>46</v>
      </c>
      <c r="Q391">
        <f t="shared" si="7"/>
        <v>1</v>
      </c>
      <c r="R391">
        <v>1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">
        <v>47</v>
      </c>
      <c r="AI391" t="s">
        <v>48</v>
      </c>
      <c r="AM391" t="s">
        <v>640</v>
      </c>
      <c r="AN391">
        <v>-122.49816276</v>
      </c>
      <c r="AO391">
        <v>37.77941285</v>
      </c>
    </row>
    <row r="392" spans="1:41">
      <c r="A392" s="1" t="s">
        <v>544</v>
      </c>
      <c r="B392">
        <v>3</v>
      </c>
      <c r="C392">
        <v>918</v>
      </c>
      <c r="D392">
        <v>14613</v>
      </c>
      <c r="E392" t="s">
        <v>42</v>
      </c>
      <c r="F392" t="s">
        <v>43</v>
      </c>
      <c r="G392">
        <v>2</v>
      </c>
      <c r="H392">
        <v>75</v>
      </c>
      <c r="I392">
        <v>7000</v>
      </c>
      <c r="K392" t="s">
        <v>45</v>
      </c>
      <c r="N392" t="s">
        <v>46</v>
      </c>
      <c r="O392">
        <v>80</v>
      </c>
      <c r="Q392">
        <f t="shared" si="7"/>
        <v>3</v>
      </c>
      <c r="R392">
        <v>1</v>
      </c>
      <c r="S392">
        <v>0</v>
      </c>
      <c r="T392">
        <v>1</v>
      </c>
      <c r="U392">
        <v>2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">
        <v>47</v>
      </c>
      <c r="AI392" t="s">
        <v>48</v>
      </c>
      <c r="AM392" t="s">
        <v>641</v>
      </c>
      <c r="AN392">
        <v>-122.49798084</v>
      </c>
      <c r="AO392">
        <v>37.779410230000003</v>
      </c>
    </row>
    <row r="393" spans="1:41">
      <c r="A393" s="1" t="s">
        <v>544</v>
      </c>
      <c r="B393">
        <v>3</v>
      </c>
      <c r="C393">
        <v>918</v>
      </c>
      <c r="D393">
        <v>14613</v>
      </c>
      <c r="E393" t="s">
        <v>42</v>
      </c>
      <c r="F393" t="s">
        <v>43</v>
      </c>
      <c r="G393">
        <v>2</v>
      </c>
      <c r="H393">
        <v>76</v>
      </c>
      <c r="I393">
        <v>7315</v>
      </c>
      <c r="K393" t="s">
        <v>45</v>
      </c>
      <c r="N393" t="s">
        <v>53</v>
      </c>
      <c r="O393">
        <v>138</v>
      </c>
      <c r="Q393">
        <f t="shared" si="7"/>
        <v>1</v>
      </c>
      <c r="R393">
        <v>1</v>
      </c>
      <c r="S393">
        <v>0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">
        <v>47</v>
      </c>
      <c r="AI393" t="s">
        <v>48</v>
      </c>
      <c r="AM393" t="s">
        <v>642</v>
      </c>
      <c r="AN393">
        <v>-122.49798681999999</v>
      </c>
      <c r="AO393">
        <v>37.779417029999998</v>
      </c>
    </row>
    <row r="394" spans="1:41">
      <c r="A394" s="1" t="s">
        <v>544</v>
      </c>
      <c r="B394">
        <v>3</v>
      </c>
      <c r="C394">
        <v>918</v>
      </c>
      <c r="D394">
        <v>14613</v>
      </c>
      <c r="E394" t="s">
        <v>42</v>
      </c>
      <c r="F394" t="s">
        <v>43</v>
      </c>
      <c r="G394">
        <v>2</v>
      </c>
      <c r="H394">
        <v>77</v>
      </c>
      <c r="I394">
        <v>7300</v>
      </c>
      <c r="K394" t="s">
        <v>45</v>
      </c>
      <c r="N394" t="s">
        <v>46</v>
      </c>
      <c r="O394">
        <v>27</v>
      </c>
      <c r="Q394">
        <f t="shared" si="7"/>
        <v>1</v>
      </c>
      <c r="R394">
        <v>1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">
        <v>47</v>
      </c>
      <c r="AI394" t="s">
        <v>48</v>
      </c>
      <c r="AM394" t="s">
        <v>643</v>
      </c>
      <c r="AN394">
        <v>-122.49788633999999</v>
      </c>
      <c r="AO394">
        <v>37.7794758</v>
      </c>
    </row>
    <row r="395" spans="1:41">
      <c r="A395" s="1" t="s">
        <v>544</v>
      </c>
      <c r="B395">
        <v>3</v>
      </c>
      <c r="C395">
        <v>918</v>
      </c>
      <c r="D395">
        <v>14613</v>
      </c>
      <c r="E395" t="s">
        <v>42</v>
      </c>
      <c r="F395" t="s">
        <v>43</v>
      </c>
      <c r="G395">
        <v>2</v>
      </c>
      <c r="H395">
        <v>78</v>
      </c>
      <c r="I395">
        <v>7233</v>
      </c>
      <c r="K395" t="s">
        <v>45</v>
      </c>
      <c r="N395" t="s">
        <v>53</v>
      </c>
      <c r="O395">
        <v>74</v>
      </c>
      <c r="Q395">
        <f t="shared" si="7"/>
        <v>2</v>
      </c>
      <c r="R395">
        <v>1</v>
      </c>
      <c r="S395">
        <v>0</v>
      </c>
      <c r="T395">
        <v>0</v>
      </c>
      <c r="U395">
        <v>0</v>
      </c>
      <c r="V395">
        <v>2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">
        <v>47</v>
      </c>
      <c r="AI395" t="s">
        <v>48</v>
      </c>
      <c r="AJ395" t="s">
        <v>137</v>
      </c>
      <c r="AM395" t="s">
        <v>644</v>
      </c>
      <c r="AN395">
        <v>-122.49713377</v>
      </c>
      <c r="AO395">
        <v>37.779476600000002</v>
      </c>
    </row>
    <row r="396" spans="1:41">
      <c r="A396" s="1" t="s">
        <v>544</v>
      </c>
      <c r="B396">
        <v>3</v>
      </c>
      <c r="C396">
        <v>918</v>
      </c>
      <c r="D396">
        <v>14613</v>
      </c>
      <c r="E396" t="s">
        <v>42</v>
      </c>
      <c r="F396" t="s">
        <v>43</v>
      </c>
      <c r="G396">
        <v>2</v>
      </c>
      <c r="H396">
        <v>79</v>
      </c>
      <c r="I396">
        <v>7221</v>
      </c>
      <c r="K396" t="s">
        <v>45</v>
      </c>
      <c r="N396" t="s">
        <v>53</v>
      </c>
      <c r="O396">
        <v>89</v>
      </c>
      <c r="Q396">
        <f t="shared" si="7"/>
        <v>1</v>
      </c>
      <c r="R396">
        <v>1</v>
      </c>
      <c r="S396">
        <v>0</v>
      </c>
      <c r="T396">
        <v>0</v>
      </c>
      <c r="U396">
        <v>0</v>
      </c>
      <c r="V396">
        <v>1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">
        <v>47</v>
      </c>
      <c r="AI396" t="s">
        <v>48</v>
      </c>
      <c r="AM396" t="s">
        <v>645</v>
      </c>
      <c r="AN396">
        <v>-122.49696482</v>
      </c>
      <c r="AO396">
        <v>37.779459869999997</v>
      </c>
    </row>
    <row r="397" spans="1:41">
      <c r="A397" s="1" t="s">
        <v>544</v>
      </c>
      <c r="B397">
        <v>3</v>
      </c>
      <c r="C397">
        <v>918</v>
      </c>
      <c r="D397">
        <v>14613</v>
      </c>
      <c r="E397" t="s">
        <v>42</v>
      </c>
      <c r="F397" t="s">
        <v>43</v>
      </c>
      <c r="G397">
        <v>2</v>
      </c>
      <c r="H397">
        <v>80</v>
      </c>
      <c r="I397">
        <v>7145</v>
      </c>
      <c r="K397" t="s">
        <v>45</v>
      </c>
      <c r="N397" t="s">
        <v>46</v>
      </c>
      <c r="O397">
        <v>21</v>
      </c>
      <c r="Q397">
        <f t="shared" si="7"/>
        <v>1</v>
      </c>
      <c r="R397">
        <v>1</v>
      </c>
      <c r="S397">
        <v>0</v>
      </c>
      <c r="T397">
        <v>0</v>
      </c>
      <c r="U397">
        <v>0</v>
      </c>
      <c r="V397">
        <v>1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">
        <v>47</v>
      </c>
      <c r="AI397" t="s">
        <v>48</v>
      </c>
      <c r="AM397" t="s">
        <v>646</v>
      </c>
      <c r="AN397">
        <v>-122.49627233</v>
      </c>
      <c r="AO397">
        <v>37.779475580000003</v>
      </c>
    </row>
    <row r="398" spans="1:41">
      <c r="A398" s="1" t="s">
        <v>544</v>
      </c>
      <c r="B398">
        <v>3</v>
      </c>
      <c r="C398">
        <v>918</v>
      </c>
      <c r="D398">
        <v>14613</v>
      </c>
      <c r="E398" t="s">
        <v>42</v>
      </c>
      <c r="F398" t="s">
        <v>43</v>
      </c>
      <c r="G398">
        <v>2</v>
      </c>
      <c r="H398">
        <v>81</v>
      </c>
      <c r="I398">
        <v>7100</v>
      </c>
      <c r="K398" t="s">
        <v>45</v>
      </c>
      <c r="N398" t="s">
        <v>46</v>
      </c>
      <c r="O398">
        <v>42</v>
      </c>
      <c r="Q398">
        <f t="shared" si="7"/>
        <v>2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2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">
        <v>47</v>
      </c>
      <c r="AI398" t="s">
        <v>48</v>
      </c>
      <c r="AM398" t="s">
        <v>647</v>
      </c>
      <c r="AN398">
        <v>-122.49595244</v>
      </c>
      <c r="AO398">
        <v>37.779504549999999</v>
      </c>
    </row>
    <row r="399" spans="1:41">
      <c r="A399" s="1" t="s">
        <v>544</v>
      </c>
      <c r="B399">
        <v>3</v>
      </c>
      <c r="C399">
        <v>918</v>
      </c>
      <c r="D399">
        <v>14613</v>
      </c>
      <c r="E399" t="s">
        <v>42</v>
      </c>
      <c r="F399" t="s">
        <v>43</v>
      </c>
      <c r="G399">
        <v>2</v>
      </c>
      <c r="H399">
        <v>82</v>
      </c>
      <c r="I399" t="s">
        <v>648</v>
      </c>
      <c r="K399" t="s">
        <v>45</v>
      </c>
      <c r="N399" t="s">
        <v>46</v>
      </c>
      <c r="O399">
        <v>58</v>
      </c>
      <c r="Q399">
        <f t="shared" si="7"/>
        <v>2</v>
      </c>
      <c r="R399">
        <v>1</v>
      </c>
      <c r="S399">
        <v>0</v>
      </c>
      <c r="T399">
        <v>0</v>
      </c>
      <c r="U399">
        <v>0</v>
      </c>
      <c r="V399">
        <v>0</v>
      </c>
      <c r="W399">
        <v>2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">
        <v>47</v>
      </c>
      <c r="AM399" t="s">
        <v>649</v>
      </c>
      <c r="AN399">
        <v>-122.49587724</v>
      </c>
      <c r="AO399">
        <v>37.779512089999997</v>
      </c>
    </row>
    <row r="400" spans="1:41">
      <c r="A400" s="1" t="s">
        <v>544</v>
      </c>
      <c r="B400">
        <v>3</v>
      </c>
      <c r="C400">
        <v>918</v>
      </c>
      <c r="D400">
        <v>14613</v>
      </c>
      <c r="E400" t="s">
        <v>42</v>
      </c>
      <c r="F400" t="s">
        <v>43</v>
      </c>
      <c r="G400">
        <v>2</v>
      </c>
      <c r="H400">
        <v>83</v>
      </c>
      <c r="I400">
        <v>7000</v>
      </c>
      <c r="K400" t="s">
        <v>45</v>
      </c>
      <c r="N400" t="s">
        <v>46</v>
      </c>
      <c r="O400">
        <v>31</v>
      </c>
      <c r="Q400">
        <f t="shared" si="7"/>
        <v>2</v>
      </c>
      <c r="R400">
        <v>1</v>
      </c>
      <c r="S400">
        <v>0</v>
      </c>
      <c r="T400">
        <v>0</v>
      </c>
      <c r="U400">
        <v>1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">
        <v>47</v>
      </c>
      <c r="AI400" t="s">
        <v>48</v>
      </c>
      <c r="AM400" t="s">
        <v>650</v>
      </c>
      <c r="AN400">
        <v>-122.49516387</v>
      </c>
      <c r="AO400">
        <v>37.779541100000003</v>
      </c>
    </row>
    <row r="401" spans="1:41">
      <c r="A401" s="1" t="s">
        <v>544</v>
      </c>
      <c r="B401">
        <v>3</v>
      </c>
      <c r="C401">
        <v>918</v>
      </c>
      <c r="D401">
        <v>14613</v>
      </c>
      <c r="E401" t="s">
        <v>42</v>
      </c>
      <c r="F401" t="s">
        <v>43</v>
      </c>
      <c r="G401">
        <v>2</v>
      </c>
      <c r="H401">
        <v>84</v>
      </c>
      <c r="I401">
        <v>7100</v>
      </c>
      <c r="K401" t="s">
        <v>45</v>
      </c>
      <c r="N401" t="s">
        <v>46</v>
      </c>
      <c r="O401">
        <v>23</v>
      </c>
      <c r="Q401">
        <f t="shared" si="7"/>
        <v>1</v>
      </c>
      <c r="R401">
        <v>1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">
        <v>47</v>
      </c>
      <c r="AI401" t="s">
        <v>48</v>
      </c>
      <c r="AM401" t="s">
        <v>651</v>
      </c>
      <c r="AN401">
        <v>-122.49504871000001</v>
      </c>
      <c r="AO401">
        <v>37.779579470000002</v>
      </c>
    </row>
    <row r="402" spans="1:41">
      <c r="A402" s="1" t="s">
        <v>544</v>
      </c>
      <c r="B402">
        <v>3</v>
      </c>
      <c r="C402">
        <v>918</v>
      </c>
      <c r="D402">
        <v>14613</v>
      </c>
      <c r="E402" t="s">
        <v>42</v>
      </c>
      <c r="F402" t="s">
        <v>43</v>
      </c>
      <c r="G402">
        <v>2</v>
      </c>
      <c r="H402">
        <v>85</v>
      </c>
      <c r="I402">
        <v>7100</v>
      </c>
      <c r="K402" t="s">
        <v>45</v>
      </c>
      <c r="N402" t="s">
        <v>46</v>
      </c>
      <c r="O402">
        <v>51</v>
      </c>
      <c r="Q402">
        <f t="shared" si="7"/>
        <v>2</v>
      </c>
      <c r="R402">
        <v>1</v>
      </c>
      <c r="S402">
        <v>0</v>
      </c>
      <c r="T402">
        <v>0</v>
      </c>
      <c r="U402">
        <v>0</v>
      </c>
      <c r="V402">
        <v>2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M402" t="s">
        <v>652</v>
      </c>
      <c r="AN402">
        <v>-122.49489625</v>
      </c>
      <c r="AO402">
        <v>37.779604550000002</v>
      </c>
    </row>
    <row r="403" spans="1:41">
      <c r="A403" s="1" t="s">
        <v>544</v>
      </c>
      <c r="B403">
        <v>3</v>
      </c>
      <c r="C403">
        <v>918</v>
      </c>
      <c r="D403">
        <v>14613</v>
      </c>
      <c r="E403" t="s">
        <v>42</v>
      </c>
      <c r="F403" t="s">
        <v>43</v>
      </c>
      <c r="G403">
        <v>2</v>
      </c>
      <c r="H403">
        <v>86</v>
      </c>
      <c r="I403">
        <v>7100</v>
      </c>
      <c r="K403" t="s">
        <v>45</v>
      </c>
      <c r="N403" t="s">
        <v>46</v>
      </c>
      <c r="O403">
        <v>32</v>
      </c>
      <c r="Q403">
        <f t="shared" si="7"/>
        <v>1</v>
      </c>
      <c r="R403">
        <v>1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">
        <v>47</v>
      </c>
      <c r="AI403" t="s">
        <v>48</v>
      </c>
      <c r="AM403" t="s">
        <v>653</v>
      </c>
      <c r="AN403">
        <v>-122.49466284</v>
      </c>
      <c r="AO403">
        <v>37.779535369999998</v>
      </c>
    </row>
    <row r="404" spans="1:41">
      <c r="A404" s="1" t="s">
        <v>544</v>
      </c>
      <c r="B404">
        <v>3</v>
      </c>
      <c r="C404">
        <v>918</v>
      </c>
      <c r="D404">
        <v>14613</v>
      </c>
      <c r="E404" t="s">
        <v>42</v>
      </c>
      <c r="F404" t="s">
        <v>43</v>
      </c>
      <c r="G404">
        <v>2</v>
      </c>
      <c r="H404">
        <v>87</v>
      </c>
      <c r="I404">
        <v>6900</v>
      </c>
      <c r="K404" t="s">
        <v>45</v>
      </c>
      <c r="N404" t="s">
        <v>46</v>
      </c>
      <c r="O404">
        <v>59</v>
      </c>
      <c r="Q404">
        <f t="shared" si="7"/>
        <v>1</v>
      </c>
      <c r="R404">
        <v>1</v>
      </c>
      <c r="S404">
        <v>0</v>
      </c>
      <c r="T404">
        <v>0</v>
      </c>
      <c r="U404">
        <v>0</v>
      </c>
      <c r="V404">
        <v>0</v>
      </c>
      <c r="W404">
        <v>1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">
        <v>47</v>
      </c>
      <c r="AI404" t="s">
        <v>48</v>
      </c>
      <c r="AM404" t="s">
        <v>654</v>
      </c>
      <c r="AN404">
        <v>-122.49381662</v>
      </c>
      <c r="AO404">
        <v>37.779552129999999</v>
      </c>
    </row>
    <row r="405" spans="1:41">
      <c r="A405" s="1" t="s">
        <v>544</v>
      </c>
      <c r="B405">
        <v>3</v>
      </c>
      <c r="C405">
        <v>918</v>
      </c>
      <c r="D405">
        <v>14613</v>
      </c>
      <c r="E405" t="s">
        <v>42</v>
      </c>
      <c r="F405" t="s">
        <v>43</v>
      </c>
      <c r="G405">
        <v>2</v>
      </c>
      <c r="H405">
        <v>88</v>
      </c>
      <c r="I405">
        <v>3400</v>
      </c>
      <c r="K405" t="s">
        <v>572</v>
      </c>
      <c r="N405" t="s">
        <v>46</v>
      </c>
      <c r="O405">
        <v>37</v>
      </c>
      <c r="Q405">
        <f t="shared" si="7"/>
        <v>2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2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">
        <v>88</v>
      </c>
      <c r="AI405" t="s">
        <v>48</v>
      </c>
      <c r="AM405" t="s">
        <v>655</v>
      </c>
      <c r="AN405">
        <v>-122.49575996999999</v>
      </c>
      <c r="AO405">
        <v>37.775820379999999</v>
      </c>
    </row>
    <row r="406" spans="1:41">
      <c r="A406" s="1" t="s">
        <v>544</v>
      </c>
      <c r="B406">
        <v>3</v>
      </c>
      <c r="C406">
        <v>918</v>
      </c>
      <c r="D406">
        <v>14613</v>
      </c>
      <c r="E406" t="s">
        <v>42</v>
      </c>
      <c r="F406" t="s">
        <v>43</v>
      </c>
      <c r="G406">
        <v>2</v>
      </c>
      <c r="H406">
        <v>89</v>
      </c>
      <c r="I406">
        <v>695</v>
      </c>
      <c r="K406" t="s">
        <v>656</v>
      </c>
      <c r="N406" t="s">
        <v>53</v>
      </c>
      <c r="O406">
        <f>60+33</f>
        <v>93</v>
      </c>
      <c r="Q406">
        <f t="shared" si="7"/>
        <v>2</v>
      </c>
      <c r="R406">
        <v>1</v>
      </c>
      <c r="S406">
        <v>0</v>
      </c>
      <c r="T406">
        <v>0</v>
      </c>
      <c r="U406">
        <v>0</v>
      </c>
      <c r="V406">
        <v>0</v>
      </c>
      <c r="W406">
        <v>2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">
        <v>47</v>
      </c>
      <c r="AI406" t="s">
        <v>48</v>
      </c>
      <c r="AJ406" t="s">
        <v>137</v>
      </c>
      <c r="AM406" t="s">
        <v>657</v>
      </c>
      <c r="AN406">
        <v>-122.49631404</v>
      </c>
      <c r="AO406">
        <v>37.776022849999997</v>
      </c>
    </row>
    <row r="407" spans="1:41">
      <c r="A407" s="1" t="s">
        <v>544</v>
      </c>
      <c r="B407">
        <v>3</v>
      </c>
      <c r="C407">
        <v>918</v>
      </c>
      <c r="D407">
        <v>14613</v>
      </c>
      <c r="E407" t="s">
        <v>42</v>
      </c>
      <c r="F407" t="s">
        <v>43</v>
      </c>
      <c r="G407">
        <v>2</v>
      </c>
      <c r="H407">
        <v>90</v>
      </c>
      <c r="I407" t="s">
        <v>658</v>
      </c>
      <c r="K407" t="s">
        <v>659</v>
      </c>
      <c r="N407" t="s">
        <v>53</v>
      </c>
      <c r="O407">
        <v>250</v>
      </c>
      <c r="Q407">
        <f t="shared" si="7"/>
        <v>1</v>
      </c>
      <c r="R407">
        <v>1</v>
      </c>
      <c r="S407">
        <v>0</v>
      </c>
      <c r="T407">
        <v>0</v>
      </c>
      <c r="U407">
        <v>0</v>
      </c>
      <c r="V407">
        <v>0</v>
      </c>
      <c r="W407">
        <v>1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">
        <v>47</v>
      </c>
      <c r="AI407" t="s">
        <v>48</v>
      </c>
      <c r="AM407" t="s">
        <v>660</v>
      </c>
      <c r="AN407">
        <v>-122.49520602</v>
      </c>
      <c r="AO407">
        <v>37.776112959999999</v>
      </c>
    </row>
    <row r="408" spans="1:41">
      <c r="A408" s="1" t="s">
        <v>544</v>
      </c>
      <c r="B408">
        <v>3</v>
      </c>
      <c r="C408">
        <v>918</v>
      </c>
      <c r="D408">
        <v>14613</v>
      </c>
      <c r="E408" t="s">
        <v>42</v>
      </c>
      <c r="F408" t="s">
        <v>43</v>
      </c>
      <c r="G408">
        <v>2</v>
      </c>
      <c r="H408">
        <v>91</v>
      </c>
      <c r="I408">
        <v>3546</v>
      </c>
      <c r="K408" t="s">
        <v>572</v>
      </c>
      <c r="N408" t="s">
        <v>46</v>
      </c>
      <c r="O408">
        <v>24</v>
      </c>
      <c r="Q408">
        <f t="shared" si="7"/>
        <v>1</v>
      </c>
      <c r="R408">
        <v>1</v>
      </c>
      <c r="S408">
        <v>0</v>
      </c>
      <c r="T408">
        <v>0</v>
      </c>
      <c r="U408">
        <v>0</v>
      </c>
      <c r="V408">
        <v>1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">
        <v>47</v>
      </c>
      <c r="AI408" t="s">
        <v>48</v>
      </c>
      <c r="AM408" t="s">
        <v>661</v>
      </c>
      <c r="AN408">
        <v>-122.49718599000001</v>
      </c>
      <c r="AO408">
        <v>37.775727019999998</v>
      </c>
    </row>
    <row r="409" spans="1:41">
      <c r="A409" s="1" t="s">
        <v>544</v>
      </c>
      <c r="B409">
        <v>3</v>
      </c>
      <c r="C409">
        <v>918</v>
      </c>
      <c r="D409">
        <v>14613</v>
      </c>
      <c r="E409" t="s">
        <v>42</v>
      </c>
      <c r="F409" t="s">
        <v>43</v>
      </c>
      <c r="G409">
        <v>2</v>
      </c>
      <c r="H409">
        <v>92</v>
      </c>
      <c r="I409">
        <v>700</v>
      </c>
      <c r="K409" t="s">
        <v>634</v>
      </c>
      <c r="N409" t="s">
        <v>46</v>
      </c>
      <c r="O409">
        <v>62</v>
      </c>
      <c r="Q409">
        <f t="shared" si="7"/>
        <v>3</v>
      </c>
      <c r="R409">
        <v>1</v>
      </c>
      <c r="S409">
        <v>0</v>
      </c>
      <c r="T409">
        <v>0</v>
      </c>
      <c r="U409">
        <v>0</v>
      </c>
      <c r="V409">
        <v>3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">
        <v>47</v>
      </c>
      <c r="AI409" t="s">
        <v>48</v>
      </c>
      <c r="AM409" t="s">
        <v>662</v>
      </c>
      <c r="AN409">
        <v>-122.49725515999999</v>
      </c>
      <c r="AO409">
        <v>37.775136799999999</v>
      </c>
    </row>
    <row r="410" spans="1:41">
      <c r="A410" s="1" t="s">
        <v>544</v>
      </c>
      <c r="B410">
        <v>3</v>
      </c>
      <c r="C410">
        <v>918</v>
      </c>
      <c r="D410">
        <v>14613</v>
      </c>
      <c r="E410" t="s">
        <v>42</v>
      </c>
      <c r="F410" t="s">
        <v>43</v>
      </c>
      <c r="G410">
        <v>2</v>
      </c>
      <c r="H410">
        <v>93</v>
      </c>
      <c r="I410">
        <v>700</v>
      </c>
      <c r="K410" t="s">
        <v>634</v>
      </c>
      <c r="N410" t="s">
        <v>46</v>
      </c>
      <c r="O410">
        <v>43</v>
      </c>
      <c r="Q410">
        <f t="shared" si="7"/>
        <v>2</v>
      </c>
      <c r="R410">
        <v>1</v>
      </c>
      <c r="S410">
        <v>0</v>
      </c>
      <c r="T410">
        <v>0</v>
      </c>
      <c r="U410">
        <v>0</v>
      </c>
      <c r="V410">
        <v>2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">
        <v>47</v>
      </c>
      <c r="AI410" t="s">
        <v>48</v>
      </c>
      <c r="AM410" t="s">
        <v>663</v>
      </c>
      <c r="AN410">
        <v>-122.49722174999999</v>
      </c>
      <c r="AO410">
        <v>37.774845300000003</v>
      </c>
    </row>
    <row r="411" spans="1:41">
      <c r="A411" s="1" t="s">
        <v>544</v>
      </c>
      <c r="B411">
        <v>3</v>
      </c>
      <c r="C411">
        <v>918</v>
      </c>
      <c r="D411">
        <v>14613</v>
      </c>
      <c r="E411" t="s">
        <v>42</v>
      </c>
      <c r="F411" t="s">
        <v>43</v>
      </c>
      <c r="G411">
        <v>2</v>
      </c>
      <c r="H411">
        <v>94</v>
      </c>
      <c r="I411">
        <v>763</v>
      </c>
      <c r="K411" t="s">
        <v>634</v>
      </c>
      <c r="N411" t="s">
        <v>46</v>
      </c>
      <c r="O411">
        <f>60+29</f>
        <v>89</v>
      </c>
      <c r="Q411">
        <f t="shared" si="7"/>
        <v>5</v>
      </c>
      <c r="R411">
        <v>1</v>
      </c>
      <c r="S411">
        <v>0</v>
      </c>
      <c r="T411">
        <v>0</v>
      </c>
      <c r="U411">
        <v>2</v>
      </c>
      <c r="V411">
        <v>3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">
        <v>47</v>
      </c>
      <c r="AI411" t="s">
        <v>48</v>
      </c>
      <c r="AM411" t="s">
        <v>664</v>
      </c>
      <c r="AN411">
        <v>-122.49719636</v>
      </c>
      <c r="AO411">
        <v>37.774616909999999</v>
      </c>
    </row>
    <row r="412" spans="1:41">
      <c r="A412" s="1" t="s">
        <v>544</v>
      </c>
      <c r="B412">
        <v>3</v>
      </c>
      <c r="C412">
        <v>918</v>
      </c>
      <c r="D412">
        <v>14613</v>
      </c>
      <c r="E412" t="s">
        <v>42</v>
      </c>
      <c r="F412" t="s">
        <v>43</v>
      </c>
      <c r="G412">
        <v>2</v>
      </c>
      <c r="H412">
        <v>95</v>
      </c>
      <c r="I412">
        <v>700</v>
      </c>
      <c r="K412" t="s">
        <v>665</v>
      </c>
      <c r="N412" t="s">
        <v>46</v>
      </c>
      <c r="O412">
        <v>55</v>
      </c>
      <c r="Q412">
        <f t="shared" si="7"/>
        <v>1</v>
      </c>
      <c r="R412">
        <v>1</v>
      </c>
      <c r="S412">
        <v>0</v>
      </c>
      <c r="T412">
        <v>0</v>
      </c>
      <c r="U412">
        <v>0</v>
      </c>
      <c r="V412">
        <v>1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">
        <v>47</v>
      </c>
      <c r="AI412" t="s">
        <v>48</v>
      </c>
      <c r="AM412" t="s">
        <v>666</v>
      </c>
      <c r="AN412">
        <v>-122.49718006000001</v>
      </c>
      <c r="AO412">
        <v>37.774319069999997</v>
      </c>
    </row>
    <row r="413" spans="1:41">
      <c r="A413" s="1" t="s">
        <v>544</v>
      </c>
      <c r="B413">
        <v>3</v>
      </c>
      <c r="C413">
        <v>918</v>
      </c>
      <c r="D413">
        <v>14613</v>
      </c>
      <c r="E413" t="s">
        <v>42</v>
      </c>
      <c r="F413" t="s">
        <v>43</v>
      </c>
      <c r="G413">
        <v>2</v>
      </c>
      <c r="H413">
        <v>96</v>
      </c>
      <c r="I413">
        <v>700</v>
      </c>
      <c r="K413" t="s">
        <v>634</v>
      </c>
      <c r="N413" t="s">
        <v>46</v>
      </c>
      <c r="O413">
        <v>32</v>
      </c>
      <c r="Q413">
        <f t="shared" si="7"/>
        <v>1</v>
      </c>
      <c r="R413">
        <v>1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">
        <v>47</v>
      </c>
      <c r="AI413" t="s">
        <v>48</v>
      </c>
      <c r="AM413" t="s">
        <v>667</v>
      </c>
      <c r="AN413">
        <v>-122.49718446</v>
      </c>
      <c r="AO413">
        <v>37.774077890000001</v>
      </c>
    </row>
    <row r="414" spans="1:41">
      <c r="A414" s="1" t="s">
        <v>544</v>
      </c>
      <c r="B414">
        <v>3</v>
      </c>
      <c r="C414">
        <v>918</v>
      </c>
      <c r="D414">
        <v>14613</v>
      </c>
      <c r="E414" t="s">
        <v>42</v>
      </c>
      <c r="F414" t="s">
        <v>43</v>
      </c>
      <c r="G414">
        <v>2</v>
      </c>
      <c r="H414">
        <v>97</v>
      </c>
      <c r="I414">
        <v>700</v>
      </c>
      <c r="K414" t="s">
        <v>634</v>
      </c>
      <c r="N414" t="s">
        <v>46</v>
      </c>
      <c r="O414">
        <v>28</v>
      </c>
      <c r="Q414">
        <f t="shared" si="7"/>
        <v>1</v>
      </c>
      <c r="R414">
        <v>1</v>
      </c>
      <c r="S414">
        <v>0</v>
      </c>
      <c r="T414">
        <v>0</v>
      </c>
      <c r="U414">
        <v>0</v>
      </c>
      <c r="V414">
        <v>1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">
        <v>47</v>
      </c>
      <c r="AI414" t="s">
        <v>48</v>
      </c>
      <c r="AM414" t="s">
        <v>668</v>
      </c>
      <c r="AN414">
        <v>-122.49718446</v>
      </c>
      <c r="AO414">
        <v>37.774073199999997</v>
      </c>
    </row>
    <row r="415" spans="1:41">
      <c r="A415" s="1" t="s">
        <v>544</v>
      </c>
      <c r="B415">
        <v>3</v>
      </c>
      <c r="C415">
        <v>918</v>
      </c>
      <c r="D415">
        <v>14613</v>
      </c>
      <c r="E415" t="s">
        <v>42</v>
      </c>
      <c r="F415" t="s">
        <v>43</v>
      </c>
      <c r="G415">
        <v>2</v>
      </c>
      <c r="H415">
        <v>98</v>
      </c>
      <c r="I415">
        <v>700</v>
      </c>
      <c r="K415" t="s">
        <v>634</v>
      </c>
      <c r="N415" t="s">
        <v>46</v>
      </c>
      <c r="O415">
        <v>25</v>
      </c>
      <c r="Q415">
        <f t="shared" si="7"/>
        <v>1</v>
      </c>
      <c r="R415">
        <v>1</v>
      </c>
      <c r="S415">
        <v>0</v>
      </c>
      <c r="T415">
        <v>0</v>
      </c>
      <c r="U415">
        <v>0</v>
      </c>
      <c r="V415">
        <v>1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">
        <v>47</v>
      </c>
      <c r="AI415" t="s">
        <v>48</v>
      </c>
      <c r="AM415" t="s">
        <v>669</v>
      </c>
      <c r="AN415">
        <v>-122.49718765999999</v>
      </c>
      <c r="AO415">
        <v>37.774113909999997</v>
      </c>
    </row>
    <row r="416" spans="1:41">
      <c r="A416" s="1" t="s">
        <v>544</v>
      </c>
      <c r="B416">
        <v>3</v>
      </c>
      <c r="C416">
        <v>918</v>
      </c>
      <c r="D416">
        <v>14613</v>
      </c>
      <c r="E416" t="s">
        <v>42</v>
      </c>
      <c r="F416" t="s">
        <v>43</v>
      </c>
      <c r="G416">
        <v>2</v>
      </c>
      <c r="H416">
        <v>99</v>
      </c>
      <c r="I416">
        <v>700</v>
      </c>
      <c r="K416" t="s">
        <v>634</v>
      </c>
      <c r="N416" t="s">
        <v>46</v>
      </c>
      <c r="O416">
        <v>30</v>
      </c>
      <c r="Q416">
        <f t="shared" si="7"/>
        <v>1</v>
      </c>
      <c r="R416">
        <v>1</v>
      </c>
      <c r="S416">
        <v>0</v>
      </c>
      <c r="T416">
        <v>0</v>
      </c>
      <c r="U416">
        <v>0</v>
      </c>
      <c r="V416">
        <v>1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">
        <v>47</v>
      </c>
      <c r="AI416" t="s">
        <v>48</v>
      </c>
      <c r="AM416" t="s">
        <v>670</v>
      </c>
      <c r="AN416">
        <v>-122.49718771000001</v>
      </c>
      <c r="AO416">
        <v>37.774239450000003</v>
      </c>
    </row>
    <row r="417" spans="1:41">
      <c r="A417" s="1" t="s">
        <v>544</v>
      </c>
      <c r="B417">
        <v>3</v>
      </c>
      <c r="C417">
        <v>918</v>
      </c>
      <c r="D417">
        <v>14613</v>
      </c>
      <c r="E417" t="s">
        <v>42</v>
      </c>
      <c r="F417" t="s">
        <v>43</v>
      </c>
      <c r="G417">
        <v>2</v>
      </c>
      <c r="H417">
        <v>100</v>
      </c>
      <c r="I417">
        <v>700</v>
      </c>
      <c r="K417" t="s">
        <v>634</v>
      </c>
      <c r="N417" t="s">
        <v>46</v>
      </c>
      <c r="O417">
        <v>28</v>
      </c>
      <c r="Q417">
        <f t="shared" si="7"/>
        <v>1</v>
      </c>
      <c r="R417">
        <v>1</v>
      </c>
      <c r="S417">
        <v>0</v>
      </c>
      <c r="T417">
        <v>0</v>
      </c>
      <c r="U417">
        <v>0</v>
      </c>
      <c r="V417">
        <v>1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">
        <v>47</v>
      </c>
      <c r="AI417" t="s">
        <v>48</v>
      </c>
      <c r="AM417" t="s">
        <v>671</v>
      </c>
      <c r="AN417">
        <v>-122.49719181</v>
      </c>
      <c r="AO417">
        <v>37.774349479999998</v>
      </c>
    </row>
    <row r="418" spans="1:41">
      <c r="A418" s="1" t="s">
        <v>544</v>
      </c>
      <c r="B418">
        <v>3</v>
      </c>
      <c r="C418">
        <v>918</v>
      </c>
      <c r="D418">
        <v>14613</v>
      </c>
      <c r="E418" t="s">
        <v>42</v>
      </c>
      <c r="F418" t="s">
        <v>43</v>
      </c>
      <c r="G418">
        <v>2</v>
      </c>
      <c r="H418">
        <v>101</v>
      </c>
      <c r="I418">
        <v>700</v>
      </c>
      <c r="K418" t="s">
        <v>548</v>
      </c>
      <c r="N418" t="s">
        <v>46</v>
      </c>
      <c r="O418">
        <v>28</v>
      </c>
      <c r="Q418">
        <f t="shared" si="7"/>
        <v>1</v>
      </c>
      <c r="R418">
        <v>1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">
        <v>47</v>
      </c>
      <c r="AI418" t="s">
        <v>48</v>
      </c>
      <c r="AM418" t="s">
        <v>672</v>
      </c>
      <c r="AN418">
        <v>-122.49716217</v>
      </c>
      <c r="AO418">
        <v>37.774460259999998</v>
      </c>
    </row>
    <row r="419" spans="1:41">
      <c r="A419" s="1" t="s">
        <v>544</v>
      </c>
      <c r="B419">
        <v>3</v>
      </c>
      <c r="C419">
        <v>918</v>
      </c>
      <c r="D419">
        <v>14613</v>
      </c>
      <c r="E419" t="s">
        <v>42</v>
      </c>
      <c r="F419" t="s">
        <v>43</v>
      </c>
      <c r="G419">
        <v>2</v>
      </c>
      <c r="H419">
        <v>102</v>
      </c>
      <c r="I419">
        <v>700</v>
      </c>
      <c r="K419" t="s">
        <v>634</v>
      </c>
      <c r="N419" t="s">
        <v>46</v>
      </c>
      <c r="O419">
        <v>57</v>
      </c>
      <c r="Q419">
        <f t="shared" si="7"/>
        <v>3</v>
      </c>
      <c r="R419">
        <v>1</v>
      </c>
      <c r="S419">
        <v>0</v>
      </c>
      <c r="T419">
        <v>0</v>
      </c>
      <c r="U419">
        <v>0</v>
      </c>
      <c r="V419">
        <v>3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">
        <v>47</v>
      </c>
      <c r="AI419" t="s">
        <v>48</v>
      </c>
      <c r="AM419" t="s">
        <v>673</v>
      </c>
      <c r="AN419">
        <v>-122.49720549</v>
      </c>
      <c r="AO419">
        <v>37.774612470000001</v>
      </c>
    </row>
    <row r="420" spans="1:41">
      <c r="A420" s="1" t="s">
        <v>544</v>
      </c>
      <c r="B420">
        <v>3</v>
      </c>
      <c r="C420">
        <v>918</v>
      </c>
      <c r="D420">
        <v>14613</v>
      </c>
      <c r="E420" t="s">
        <v>42</v>
      </c>
      <c r="F420" t="s">
        <v>43</v>
      </c>
      <c r="G420">
        <v>2</v>
      </c>
      <c r="H420">
        <v>103</v>
      </c>
      <c r="I420">
        <v>700</v>
      </c>
      <c r="K420" t="s">
        <v>634</v>
      </c>
      <c r="N420" t="s">
        <v>46</v>
      </c>
      <c r="O420">
        <v>21</v>
      </c>
      <c r="Q420">
        <f t="shared" si="7"/>
        <v>1</v>
      </c>
      <c r="R420">
        <v>1</v>
      </c>
      <c r="S420">
        <v>0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">
        <v>47</v>
      </c>
      <c r="AI420" t="s">
        <v>48</v>
      </c>
      <c r="AM420" t="s">
        <v>674</v>
      </c>
      <c r="AN420">
        <v>-122.49720773</v>
      </c>
      <c r="AO420">
        <v>37.774765389999999</v>
      </c>
    </row>
    <row r="421" spans="1:41">
      <c r="A421" s="1" t="s">
        <v>544</v>
      </c>
      <c r="B421">
        <v>3</v>
      </c>
      <c r="C421">
        <v>918</v>
      </c>
      <c r="D421">
        <v>14613</v>
      </c>
      <c r="E421" t="s">
        <v>42</v>
      </c>
      <c r="F421" t="s">
        <v>43</v>
      </c>
      <c r="G421">
        <v>2</v>
      </c>
      <c r="H421">
        <v>104</v>
      </c>
      <c r="I421">
        <v>700</v>
      </c>
      <c r="K421" t="s">
        <v>634</v>
      </c>
      <c r="N421" t="s">
        <v>46</v>
      </c>
      <c r="O421">
        <v>22</v>
      </c>
      <c r="Q421">
        <f t="shared" si="7"/>
        <v>1</v>
      </c>
      <c r="R421">
        <v>1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">
        <v>47</v>
      </c>
      <c r="AI421" t="s">
        <v>48</v>
      </c>
      <c r="AM421" t="s">
        <v>675</v>
      </c>
      <c r="AN421">
        <v>-122.49721104</v>
      </c>
      <c r="AO421">
        <v>37.774769890000002</v>
      </c>
    </row>
    <row r="422" spans="1:41">
      <c r="A422" s="1" t="s">
        <v>544</v>
      </c>
      <c r="B422">
        <v>3</v>
      </c>
      <c r="C422">
        <v>918</v>
      </c>
      <c r="D422">
        <v>14613</v>
      </c>
      <c r="E422" t="s">
        <v>42</v>
      </c>
      <c r="F422" t="s">
        <v>43</v>
      </c>
      <c r="G422">
        <v>2</v>
      </c>
      <c r="H422">
        <v>105</v>
      </c>
      <c r="I422">
        <v>700</v>
      </c>
      <c r="K422" t="s">
        <v>634</v>
      </c>
      <c r="N422" t="s">
        <v>46</v>
      </c>
      <c r="O422">
        <v>29</v>
      </c>
      <c r="Q422">
        <f t="shared" si="7"/>
        <v>2</v>
      </c>
      <c r="R422">
        <v>1</v>
      </c>
      <c r="S422">
        <v>0</v>
      </c>
      <c r="T422">
        <v>0</v>
      </c>
      <c r="U422">
        <v>0</v>
      </c>
      <c r="V422">
        <v>2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I422" t="s">
        <v>48</v>
      </c>
      <c r="AM422" t="s">
        <v>676</v>
      </c>
      <c r="AN422">
        <v>-122.49720975</v>
      </c>
      <c r="AO422">
        <v>37.774912440000001</v>
      </c>
    </row>
    <row r="423" spans="1:41">
      <c r="A423" s="1" t="s">
        <v>544</v>
      </c>
      <c r="B423">
        <v>3</v>
      </c>
      <c r="C423">
        <v>918</v>
      </c>
      <c r="D423">
        <v>14613</v>
      </c>
      <c r="E423" t="s">
        <v>42</v>
      </c>
      <c r="F423" t="s">
        <v>43</v>
      </c>
      <c r="G423">
        <v>2</v>
      </c>
      <c r="H423">
        <v>106</v>
      </c>
      <c r="I423">
        <v>700</v>
      </c>
      <c r="K423" t="s">
        <v>634</v>
      </c>
      <c r="N423" t="s">
        <v>46</v>
      </c>
      <c r="O423">
        <v>24</v>
      </c>
      <c r="Q423">
        <f t="shared" si="7"/>
        <v>1</v>
      </c>
      <c r="R423">
        <v>1</v>
      </c>
      <c r="S423">
        <v>0</v>
      </c>
      <c r="T423">
        <v>0</v>
      </c>
      <c r="U423">
        <v>0</v>
      </c>
      <c r="V423">
        <v>1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">
        <v>47</v>
      </c>
      <c r="AI423" t="s">
        <v>48</v>
      </c>
      <c r="AM423" t="s">
        <v>677</v>
      </c>
      <c r="AN423">
        <v>-122.49720784</v>
      </c>
      <c r="AO423">
        <v>37.774930769999997</v>
      </c>
    </row>
    <row r="424" spans="1:41">
      <c r="A424" s="1" t="s">
        <v>544</v>
      </c>
      <c r="B424">
        <v>3</v>
      </c>
      <c r="C424">
        <v>918</v>
      </c>
      <c r="D424">
        <v>14613</v>
      </c>
      <c r="E424" t="s">
        <v>42</v>
      </c>
      <c r="F424" t="s">
        <v>43</v>
      </c>
      <c r="G424">
        <v>2</v>
      </c>
      <c r="H424">
        <v>107</v>
      </c>
      <c r="I424">
        <v>700</v>
      </c>
      <c r="K424" t="s">
        <v>634</v>
      </c>
      <c r="N424" t="s">
        <v>46</v>
      </c>
      <c r="O424">
        <v>49</v>
      </c>
      <c r="Q424">
        <f t="shared" si="7"/>
        <v>3</v>
      </c>
      <c r="R424">
        <v>1</v>
      </c>
      <c r="S424">
        <v>0</v>
      </c>
      <c r="T424">
        <v>0</v>
      </c>
      <c r="U424">
        <v>1</v>
      </c>
      <c r="V424">
        <v>2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">
        <v>47</v>
      </c>
      <c r="AI424" t="s">
        <v>48</v>
      </c>
      <c r="AM424" t="s">
        <v>678</v>
      </c>
      <c r="AN424">
        <v>-122.49722091</v>
      </c>
      <c r="AO424">
        <v>37.774985030000003</v>
      </c>
    </row>
    <row r="425" spans="1:41">
      <c r="A425" s="1" t="s">
        <v>544</v>
      </c>
      <c r="B425">
        <v>3</v>
      </c>
      <c r="C425">
        <v>918</v>
      </c>
      <c r="D425">
        <v>14613</v>
      </c>
      <c r="E425" t="s">
        <v>42</v>
      </c>
      <c r="F425" t="s">
        <v>43</v>
      </c>
      <c r="G425">
        <v>2</v>
      </c>
      <c r="H425">
        <v>108</v>
      </c>
      <c r="I425">
        <v>700</v>
      </c>
      <c r="K425" t="s">
        <v>634</v>
      </c>
      <c r="N425" t="s">
        <v>46</v>
      </c>
      <c r="O425">
        <v>46</v>
      </c>
      <c r="Q425">
        <f t="shared" si="7"/>
        <v>2</v>
      </c>
      <c r="R425">
        <v>1</v>
      </c>
      <c r="S425">
        <v>0</v>
      </c>
      <c r="T425">
        <v>0</v>
      </c>
      <c r="U425">
        <v>0</v>
      </c>
      <c r="V425">
        <v>2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">
        <v>47</v>
      </c>
      <c r="AI425" t="s">
        <v>48</v>
      </c>
      <c r="AM425" t="s">
        <v>679</v>
      </c>
      <c r="AN425">
        <v>-122.49727301</v>
      </c>
      <c r="AO425">
        <v>37.775264049999997</v>
      </c>
    </row>
    <row r="426" spans="1:41">
      <c r="A426" s="1" t="s">
        <v>544</v>
      </c>
      <c r="B426">
        <v>3</v>
      </c>
      <c r="C426">
        <v>918</v>
      </c>
      <c r="D426">
        <v>14613</v>
      </c>
      <c r="E426" t="s">
        <v>42</v>
      </c>
      <c r="F426" t="s">
        <v>43</v>
      </c>
      <c r="G426">
        <v>2</v>
      </c>
      <c r="H426">
        <v>109</v>
      </c>
      <c r="I426">
        <v>700</v>
      </c>
      <c r="K426" t="s">
        <v>634</v>
      </c>
      <c r="N426" t="s">
        <v>46</v>
      </c>
      <c r="O426">
        <v>24</v>
      </c>
      <c r="Q426">
        <f t="shared" si="7"/>
        <v>1</v>
      </c>
      <c r="R426">
        <v>1</v>
      </c>
      <c r="S426">
        <v>0</v>
      </c>
      <c r="T426">
        <v>0</v>
      </c>
      <c r="U426">
        <v>0</v>
      </c>
      <c r="V426">
        <v>1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">
        <v>47</v>
      </c>
      <c r="AI426" t="s">
        <v>48</v>
      </c>
      <c r="AM426" t="s">
        <v>680</v>
      </c>
      <c r="AN426">
        <v>-122.49729557000001</v>
      </c>
      <c r="AO426">
        <v>37.775312909999997</v>
      </c>
    </row>
    <row r="427" spans="1:41">
      <c r="A427" s="1" t="s">
        <v>544</v>
      </c>
      <c r="B427">
        <v>3</v>
      </c>
      <c r="C427">
        <v>918</v>
      </c>
      <c r="D427">
        <v>14613</v>
      </c>
      <c r="E427" t="s">
        <v>42</v>
      </c>
      <c r="F427" t="s">
        <v>43</v>
      </c>
      <c r="G427">
        <v>2</v>
      </c>
      <c r="H427">
        <v>110</v>
      </c>
      <c r="I427">
        <v>3600</v>
      </c>
      <c r="K427" t="s">
        <v>572</v>
      </c>
      <c r="N427" t="s">
        <v>46</v>
      </c>
      <c r="O427">
        <v>23</v>
      </c>
      <c r="Q427">
        <f t="shared" si="7"/>
        <v>1</v>
      </c>
      <c r="R427">
        <v>1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">
        <v>47</v>
      </c>
      <c r="AI427" t="s">
        <v>48</v>
      </c>
      <c r="AM427" t="s">
        <v>681</v>
      </c>
      <c r="AN427">
        <v>-122.49775941999999</v>
      </c>
      <c r="AO427">
        <v>37.775735529999999</v>
      </c>
    </row>
    <row r="428" spans="1:41">
      <c r="A428" s="1" t="s">
        <v>544</v>
      </c>
      <c r="B428">
        <v>3</v>
      </c>
      <c r="C428">
        <v>918</v>
      </c>
      <c r="D428">
        <v>14613</v>
      </c>
      <c r="E428" t="s">
        <v>42</v>
      </c>
      <c r="F428" t="s">
        <v>43</v>
      </c>
      <c r="G428">
        <v>2</v>
      </c>
      <c r="H428">
        <v>111</v>
      </c>
      <c r="I428">
        <v>3600</v>
      </c>
      <c r="K428" t="s">
        <v>572</v>
      </c>
      <c r="N428" t="s">
        <v>46</v>
      </c>
      <c r="O428">
        <v>36</v>
      </c>
      <c r="Q428">
        <f t="shared" si="7"/>
        <v>2</v>
      </c>
      <c r="R428">
        <v>1</v>
      </c>
      <c r="S428">
        <v>0</v>
      </c>
      <c r="T428">
        <v>0</v>
      </c>
      <c r="U428">
        <v>0</v>
      </c>
      <c r="V428">
        <v>2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">
        <v>47</v>
      </c>
      <c r="AI428" t="s">
        <v>48</v>
      </c>
      <c r="AM428" t="s">
        <v>682</v>
      </c>
      <c r="AN428">
        <v>-122.49779049999999</v>
      </c>
      <c r="AO428">
        <v>37.775732089999998</v>
      </c>
    </row>
    <row r="429" spans="1:41">
      <c r="A429" s="1" t="s">
        <v>544</v>
      </c>
      <c r="B429">
        <v>3</v>
      </c>
      <c r="C429">
        <v>918</v>
      </c>
      <c r="D429">
        <v>14613</v>
      </c>
      <c r="E429" t="s">
        <v>42</v>
      </c>
      <c r="F429" t="s">
        <v>43</v>
      </c>
      <c r="G429">
        <v>2</v>
      </c>
      <c r="H429">
        <v>112</v>
      </c>
      <c r="I429">
        <v>719</v>
      </c>
      <c r="K429" t="s">
        <v>629</v>
      </c>
      <c r="N429" t="s">
        <v>53</v>
      </c>
      <c r="O429">
        <f>60+29</f>
        <v>89</v>
      </c>
      <c r="Q429">
        <f t="shared" si="7"/>
        <v>1</v>
      </c>
      <c r="R429">
        <v>1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">
        <v>47</v>
      </c>
      <c r="AI429" t="s">
        <v>48</v>
      </c>
      <c r="AM429" t="s">
        <v>683</v>
      </c>
      <c r="AN429">
        <v>-122.49834783999999</v>
      </c>
      <c r="AO429">
        <v>37.775223390000001</v>
      </c>
    </row>
    <row r="430" spans="1:41">
      <c r="A430" s="1" t="s">
        <v>544</v>
      </c>
      <c r="B430">
        <v>3</v>
      </c>
      <c r="C430">
        <v>918</v>
      </c>
      <c r="D430">
        <v>14613</v>
      </c>
      <c r="E430" t="s">
        <v>42</v>
      </c>
      <c r="F430" t="s">
        <v>43</v>
      </c>
      <c r="G430">
        <v>2</v>
      </c>
      <c r="H430">
        <v>113</v>
      </c>
      <c r="I430">
        <v>700</v>
      </c>
      <c r="K430" t="s">
        <v>629</v>
      </c>
      <c r="N430" t="s">
        <v>46</v>
      </c>
      <c r="O430">
        <v>53</v>
      </c>
      <c r="Q430">
        <f t="shared" si="7"/>
        <v>3</v>
      </c>
      <c r="R430">
        <v>1</v>
      </c>
      <c r="S430">
        <v>0</v>
      </c>
      <c r="T430">
        <v>0</v>
      </c>
      <c r="U430">
        <v>2</v>
      </c>
      <c r="V430">
        <v>1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1</v>
      </c>
      <c r="AG430">
        <v>0</v>
      </c>
      <c r="AH430" t="s">
        <v>47</v>
      </c>
      <c r="AI430" t="s">
        <v>48</v>
      </c>
      <c r="AM430" t="s">
        <v>684</v>
      </c>
      <c r="AN430">
        <v>-122.49837164</v>
      </c>
      <c r="AO430">
        <v>37.774999520000001</v>
      </c>
    </row>
    <row r="431" spans="1:41">
      <c r="A431" s="1" t="s">
        <v>544</v>
      </c>
      <c r="B431">
        <v>3</v>
      </c>
      <c r="C431">
        <v>918</v>
      </c>
      <c r="D431">
        <v>14613</v>
      </c>
      <c r="E431" t="s">
        <v>42</v>
      </c>
      <c r="F431" t="s">
        <v>43</v>
      </c>
      <c r="G431">
        <v>2</v>
      </c>
      <c r="H431">
        <v>114</v>
      </c>
      <c r="I431">
        <v>747</v>
      </c>
      <c r="K431" t="s">
        <v>634</v>
      </c>
      <c r="N431" t="s">
        <v>46</v>
      </c>
      <c r="O431">
        <v>20</v>
      </c>
      <c r="Q431">
        <f t="shared" si="7"/>
        <v>1</v>
      </c>
      <c r="R431">
        <v>1</v>
      </c>
      <c r="S431">
        <v>0</v>
      </c>
      <c r="T431">
        <v>0</v>
      </c>
      <c r="U431">
        <v>1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">
        <v>47</v>
      </c>
      <c r="AI431" t="s">
        <v>48</v>
      </c>
      <c r="AM431" t="s">
        <v>685</v>
      </c>
      <c r="AN431">
        <v>-122.49834761</v>
      </c>
      <c r="AO431">
        <v>37.774786059999997</v>
      </c>
    </row>
    <row r="432" spans="1:41">
      <c r="A432" s="1" t="s">
        <v>544</v>
      </c>
      <c r="B432">
        <v>3</v>
      </c>
      <c r="C432">
        <v>918</v>
      </c>
      <c r="D432">
        <v>14613</v>
      </c>
      <c r="E432" t="s">
        <v>42</v>
      </c>
      <c r="F432" t="s">
        <v>43</v>
      </c>
      <c r="G432">
        <v>2</v>
      </c>
      <c r="H432">
        <v>115</v>
      </c>
      <c r="I432">
        <v>700</v>
      </c>
      <c r="K432" t="s">
        <v>634</v>
      </c>
      <c r="N432" t="s">
        <v>46</v>
      </c>
      <c r="O432">
        <v>51</v>
      </c>
      <c r="Q432">
        <f t="shared" si="7"/>
        <v>2</v>
      </c>
      <c r="R432">
        <v>1</v>
      </c>
      <c r="S432">
        <v>0</v>
      </c>
      <c r="T432">
        <v>0</v>
      </c>
      <c r="U432">
        <v>1</v>
      </c>
      <c r="V432">
        <v>1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">
        <v>47</v>
      </c>
      <c r="AI432" t="s">
        <v>48</v>
      </c>
      <c r="AM432" t="s">
        <v>686</v>
      </c>
      <c r="AN432">
        <v>-122.49834066</v>
      </c>
      <c r="AO432">
        <v>37.774641289999998</v>
      </c>
    </row>
    <row r="433" spans="1:41">
      <c r="A433" s="1" t="s">
        <v>544</v>
      </c>
      <c r="B433">
        <v>3</v>
      </c>
      <c r="C433">
        <v>918</v>
      </c>
      <c r="D433">
        <v>14613</v>
      </c>
      <c r="E433" t="s">
        <v>42</v>
      </c>
      <c r="F433" t="s">
        <v>43</v>
      </c>
      <c r="G433">
        <v>2</v>
      </c>
      <c r="H433">
        <v>116</v>
      </c>
      <c r="I433">
        <v>763</v>
      </c>
      <c r="K433" t="s">
        <v>629</v>
      </c>
      <c r="N433" t="s">
        <v>46</v>
      </c>
      <c r="O433">
        <v>40</v>
      </c>
      <c r="Q433">
        <f t="shared" si="7"/>
        <v>2</v>
      </c>
      <c r="R433">
        <v>1</v>
      </c>
      <c r="S433">
        <v>0</v>
      </c>
      <c r="T433">
        <v>0</v>
      </c>
      <c r="U433">
        <v>1</v>
      </c>
      <c r="V433">
        <v>1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">
        <v>47</v>
      </c>
      <c r="AI433" t="s">
        <v>48</v>
      </c>
      <c r="AM433" t="s">
        <v>687</v>
      </c>
      <c r="AN433">
        <v>-122.49829047</v>
      </c>
      <c r="AO433">
        <v>37.774449699999998</v>
      </c>
    </row>
    <row r="434" spans="1:41">
      <c r="A434" s="1" t="s">
        <v>544</v>
      </c>
      <c r="B434">
        <v>3</v>
      </c>
      <c r="C434">
        <v>918</v>
      </c>
      <c r="D434">
        <v>14613</v>
      </c>
      <c r="E434" t="s">
        <v>42</v>
      </c>
      <c r="F434" t="s">
        <v>43</v>
      </c>
      <c r="G434">
        <v>2</v>
      </c>
      <c r="H434">
        <v>117</v>
      </c>
      <c r="I434">
        <v>700</v>
      </c>
      <c r="K434" t="s">
        <v>629</v>
      </c>
      <c r="N434" t="s">
        <v>46</v>
      </c>
      <c r="O434">
        <v>22</v>
      </c>
      <c r="Q434">
        <f t="shared" si="7"/>
        <v>1</v>
      </c>
      <c r="R434">
        <v>1</v>
      </c>
      <c r="S434">
        <v>0</v>
      </c>
      <c r="T434">
        <v>0</v>
      </c>
      <c r="U434">
        <v>1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">
        <v>47</v>
      </c>
      <c r="AI434" t="s">
        <v>48</v>
      </c>
      <c r="AM434" t="s">
        <v>688</v>
      </c>
      <c r="AN434">
        <v>-122.49829368</v>
      </c>
      <c r="AO434">
        <v>37.774350040000002</v>
      </c>
    </row>
    <row r="435" spans="1:41">
      <c r="A435" s="1" t="s">
        <v>544</v>
      </c>
      <c r="B435">
        <v>3</v>
      </c>
      <c r="C435">
        <v>918</v>
      </c>
      <c r="D435">
        <v>14613</v>
      </c>
      <c r="E435" t="s">
        <v>42</v>
      </c>
      <c r="F435" t="s">
        <v>43</v>
      </c>
      <c r="G435">
        <v>2</v>
      </c>
      <c r="H435">
        <v>118</v>
      </c>
      <c r="I435">
        <v>700</v>
      </c>
      <c r="K435" t="s">
        <v>629</v>
      </c>
      <c r="N435" t="s">
        <v>46</v>
      </c>
      <c r="O435">
        <v>47</v>
      </c>
      <c r="Q435">
        <f t="shared" si="7"/>
        <v>2</v>
      </c>
      <c r="R435">
        <v>1</v>
      </c>
      <c r="S435">
        <v>0</v>
      </c>
      <c r="T435">
        <v>0</v>
      </c>
      <c r="U435">
        <v>0</v>
      </c>
      <c r="V435">
        <v>2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">
        <v>47</v>
      </c>
      <c r="AI435" t="s">
        <v>48</v>
      </c>
      <c r="AM435" t="s">
        <v>689</v>
      </c>
      <c r="AN435">
        <v>-122.49827302</v>
      </c>
      <c r="AO435">
        <v>37.77400196</v>
      </c>
    </row>
    <row r="436" spans="1:41">
      <c r="A436" s="1" t="s">
        <v>544</v>
      </c>
      <c r="B436">
        <v>3</v>
      </c>
      <c r="C436">
        <v>918</v>
      </c>
      <c r="D436">
        <v>14613</v>
      </c>
      <c r="E436" t="s">
        <v>42</v>
      </c>
      <c r="F436" t="s">
        <v>43</v>
      </c>
      <c r="G436">
        <v>2</v>
      </c>
      <c r="H436">
        <v>119</v>
      </c>
      <c r="I436">
        <v>300</v>
      </c>
      <c r="K436" t="s">
        <v>614</v>
      </c>
      <c r="N436" t="s">
        <v>46</v>
      </c>
      <c r="O436">
        <v>29</v>
      </c>
      <c r="Q436">
        <f t="shared" si="7"/>
        <v>2</v>
      </c>
      <c r="R436">
        <v>1</v>
      </c>
      <c r="S436">
        <v>0</v>
      </c>
      <c r="T436">
        <v>0</v>
      </c>
      <c r="U436">
        <v>0</v>
      </c>
      <c r="V436">
        <v>2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">
        <v>47</v>
      </c>
      <c r="AI436" t="s">
        <v>48</v>
      </c>
      <c r="AM436" t="s">
        <v>690</v>
      </c>
      <c r="AN436">
        <v>-122.49679359</v>
      </c>
      <c r="AO436">
        <v>37.773835210000001</v>
      </c>
    </row>
    <row r="437" spans="1:41">
      <c r="A437" s="1" t="s">
        <v>544</v>
      </c>
      <c r="B437">
        <v>3</v>
      </c>
      <c r="C437">
        <v>918</v>
      </c>
      <c r="D437">
        <v>14613</v>
      </c>
      <c r="E437" t="s">
        <v>42</v>
      </c>
      <c r="F437" t="s">
        <v>43</v>
      </c>
      <c r="G437">
        <v>2</v>
      </c>
      <c r="H437">
        <v>120</v>
      </c>
      <c r="I437">
        <v>300</v>
      </c>
      <c r="K437" t="s">
        <v>614</v>
      </c>
      <c r="M437" t="s">
        <v>50</v>
      </c>
      <c r="N437" t="s">
        <v>46</v>
      </c>
      <c r="O437">
        <v>131</v>
      </c>
      <c r="Q437">
        <f t="shared" si="7"/>
        <v>2</v>
      </c>
      <c r="R437">
        <v>1</v>
      </c>
      <c r="S437">
        <v>0</v>
      </c>
      <c r="T437">
        <v>0</v>
      </c>
      <c r="U437">
        <v>0</v>
      </c>
      <c r="V437">
        <v>2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">
        <v>47</v>
      </c>
      <c r="AI437" t="s">
        <v>48</v>
      </c>
      <c r="AM437" t="s">
        <v>691</v>
      </c>
      <c r="AN437">
        <v>-122.49660737000001</v>
      </c>
      <c r="AO437">
        <v>37.773853750000001</v>
      </c>
    </row>
    <row r="438" spans="1:41">
      <c r="A438" s="1" t="s">
        <v>544</v>
      </c>
      <c r="B438">
        <v>3</v>
      </c>
      <c r="C438">
        <v>918</v>
      </c>
      <c r="D438">
        <v>14613</v>
      </c>
      <c r="E438" t="s">
        <v>42</v>
      </c>
      <c r="F438" t="s">
        <v>43</v>
      </c>
      <c r="G438">
        <v>2</v>
      </c>
      <c r="H438">
        <v>121</v>
      </c>
      <c r="I438">
        <v>300</v>
      </c>
      <c r="K438" t="s">
        <v>614</v>
      </c>
      <c r="N438" t="s">
        <v>46</v>
      </c>
      <c r="O438">
        <v>55</v>
      </c>
      <c r="Q438">
        <f t="shared" si="7"/>
        <v>2</v>
      </c>
      <c r="R438">
        <v>1</v>
      </c>
      <c r="S438">
        <v>0</v>
      </c>
      <c r="T438">
        <v>0</v>
      </c>
      <c r="U438">
        <v>0</v>
      </c>
      <c r="V438">
        <v>2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">
        <v>47</v>
      </c>
      <c r="AI438" t="s">
        <v>48</v>
      </c>
      <c r="AM438" t="s">
        <v>692</v>
      </c>
      <c r="AN438">
        <v>-122.49657447</v>
      </c>
      <c r="AO438">
        <v>37.773827730000001</v>
      </c>
    </row>
    <row r="439" spans="1:41">
      <c r="A439" s="1" t="s">
        <v>544</v>
      </c>
      <c r="B439">
        <v>3</v>
      </c>
      <c r="C439">
        <v>918</v>
      </c>
      <c r="D439">
        <v>14613</v>
      </c>
      <c r="E439" t="s">
        <v>42</v>
      </c>
      <c r="F439" t="s">
        <v>43</v>
      </c>
      <c r="G439">
        <v>2</v>
      </c>
      <c r="H439">
        <v>122</v>
      </c>
      <c r="I439">
        <v>3400</v>
      </c>
      <c r="K439" t="s">
        <v>614</v>
      </c>
      <c r="N439" t="s">
        <v>46</v>
      </c>
      <c r="O439">
        <v>35</v>
      </c>
      <c r="Q439">
        <f t="shared" si="7"/>
        <v>1</v>
      </c>
      <c r="R439">
        <v>1</v>
      </c>
      <c r="S439">
        <v>0</v>
      </c>
      <c r="T439">
        <v>0</v>
      </c>
      <c r="U439">
        <v>0</v>
      </c>
      <c r="V439">
        <v>1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">
        <v>47</v>
      </c>
      <c r="AI439" t="s">
        <v>48</v>
      </c>
      <c r="AM439" t="s">
        <v>693</v>
      </c>
      <c r="AN439">
        <v>-122.49583975</v>
      </c>
      <c r="AO439">
        <v>37.77385709</v>
      </c>
    </row>
    <row r="440" spans="1:41">
      <c r="A440" s="1" t="s">
        <v>544</v>
      </c>
      <c r="B440">
        <v>3</v>
      </c>
      <c r="C440">
        <v>918</v>
      </c>
      <c r="D440">
        <v>14613</v>
      </c>
      <c r="E440" t="s">
        <v>42</v>
      </c>
      <c r="F440" t="s">
        <v>43</v>
      </c>
      <c r="G440">
        <v>2</v>
      </c>
      <c r="H440">
        <v>123</v>
      </c>
      <c r="I440">
        <v>3400</v>
      </c>
      <c r="K440" t="s">
        <v>614</v>
      </c>
      <c r="N440" t="s">
        <v>46</v>
      </c>
      <c r="O440">
        <v>25</v>
      </c>
      <c r="Q440">
        <f t="shared" si="7"/>
        <v>1</v>
      </c>
      <c r="R440">
        <v>1</v>
      </c>
      <c r="S440">
        <v>0</v>
      </c>
      <c r="T440">
        <v>0</v>
      </c>
      <c r="U440">
        <v>0</v>
      </c>
      <c r="V440">
        <v>1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">
        <v>47</v>
      </c>
      <c r="AI440" t="s">
        <v>48</v>
      </c>
      <c r="AM440" t="s">
        <v>694</v>
      </c>
      <c r="AN440">
        <v>-122.49558106000001</v>
      </c>
      <c r="AO440">
        <v>37.773900939999997</v>
      </c>
    </row>
    <row r="441" spans="1:41">
      <c r="A441" s="1" t="s">
        <v>544</v>
      </c>
      <c r="B441">
        <v>3</v>
      </c>
      <c r="C441">
        <v>918</v>
      </c>
      <c r="D441">
        <v>14613</v>
      </c>
      <c r="E441" t="s">
        <v>42</v>
      </c>
      <c r="F441" t="s">
        <v>43</v>
      </c>
      <c r="G441">
        <v>2</v>
      </c>
      <c r="H441">
        <v>124</v>
      </c>
      <c r="I441">
        <v>3300</v>
      </c>
      <c r="K441" t="s">
        <v>614</v>
      </c>
      <c r="N441" t="s">
        <v>46</v>
      </c>
      <c r="O441">
        <v>21</v>
      </c>
      <c r="Q441">
        <f t="shared" si="7"/>
        <v>1</v>
      </c>
      <c r="R441">
        <v>1</v>
      </c>
      <c r="S441">
        <v>0</v>
      </c>
      <c r="T441">
        <v>0</v>
      </c>
      <c r="U441">
        <v>0</v>
      </c>
      <c r="V441">
        <v>1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">
        <v>47</v>
      </c>
      <c r="AI441" t="s">
        <v>48</v>
      </c>
      <c r="AM441" t="s">
        <v>695</v>
      </c>
      <c r="AN441">
        <v>-122.49448606999999</v>
      </c>
      <c r="AO441">
        <v>37.773944010000001</v>
      </c>
    </row>
    <row r="442" spans="1:41">
      <c r="A442" s="1" t="s">
        <v>544</v>
      </c>
      <c r="B442">
        <v>3</v>
      </c>
      <c r="C442">
        <v>918</v>
      </c>
      <c r="D442">
        <v>14613</v>
      </c>
      <c r="E442" t="s">
        <v>42</v>
      </c>
      <c r="F442" t="s">
        <v>43</v>
      </c>
      <c r="G442">
        <v>2</v>
      </c>
      <c r="H442">
        <v>125</v>
      </c>
      <c r="I442">
        <v>3300</v>
      </c>
      <c r="K442" t="s">
        <v>614</v>
      </c>
      <c r="N442" t="s">
        <v>46</v>
      </c>
      <c r="O442">
        <v>46</v>
      </c>
      <c r="Q442">
        <f t="shared" si="7"/>
        <v>2</v>
      </c>
      <c r="R442">
        <v>1</v>
      </c>
      <c r="S442">
        <v>0</v>
      </c>
      <c r="T442">
        <v>0</v>
      </c>
      <c r="U442">
        <v>0</v>
      </c>
      <c r="V442">
        <v>2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">
        <v>47</v>
      </c>
      <c r="AI442" t="s">
        <v>48</v>
      </c>
      <c r="AM442" t="s">
        <v>696</v>
      </c>
      <c r="AN442">
        <v>-122.4943854</v>
      </c>
      <c r="AO442">
        <v>37.773948750000002</v>
      </c>
    </row>
    <row r="443" spans="1:41">
      <c r="A443" s="1" t="s">
        <v>544</v>
      </c>
      <c r="B443">
        <v>3</v>
      </c>
      <c r="C443">
        <v>918</v>
      </c>
      <c r="D443">
        <v>14613</v>
      </c>
      <c r="E443" t="s">
        <v>42</v>
      </c>
      <c r="F443" t="s">
        <v>43</v>
      </c>
      <c r="G443">
        <v>2</v>
      </c>
      <c r="H443">
        <v>126</v>
      </c>
      <c r="I443">
        <v>3303</v>
      </c>
      <c r="K443" t="s">
        <v>614</v>
      </c>
      <c r="N443" t="s">
        <v>46</v>
      </c>
      <c r="O443">
        <v>23</v>
      </c>
      <c r="Q443">
        <f t="shared" si="7"/>
        <v>1</v>
      </c>
      <c r="R443">
        <v>1</v>
      </c>
      <c r="S443">
        <v>0</v>
      </c>
      <c r="T443">
        <v>0</v>
      </c>
      <c r="U443">
        <v>1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">
        <v>47</v>
      </c>
      <c r="AI443" t="s">
        <v>48</v>
      </c>
      <c r="AM443" t="s">
        <v>697</v>
      </c>
      <c r="AN443">
        <v>-122.49423422</v>
      </c>
      <c r="AO443">
        <v>37.773963430000002</v>
      </c>
    </row>
    <row r="444" spans="1:41">
      <c r="A444" s="1" t="s">
        <v>544</v>
      </c>
      <c r="B444">
        <v>3</v>
      </c>
      <c r="C444">
        <v>918</v>
      </c>
      <c r="D444">
        <v>14613</v>
      </c>
      <c r="E444" t="s">
        <v>42</v>
      </c>
      <c r="F444" t="s">
        <v>43</v>
      </c>
      <c r="G444">
        <v>2</v>
      </c>
      <c r="H444">
        <v>127</v>
      </c>
      <c r="I444">
        <v>3200</v>
      </c>
      <c r="K444" t="s">
        <v>614</v>
      </c>
      <c r="N444" t="s">
        <v>46</v>
      </c>
      <c r="O444">
        <v>20</v>
      </c>
      <c r="Q444">
        <f t="shared" si="7"/>
        <v>1</v>
      </c>
      <c r="R444">
        <v>1</v>
      </c>
      <c r="S444">
        <v>0</v>
      </c>
      <c r="T444">
        <v>0</v>
      </c>
      <c r="U444">
        <v>1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">
        <v>47</v>
      </c>
      <c r="AI444" t="s">
        <v>48</v>
      </c>
      <c r="AM444" t="s">
        <v>698</v>
      </c>
      <c r="AN444">
        <v>-122.49373754</v>
      </c>
      <c r="AO444">
        <v>37.773993910000002</v>
      </c>
    </row>
    <row r="445" spans="1:41">
      <c r="A445" s="1" t="s">
        <v>544</v>
      </c>
      <c r="B445">
        <v>3</v>
      </c>
      <c r="C445">
        <v>918</v>
      </c>
      <c r="D445">
        <v>14613</v>
      </c>
      <c r="E445" t="s">
        <v>42</v>
      </c>
      <c r="F445" t="s">
        <v>43</v>
      </c>
      <c r="G445">
        <v>2</v>
      </c>
      <c r="H445">
        <v>128</v>
      </c>
      <c r="I445">
        <v>3200</v>
      </c>
      <c r="K445" t="s">
        <v>614</v>
      </c>
      <c r="N445" t="s">
        <v>46</v>
      </c>
      <c r="O445">
        <v>20</v>
      </c>
      <c r="Q445">
        <f t="shared" si="7"/>
        <v>1</v>
      </c>
      <c r="R445">
        <v>1</v>
      </c>
      <c r="S445">
        <v>0</v>
      </c>
      <c r="T445">
        <v>0</v>
      </c>
      <c r="U445">
        <v>1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">
        <v>47</v>
      </c>
      <c r="AI445" t="s">
        <v>48</v>
      </c>
      <c r="AM445" t="s">
        <v>699</v>
      </c>
      <c r="AN445">
        <v>-122.4934504</v>
      </c>
      <c r="AO445">
        <v>37.773957979999999</v>
      </c>
    </row>
    <row r="446" spans="1:41">
      <c r="A446" s="1" t="s">
        <v>544</v>
      </c>
      <c r="B446">
        <v>3</v>
      </c>
      <c r="C446">
        <v>918</v>
      </c>
      <c r="D446">
        <v>14613</v>
      </c>
      <c r="E446" t="s">
        <v>42</v>
      </c>
      <c r="F446" t="s">
        <v>43</v>
      </c>
      <c r="G446">
        <v>2</v>
      </c>
      <c r="H446">
        <v>129</v>
      </c>
      <c r="I446">
        <v>3100</v>
      </c>
      <c r="K446" t="s">
        <v>614</v>
      </c>
      <c r="N446" t="s">
        <v>46</v>
      </c>
      <c r="O446">
        <v>39</v>
      </c>
      <c r="Q446">
        <f t="shared" si="7"/>
        <v>1</v>
      </c>
      <c r="R446">
        <v>1</v>
      </c>
      <c r="S446">
        <v>0</v>
      </c>
      <c r="T446">
        <v>0</v>
      </c>
      <c r="U446">
        <v>0</v>
      </c>
      <c r="V446">
        <v>0</v>
      </c>
      <c r="W446">
        <v>1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">
        <v>47</v>
      </c>
      <c r="AI446" t="s">
        <v>48</v>
      </c>
      <c r="AM446" t="s">
        <v>700</v>
      </c>
      <c r="AN446">
        <v>-122.49242699</v>
      </c>
      <c r="AO446">
        <v>37.774067979999998</v>
      </c>
    </row>
    <row r="447" spans="1:41">
      <c r="A447" s="1" t="s">
        <v>544</v>
      </c>
      <c r="B447">
        <v>3</v>
      </c>
      <c r="C447">
        <v>918</v>
      </c>
      <c r="D447">
        <v>14613</v>
      </c>
      <c r="E447" t="s">
        <v>42</v>
      </c>
      <c r="F447" t="s">
        <v>43</v>
      </c>
      <c r="G447">
        <v>2</v>
      </c>
      <c r="H447">
        <v>130</v>
      </c>
      <c r="I447">
        <v>3100</v>
      </c>
      <c r="K447" t="s">
        <v>614</v>
      </c>
      <c r="N447" t="s">
        <v>46</v>
      </c>
      <c r="O447">
        <v>20</v>
      </c>
      <c r="Q447">
        <f t="shared" ref="Q447:Q510" si="8">SUM(S447:AE447)</f>
        <v>1</v>
      </c>
      <c r="R447">
        <v>1</v>
      </c>
      <c r="S447">
        <v>0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">
        <v>47</v>
      </c>
      <c r="AI447" t="s">
        <v>48</v>
      </c>
      <c r="AM447" t="s">
        <v>701</v>
      </c>
      <c r="AN447">
        <v>-122.49232893</v>
      </c>
      <c r="AO447">
        <v>37.774030770000003</v>
      </c>
    </row>
    <row r="448" spans="1:41">
      <c r="A448" s="1" t="s">
        <v>544</v>
      </c>
      <c r="B448">
        <v>3</v>
      </c>
      <c r="C448">
        <v>918</v>
      </c>
      <c r="D448">
        <v>14613</v>
      </c>
      <c r="E448" t="s">
        <v>42</v>
      </c>
      <c r="F448" t="s">
        <v>43</v>
      </c>
      <c r="G448">
        <v>2</v>
      </c>
      <c r="H448">
        <v>131</v>
      </c>
      <c r="I448">
        <v>3100</v>
      </c>
      <c r="K448" t="s">
        <v>614</v>
      </c>
      <c r="N448" t="s">
        <v>46</v>
      </c>
      <c r="O448">
        <v>21</v>
      </c>
      <c r="Q448">
        <f t="shared" si="8"/>
        <v>1</v>
      </c>
      <c r="R448">
        <v>1</v>
      </c>
      <c r="S448">
        <v>0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">
        <v>47</v>
      </c>
      <c r="AI448" t="s">
        <v>48</v>
      </c>
      <c r="AM448" t="s">
        <v>702</v>
      </c>
      <c r="AN448">
        <v>-122.49232388</v>
      </c>
      <c r="AO448">
        <v>37.774031129999997</v>
      </c>
    </row>
    <row r="449" spans="1:41">
      <c r="A449" s="1" t="s">
        <v>544</v>
      </c>
      <c r="B449">
        <v>3</v>
      </c>
      <c r="C449">
        <v>918</v>
      </c>
      <c r="D449">
        <v>14613</v>
      </c>
      <c r="E449" t="s">
        <v>42</v>
      </c>
      <c r="F449" t="s">
        <v>43</v>
      </c>
      <c r="G449">
        <v>2</v>
      </c>
      <c r="H449">
        <v>132</v>
      </c>
      <c r="I449">
        <v>800</v>
      </c>
      <c r="K449" t="s">
        <v>703</v>
      </c>
      <c r="N449" t="s">
        <v>46</v>
      </c>
      <c r="O449">
        <v>42</v>
      </c>
      <c r="Q449">
        <f t="shared" si="8"/>
        <v>2</v>
      </c>
      <c r="R449">
        <v>1</v>
      </c>
      <c r="S449">
        <v>0</v>
      </c>
      <c r="T449">
        <v>0</v>
      </c>
      <c r="U449">
        <v>2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">
        <v>47</v>
      </c>
      <c r="AI449" t="s">
        <v>48</v>
      </c>
      <c r="AM449" t="s">
        <v>704</v>
      </c>
      <c r="AN449">
        <v>-122.49281624</v>
      </c>
      <c r="AO449">
        <v>37.772426830000001</v>
      </c>
    </row>
    <row r="450" spans="1:41">
      <c r="A450" s="1" t="s">
        <v>544</v>
      </c>
      <c r="B450">
        <v>3</v>
      </c>
      <c r="C450">
        <v>918</v>
      </c>
      <c r="D450">
        <v>14613</v>
      </c>
      <c r="E450" t="s">
        <v>42</v>
      </c>
      <c r="F450" t="s">
        <v>43</v>
      </c>
      <c r="G450">
        <v>2</v>
      </c>
      <c r="H450">
        <v>133</v>
      </c>
      <c r="I450" t="s">
        <v>705</v>
      </c>
      <c r="K450" t="s">
        <v>703</v>
      </c>
      <c r="N450" t="s">
        <v>46</v>
      </c>
      <c r="O450">
        <v>49</v>
      </c>
      <c r="Q450">
        <f t="shared" si="8"/>
        <v>3</v>
      </c>
      <c r="R450">
        <v>1</v>
      </c>
      <c r="S450">
        <v>0</v>
      </c>
      <c r="T450">
        <v>0</v>
      </c>
      <c r="U450">
        <v>3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">
        <v>47</v>
      </c>
      <c r="AI450" t="s">
        <v>48</v>
      </c>
      <c r="AM450" t="s">
        <v>706</v>
      </c>
      <c r="AN450">
        <v>-122.49283377</v>
      </c>
      <c r="AO450">
        <v>37.772520659999998</v>
      </c>
    </row>
    <row r="451" spans="1:41">
      <c r="A451" s="1" t="s">
        <v>544</v>
      </c>
      <c r="B451">
        <v>3</v>
      </c>
      <c r="C451">
        <v>918</v>
      </c>
      <c r="D451">
        <v>14613</v>
      </c>
      <c r="E451" t="s">
        <v>42</v>
      </c>
      <c r="F451" t="s">
        <v>43</v>
      </c>
      <c r="G451">
        <v>2</v>
      </c>
      <c r="H451">
        <v>134</v>
      </c>
      <c r="I451">
        <v>872</v>
      </c>
      <c r="K451" t="s">
        <v>703</v>
      </c>
      <c r="N451" t="s">
        <v>46</v>
      </c>
      <c r="O451">
        <v>36</v>
      </c>
      <c r="Q451">
        <f t="shared" si="8"/>
        <v>2</v>
      </c>
      <c r="R451">
        <v>1</v>
      </c>
      <c r="S451">
        <v>0</v>
      </c>
      <c r="T451">
        <v>0</v>
      </c>
      <c r="U451">
        <v>1</v>
      </c>
      <c r="V451">
        <v>1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">
        <v>47</v>
      </c>
      <c r="AI451" t="s">
        <v>48</v>
      </c>
      <c r="AM451" t="s">
        <v>707</v>
      </c>
      <c r="AN451">
        <v>-122.49279012</v>
      </c>
      <c r="AO451">
        <v>37.772666200000003</v>
      </c>
    </row>
    <row r="452" spans="1:41">
      <c r="A452" s="1" t="s">
        <v>544</v>
      </c>
      <c r="B452">
        <v>3</v>
      </c>
      <c r="C452">
        <v>918</v>
      </c>
      <c r="D452">
        <v>14613</v>
      </c>
      <c r="E452" t="s">
        <v>42</v>
      </c>
      <c r="F452" t="s">
        <v>43</v>
      </c>
      <c r="G452">
        <v>2</v>
      </c>
      <c r="H452">
        <v>135</v>
      </c>
      <c r="I452">
        <v>862</v>
      </c>
      <c r="K452" t="s">
        <v>703</v>
      </c>
      <c r="N452" t="s">
        <v>46</v>
      </c>
      <c r="O452">
        <v>53</v>
      </c>
      <c r="Q452">
        <f t="shared" si="8"/>
        <v>3</v>
      </c>
      <c r="R452">
        <v>1</v>
      </c>
      <c r="S452">
        <v>0</v>
      </c>
      <c r="T452">
        <v>0</v>
      </c>
      <c r="U452">
        <v>2</v>
      </c>
      <c r="V452">
        <v>1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">
        <v>47</v>
      </c>
      <c r="AI452" t="s">
        <v>48</v>
      </c>
      <c r="AM452" t="s">
        <v>708</v>
      </c>
      <c r="AN452">
        <v>-122.49280645</v>
      </c>
      <c r="AO452">
        <v>37.772818620000002</v>
      </c>
    </row>
    <row r="453" spans="1:41">
      <c r="A453" s="1" t="s">
        <v>544</v>
      </c>
      <c r="B453">
        <v>3</v>
      </c>
      <c r="C453">
        <v>918</v>
      </c>
      <c r="D453">
        <v>14613</v>
      </c>
      <c r="E453" t="s">
        <v>42</v>
      </c>
      <c r="F453" t="s">
        <v>43</v>
      </c>
      <c r="G453">
        <v>2</v>
      </c>
      <c r="H453">
        <v>136</v>
      </c>
      <c r="I453">
        <v>800</v>
      </c>
      <c r="K453" t="s">
        <v>703</v>
      </c>
      <c r="N453" t="s">
        <v>46</v>
      </c>
      <c r="O453">
        <v>21</v>
      </c>
      <c r="Q453">
        <f t="shared" si="8"/>
        <v>1</v>
      </c>
      <c r="R453">
        <v>1</v>
      </c>
      <c r="S453">
        <v>0</v>
      </c>
      <c r="T453">
        <v>0</v>
      </c>
      <c r="U453">
        <v>0</v>
      </c>
      <c r="V453">
        <v>1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">
        <v>47</v>
      </c>
      <c r="AI453" t="s">
        <v>48</v>
      </c>
      <c r="AM453" t="s">
        <v>709</v>
      </c>
      <c r="AN453">
        <v>-122.49278631999999</v>
      </c>
      <c r="AO453">
        <v>37.772948810000003</v>
      </c>
    </row>
    <row r="454" spans="1:41">
      <c r="A454" s="1" t="s">
        <v>544</v>
      </c>
      <c r="B454">
        <v>3</v>
      </c>
      <c r="C454">
        <v>918</v>
      </c>
      <c r="D454">
        <v>14613</v>
      </c>
      <c r="E454" t="s">
        <v>42</v>
      </c>
      <c r="F454" t="s">
        <v>43</v>
      </c>
      <c r="G454">
        <v>2</v>
      </c>
      <c r="H454">
        <v>137</v>
      </c>
      <c r="I454">
        <v>856</v>
      </c>
      <c r="K454" t="s">
        <v>703</v>
      </c>
      <c r="N454" t="s">
        <v>46</v>
      </c>
      <c r="O454">
        <v>58</v>
      </c>
      <c r="Q454">
        <f t="shared" si="8"/>
        <v>2</v>
      </c>
      <c r="R454">
        <v>1</v>
      </c>
      <c r="S454">
        <v>0</v>
      </c>
      <c r="T454">
        <v>0</v>
      </c>
      <c r="U454">
        <v>2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">
        <v>47</v>
      </c>
      <c r="AI454" t="s">
        <v>48</v>
      </c>
      <c r="AM454" t="s">
        <v>710</v>
      </c>
      <c r="AN454">
        <v>-122.49278011</v>
      </c>
      <c r="AO454">
        <v>37.77297102</v>
      </c>
    </row>
    <row r="455" spans="1:41">
      <c r="A455" s="1" t="s">
        <v>544</v>
      </c>
      <c r="B455">
        <v>3</v>
      </c>
      <c r="C455">
        <v>918</v>
      </c>
      <c r="D455">
        <v>14613</v>
      </c>
      <c r="E455" t="s">
        <v>42</v>
      </c>
      <c r="F455" t="s">
        <v>43</v>
      </c>
      <c r="G455">
        <v>2</v>
      </c>
      <c r="H455">
        <v>138</v>
      </c>
      <c r="I455" t="s">
        <v>711</v>
      </c>
      <c r="K455" t="s">
        <v>703</v>
      </c>
      <c r="N455" t="s">
        <v>46</v>
      </c>
      <c r="O455">
        <f>60+14</f>
        <v>74</v>
      </c>
      <c r="Q455">
        <f t="shared" si="8"/>
        <v>4</v>
      </c>
      <c r="R455">
        <v>1</v>
      </c>
      <c r="S455">
        <v>0</v>
      </c>
      <c r="T455">
        <v>0</v>
      </c>
      <c r="U455">
        <v>2</v>
      </c>
      <c r="V455">
        <v>2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">
        <v>47</v>
      </c>
      <c r="AI455" t="s">
        <v>48</v>
      </c>
      <c r="AM455" t="s">
        <v>712</v>
      </c>
      <c r="AN455">
        <v>-122.49281185</v>
      </c>
      <c r="AO455">
        <v>37.773122549999997</v>
      </c>
    </row>
    <row r="456" spans="1:41">
      <c r="A456" s="1" t="s">
        <v>544</v>
      </c>
      <c r="B456">
        <v>3</v>
      </c>
      <c r="C456">
        <v>918</v>
      </c>
      <c r="D456">
        <v>14613</v>
      </c>
      <c r="E456" t="s">
        <v>42</v>
      </c>
      <c r="F456" t="s">
        <v>43</v>
      </c>
      <c r="G456">
        <v>2</v>
      </c>
      <c r="H456">
        <v>139</v>
      </c>
      <c r="I456">
        <v>800</v>
      </c>
      <c r="K456" t="s">
        <v>703</v>
      </c>
      <c r="N456" t="s">
        <v>46</v>
      </c>
      <c r="O456">
        <v>28</v>
      </c>
      <c r="Q456">
        <f t="shared" si="8"/>
        <v>2</v>
      </c>
      <c r="R456">
        <v>1</v>
      </c>
      <c r="S456">
        <v>0</v>
      </c>
      <c r="T456">
        <v>0</v>
      </c>
      <c r="U456">
        <v>2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">
        <v>47</v>
      </c>
      <c r="AI456" t="s">
        <v>48</v>
      </c>
      <c r="AM456" t="s">
        <v>713</v>
      </c>
      <c r="AN456">
        <v>-122.49282767</v>
      </c>
      <c r="AO456">
        <v>37.773301369999999</v>
      </c>
    </row>
    <row r="457" spans="1:41">
      <c r="A457" s="1" t="s">
        <v>544</v>
      </c>
      <c r="B457">
        <v>3</v>
      </c>
      <c r="C457">
        <v>918</v>
      </c>
      <c r="D457">
        <v>14613</v>
      </c>
      <c r="E457" t="s">
        <v>42</v>
      </c>
      <c r="F457" t="s">
        <v>43</v>
      </c>
      <c r="G457">
        <v>2</v>
      </c>
      <c r="H457">
        <v>140</v>
      </c>
      <c r="I457">
        <v>828</v>
      </c>
      <c r="K457" t="s">
        <v>703</v>
      </c>
      <c r="N457" t="s">
        <v>46</v>
      </c>
      <c r="O457">
        <v>23</v>
      </c>
      <c r="Q457">
        <f t="shared" si="8"/>
        <v>1</v>
      </c>
      <c r="R457">
        <v>1</v>
      </c>
      <c r="S457">
        <v>0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">
        <v>47</v>
      </c>
      <c r="AI457" t="s">
        <v>48</v>
      </c>
      <c r="AM457" t="s">
        <v>714</v>
      </c>
      <c r="AN457">
        <v>-122.49285158000001</v>
      </c>
      <c r="AO457">
        <v>37.773579300000002</v>
      </c>
    </row>
    <row r="458" spans="1:41">
      <c r="A458" s="1" t="s">
        <v>544</v>
      </c>
      <c r="B458">
        <v>3</v>
      </c>
      <c r="C458">
        <v>918</v>
      </c>
      <c r="D458">
        <v>14613</v>
      </c>
      <c r="E458" t="s">
        <v>42</v>
      </c>
      <c r="F458" t="s">
        <v>43</v>
      </c>
      <c r="G458">
        <v>2</v>
      </c>
      <c r="H458">
        <v>141</v>
      </c>
      <c r="I458">
        <v>832</v>
      </c>
      <c r="K458" t="s">
        <v>703</v>
      </c>
      <c r="N458" t="s">
        <v>46</v>
      </c>
      <c r="O458">
        <v>45</v>
      </c>
      <c r="Q458">
        <f t="shared" si="8"/>
        <v>2</v>
      </c>
      <c r="R458">
        <v>1</v>
      </c>
      <c r="S458">
        <v>0</v>
      </c>
      <c r="T458">
        <v>0</v>
      </c>
      <c r="U458">
        <v>1</v>
      </c>
      <c r="V458">
        <v>1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">
        <v>47</v>
      </c>
      <c r="AI458" t="s">
        <v>48</v>
      </c>
      <c r="AM458" t="s">
        <v>715</v>
      </c>
      <c r="AN458">
        <v>-122.49285354</v>
      </c>
      <c r="AO458">
        <v>37.773475640000001</v>
      </c>
    </row>
    <row r="459" spans="1:41">
      <c r="A459" s="1" t="s">
        <v>544</v>
      </c>
      <c r="B459">
        <v>3</v>
      </c>
      <c r="C459">
        <v>918</v>
      </c>
      <c r="D459">
        <v>14613</v>
      </c>
      <c r="E459" t="s">
        <v>42</v>
      </c>
      <c r="F459" t="s">
        <v>43</v>
      </c>
      <c r="G459">
        <v>2</v>
      </c>
      <c r="H459">
        <v>142</v>
      </c>
      <c r="I459">
        <v>800</v>
      </c>
      <c r="K459" t="s">
        <v>703</v>
      </c>
      <c r="N459" t="s">
        <v>46</v>
      </c>
      <c r="O459">
        <v>53</v>
      </c>
      <c r="Q459">
        <f t="shared" si="8"/>
        <v>3</v>
      </c>
      <c r="R459">
        <v>1</v>
      </c>
      <c r="S459">
        <v>0</v>
      </c>
      <c r="T459">
        <v>0</v>
      </c>
      <c r="U459">
        <v>2</v>
      </c>
      <c r="V459">
        <v>0</v>
      </c>
      <c r="W459">
        <v>1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">
        <v>47</v>
      </c>
      <c r="AI459" t="s">
        <v>48</v>
      </c>
      <c r="AM459" t="s">
        <v>716</v>
      </c>
      <c r="AN459">
        <v>-122.49286678</v>
      </c>
      <c r="AO459">
        <v>37.773656729999999</v>
      </c>
    </row>
    <row r="460" spans="1:41">
      <c r="A460" s="1" t="s">
        <v>544</v>
      </c>
      <c r="B460">
        <v>3</v>
      </c>
      <c r="C460">
        <v>918</v>
      </c>
      <c r="D460">
        <v>14613</v>
      </c>
      <c r="E460" t="s">
        <v>42</v>
      </c>
      <c r="F460" t="s">
        <v>43</v>
      </c>
      <c r="G460">
        <v>2</v>
      </c>
      <c r="H460">
        <v>143</v>
      </c>
      <c r="I460" t="s">
        <v>717</v>
      </c>
      <c r="K460" t="s">
        <v>703</v>
      </c>
      <c r="N460" t="s">
        <v>46</v>
      </c>
      <c r="O460">
        <v>54</v>
      </c>
      <c r="Q460">
        <f t="shared" si="8"/>
        <v>3</v>
      </c>
      <c r="R460">
        <v>1</v>
      </c>
      <c r="S460">
        <v>0</v>
      </c>
      <c r="T460">
        <v>0</v>
      </c>
      <c r="U460">
        <v>1</v>
      </c>
      <c r="V460">
        <v>2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">
        <v>47</v>
      </c>
      <c r="AI460" t="s">
        <v>48</v>
      </c>
      <c r="AM460" t="s">
        <v>718</v>
      </c>
      <c r="AN460">
        <v>-122.49288934</v>
      </c>
      <c r="AO460">
        <v>37.773901629999997</v>
      </c>
    </row>
    <row r="461" spans="1:41">
      <c r="A461" s="1" t="s">
        <v>544</v>
      </c>
      <c r="B461">
        <v>3</v>
      </c>
      <c r="C461">
        <v>918</v>
      </c>
      <c r="D461">
        <v>14613</v>
      </c>
      <c r="E461" t="s">
        <v>42</v>
      </c>
      <c r="F461" t="s">
        <v>43</v>
      </c>
      <c r="G461">
        <v>2</v>
      </c>
      <c r="H461">
        <v>144</v>
      </c>
      <c r="I461">
        <v>794</v>
      </c>
      <c r="K461" t="s">
        <v>703</v>
      </c>
      <c r="N461" t="s">
        <v>46</v>
      </c>
      <c r="O461">
        <v>23</v>
      </c>
      <c r="Q461">
        <f t="shared" si="8"/>
        <v>1</v>
      </c>
      <c r="R461">
        <v>1</v>
      </c>
      <c r="S461">
        <v>0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">
        <v>88</v>
      </c>
      <c r="AI461" t="s">
        <v>48</v>
      </c>
      <c r="AM461" t="s">
        <v>719</v>
      </c>
      <c r="AN461">
        <v>-122.49292222</v>
      </c>
      <c r="AO461">
        <v>37.774277550000001</v>
      </c>
    </row>
    <row r="462" spans="1:41">
      <c r="A462" s="1" t="s">
        <v>544</v>
      </c>
      <c r="B462">
        <v>3</v>
      </c>
      <c r="C462">
        <v>918</v>
      </c>
      <c r="D462">
        <v>14613</v>
      </c>
      <c r="E462" t="s">
        <v>42</v>
      </c>
      <c r="F462" t="s">
        <v>43</v>
      </c>
      <c r="G462">
        <v>2</v>
      </c>
      <c r="H462">
        <v>145</v>
      </c>
      <c r="I462">
        <v>790</v>
      </c>
      <c r="K462" t="s">
        <v>703</v>
      </c>
      <c r="N462" t="s">
        <v>46</v>
      </c>
      <c r="O462">
        <v>26</v>
      </c>
      <c r="Q462">
        <f t="shared" si="8"/>
        <v>1</v>
      </c>
      <c r="R462">
        <v>1</v>
      </c>
      <c r="S462">
        <v>0</v>
      </c>
      <c r="T462">
        <v>0</v>
      </c>
      <c r="U462">
        <v>0</v>
      </c>
      <c r="V462">
        <v>1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">
        <v>88</v>
      </c>
      <c r="AI462" t="s">
        <v>48</v>
      </c>
      <c r="AM462" t="s">
        <v>720</v>
      </c>
      <c r="AN462">
        <v>-122.49295816</v>
      </c>
      <c r="AO462">
        <v>37.774322120000001</v>
      </c>
    </row>
    <row r="463" spans="1:41">
      <c r="A463" s="1" t="s">
        <v>544</v>
      </c>
      <c r="B463">
        <v>3</v>
      </c>
      <c r="C463">
        <v>918</v>
      </c>
      <c r="D463">
        <v>14613</v>
      </c>
      <c r="E463" t="s">
        <v>42</v>
      </c>
      <c r="F463" t="s">
        <v>43</v>
      </c>
      <c r="G463">
        <v>2</v>
      </c>
      <c r="H463">
        <v>146</v>
      </c>
      <c r="I463">
        <v>700</v>
      </c>
      <c r="K463" t="s">
        <v>703</v>
      </c>
      <c r="N463" t="s">
        <v>46</v>
      </c>
      <c r="O463">
        <v>51</v>
      </c>
      <c r="Q463">
        <f t="shared" si="8"/>
        <v>2</v>
      </c>
      <c r="R463">
        <v>1</v>
      </c>
      <c r="S463">
        <v>0</v>
      </c>
      <c r="T463">
        <v>0</v>
      </c>
      <c r="U463">
        <v>1</v>
      </c>
      <c r="V463">
        <v>1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">
        <v>88</v>
      </c>
      <c r="AI463" t="s">
        <v>48</v>
      </c>
      <c r="AM463" t="s">
        <v>721</v>
      </c>
      <c r="AN463">
        <v>-122.49294392</v>
      </c>
      <c r="AO463">
        <v>37.774420859999999</v>
      </c>
    </row>
    <row r="464" spans="1:41">
      <c r="A464" s="1" t="s">
        <v>544</v>
      </c>
      <c r="B464">
        <v>3</v>
      </c>
      <c r="C464">
        <v>918</v>
      </c>
      <c r="D464">
        <v>14613</v>
      </c>
      <c r="E464" t="s">
        <v>42</v>
      </c>
      <c r="F464" t="s">
        <v>43</v>
      </c>
      <c r="G464">
        <v>2</v>
      </c>
      <c r="H464">
        <v>147</v>
      </c>
      <c r="I464">
        <v>700</v>
      </c>
      <c r="K464" t="s">
        <v>703</v>
      </c>
      <c r="N464" t="s">
        <v>46</v>
      </c>
      <c r="O464">
        <v>31</v>
      </c>
      <c r="Q464">
        <f t="shared" si="8"/>
        <v>1</v>
      </c>
      <c r="R464">
        <v>1</v>
      </c>
      <c r="S464">
        <v>0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">
        <v>88</v>
      </c>
      <c r="AI464" t="s">
        <v>48</v>
      </c>
      <c r="AM464" t="s">
        <v>722</v>
      </c>
      <c r="AN464">
        <v>-122.49294598</v>
      </c>
      <c r="AO464">
        <v>37.774479049999997</v>
      </c>
    </row>
    <row r="465" spans="1:41">
      <c r="A465" s="1" t="s">
        <v>544</v>
      </c>
      <c r="B465">
        <v>3</v>
      </c>
      <c r="C465">
        <v>918</v>
      </c>
      <c r="D465">
        <v>14613</v>
      </c>
      <c r="E465" t="s">
        <v>42</v>
      </c>
      <c r="F465" t="s">
        <v>43</v>
      </c>
      <c r="G465">
        <v>2</v>
      </c>
      <c r="H465">
        <v>148</v>
      </c>
      <c r="I465">
        <v>700</v>
      </c>
      <c r="K465" t="s">
        <v>703</v>
      </c>
      <c r="N465" t="s">
        <v>46</v>
      </c>
      <c r="O465">
        <v>47</v>
      </c>
      <c r="Q465">
        <f t="shared" si="8"/>
        <v>2</v>
      </c>
      <c r="R465">
        <v>1</v>
      </c>
      <c r="S465">
        <v>0</v>
      </c>
      <c r="T465">
        <v>0</v>
      </c>
      <c r="U465">
        <v>1</v>
      </c>
      <c r="V465">
        <v>1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">
        <v>88</v>
      </c>
      <c r="AI465" t="s">
        <v>48</v>
      </c>
      <c r="AM465" t="s">
        <v>723</v>
      </c>
      <c r="AN465">
        <v>-122.49296613</v>
      </c>
      <c r="AO465">
        <v>37.774614300000003</v>
      </c>
    </row>
    <row r="466" spans="1:41">
      <c r="A466" s="1" t="s">
        <v>544</v>
      </c>
      <c r="B466">
        <v>3</v>
      </c>
      <c r="C466">
        <v>918</v>
      </c>
      <c r="D466">
        <v>14613</v>
      </c>
      <c r="E466" t="s">
        <v>42</v>
      </c>
      <c r="F466" t="s">
        <v>43</v>
      </c>
      <c r="G466">
        <v>2</v>
      </c>
      <c r="H466">
        <v>149</v>
      </c>
      <c r="I466">
        <v>700</v>
      </c>
      <c r="K466" t="s">
        <v>703</v>
      </c>
      <c r="N466" t="s">
        <v>46</v>
      </c>
      <c r="O466">
        <v>29</v>
      </c>
      <c r="Q466">
        <f t="shared" si="8"/>
        <v>1</v>
      </c>
      <c r="R466">
        <v>1</v>
      </c>
      <c r="S466">
        <v>0</v>
      </c>
      <c r="T466">
        <v>0</v>
      </c>
      <c r="U466">
        <v>0</v>
      </c>
      <c r="V466">
        <v>1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">
        <v>88</v>
      </c>
      <c r="AI466" t="s">
        <v>48</v>
      </c>
      <c r="AM466" t="s">
        <v>724</v>
      </c>
      <c r="AN466">
        <v>-122.49297425</v>
      </c>
      <c r="AO466">
        <v>37.774755140000003</v>
      </c>
    </row>
    <row r="467" spans="1:41">
      <c r="A467" s="1" t="s">
        <v>544</v>
      </c>
      <c r="B467">
        <v>3</v>
      </c>
      <c r="C467">
        <v>918</v>
      </c>
      <c r="D467">
        <v>14613</v>
      </c>
      <c r="E467" t="s">
        <v>42</v>
      </c>
      <c r="F467" t="s">
        <v>43</v>
      </c>
      <c r="G467">
        <v>2</v>
      </c>
      <c r="H467">
        <v>150</v>
      </c>
      <c r="I467">
        <v>700</v>
      </c>
      <c r="K467" t="s">
        <v>703</v>
      </c>
      <c r="N467" t="s">
        <v>46</v>
      </c>
      <c r="O467">
        <v>43</v>
      </c>
      <c r="Q467">
        <f t="shared" si="8"/>
        <v>1</v>
      </c>
      <c r="R467">
        <v>1</v>
      </c>
      <c r="S467">
        <v>0</v>
      </c>
      <c r="T467">
        <v>0</v>
      </c>
      <c r="U467">
        <v>1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">
        <v>88</v>
      </c>
      <c r="AI467" t="s">
        <v>48</v>
      </c>
      <c r="AM467" t="s">
        <v>725</v>
      </c>
      <c r="AN467">
        <v>-122.49295977</v>
      </c>
      <c r="AO467">
        <v>37.774866260000003</v>
      </c>
    </row>
    <row r="468" spans="1:41">
      <c r="A468" s="1" t="s">
        <v>544</v>
      </c>
      <c r="B468">
        <v>3</v>
      </c>
      <c r="C468">
        <v>918</v>
      </c>
      <c r="D468">
        <v>14613</v>
      </c>
      <c r="E468" t="s">
        <v>42</v>
      </c>
      <c r="F468" t="s">
        <v>43</v>
      </c>
      <c r="G468">
        <v>2</v>
      </c>
      <c r="H468">
        <v>151</v>
      </c>
      <c r="I468" t="s">
        <v>726</v>
      </c>
      <c r="K468" t="s">
        <v>703</v>
      </c>
      <c r="N468" t="s">
        <v>46</v>
      </c>
      <c r="O468">
        <f>120+21</f>
        <v>141</v>
      </c>
      <c r="Q468">
        <f t="shared" si="8"/>
        <v>7</v>
      </c>
      <c r="R468">
        <v>1</v>
      </c>
      <c r="S468">
        <v>0</v>
      </c>
      <c r="T468">
        <v>0</v>
      </c>
      <c r="U468">
        <v>5</v>
      </c>
      <c r="V468">
        <v>2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">
        <v>88</v>
      </c>
      <c r="AI468" t="s">
        <v>48</v>
      </c>
      <c r="AM468" t="s">
        <v>727</v>
      </c>
      <c r="AN468">
        <v>-122.49300605000001</v>
      </c>
      <c r="AO468">
        <v>37.775161400000002</v>
      </c>
    </row>
    <row r="469" spans="1:41">
      <c r="A469" s="1" t="s">
        <v>544</v>
      </c>
      <c r="B469">
        <v>3</v>
      </c>
      <c r="C469">
        <v>918</v>
      </c>
      <c r="D469">
        <v>14613</v>
      </c>
      <c r="E469" t="s">
        <v>42</v>
      </c>
      <c r="F469" t="s">
        <v>43</v>
      </c>
      <c r="G469">
        <v>2</v>
      </c>
      <c r="H469">
        <v>152</v>
      </c>
      <c r="I469" t="s">
        <v>728</v>
      </c>
      <c r="K469" t="s">
        <v>703</v>
      </c>
      <c r="N469" t="s">
        <v>46</v>
      </c>
      <c r="O469">
        <f>60+14</f>
        <v>74</v>
      </c>
      <c r="Q469">
        <f t="shared" si="8"/>
        <v>4</v>
      </c>
      <c r="R469">
        <v>1</v>
      </c>
      <c r="S469">
        <v>0</v>
      </c>
      <c r="T469">
        <v>0</v>
      </c>
      <c r="U469">
        <v>2</v>
      </c>
      <c r="V469">
        <v>2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">
        <v>88</v>
      </c>
      <c r="AI469" t="s">
        <v>50</v>
      </c>
      <c r="AM469" t="s">
        <v>729</v>
      </c>
      <c r="AN469">
        <v>-122.49300012</v>
      </c>
      <c r="AO469">
        <v>37.77542476</v>
      </c>
    </row>
    <row r="470" spans="1:41">
      <c r="A470" s="1" t="s">
        <v>544</v>
      </c>
      <c r="B470">
        <v>3</v>
      </c>
      <c r="C470">
        <v>918</v>
      </c>
      <c r="D470">
        <v>14613</v>
      </c>
      <c r="E470" t="s">
        <v>42</v>
      </c>
      <c r="F470" t="s">
        <v>43</v>
      </c>
      <c r="G470">
        <v>2</v>
      </c>
      <c r="H470">
        <v>153</v>
      </c>
      <c r="I470">
        <v>710</v>
      </c>
      <c r="K470" t="s">
        <v>703</v>
      </c>
      <c r="N470" t="s">
        <v>53</v>
      </c>
      <c r="O470">
        <v>72</v>
      </c>
      <c r="Q470">
        <f t="shared" si="8"/>
        <v>1</v>
      </c>
      <c r="R470">
        <v>1</v>
      </c>
      <c r="S470">
        <v>0</v>
      </c>
      <c r="T470">
        <v>0</v>
      </c>
      <c r="U470">
        <v>0</v>
      </c>
      <c r="V470">
        <v>1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">
        <v>88</v>
      </c>
      <c r="AI470" t="s">
        <v>48</v>
      </c>
      <c r="AJ470" t="s">
        <v>135</v>
      </c>
      <c r="AK470" t="s">
        <v>387</v>
      </c>
      <c r="AM470" t="s">
        <v>730</v>
      </c>
      <c r="AN470">
        <v>-122.49300780999999</v>
      </c>
      <c r="AO470">
        <v>37.775594580000003</v>
      </c>
    </row>
    <row r="471" spans="1:41">
      <c r="A471" s="1" t="s">
        <v>544</v>
      </c>
      <c r="B471">
        <v>3</v>
      </c>
      <c r="C471">
        <v>918</v>
      </c>
      <c r="D471">
        <v>14613</v>
      </c>
      <c r="E471" t="s">
        <v>42</v>
      </c>
      <c r="F471" t="s">
        <v>43</v>
      </c>
      <c r="G471">
        <v>2</v>
      </c>
      <c r="H471">
        <v>154</v>
      </c>
      <c r="I471" t="s">
        <v>731</v>
      </c>
      <c r="K471" t="s">
        <v>732</v>
      </c>
      <c r="N471" t="s">
        <v>46</v>
      </c>
      <c r="O471">
        <v>36</v>
      </c>
      <c r="Q471">
        <f t="shared" si="8"/>
        <v>1</v>
      </c>
      <c r="R471">
        <v>1</v>
      </c>
      <c r="S471">
        <v>0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">
        <v>47</v>
      </c>
      <c r="AI471" t="s">
        <v>48</v>
      </c>
      <c r="AM471" t="s">
        <v>733</v>
      </c>
      <c r="AN471">
        <v>-122.49385898</v>
      </c>
      <c r="AO471">
        <v>37.772629479999999</v>
      </c>
    </row>
    <row r="472" spans="1:41">
      <c r="A472" s="1" t="s">
        <v>544</v>
      </c>
      <c r="B472">
        <v>3</v>
      </c>
      <c r="C472">
        <v>918</v>
      </c>
      <c r="D472">
        <v>14613</v>
      </c>
      <c r="E472" t="s">
        <v>42</v>
      </c>
      <c r="F472" t="s">
        <v>43</v>
      </c>
      <c r="G472">
        <v>2</v>
      </c>
      <c r="H472">
        <v>155</v>
      </c>
      <c r="I472">
        <v>800</v>
      </c>
      <c r="K472" t="s">
        <v>732</v>
      </c>
      <c r="N472" t="s">
        <v>46</v>
      </c>
      <c r="O472">
        <v>22</v>
      </c>
      <c r="Q472">
        <f t="shared" si="8"/>
        <v>1</v>
      </c>
      <c r="R472">
        <v>1</v>
      </c>
      <c r="S472">
        <v>0</v>
      </c>
      <c r="T472">
        <v>0</v>
      </c>
      <c r="U472">
        <v>1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">
        <v>47</v>
      </c>
      <c r="AI472" t="s">
        <v>48</v>
      </c>
      <c r="AM472" t="s">
        <v>734</v>
      </c>
      <c r="AN472">
        <v>-122.49385676</v>
      </c>
      <c r="AO472">
        <v>37.772639030000001</v>
      </c>
    </row>
    <row r="473" spans="1:41">
      <c r="A473" s="1" t="s">
        <v>544</v>
      </c>
      <c r="B473">
        <v>3</v>
      </c>
      <c r="C473">
        <v>918</v>
      </c>
      <c r="D473">
        <v>14613</v>
      </c>
      <c r="E473" t="s">
        <v>42</v>
      </c>
      <c r="F473" t="s">
        <v>43</v>
      </c>
      <c r="G473">
        <v>2</v>
      </c>
      <c r="H473">
        <v>156</v>
      </c>
      <c r="I473">
        <v>862</v>
      </c>
      <c r="K473" t="s">
        <v>732</v>
      </c>
      <c r="N473" t="s">
        <v>46</v>
      </c>
      <c r="O473">
        <v>26</v>
      </c>
      <c r="Q473">
        <f t="shared" si="8"/>
        <v>1</v>
      </c>
      <c r="R473">
        <v>1</v>
      </c>
      <c r="S473">
        <v>0</v>
      </c>
      <c r="T473">
        <v>0</v>
      </c>
      <c r="U473">
        <v>0</v>
      </c>
      <c r="V473">
        <v>1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">
        <v>47</v>
      </c>
      <c r="AI473" t="s">
        <v>48</v>
      </c>
      <c r="AM473" t="s">
        <v>735</v>
      </c>
      <c r="AN473">
        <v>-122.49390538999999</v>
      </c>
      <c r="AO473">
        <v>37.772829270000003</v>
      </c>
    </row>
    <row r="474" spans="1:41">
      <c r="A474" s="1" t="s">
        <v>544</v>
      </c>
      <c r="B474">
        <v>3</v>
      </c>
      <c r="C474">
        <v>918</v>
      </c>
      <c r="D474">
        <v>14613</v>
      </c>
      <c r="E474" t="s">
        <v>42</v>
      </c>
      <c r="F474" t="s">
        <v>43</v>
      </c>
      <c r="G474">
        <v>2</v>
      </c>
      <c r="H474">
        <v>157</v>
      </c>
      <c r="I474">
        <v>800</v>
      </c>
      <c r="K474" t="s">
        <v>732</v>
      </c>
      <c r="N474" t="s">
        <v>46</v>
      </c>
      <c r="O474">
        <v>31</v>
      </c>
      <c r="Q474">
        <f t="shared" si="8"/>
        <v>2</v>
      </c>
      <c r="R474">
        <v>1</v>
      </c>
      <c r="S474">
        <v>0</v>
      </c>
      <c r="T474">
        <v>0</v>
      </c>
      <c r="U474">
        <v>2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">
        <v>47</v>
      </c>
      <c r="AI474" t="s">
        <v>48</v>
      </c>
      <c r="AM474" t="s">
        <v>736</v>
      </c>
      <c r="AN474">
        <v>-122.49391189000001</v>
      </c>
      <c r="AO474">
        <v>37.772967629999997</v>
      </c>
    </row>
    <row r="475" spans="1:41">
      <c r="A475" s="1" t="s">
        <v>544</v>
      </c>
      <c r="B475">
        <v>3</v>
      </c>
      <c r="C475">
        <v>918</v>
      </c>
      <c r="D475">
        <v>14613</v>
      </c>
      <c r="E475" t="s">
        <v>42</v>
      </c>
      <c r="F475" t="s">
        <v>43</v>
      </c>
      <c r="G475">
        <v>2</v>
      </c>
      <c r="H475">
        <v>158</v>
      </c>
      <c r="I475">
        <v>850</v>
      </c>
      <c r="K475" t="s">
        <v>732</v>
      </c>
      <c r="N475" t="s">
        <v>46</v>
      </c>
      <c r="O475">
        <v>27</v>
      </c>
      <c r="Q475">
        <f t="shared" si="8"/>
        <v>1</v>
      </c>
      <c r="R475">
        <v>1</v>
      </c>
      <c r="S475">
        <v>0</v>
      </c>
      <c r="T475">
        <v>0</v>
      </c>
      <c r="U475">
        <v>1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1</v>
      </c>
      <c r="AG475">
        <v>0</v>
      </c>
      <c r="AH475" t="s">
        <v>47</v>
      </c>
      <c r="AM475" t="s">
        <v>737</v>
      </c>
      <c r="AN475">
        <v>-122.49394087</v>
      </c>
      <c r="AO475">
        <v>37.772974320000003</v>
      </c>
    </row>
    <row r="476" spans="1:41">
      <c r="A476" s="1" t="s">
        <v>544</v>
      </c>
      <c r="B476">
        <v>3</v>
      </c>
      <c r="C476">
        <v>918</v>
      </c>
      <c r="D476">
        <v>14613</v>
      </c>
      <c r="E476" t="s">
        <v>42</v>
      </c>
      <c r="F476" t="s">
        <v>43</v>
      </c>
      <c r="G476">
        <v>2</v>
      </c>
      <c r="H476">
        <v>159</v>
      </c>
      <c r="I476">
        <v>840</v>
      </c>
      <c r="K476" t="s">
        <v>732</v>
      </c>
      <c r="N476" t="s">
        <v>46</v>
      </c>
      <c r="O476">
        <v>19</v>
      </c>
      <c r="Q476">
        <f t="shared" si="8"/>
        <v>1</v>
      </c>
      <c r="R476">
        <v>1</v>
      </c>
      <c r="S476">
        <v>0</v>
      </c>
      <c r="T476">
        <v>0</v>
      </c>
      <c r="U476">
        <v>1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">
        <v>47</v>
      </c>
      <c r="AI476" t="s">
        <v>48</v>
      </c>
      <c r="AM476" t="s">
        <v>738</v>
      </c>
      <c r="AN476">
        <v>-122.49397284</v>
      </c>
      <c r="AO476">
        <v>37.77316347</v>
      </c>
    </row>
    <row r="477" spans="1:41">
      <c r="A477" s="1" t="s">
        <v>544</v>
      </c>
      <c r="B477">
        <v>3</v>
      </c>
      <c r="C477">
        <v>918</v>
      </c>
      <c r="D477">
        <v>14613</v>
      </c>
      <c r="E477" t="s">
        <v>42</v>
      </c>
      <c r="F477" t="s">
        <v>43</v>
      </c>
      <c r="G477">
        <v>2</v>
      </c>
      <c r="H477">
        <v>160</v>
      </c>
      <c r="I477">
        <v>824</v>
      </c>
      <c r="K477" t="s">
        <v>732</v>
      </c>
      <c r="N477" t="s">
        <v>46</v>
      </c>
      <c r="O477">
        <v>40</v>
      </c>
      <c r="Q477">
        <f t="shared" si="8"/>
        <v>2</v>
      </c>
      <c r="R477">
        <v>1</v>
      </c>
      <c r="S477">
        <v>0</v>
      </c>
      <c r="T477">
        <v>0</v>
      </c>
      <c r="U477">
        <v>2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">
        <v>88</v>
      </c>
      <c r="AI477" t="s">
        <v>48</v>
      </c>
      <c r="AM477" t="s">
        <v>739</v>
      </c>
      <c r="AN477">
        <v>-122.49400077</v>
      </c>
      <c r="AO477">
        <v>37.773510809999998</v>
      </c>
    </row>
    <row r="478" spans="1:41">
      <c r="A478" s="1" t="s">
        <v>544</v>
      </c>
      <c r="B478">
        <v>3</v>
      </c>
      <c r="C478">
        <v>918</v>
      </c>
      <c r="D478">
        <v>14613</v>
      </c>
      <c r="E478" t="s">
        <v>42</v>
      </c>
      <c r="F478" t="s">
        <v>43</v>
      </c>
      <c r="G478">
        <v>2</v>
      </c>
      <c r="H478">
        <v>161</v>
      </c>
      <c r="I478">
        <v>800</v>
      </c>
      <c r="K478" t="s">
        <v>732</v>
      </c>
      <c r="N478" t="s">
        <v>46</v>
      </c>
      <c r="O478">
        <v>20</v>
      </c>
      <c r="Q478">
        <f t="shared" si="8"/>
        <v>1</v>
      </c>
      <c r="R478">
        <v>1</v>
      </c>
      <c r="S478">
        <v>0</v>
      </c>
      <c r="T478">
        <v>0</v>
      </c>
      <c r="U478">
        <v>1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">
        <v>88</v>
      </c>
      <c r="AI478" t="s">
        <v>48</v>
      </c>
      <c r="AM478" t="s">
        <v>740</v>
      </c>
      <c r="AN478">
        <v>-122.49399011</v>
      </c>
      <c r="AO478">
        <v>37.773668090000001</v>
      </c>
    </row>
    <row r="479" spans="1:41">
      <c r="A479" s="1" t="s">
        <v>544</v>
      </c>
      <c r="B479">
        <v>3</v>
      </c>
      <c r="C479">
        <v>918</v>
      </c>
      <c r="D479">
        <v>14613</v>
      </c>
      <c r="E479" t="s">
        <v>42</v>
      </c>
      <c r="F479" t="s">
        <v>43</v>
      </c>
      <c r="G479">
        <v>2</v>
      </c>
      <c r="H479">
        <v>162</v>
      </c>
      <c r="I479">
        <v>800</v>
      </c>
      <c r="K479" t="s">
        <v>732</v>
      </c>
      <c r="N479" t="s">
        <v>46</v>
      </c>
      <c r="O479">
        <v>46</v>
      </c>
      <c r="Q479">
        <f t="shared" si="8"/>
        <v>1</v>
      </c>
      <c r="R479">
        <v>1</v>
      </c>
      <c r="S479">
        <v>0</v>
      </c>
      <c r="T479">
        <v>0</v>
      </c>
      <c r="U479">
        <v>0</v>
      </c>
      <c r="V479">
        <v>1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">
        <v>88</v>
      </c>
      <c r="AI479" t="s">
        <v>48</v>
      </c>
      <c r="AM479" t="s">
        <v>741</v>
      </c>
      <c r="AN479">
        <v>-122.49399757</v>
      </c>
      <c r="AO479">
        <v>37.77378255</v>
      </c>
    </row>
    <row r="480" spans="1:41">
      <c r="A480" s="1" t="s">
        <v>544</v>
      </c>
      <c r="B480">
        <v>3</v>
      </c>
      <c r="C480">
        <v>918</v>
      </c>
      <c r="D480">
        <v>14613</v>
      </c>
      <c r="E480" t="s">
        <v>42</v>
      </c>
      <c r="F480" t="s">
        <v>43</v>
      </c>
      <c r="G480">
        <v>2</v>
      </c>
      <c r="H480">
        <v>163</v>
      </c>
      <c r="I480" t="s">
        <v>742</v>
      </c>
      <c r="K480" t="s">
        <v>732</v>
      </c>
      <c r="N480" t="s">
        <v>46</v>
      </c>
      <c r="O480">
        <v>37</v>
      </c>
      <c r="Q480">
        <f t="shared" si="8"/>
        <v>2</v>
      </c>
      <c r="R480">
        <v>1</v>
      </c>
      <c r="S480">
        <v>0</v>
      </c>
      <c r="T480">
        <v>0</v>
      </c>
      <c r="U480">
        <v>2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">
        <v>88</v>
      </c>
      <c r="AI480" t="s">
        <v>48</v>
      </c>
      <c r="AM480" t="s">
        <v>743</v>
      </c>
      <c r="AN480">
        <v>-122.49409077999999</v>
      </c>
      <c r="AO480">
        <v>37.774314680000003</v>
      </c>
    </row>
    <row r="481" spans="1:41">
      <c r="A481" s="1" t="s">
        <v>544</v>
      </c>
      <c r="B481">
        <v>3</v>
      </c>
      <c r="C481">
        <v>918</v>
      </c>
      <c r="D481">
        <v>14613</v>
      </c>
      <c r="E481" t="s">
        <v>42</v>
      </c>
      <c r="F481" t="s">
        <v>43</v>
      </c>
      <c r="G481">
        <v>2</v>
      </c>
      <c r="H481">
        <v>164</v>
      </c>
      <c r="I481">
        <v>778</v>
      </c>
      <c r="K481" t="s">
        <v>732</v>
      </c>
      <c r="N481" t="s">
        <v>46</v>
      </c>
      <c r="O481">
        <v>35</v>
      </c>
      <c r="Q481">
        <f t="shared" si="8"/>
        <v>2</v>
      </c>
      <c r="R481">
        <v>1</v>
      </c>
      <c r="S481">
        <v>0</v>
      </c>
      <c r="T481">
        <v>0</v>
      </c>
      <c r="U481">
        <v>0</v>
      </c>
      <c r="V481">
        <v>2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">
        <v>88</v>
      </c>
      <c r="AI481" t="s">
        <v>48</v>
      </c>
      <c r="AM481" t="s">
        <v>744</v>
      </c>
      <c r="AN481">
        <v>-122.49404094</v>
      </c>
      <c r="AO481">
        <v>37.774420659999997</v>
      </c>
    </row>
    <row r="482" spans="1:41">
      <c r="A482" s="1" t="s">
        <v>544</v>
      </c>
      <c r="B482">
        <v>3</v>
      </c>
      <c r="C482">
        <v>918</v>
      </c>
      <c r="D482">
        <v>14613</v>
      </c>
      <c r="E482" t="s">
        <v>42</v>
      </c>
      <c r="F482" t="s">
        <v>43</v>
      </c>
      <c r="G482">
        <v>2</v>
      </c>
      <c r="H482">
        <v>165</v>
      </c>
      <c r="I482">
        <v>770</v>
      </c>
      <c r="K482" t="s">
        <v>732</v>
      </c>
      <c r="N482" t="s">
        <v>46</v>
      </c>
      <c r="O482">
        <v>48</v>
      </c>
      <c r="Q482">
        <f t="shared" si="8"/>
        <v>2</v>
      </c>
      <c r="R482">
        <v>1</v>
      </c>
      <c r="S482">
        <v>0</v>
      </c>
      <c r="T482">
        <v>0</v>
      </c>
      <c r="U482">
        <v>2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">
        <v>88</v>
      </c>
      <c r="AI482" t="s">
        <v>48</v>
      </c>
      <c r="AM482" t="s">
        <v>745</v>
      </c>
      <c r="AN482">
        <v>-122.494063</v>
      </c>
      <c r="AO482">
        <v>37.774554700000003</v>
      </c>
    </row>
    <row r="483" spans="1:41">
      <c r="A483" s="1" t="s">
        <v>544</v>
      </c>
      <c r="B483">
        <v>3</v>
      </c>
      <c r="C483">
        <v>918</v>
      </c>
      <c r="D483">
        <v>14613</v>
      </c>
      <c r="E483" t="s">
        <v>42</v>
      </c>
      <c r="F483" t="s">
        <v>43</v>
      </c>
      <c r="G483">
        <v>2</v>
      </c>
      <c r="H483">
        <v>166</v>
      </c>
      <c r="I483">
        <v>700</v>
      </c>
      <c r="K483" t="s">
        <v>732</v>
      </c>
      <c r="N483" t="s">
        <v>46</v>
      </c>
      <c r="O483">
        <v>30</v>
      </c>
      <c r="Q483">
        <f t="shared" si="8"/>
        <v>1</v>
      </c>
      <c r="R483">
        <v>1</v>
      </c>
      <c r="S483">
        <v>0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">
        <v>88</v>
      </c>
      <c r="AI483" t="s">
        <v>48</v>
      </c>
      <c r="AM483" t="s">
        <v>746</v>
      </c>
      <c r="AN483">
        <v>-122.49402739999999</v>
      </c>
      <c r="AO483">
        <v>37.774662030000002</v>
      </c>
    </row>
    <row r="484" spans="1:41">
      <c r="A484" s="1" t="s">
        <v>544</v>
      </c>
      <c r="B484">
        <v>3</v>
      </c>
      <c r="C484">
        <v>918</v>
      </c>
      <c r="D484">
        <v>14613</v>
      </c>
      <c r="E484" t="s">
        <v>42</v>
      </c>
      <c r="F484" t="s">
        <v>43</v>
      </c>
      <c r="G484">
        <v>2</v>
      </c>
      <c r="H484">
        <v>167</v>
      </c>
      <c r="I484" t="s">
        <v>747</v>
      </c>
      <c r="K484" t="s">
        <v>732</v>
      </c>
      <c r="N484" t="s">
        <v>46</v>
      </c>
      <c r="O484">
        <v>43</v>
      </c>
      <c r="Q484">
        <f t="shared" si="8"/>
        <v>2</v>
      </c>
      <c r="R484">
        <v>1</v>
      </c>
      <c r="S484">
        <v>0</v>
      </c>
      <c r="T484">
        <v>0</v>
      </c>
      <c r="U484">
        <v>1</v>
      </c>
      <c r="V484">
        <v>1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">
        <v>88</v>
      </c>
      <c r="AI484" t="s">
        <v>48</v>
      </c>
      <c r="AM484" t="s">
        <v>748</v>
      </c>
      <c r="AN484">
        <v>-122.49403406</v>
      </c>
      <c r="AO484">
        <v>37.774758640000002</v>
      </c>
    </row>
    <row r="485" spans="1:41">
      <c r="A485" s="1" t="s">
        <v>544</v>
      </c>
      <c r="B485">
        <v>3</v>
      </c>
      <c r="C485">
        <v>918</v>
      </c>
      <c r="D485">
        <v>14613</v>
      </c>
      <c r="E485" t="s">
        <v>42</v>
      </c>
      <c r="F485" t="s">
        <v>43</v>
      </c>
      <c r="G485">
        <v>2</v>
      </c>
      <c r="H485">
        <v>168</v>
      </c>
      <c r="I485">
        <v>754</v>
      </c>
      <c r="K485" t="s">
        <v>732</v>
      </c>
      <c r="N485" t="s">
        <v>46</v>
      </c>
      <c r="O485">
        <v>31</v>
      </c>
      <c r="Q485">
        <f t="shared" si="8"/>
        <v>1</v>
      </c>
      <c r="R485">
        <v>1</v>
      </c>
      <c r="S485">
        <v>0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1</v>
      </c>
      <c r="AG485">
        <v>0</v>
      </c>
      <c r="AH485" t="s">
        <v>88</v>
      </c>
      <c r="AI485" t="s">
        <v>48</v>
      </c>
      <c r="AM485" t="s">
        <v>749</v>
      </c>
      <c r="AN485">
        <v>-122.49402469</v>
      </c>
      <c r="AO485">
        <v>37.774840040000001</v>
      </c>
    </row>
    <row r="486" spans="1:41">
      <c r="A486" s="1" t="s">
        <v>544</v>
      </c>
      <c r="B486">
        <v>3</v>
      </c>
      <c r="C486">
        <v>918</v>
      </c>
      <c r="D486">
        <v>14613</v>
      </c>
      <c r="E486" t="s">
        <v>42</v>
      </c>
      <c r="F486" t="s">
        <v>43</v>
      </c>
      <c r="G486">
        <v>2</v>
      </c>
      <c r="H486">
        <v>169</v>
      </c>
      <c r="I486" t="s">
        <v>750</v>
      </c>
      <c r="K486" t="s">
        <v>732</v>
      </c>
      <c r="N486" t="s">
        <v>46</v>
      </c>
      <c r="O486">
        <v>50</v>
      </c>
      <c r="Q486">
        <f t="shared" si="8"/>
        <v>3</v>
      </c>
      <c r="R486">
        <v>1</v>
      </c>
      <c r="S486">
        <v>0</v>
      </c>
      <c r="T486">
        <v>0</v>
      </c>
      <c r="U486">
        <v>1</v>
      </c>
      <c r="V486">
        <v>2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I486" t="s">
        <v>48</v>
      </c>
      <c r="AM486" t="s">
        <v>751</v>
      </c>
      <c r="AN486">
        <v>-122.49405566999999</v>
      </c>
      <c r="AO486">
        <v>37.775248490000003</v>
      </c>
    </row>
    <row r="487" spans="1:41">
      <c r="A487" s="1" t="s">
        <v>544</v>
      </c>
      <c r="B487">
        <v>3</v>
      </c>
      <c r="C487">
        <v>918</v>
      </c>
      <c r="D487">
        <v>14613</v>
      </c>
      <c r="E487" t="s">
        <v>42</v>
      </c>
      <c r="F487" t="s">
        <v>43</v>
      </c>
      <c r="G487">
        <v>2</v>
      </c>
      <c r="H487">
        <v>170</v>
      </c>
      <c r="I487" t="s">
        <v>752</v>
      </c>
      <c r="K487" t="s">
        <v>732</v>
      </c>
      <c r="N487" t="s">
        <v>46</v>
      </c>
      <c r="O487">
        <v>71</v>
      </c>
      <c r="Q487">
        <f t="shared" si="8"/>
        <v>4</v>
      </c>
      <c r="R487">
        <v>1</v>
      </c>
      <c r="S487">
        <v>0</v>
      </c>
      <c r="T487">
        <v>0</v>
      </c>
      <c r="U487">
        <v>2</v>
      </c>
      <c r="V487">
        <v>0</v>
      </c>
      <c r="W487">
        <v>2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">
        <v>88</v>
      </c>
      <c r="AI487" t="s">
        <v>48</v>
      </c>
      <c r="AM487" t="s">
        <v>753</v>
      </c>
      <c r="AN487">
        <v>-122.49409476</v>
      </c>
      <c r="AO487">
        <v>37.775402589999999</v>
      </c>
    </row>
    <row r="488" spans="1:41">
      <c r="A488" s="1" t="s">
        <v>544</v>
      </c>
      <c r="B488">
        <v>3</v>
      </c>
      <c r="C488">
        <v>918</v>
      </c>
      <c r="D488">
        <v>14613</v>
      </c>
      <c r="E488" t="s">
        <v>42</v>
      </c>
      <c r="F488" t="s">
        <v>43</v>
      </c>
      <c r="G488">
        <v>2</v>
      </c>
      <c r="H488">
        <v>171</v>
      </c>
      <c r="I488">
        <v>718</v>
      </c>
      <c r="K488" t="s">
        <v>732</v>
      </c>
      <c r="N488" t="s">
        <v>46</v>
      </c>
      <c r="O488">
        <v>39</v>
      </c>
      <c r="Q488">
        <f t="shared" si="8"/>
        <v>2</v>
      </c>
      <c r="R488">
        <v>1</v>
      </c>
      <c r="S488">
        <v>0</v>
      </c>
      <c r="T488">
        <v>0</v>
      </c>
      <c r="U488">
        <v>2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">
        <v>88</v>
      </c>
      <c r="AI488" t="s">
        <v>48</v>
      </c>
      <c r="AM488" t="s">
        <v>754</v>
      </c>
      <c r="AN488">
        <v>-122.49411007</v>
      </c>
      <c r="AO488">
        <v>37.775582159999999</v>
      </c>
    </row>
    <row r="489" spans="1:41">
      <c r="A489" s="1" t="s">
        <v>544</v>
      </c>
      <c r="B489">
        <v>3</v>
      </c>
      <c r="C489">
        <v>918</v>
      </c>
      <c r="D489">
        <v>14613</v>
      </c>
      <c r="E489" t="s">
        <v>42</v>
      </c>
      <c r="F489" t="s">
        <v>43</v>
      </c>
      <c r="G489">
        <v>2</v>
      </c>
      <c r="H489">
        <v>172</v>
      </c>
      <c r="I489">
        <v>3301</v>
      </c>
      <c r="K489" t="s">
        <v>572</v>
      </c>
      <c r="N489" t="s">
        <v>46</v>
      </c>
      <c r="O489">
        <v>48</v>
      </c>
      <c r="Q489">
        <f t="shared" si="8"/>
        <v>1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1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">
        <v>88</v>
      </c>
      <c r="AI489" t="s">
        <v>48</v>
      </c>
      <c r="AM489" t="s">
        <v>755</v>
      </c>
      <c r="AN489">
        <v>-122.49410093</v>
      </c>
      <c r="AO489">
        <v>37.775667970000001</v>
      </c>
    </row>
    <row r="490" spans="1:41">
      <c r="A490" s="1" t="s">
        <v>544</v>
      </c>
      <c r="B490">
        <v>3</v>
      </c>
      <c r="C490">
        <v>918</v>
      </c>
      <c r="D490">
        <v>14613</v>
      </c>
      <c r="E490" t="s">
        <v>42</v>
      </c>
      <c r="F490" t="s">
        <v>43</v>
      </c>
      <c r="G490">
        <v>2</v>
      </c>
      <c r="H490">
        <v>173</v>
      </c>
      <c r="I490">
        <v>725</v>
      </c>
      <c r="K490" t="s">
        <v>703</v>
      </c>
      <c r="N490" t="s">
        <v>46</v>
      </c>
      <c r="O490">
        <v>28</v>
      </c>
      <c r="Q490">
        <f t="shared" si="8"/>
        <v>1</v>
      </c>
      <c r="R490">
        <v>1</v>
      </c>
      <c r="S490">
        <v>0</v>
      </c>
      <c r="T490">
        <v>0</v>
      </c>
      <c r="U490">
        <v>0</v>
      </c>
      <c r="V490">
        <v>1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">
        <v>88</v>
      </c>
      <c r="AI490" t="s">
        <v>48</v>
      </c>
      <c r="AM490" t="s">
        <v>756</v>
      </c>
      <c r="AN490">
        <v>-122.49301881</v>
      </c>
      <c r="AO490">
        <v>37.775437279999998</v>
      </c>
    </row>
    <row r="491" spans="1:41">
      <c r="A491" s="1" t="s">
        <v>544</v>
      </c>
      <c r="B491">
        <v>3</v>
      </c>
      <c r="C491">
        <v>918</v>
      </c>
      <c r="D491">
        <v>14613</v>
      </c>
      <c r="E491" t="s">
        <v>42</v>
      </c>
      <c r="F491" t="s">
        <v>43</v>
      </c>
      <c r="G491">
        <v>2</v>
      </c>
      <c r="H491">
        <v>174</v>
      </c>
      <c r="I491">
        <v>731</v>
      </c>
      <c r="K491" t="s">
        <v>703</v>
      </c>
      <c r="N491" t="s">
        <v>46</v>
      </c>
      <c r="O491">
        <v>22</v>
      </c>
      <c r="Q491">
        <f t="shared" si="8"/>
        <v>1</v>
      </c>
      <c r="R491">
        <v>1</v>
      </c>
      <c r="S491">
        <v>0</v>
      </c>
      <c r="T491">
        <v>0</v>
      </c>
      <c r="U491">
        <v>0</v>
      </c>
      <c r="V491">
        <v>1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">
        <v>88</v>
      </c>
      <c r="AI491" t="s">
        <v>48</v>
      </c>
      <c r="AM491" t="s">
        <v>757</v>
      </c>
      <c r="AN491">
        <v>-122.49301620999999</v>
      </c>
      <c r="AO491">
        <v>37.775396620000002</v>
      </c>
    </row>
    <row r="492" spans="1:41">
      <c r="A492" s="1" t="s">
        <v>544</v>
      </c>
      <c r="B492">
        <v>3</v>
      </c>
      <c r="C492">
        <v>918</v>
      </c>
      <c r="D492">
        <v>14613</v>
      </c>
      <c r="E492" t="s">
        <v>42</v>
      </c>
      <c r="F492" t="s">
        <v>43</v>
      </c>
      <c r="G492">
        <v>2</v>
      </c>
      <c r="H492">
        <v>175</v>
      </c>
      <c r="I492">
        <v>747</v>
      </c>
      <c r="K492" t="s">
        <v>703</v>
      </c>
      <c r="N492" t="s">
        <v>46</v>
      </c>
      <c r="O492">
        <v>52</v>
      </c>
      <c r="Q492">
        <f t="shared" si="8"/>
        <v>2</v>
      </c>
      <c r="R492">
        <v>1</v>
      </c>
      <c r="S492">
        <v>0</v>
      </c>
      <c r="T492">
        <v>0</v>
      </c>
      <c r="U492">
        <v>1</v>
      </c>
      <c r="V492">
        <v>1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">
        <v>88</v>
      </c>
      <c r="AI492" t="s">
        <v>48</v>
      </c>
      <c r="AM492" t="s">
        <v>758</v>
      </c>
      <c r="AN492">
        <v>-122.49303849</v>
      </c>
      <c r="AO492">
        <v>37.775133539999999</v>
      </c>
    </row>
    <row r="493" spans="1:41">
      <c r="A493" s="1" t="s">
        <v>544</v>
      </c>
      <c r="B493">
        <v>3</v>
      </c>
      <c r="C493">
        <v>918</v>
      </c>
      <c r="D493">
        <v>14613</v>
      </c>
      <c r="E493" t="s">
        <v>42</v>
      </c>
      <c r="F493" t="s">
        <v>43</v>
      </c>
      <c r="G493">
        <v>2</v>
      </c>
      <c r="H493">
        <v>176</v>
      </c>
      <c r="I493">
        <v>759</v>
      </c>
      <c r="K493" t="s">
        <v>703</v>
      </c>
      <c r="N493" t="s">
        <v>46</v>
      </c>
      <c r="O493">
        <v>24</v>
      </c>
      <c r="Q493">
        <f t="shared" si="8"/>
        <v>1</v>
      </c>
      <c r="R493">
        <v>1</v>
      </c>
      <c r="S493">
        <v>0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">
        <v>88</v>
      </c>
      <c r="AI493" t="s">
        <v>48</v>
      </c>
      <c r="AM493" t="s">
        <v>759</v>
      </c>
      <c r="AN493">
        <v>-122.49304404999999</v>
      </c>
      <c r="AO493">
        <v>37.775046289999999</v>
      </c>
    </row>
    <row r="494" spans="1:41">
      <c r="A494" s="1" t="s">
        <v>544</v>
      </c>
      <c r="B494">
        <v>3</v>
      </c>
      <c r="C494">
        <v>918</v>
      </c>
      <c r="D494">
        <v>14613</v>
      </c>
      <c r="E494" t="s">
        <v>42</v>
      </c>
      <c r="F494" t="s">
        <v>43</v>
      </c>
      <c r="G494">
        <v>2</v>
      </c>
      <c r="H494">
        <v>177</v>
      </c>
      <c r="I494">
        <v>763</v>
      </c>
      <c r="K494" t="s">
        <v>703</v>
      </c>
      <c r="N494" t="s">
        <v>46</v>
      </c>
      <c r="O494">
        <v>54</v>
      </c>
      <c r="Q494">
        <f t="shared" si="8"/>
        <v>2</v>
      </c>
      <c r="R494">
        <v>1</v>
      </c>
      <c r="S494">
        <v>0</v>
      </c>
      <c r="T494">
        <v>0</v>
      </c>
      <c r="U494">
        <v>1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">
        <v>88</v>
      </c>
      <c r="AI494" t="s">
        <v>48</v>
      </c>
      <c r="AM494" t="s">
        <v>760</v>
      </c>
      <c r="AN494">
        <v>-122.4930298</v>
      </c>
      <c r="AO494">
        <v>37.77482981</v>
      </c>
    </row>
    <row r="495" spans="1:41">
      <c r="A495" s="1" t="s">
        <v>544</v>
      </c>
      <c r="B495">
        <v>3</v>
      </c>
      <c r="C495">
        <v>918</v>
      </c>
      <c r="D495">
        <v>14613</v>
      </c>
      <c r="E495" t="s">
        <v>42</v>
      </c>
      <c r="F495" t="s">
        <v>43</v>
      </c>
      <c r="G495">
        <v>2</v>
      </c>
      <c r="H495">
        <v>178</v>
      </c>
      <c r="I495">
        <v>771</v>
      </c>
      <c r="K495" t="s">
        <v>703</v>
      </c>
      <c r="N495" t="s">
        <v>46</v>
      </c>
      <c r="O495">
        <v>27</v>
      </c>
      <c r="Q495">
        <f t="shared" si="8"/>
        <v>2</v>
      </c>
      <c r="R495">
        <v>1</v>
      </c>
      <c r="S495">
        <v>0</v>
      </c>
      <c r="T495">
        <v>0</v>
      </c>
      <c r="U495">
        <v>0</v>
      </c>
      <c r="V495">
        <v>2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">
        <v>88</v>
      </c>
      <c r="AI495" t="s">
        <v>48</v>
      </c>
      <c r="AM495" t="s">
        <v>761</v>
      </c>
      <c r="AN495">
        <v>-122.49307544</v>
      </c>
      <c r="AO495">
        <v>37.774702259999998</v>
      </c>
    </row>
    <row r="496" spans="1:41">
      <c r="A496" s="1" t="s">
        <v>544</v>
      </c>
      <c r="B496">
        <v>3</v>
      </c>
      <c r="C496">
        <v>918</v>
      </c>
      <c r="D496">
        <v>14613</v>
      </c>
      <c r="E496" t="s">
        <v>42</v>
      </c>
      <c r="F496" t="s">
        <v>43</v>
      </c>
      <c r="G496">
        <v>2</v>
      </c>
      <c r="H496">
        <v>179</v>
      </c>
      <c r="I496" t="s">
        <v>762</v>
      </c>
      <c r="K496" t="s">
        <v>703</v>
      </c>
      <c r="N496" t="s">
        <v>46</v>
      </c>
      <c r="O496">
        <v>24</v>
      </c>
      <c r="Q496">
        <f t="shared" si="8"/>
        <v>1</v>
      </c>
      <c r="R496">
        <v>1</v>
      </c>
      <c r="S496">
        <v>0</v>
      </c>
      <c r="T496">
        <v>0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">
        <v>88</v>
      </c>
      <c r="AI496" t="s">
        <v>48</v>
      </c>
      <c r="AM496" t="s">
        <v>763</v>
      </c>
      <c r="AN496">
        <v>-122.4930392</v>
      </c>
      <c r="AO496">
        <v>37.774545639999999</v>
      </c>
    </row>
    <row r="497" spans="1:41">
      <c r="A497" s="1" t="s">
        <v>544</v>
      </c>
      <c r="B497">
        <v>3</v>
      </c>
      <c r="C497">
        <v>918</v>
      </c>
      <c r="D497">
        <v>14613</v>
      </c>
      <c r="E497" t="s">
        <v>42</v>
      </c>
      <c r="F497" t="s">
        <v>43</v>
      </c>
      <c r="G497">
        <v>2</v>
      </c>
      <c r="H497">
        <v>180</v>
      </c>
      <c r="I497">
        <v>700</v>
      </c>
      <c r="K497" t="s">
        <v>703</v>
      </c>
      <c r="N497" t="s">
        <v>46</v>
      </c>
      <c r="O497">
        <v>44</v>
      </c>
      <c r="Q497">
        <f t="shared" si="8"/>
        <v>2</v>
      </c>
      <c r="R497">
        <v>1</v>
      </c>
      <c r="S497">
        <v>0</v>
      </c>
      <c r="T497">
        <v>0</v>
      </c>
      <c r="U497">
        <v>0</v>
      </c>
      <c r="V497">
        <v>2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">
        <v>88</v>
      </c>
      <c r="AI497" t="s">
        <v>48</v>
      </c>
      <c r="AM497" t="s">
        <v>764</v>
      </c>
      <c r="AN497">
        <v>-122.49295469</v>
      </c>
      <c r="AO497">
        <v>37.77427797</v>
      </c>
    </row>
    <row r="498" spans="1:41">
      <c r="A498" s="1" t="s">
        <v>544</v>
      </c>
      <c r="B498">
        <v>3</v>
      </c>
      <c r="C498">
        <v>918</v>
      </c>
      <c r="D498">
        <v>14613</v>
      </c>
      <c r="E498" t="s">
        <v>42</v>
      </c>
      <c r="F498" t="s">
        <v>43</v>
      </c>
      <c r="G498">
        <v>2</v>
      </c>
      <c r="H498">
        <v>181</v>
      </c>
      <c r="I498">
        <v>807</v>
      </c>
      <c r="K498" t="s">
        <v>703</v>
      </c>
      <c r="N498" t="s">
        <v>46</v>
      </c>
      <c r="O498">
        <v>39</v>
      </c>
      <c r="Q498">
        <f t="shared" si="8"/>
        <v>2</v>
      </c>
      <c r="R498">
        <v>1</v>
      </c>
      <c r="S498">
        <v>0</v>
      </c>
      <c r="T498">
        <v>0</v>
      </c>
      <c r="U498">
        <v>2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">
        <v>88</v>
      </c>
      <c r="AI498" t="s">
        <v>48</v>
      </c>
      <c r="AM498" t="s">
        <v>765</v>
      </c>
      <c r="AN498">
        <v>-122.492929</v>
      </c>
      <c r="AO498">
        <v>37.773792659999998</v>
      </c>
    </row>
    <row r="499" spans="1:41">
      <c r="A499" s="1" t="s">
        <v>544</v>
      </c>
      <c r="B499">
        <v>3</v>
      </c>
      <c r="C499">
        <v>918</v>
      </c>
      <c r="D499">
        <v>14613</v>
      </c>
      <c r="E499" t="s">
        <v>42</v>
      </c>
      <c r="F499" t="s">
        <v>43</v>
      </c>
      <c r="G499">
        <v>2</v>
      </c>
      <c r="H499">
        <v>182</v>
      </c>
      <c r="I499" t="s">
        <v>766</v>
      </c>
      <c r="K499" t="s">
        <v>703</v>
      </c>
      <c r="N499" t="s">
        <v>46</v>
      </c>
      <c r="O499">
        <v>44</v>
      </c>
      <c r="Q499">
        <f t="shared" si="8"/>
        <v>2</v>
      </c>
      <c r="R499">
        <v>1</v>
      </c>
      <c r="S499">
        <v>0</v>
      </c>
      <c r="T499">
        <v>0</v>
      </c>
      <c r="U499">
        <v>2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">
        <v>88</v>
      </c>
      <c r="AI499" t="s">
        <v>48</v>
      </c>
      <c r="AM499" t="s">
        <v>767</v>
      </c>
      <c r="AN499">
        <v>-122.49294164</v>
      </c>
      <c r="AO499">
        <v>37.77370998</v>
      </c>
    </row>
    <row r="500" spans="1:41">
      <c r="A500" s="1" t="s">
        <v>544</v>
      </c>
      <c r="B500">
        <v>3</v>
      </c>
      <c r="C500">
        <v>918</v>
      </c>
      <c r="D500">
        <v>14613</v>
      </c>
      <c r="E500" t="s">
        <v>42</v>
      </c>
      <c r="F500" t="s">
        <v>43</v>
      </c>
      <c r="G500">
        <v>2</v>
      </c>
      <c r="H500">
        <v>183</v>
      </c>
      <c r="I500">
        <v>821</v>
      </c>
      <c r="K500" t="s">
        <v>703</v>
      </c>
      <c r="N500" t="s">
        <v>46</v>
      </c>
      <c r="O500">
        <v>40</v>
      </c>
      <c r="Q500">
        <f t="shared" si="8"/>
        <v>2</v>
      </c>
      <c r="R500">
        <v>1</v>
      </c>
      <c r="S500">
        <v>0</v>
      </c>
      <c r="T500">
        <v>0</v>
      </c>
      <c r="U500">
        <v>1</v>
      </c>
      <c r="V500">
        <v>1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">
        <v>88</v>
      </c>
      <c r="AI500" t="s">
        <v>48</v>
      </c>
      <c r="AM500" t="s">
        <v>768</v>
      </c>
      <c r="AN500">
        <v>-122.49294136</v>
      </c>
      <c r="AO500">
        <v>37.773519010000001</v>
      </c>
    </row>
    <row r="501" spans="1:41">
      <c r="A501" s="1" t="s">
        <v>544</v>
      </c>
      <c r="B501">
        <v>3</v>
      </c>
      <c r="C501">
        <v>918</v>
      </c>
      <c r="D501">
        <v>14613</v>
      </c>
      <c r="E501" t="s">
        <v>42</v>
      </c>
      <c r="F501" t="s">
        <v>43</v>
      </c>
      <c r="G501">
        <v>2</v>
      </c>
      <c r="H501">
        <v>184</v>
      </c>
      <c r="I501">
        <v>800</v>
      </c>
      <c r="K501" t="s">
        <v>703</v>
      </c>
      <c r="N501" t="s">
        <v>46</v>
      </c>
      <c r="O501">
        <v>29</v>
      </c>
      <c r="Q501">
        <f t="shared" si="8"/>
        <v>1</v>
      </c>
      <c r="R501">
        <v>1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">
        <v>88</v>
      </c>
      <c r="AM501" t="s">
        <v>769</v>
      </c>
      <c r="AN501">
        <v>-122.49292883</v>
      </c>
      <c r="AO501">
        <v>37.773350450000002</v>
      </c>
    </row>
    <row r="502" spans="1:41">
      <c r="A502" s="1" t="s">
        <v>544</v>
      </c>
      <c r="B502">
        <v>3</v>
      </c>
      <c r="C502">
        <v>918</v>
      </c>
      <c r="D502">
        <v>14613</v>
      </c>
      <c r="E502" t="s">
        <v>42</v>
      </c>
      <c r="F502" t="s">
        <v>43</v>
      </c>
      <c r="G502">
        <v>2</v>
      </c>
      <c r="H502">
        <v>185</v>
      </c>
      <c r="I502">
        <v>800</v>
      </c>
      <c r="K502" t="s">
        <v>703</v>
      </c>
      <c r="N502" t="s">
        <v>46</v>
      </c>
      <c r="O502">
        <v>39</v>
      </c>
      <c r="Q502">
        <f t="shared" si="8"/>
        <v>1</v>
      </c>
      <c r="R502">
        <v>1</v>
      </c>
      <c r="S502">
        <v>0</v>
      </c>
      <c r="T502">
        <v>0</v>
      </c>
      <c r="U502">
        <v>0</v>
      </c>
      <c r="V502">
        <v>1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">
        <v>88</v>
      </c>
      <c r="AI502" t="s">
        <v>48</v>
      </c>
      <c r="AM502" t="s">
        <v>770</v>
      </c>
      <c r="AN502">
        <v>-122.49288575999999</v>
      </c>
      <c r="AO502">
        <v>37.773256449999998</v>
      </c>
    </row>
    <row r="503" spans="1:41">
      <c r="A503" s="1" t="s">
        <v>544</v>
      </c>
      <c r="B503">
        <v>3</v>
      </c>
      <c r="C503">
        <v>918</v>
      </c>
      <c r="D503">
        <v>14613</v>
      </c>
      <c r="E503" t="s">
        <v>42</v>
      </c>
      <c r="F503" t="s">
        <v>43</v>
      </c>
      <c r="G503">
        <v>2</v>
      </c>
      <c r="H503">
        <v>186</v>
      </c>
      <c r="I503">
        <v>835</v>
      </c>
      <c r="K503" t="s">
        <v>703</v>
      </c>
      <c r="N503" t="s">
        <v>46</v>
      </c>
      <c r="O503">
        <v>23</v>
      </c>
      <c r="Q503">
        <f t="shared" si="8"/>
        <v>1</v>
      </c>
      <c r="R503">
        <v>1</v>
      </c>
      <c r="S503">
        <v>0</v>
      </c>
      <c r="T503">
        <v>0</v>
      </c>
      <c r="U503">
        <v>0</v>
      </c>
      <c r="V503">
        <v>1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">
        <v>88</v>
      </c>
      <c r="AI503" t="s">
        <v>48</v>
      </c>
      <c r="AM503" t="s">
        <v>771</v>
      </c>
      <c r="AN503">
        <v>-122.49289609</v>
      </c>
      <c r="AO503">
        <v>37.773174920000002</v>
      </c>
    </row>
    <row r="504" spans="1:41">
      <c r="A504" s="1" t="s">
        <v>544</v>
      </c>
      <c r="B504">
        <v>3</v>
      </c>
      <c r="C504">
        <v>918</v>
      </c>
      <c r="D504">
        <v>14613</v>
      </c>
      <c r="E504" t="s">
        <v>42</v>
      </c>
      <c r="F504" t="s">
        <v>43</v>
      </c>
      <c r="G504">
        <v>2</v>
      </c>
      <c r="H504">
        <v>187</v>
      </c>
      <c r="I504">
        <v>845</v>
      </c>
      <c r="K504" t="s">
        <v>703</v>
      </c>
      <c r="N504" t="s">
        <v>46</v>
      </c>
      <c r="O504">
        <v>32</v>
      </c>
      <c r="Q504">
        <f t="shared" si="8"/>
        <v>1</v>
      </c>
      <c r="R504">
        <v>1</v>
      </c>
      <c r="S504">
        <v>0</v>
      </c>
      <c r="T504">
        <v>0</v>
      </c>
      <c r="U504">
        <v>0</v>
      </c>
      <c r="V504">
        <v>1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M504" t="s">
        <v>772</v>
      </c>
      <c r="AN504">
        <v>-122.49288112000001</v>
      </c>
      <c r="AO504">
        <v>37.773077729999997</v>
      </c>
    </row>
    <row r="505" spans="1:41">
      <c r="A505" s="1" t="s">
        <v>544</v>
      </c>
      <c r="B505">
        <v>3</v>
      </c>
      <c r="C505">
        <v>918</v>
      </c>
      <c r="D505">
        <v>14613</v>
      </c>
      <c r="E505" t="s">
        <v>42</v>
      </c>
      <c r="F505" t="s">
        <v>43</v>
      </c>
      <c r="G505">
        <v>2</v>
      </c>
      <c r="H505">
        <v>188</v>
      </c>
      <c r="I505">
        <v>843</v>
      </c>
      <c r="K505" t="s">
        <v>703</v>
      </c>
      <c r="N505" t="s">
        <v>46</v>
      </c>
      <c r="O505">
        <v>36</v>
      </c>
      <c r="Q505">
        <f t="shared" si="8"/>
        <v>1</v>
      </c>
      <c r="R505">
        <v>1</v>
      </c>
      <c r="S505">
        <v>0</v>
      </c>
      <c r="T505">
        <v>0</v>
      </c>
      <c r="U505">
        <v>0</v>
      </c>
      <c r="V505">
        <v>1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">
        <v>47</v>
      </c>
      <c r="AI505" t="s">
        <v>48</v>
      </c>
      <c r="AM505" t="s">
        <v>773</v>
      </c>
      <c r="AN505">
        <v>-122.49288962999999</v>
      </c>
      <c r="AO505">
        <v>37.772995569999999</v>
      </c>
    </row>
    <row r="506" spans="1:41">
      <c r="A506" s="1" t="s">
        <v>544</v>
      </c>
      <c r="B506">
        <v>3</v>
      </c>
      <c r="C506">
        <v>918</v>
      </c>
      <c r="D506">
        <v>14613</v>
      </c>
      <c r="E506" t="s">
        <v>42</v>
      </c>
      <c r="F506" t="s">
        <v>43</v>
      </c>
      <c r="G506">
        <v>2</v>
      </c>
      <c r="H506">
        <v>189</v>
      </c>
      <c r="I506">
        <v>800</v>
      </c>
      <c r="K506" t="s">
        <v>703</v>
      </c>
      <c r="N506" t="s">
        <v>46</v>
      </c>
      <c r="O506">
        <v>35</v>
      </c>
      <c r="Q506">
        <f t="shared" si="8"/>
        <v>2</v>
      </c>
      <c r="R506">
        <v>1</v>
      </c>
      <c r="S506">
        <v>0</v>
      </c>
      <c r="T506">
        <v>0</v>
      </c>
      <c r="U506">
        <v>0</v>
      </c>
      <c r="V506">
        <v>2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">
        <v>47</v>
      </c>
      <c r="AI506" t="s">
        <v>48</v>
      </c>
      <c r="AM506" t="s">
        <v>774</v>
      </c>
      <c r="AN506">
        <v>-122.49289292</v>
      </c>
      <c r="AO506">
        <v>37.772948130000003</v>
      </c>
    </row>
    <row r="507" spans="1:41">
      <c r="A507" s="1" t="s">
        <v>544</v>
      </c>
      <c r="B507">
        <v>3</v>
      </c>
      <c r="C507">
        <v>918</v>
      </c>
      <c r="D507">
        <v>14613</v>
      </c>
      <c r="E507" t="s">
        <v>42</v>
      </c>
      <c r="F507" t="s">
        <v>43</v>
      </c>
      <c r="G507">
        <v>2</v>
      </c>
      <c r="H507">
        <v>190</v>
      </c>
      <c r="I507">
        <v>800</v>
      </c>
      <c r="K507" t="s">
        <v>703</v>
      </c>
      <c r="N507" t="s">
        <v>46</v>
      </c>
      <c r="O507">
        <v>50</v>
      </c>
      <c r="Q507">
        <f t="shared" si="8"/>
        <v>2</v>
      </c>
      <c r="R507">
        <v>1</v>
      </c>
      <c r="S507">
        <v>0</v>
      </c>
      <c r="T507">
        <v>0</v>
      </c>
      <c r="U507">
        <v>2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">
        <v>47</v>
      </c>
      <c r="AI507" t="s">
        <v>48</v>
      </c>
      <c r="AM507" t="s">
        <v>775</v>
      </c>
      <c r="AN507">
        <v>-122.49283389</v>
      </c>
      <c r="AO507">
        <v>37.772559440000002</v>
      </c>
    </row>
    <row r="508" spans="1:41">
      <c r="A508" s="1" t="s">
        <v>544</v>
      </c>
      <c r="B508">
        <v>3</v>
      </c>
      <c r="C508">
        <v>918</v>
      </c>
      <c r="D508">
        <v>14613</v>
      </c>
      <c r="E508" t="s">
        <v>42</v>
      </c>
      <c r="F508" t="s">
        <v>43</v>
      </c>
      <c r="G508">
        <v>2</v>
      </c>
      <c r="H508">
        <v>191</v>
      </c>
      <c r="I508">
        <v>800</v>
      </c>
      <c r="K508" t="s">
        <v>703</v>
      </c>
      <c r="N508" t="s">
        <v>46</v>
      </c>
      <c r="O508">
        <v>41</v>
      </c>
      <c r="Q508">
        <f t="shared" si="8"/>
        <v>2</v>
      </c>
      <c r="R508">
        <v>1</v>
      </c>
      <c r="S508">
        <v>0</v>
      </c>
      <c r="T508">
        <v>0</v>
      </c>
      <c r="U508">
        <v>0</v>
      </c>
      <c r="V508">
        <v>2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">
        <v>47</v>
      </c>
      <c r="AI508" t="s">
        <v>48</v>
      </c>
      <c r="AM508" t="s">
        <v>776</v>
      </c>
      <c r="AN508">
        <v>-122.49279342</v>
      </c>
      <c r="AO508">
        <v>37.772464710000001</v>
      </c>
    </row>
    <row r="509" spans="1:41">
      <c r="A509" s="1" t="s">
        <v>544</v>
      </c>
      <c r="B509">
        <v>3</v>
      </c>
      <c r="C509">
        <v>918</v>
      </c>
      <c r="D509">
        <v>14613</v>
      </c>
      <c r="E509" t="s">
        <v>42</v>
      </c>
      <c r="F509" t="s">
        <v>43</v>
      </c>
      <c r="G509">
        <v>2</v>
      </c>
      <c r="H509">
        <v>192</v>
      </c>
      <c r="I509">
        <v>800</v>
      </c>
      <c r="K509" t="s">
        <v>703</v>
      </c>
      <c r="N509" t="s">
        <v>46</v>
      </c>
      <c r="O509">
        <v>25</v>
      </c>
      <c r="Q509">
        <f t="shared" si="8"/>
        <v>1</v>
      </c>
      <c r="R509">
        <v>1</v>
      </c>
      <c r="S509">
        <v>0</v>
      </c>
      <c r="T509">
        <v>0</v>
      </c>
      <c r="U509">
        <v>1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">
        <v>47</v>
      </c>
      <c r="AI509" t="s">
        <v>48</v>
      </c>
      <c r="AM509" t="s">
        <v>777</v>
      </c>
      <c r="AN509">
        <v>-122.49280692000001</v>
      </c>
      <c r="AO509">
        <v>37.772330140000001</v>
      </c>
    </row>
    <row r="510" spans="1:41">
      <c r="A510" s="1" t="s">
        <v>544</v>
      </c>
      <c r="B510">
        <v>3</v>
      </c>
      <c r="C510">
        <v>918</v>
      </c>
      <c r="D510">
        <v>14613</v>
      </c>
      <c r="E510" t="s">
        <v>42</v>
      </c>
      <c r="F510" t="s">
        <v>43</v>
      </c>
      <c r="G510">
        <v>2</v>
      </c>
      <c r="H510">
        <v>193</v>
      </c>
      <c r="I510">
        <v>886</v>
      </c>
      <c r="K510" t="s">
        <v>778</v>
      </c>
      <c r="N510" t="s">
        <v>46</v>
      </c>
      <c r="O510">
        <v>29</v>
      </c>
      <c r="Q510">
        <f t="shared" si="8"/>
        <v>2</v>
      </c>
      <c r="R510">
        <v>1</v>
      </c>
      <c r="S510">
        <v>0</v>
      </c>
      <c r="T510">
        <v>0</v>
      </c>
      <c r="U510">
        <v>1</v>
      </c>
      <c r="V510">
        <v>1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">
        <v>47</v>
      </c>
      <c r="AI510" t="s">
        <v>48</v>
      </c>
      <c r="AM510" t="s">
        <v>779</v>
      </c>
      <c r="AN510">
        <v>-122.49491628</v>
      </c>
      <c r="AO510">
        <v>37.772451449999998</v>
      </c>
    </row>
    <row r="511" spans="1:41">
      <c r="A511" s="1" t="s">
        <v>544</v>
      </c>
      <c r="B511">
        <v>3</v>
      </c>
      <c r="C511">
        <v>918</v>
      </c>
      <c r="D511">
        <v>14613</v>
      </c>
      <c r="E511" t="s">
        <v>42</v>
      </c>
      <c r="F511" t="s">
        <v>43</v>
      </c>
      <c r="G511">
        <v>2</v>
      </c>
      <c r="H511">
        <v>194</v>
      </c>
      <c r="I511">
        <v>872</v>
      </c>
      <c r="K511" t="s">
        <v>778</v>
      </c>
      <c r="N511" t="s">
        <v>46</v>
      </c>
      <c r="O511">
        <v>21</v>
      </c>
      <c r="Q511">
        <f t="shared" ref="Q511:Q574" si="9">SUM(S511:AE511)</f>
        <v>1</v>
      </c>
      <c r="R511">
        <v>1</v>
      </c>
      <c r="S511">
        <v>0</v>
      </c>
      <c r="T511">
        <v>0</v>
      </c>
      <c r="U511">
        <v>1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">
        <v>47</v>
      </c>
      <c r="AI511" t="s">
        <v>48</v>
      </c>
      <c r="AM511" t="s">
        <v>780</v>
      </c>
      <c r="AN511">
        <v>-122.49491541</v>
      </c>
      <c r="AO511">
        <v>37.772606680000003</v>
      </c>
    </row>
    <row r="512" spans="1:41">
      <c r="A512" s="1" t="s">
        <v>544</v>
      </c>
      <c r="B512">
        <v>3</v>
      </c>
      <c r="C512">
        <v>918</v>
      </c>
      <c r="D512">
        <v>14613</v>
      </c>
      <c r="E512" t="s">
        <v>42</v>
      </c>
      <c r="F512" t="s">
        <v>43</v>
      </c>
      <c r="G512">
        <v>2</v>
      </c>
      <c r="H512">
        <v>195</v>
      </c>
      <c r="I512">
        <v>866</v>
      </c>
      <c r="K512" t="s">
        <v>778</v>
      </c>
      <c r="N512" t="s">
        <v>46</v>
      </c>
      <c r="O512">
        <v>73</v>
      </c>
      <c r="Q512">
        <f t="shared" si="9"/>
        <v>4</v>
      </c>
      <c r="R512">
        <v>1</v>
      </c>
      <c r="S512">
        <v>0</v>
      </c>
      <c r="T512">
        <v>0</v>
      </c>
      <c r="U512">
        <v>1</v>
      </c>
      <c r="V512">
        <v>3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">
        <v>47</v>
      </c>
      <c r="AI512" t="s">
        <v>48</v>
      </c>
      <c r="AM512" t="s">
        <v>781</v>
      </c>
      <c r="AN512">
        <v>-122.49493621000001</v>
      </c>
      <c r="AO512">
        <v>37.772695749999997</v>
      </c>
    </row>
    <row r="513" spans="1:41">
      <c r="A513" s="1" t="s">
        <v>544</v>
      </c>
      <c r="B513">
        <v>3</v>
      </c>
      <c r="C513">
        <v>918</v>
      </c>
      <c r="D513">
        <v>14613</v>
      </c>
      <c r="E513" t="s">
        <v>42</v>
      </c>
      <c r="F513" t="s">
        <v>43</v>
      </c>
      <c r="G513">
        <v>2</v>
      </c>
      <c r="H513">
        <v>196</v>
      </c>
      <c r="I513">
        <v>800</v>
      </c>
      <c r="K513" t="s">
        <v>778</v>
      </c>
      <c r="N513" t="s">
        <v>46</v>
      </c>
      <c r="O513">
        <v>42</v>
      </c>
      <c r="Q513">
        <f t="shared" si="9"/>
        <v>2</v>
      </c>
      <c r="R513">
        <v>1</v>
      </c>
      <c r="S513">
        <v>0</v>
      </c>
      <c r="T513">
        <v>0</v>
      </c>
      <c r="U513">
        <v>1</v>
      </c>
      <c r="V513">
        <v>1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">
        <v>88</v>
      </c>
      <c r="AI513" t="s">
        <v>48</v>
      </c>
      <c r="AM513" t="s">
        <v>782</v>
      </c>
      <c r="AN513">
        <v>-122.49498668</v>
      </c>
      <c r="AO513">
        <v>37.773156550000003</v>
      </c>
    </row>
    <row r="514" spans="1:41">
      <c r="A514" s="1" t="s">
        <v>544</v>
      </c>
      <c r="B514">
        <v>3</v>
      </c>
      <c r="C514">
        <v>918</v>
      </c>
      <c r="D514">
        <v>14613</v>
      </c>
      <c r="E514" t="s">
        <v>42</v>
      </c>
      <c r="F514" t="s">
        <v>43</v>
      </c>
      <c r="G514">
        <v>2</v>
      </c>
      <c r="H514">
        <v>197</v>
      </c>
      <c r="I514">
        <v>848</v>
      </c>
      <c r="K514" t="s">
        <v>778</v>
      </c>
      <c r="N514" t="s">
        <v>46</v>
      </c>
      <c r="O514">
        <v>40</v>
      </c>
      <c r="Q514">
        <f t="shared" si="9"/>
        <v>2</v>
      </c>
      <c r="R514">
        <v>1</v>
      </c>
      <c r="S514">
        <v>0</v>
      </c>
      <c r="T514">
        <v>0</v>
      </c>
      <c r="U514">
        <v>0</v>
      </c>
      <c r="V514">
        <v>2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">
        <v>88</v>
      </c>
      <c r="AI514" t="s">
        <v>48</v>
      </c>
      <c r="AM514" t="s">
        <v>783</v>
      </c>
      <c r="AN514">
        <v>-122.49499254</v>
      </c>
      <c r="AO514">
        <v>37.77295857</v>
      </c>
    </row>
    <row r="515" spans="1:41">
      <c r="A515" s="1" t="s">
        <v>544</v>
      </c>
      <c r="B515">
        <v>3</v>
      </c>
      <c r="C515">
        <v>918</v>
      </c>
      <c r="D515">
        <v>14613</v>
      </c>
      <c r="E515" t="s">
        <v>42</v>
      </c>
      <c r="F515" t="s">
        <v>43</v>
      </c>
      <c r="G515">
        <v>2</v>
      </c>
      <c r="H515">
        <v>198</v>
      </c>
      <c r="I515">
        <v>958</v>
      </c>
      <c r="K515" t="s">
        <v>778</v>
      </c>
      <c r="N515" t="s">
        <v>46</v>
      </c>
      <c r="O515">
        <v>36</v>
      </c>
      <c r="Q515">
        <f t="shared" si="9"/>
        <v>2</v>
      </c>
      <c r="R515">
        <v>1</v>
      </c>
      <c r="S515">
        <v>0</v>
      </c>
      <c r="T515">
        <v>0</v>
      </c>
      <c r="U515">
        <v>1</v>
      </c>
      <c r="V515">
        <v>1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">
        <v>47</v>
      </c>
      <c r="AI515" t="s">
        <v>48</v>
      </c>
      <c r="AM515" t="s">
        <v>784</v>
      </c>
      <c r="AN515">
        <v>-122.49498306</v>
      </c>
      <c r="AO515">
        <v>37.772934560000003</v>
      </c>
    </row>
    <row r="516" spans="1:41">
      <c r="A516" s="1" t="s">
        <v>544</v>
      </c>
      <c r="B516">
        <v>3</v>
      </c>
      <c r="C516">
        <v>918</v>
      </c>
      <c r="D516">
        <v>14613</v>
      </c>
      <c r="E516" t="s">
        <v>42</v>
      </c>
      <c r="F516" t="s">
        <v>43</v>
      </c>
      <c r="G516">
        <v>2</v>
      </c>
      <c r="H516">
        <v>199</v>
      </c>
      <c r="I516">
        <v>830</v>
      </c>
      <c r="K516" t="s">
        <v>778</v>
      </c>
      <c r="N516" t="s">
        <v>46</v>
      </c>
      <c r="O516">
        <v>67</v>
      </c>
      <c r="Q516">
        <f t="shared" si="9"/>
        <v>2</v>
      </c>
      <c r="R516">
        <v>1</v>
      </c>
      <c r="S516">
        <v>0</v>
      </c>
      <c r="T516">
        <v>0</v>
      </c>
      <c r="U516">
        <v>1</v>
      </c>
      <c r="V516">
        <v>1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1</v>
      </c>
      <c r="AG516">
        <v>0</v>
      </c>
      <c r="AH516" t="s">
        <v>88</v>
      </c>
      <c r="AI516" t="s">
        <v>48</v>
      </c>
      <c r="AM516" t="s">
        <v>785</v>
      </c>
      <c r="AN516">
        <v>-122.49500027000001</v>
      </c>
      <c r="AO516">
        <v>37.773277739999997</v>
      </c>
    </row>
    <row r="517" spans="1:41">
      <c r="A517" s="1" t="s">
        <v>544</v>
      </c>
      <c r="B517">
        <v>3</v>
      </c>
      <c r="C517">
        <v>918</v>
      </c>
      <c r="D517">
        <v>14613</v>
      </c>
      <c r="E517" t="s">
        <v>42</v>
      </c>
      <c r="F517" t="s">
        <v>43</v>
      </c>
      <c r="G517">
        <v>2</v>
      </c>
      <c r="H517">
        <v>200</v>
      </c>
      <c r="I517">
        <v>896</v>
      </c>
      <c r="K517" t="s">
        <v>778</v>
      </c>
      <c r="N517" t="s">
        <v>46</v>
      </c>
      <c r="O517">
        <v>20</v>
      </c>
      <c r="Q517">
        <f t="shared" si="9"/>
        <v>1</v>
      </c>
      <c r="R517">
        <v>1</v>
      </c>
      <c r="S517">
        <v>0</v>
      </c>
      <c r="T517">
        <v>0</v>
      </c>
      <c r="U517">
        <v>0</v>
      </c>
      <c r="V517">
        <v>1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">
        <v>88</v>
      </c>
      <c r="AI517" t="s">
        <v>48</v>
      </c>
      <c r="AM517" t="s">
        <v>786</v>
      </c>
      <c r="AN517">
        <v>-122.49492746999999</v>
      </c>
      <c r="AO517">
        <v>37.773389270000003</v>
      </c>
    </row>
    <row r="518" spans="1:41">
      <c r="A518" s="1" t="s">
        <v>544</v>
      </c>
      <c r="B518">
        <v>3</v>
      </c>
      <c r="C518">
        <v>918</v>
      </c>
      <c r="D518">
        <v>14613</v>
      </c>
      <c r="E518" t="s">
        <v>42</v>
      </c>
      <c r="F518" t="s">
        <v>43</v>
      </c>
      <c r="G518">
        <v>2</v>
      </c>
      <c r="H518">
        <v>201</v>
      </c>
      <c r="I518">
        <v>818</v>
      </c>
      <c r="K518" t="s">
        <v>778</v>
      </c>
      <c r="N518" t="s">
        <v>46</v>
      </c>
      <c r="O518">
        <v>42</v>
      </c>
      <c r="Q518">
        <f t="shared" si="9"/>
        <v>2</v>
      </c>
      <c r="R518">
        <v>1</v>
      </c>
      <c r="S518">
        <v>0</v>
      </c>
      <c r="T518">
        <v>0</v>
      </c>
      <c r="U518">
        <v>1</v>
      </c>
      <c r="V518">
        <v>1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">
        <v>88</v>
      </c>
      <c r="AI518" t="s">
        <v>48</v>
      </c>
      <c r="AM518" t="s">
        <v>787</v>
      </c>
      <c r="AN518">
        <v>-122.49496868</v>
      </c>
      <c r="AO518">
        <v>37.773547139999998</v>
      </c>
    </row>
    <row r="519" spans="1:41">
      <c r="A519" s="1" t="s">
        <v>544</v>
      </c>
      <c r="B519">
        <v>3</v>
      </c>
      <c r="C519">
        <v>918</v>
      </c>
      <c r="D519">
        <v>14613</v>
      </c>
      <c r="E519" t="s">
        <v>42</v>
      </c>
      <c r="F519" t="s">
        <v>43</v>
      </c>
      <c r="G519">
        <v>2</v>
      </c>
      <c r="H519">
        <v>202</v>
      </c>
      <c r="I519">
        <v>806</v>
      </c>
      <c r="K519" t="s">
        <v>778</v>
      </c>
      <c r="N519" t="s">
        <v>46</v>
      </c>
      <c r="O519">
        <v>26</v>
      </c>
      <c r="Q519">
        <f t="shared" si="9"/>
        <v>1</v>
      </c>
      <c r="R519">
        <v>1</v>
      </c>
      <c r="S519">
        <v>0</v>
      </c>
      <c r="T519">
        <v>0</v>
      </c>
      <c r="U519">
        <v>1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">
        <v>88</v>
      </c>
      <c r="AI519" t="s">
        <v>48</v>
      </c>
      <c r="AM519" t="s">
        <v>788</v>
      </c>
      <c r="AN519">
        <v>-122.49500044</v>
      </c>
      <c r="AO519">
        <v>37.773741080000001</v>
      </c>
    </row>
    <row r="520" spans="1:41">
      <c r="A520" s="1" t="s">
        <v>544</v>
      </c>
      <c r="B520">
        <v>3</v>
      </c>
      <c r="C520">
        <v>918</v>
      </c>
      <c r="D520">
        <v>14613</v>
      </c>
      <c r="E520" t="s">
        <v>42</v>
      </c>
      <c r="F520" t="s">
        <v>43</v>
      </c>
      <c r="G520">
        <v>2</v>
      </c>
      <c r="H520">
        <v>203</v>
      </c>
      <c r="I520">
        <v>800</v>
      </c>
      <c r="K520" t="s">
        <v>778</v>
      </c>
      <c r="N520" t="s">
        <v>46</v>
      </c>
      <c r="O520">
        <v>18</v>
      </c>
      <c r="Q520">
        <f t="shared" si="9"/>
        <v>1</v>
      </c>
      <c r="R520">
        <v>1</v>
      </c>
      <c r="S520">
        <v>0</v>
      </c>
      <c r="T520">
        <v>0</v>
      </c>
      <c r="U520">
        <v>1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">
        <v>88</v>
      </c>
      <c r="AI520" t="s">
        <v>48</v>
      </c>
      <c r="AM520" t="s">
        <v>789</v>
      </c>
      <c r="AN520">
        <v>-122.49498298</v>
      </c>
      <c r="AO520">
        <v>37.773776830000003</v>
      </c>
    </row>
    <row r="521" spans="1:41">
      <c r="A521" s="1" t="s">
        <v>544</v>
      </c>
      <c r="B521">
        <v>3</v>
      </c>
      <c r="C521">
        <v>918</v>
      </c>
      <c r="D521">
        <v>14613</v>
      </c>
      <c r="E521" t="s">
        <v>42</v>
      </c>
      <c r="F521" t="s">
        <v>43</v>
      </c>
      <c r="G521">
        <v>2</v>
      </c>
      <c r="H521">
        <v>204</v>
      </c>
      <c r="I521">
        <v>700</v>
      </c>
      <c r="K521" t="s">
        <v>778</v>
      </c>
      <c r="N521" t="s">
        <v>46</v>
      </c>
      <c r="O521">
        <v>51</v>
      </c>
      <c r="Q521">
        <f t="shared" si="9"/>
        <v>2</v>
      </c>
      <c r="R521">
        <v>1</v>
      </c>
      <c r="S521">
        <v>0</v>
      </c>
      <c r="T521">
        <v>0</v>
      </c>
      <c r="U521">
        <v>1</v>
      </c>
      <c r="V521">
        <v>1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">
        <v>88</v>
      </c>
      <c r="AI521" t="s">
        <v>48</v>
      </c>
      <c r="AM521" t="s">
        <v>790</v>
      </c>
      <c r="AN521">
        <v>-122.49501926000001</v>
      </c>
      <c r="AO521">
        <v>37.774204269999998</v>
      </c>
    </row>
    <row r="522" spans="1:41">
      <c r="A522" s="1" t="s">
        <v>544</v>
      </c>
      <c r="B522">
        <v>3</v>
      </c>
      <c r="C522">
        <v>918</v>
      </c>
      <c r="D522">
        <v>14613</v>
      </c>
      <c r="E522" t="s">
        <v>42</v>
      </c>
      <c r="F522" t="s">
        <v>43</v>
      </c>
      <c r="G522">
        <v>2</v>
      </c>
      <c r="H522">
        <v>205</v>
      </c>
      <c r="I522">
        <v>774</v>
      </c>
      <c r="K522" t="s">
        <v>778</v>
      </c>
      <c r="N522" t="s">
        <v>53</v>
      </c>
      <c r="O522">
        <v>43</v>
      </c>
      <c r="Q522">
        <f t="shared" si="9"/>
        <v>1</v>
      </c>
      <c r="R522">
        <v>1</v>
      </c>
      <c r="S522">
        <v>0</v>
      </c>
      <c r="T522">
        <v>0</v>
      </c>
      <c r="U522">
        <v>0</v>
      </c>
      <c r="V522">
        <v>1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">
        <v>88</v>
      </c>
      <c r="AI522" t="s">
        <v>48</v>
      </c>
      <c r="AM522" t="s">
        <v>791</v>
      </c>
      <c r="AN522">
        <v>-122.49510343</v>
      </c>
      <c r="AO522">
        <v>37.774473710000002</v>
      </c>
    </row>
    <row r="523" spans="1:41">
      <c r="A523" s="1" t="s">
        <v>544</v>
      </c>
      <c r="B523">
        <v>3</v>
      </c>
      <c r="C523">
        <v>918</v>
      </c>
      <c r="D523">
        <v>14613</v>
      </c>
      <c r="E523" t="s">
        <v>42</v>
      </c>
      <c r="F523" t="s">
        <v>43</v>
      </c>
      <c r="G523">
        <v>2</v>
      </c>
      <c r="H523">
        <v>206</v>
      </c>
      <c r="I523" t="s">
        <v>792</v>
      </c>
      <c r="K523" t="s">
        <v>778</v>
      </c>
      <c r="N523" t="s">
        <v>46</v>
      </c>
      <c r="O523">
        <v>33</v>
      </c>
      <c r="Q523">
        <f t="shared" si="9"/>
        <v>1</v>
      </c>
      <c r="R523">
        <v>1</v>
      </c>
      <c r="S523">
        <v>0</v>
      </c>
      <c r="T523">
        <v>0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">
        <v>88</v>
      </c>
      <c r="AI523" t="s">
        <v>48</v>
      </c>
      <c r="AM523" t="s">
        <v>793</v>
      </c>
      <c r="AN523">
        <v>-122.49506943999999</v>
      </c>
      <c r="AO523">
        <v>37.774522859999998</v>
      </c>
    </row>
    <row r="524" spans="1:41">
      <c r="A524" s="1" t="s">
        <v>544</v>
      </c>
      <c r="B524">
        <v>3</v>
      </c>
      <c r="C524">
        <v>918</v>
      </c>
      <c r="D524">
        <v>14613</v>
      </c>
      <c r="E524" t="s">
        <v>42</v>
      </c>
      <c r="F524" t="s">
        <v>43</v>
      </c>
      <c r="G524">
        <v>2</v>
      </c>
      <c r="H524">
        <v>207</v>
      </c>
      <c r="I524">
        <v>760</v>
      </c>
      <c r="K524" t="s">
        <v>778</v>
      </c>
      <c r="N524" t="s">
        <v>46</v>
      </c>
      <c r="O524">
        <v>26</v>
      </c>
      <c r="Q524">
        <f t="shared" si="9"/>
        <v>1</v>
      </c>
      <c r="R524">
        <v>1</v>
      </c>
      <c r="S524">
        <v>0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">
        <v>88</v>
      </c>
      <c r="AI524" t="s">
        <v>48</v>
      </c>
      <c r="AM524" t="s">
        <v>794</v>
      </c>
      <c r="AN524">
        <v>-122.49510237</v>
      </c>
      <c r="AO524">
        <v>37.774734760000001</v>
      </c>
    </row>
    <row r="525" spans="1:41">
      <c r="A525" s="1" t="s">
        <v>544</v>
      </c>
      <c r="B525">
        <v>3</v>
      </c>
      <c r="C525">
        <v>918</v>
      </c>
      <c r="D525">
        <v>14613</v>
      </c>
      <c r="E525" t="s">
        <v>42</v>
      </c>
      <c r="F525" t="s">
        <v>43</v>
      </c>
      <c r="G525">
        <v>2</v>
      </c>
      <c r="H525">
        <v>208</v>
      </c>
      <c r="I525">
        <v>748</v>
      </c>
      <c r="K525" t="s">
        <v>778</v>
      </c>
      <c r="N525" t="s">
        <v>46</v>
      </c>
      <c r="O525">
        <v>29</v>
      </c>
      <c r="Q525">
        <f t="shared" si="9"/>
        <v>1</v>
      </c>
      <c r="R525">
        <v>1</v>
      </c>
      <c r="S525">
        <v>0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">
        <v>88</v>
      </c>
      <c r="AI525" t="s">
        <v>48</v>
      </c>
      <c r="AM525" t="s">
        <v>795</v>
      </c>
      <c r="AN525">
        <v>-122.49515049999999</v>
      </c>
      <c r="AO525">
        <v>37.774810389999999</v>
      </c>
    </row>
    <row r="526" spans="1:41">
      <c r="A526" s="1" t="s">
        <v>544</v>
      </c>
      <c r="B526">
        <v>3</v>
      </c>
      <c r="C526">
        <v>918</v>
      </c>
      <c r="D526">
        <v>14613</v>
      </c>
      <c r="E526" t="s">
        <v>42</v>
      </c>
      <c r="F526" t="s">
        <v>43</v>
      </c>
      <c r="G526">
        <v>2</v>
      </c>
      <c r="H526">
        <v>209</v>
      </c>
      <c r="I526" t="s">
        <v>796</v>
      </c>
      <c r="K526" t="s">
        <v>778</v>
      </c>
      <c r="N526" t="s">
        <v>46</v>
      </c>
      <c r="O526">
        <v>53</v>
      </c>
      <c r="Q526">
        <f t="shared" si="9"/>
        <v>2</v>
      </c>
      <c r="R526">
        <v>1</v>
      </c>
      <c r="S526">
        <v>0</v>
      </c>
      <c r="T526">
        <v>0</v>
      </c>
      <c r="U526">
        <v>2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">
        <v>47</v>
      </c>
      <c r="AI526" t="s">
        <v>48</v>
      </c>
      <c r="AM526" t="s">
        <v>797</v>
      </c>
      <c r="AN526">
        <v>-122.4951276</v>
      </c>
      <c r="AO526">
        <v>37.77500989</v>
      </c>
    </row>
    <row r="527" spans="1:41">
      <c r="A527" s="1" t="s">
        <v>544</v>
      </c>
      <c r="B527">
        <v>3</v>
      </c>
      <c r="C527">
        <v>918</v>
      </c>
      <c r="D527">
        <v>14613</v>
      </c>
      <c r="E527" t="s">
        <v>42</v>
      </c>
      <c r="F527" t="s">
        <v>43</v>
      </c>
      <c r="G527">
        <v>2</v>
      </c>
      <c r="H527">
        <v>210</v>
      </c>
      <c r="I527">
        <v>732</v>
      </c>
      <c r="K527" t="s">
        <v>798</v>
      </c>
      <c r="N527" t="s">
        <v>46</v>
      </c>
      <c r="O527">
        <v>42</v>
      </c>
      <c r="Q527">
        <f t="shared" si="9"/>
        <v>2</v>
      </c>
      <c r="R527">
        <v>1</v>
      </c>
      <c r="S527">
        <v>0</v>
      </c>
      <c r="T527">
        <v>0</v>
      </c>
      <c r="U527">
        <v>2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">
        <v>88</v>
      </c>
      <c r="AI527" t="s">
        <v>48</v>
      </c>
      <c r="AM527" t="s">
        <v>799</v>
      </c>
      <c r="AN527">
        <v>-122.49513222</v>
      </c>
      <c r="AO527">
        <v>37.775138300000002</v>
      </c>
    </row>
    <row r="528" spans="1:41">
      <c r="A528" s="1" t="s">
        <v>544</v>
      </c>
      <c r="B528">
        <v>3</v>
      </c>
      <c r="C528">
        <v>918</v>
      </c>
      <c r="D528">
        <v>14613</v>
      </c>
      <c r="E528" t="s">
        <v>42</v>
      </c>
      <c r="F528" t="s">
        <v>43</v>
      </c>
      <c r="G528">
        <v>2</v>
      </c>
      <c r="H528">
        <v>211</v>
      </c>
      <c r="I528">
        <v>724</v>
      </c>
      <c r="K528" t="s">
        <v>778</v>
      </c>
      <c r="N528" t="s">
        <v>46</v>
      </c>
      <c r="O528">
        <v>54</v>
      </c>
      <c r="Q528">
        <f t="shared" si="9"/>
        <v>2</v>
      </c>
      <c r="R528">
        <v>1</v>
      </c>
      <c r="S528">
        <v>0</v>
      </c>
      <c r="T528">
        <v>0</v>
      </c>
      <c r="U528">
        <v>2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">
        <v>47</v>
      </c>
      <c r="AI528" t="s">
        <v>48</v>
      </c>
      <c r="AM528" t="s">
        <v>800</v>
      </c>
      <c r="AN528">
        <v>-122.49515187</v>
      </c>
      <c r="AO528">
        <v>37.775238909999999</v>
      </c>
    </row>
    <row r="529" spans="1:41">
      <c r="A529" s="1" t="s">
        <v>544</v>
      </c>
      <c r="B529">
        <v>3</v>
      </c>
      <c r="C529">
        <v>918</v>
      </c>
      <c r="D529">
        <v>14613</v>
      </c>
      <c r="E529" t="s">
        <v>42</v>
      </c>
      <c r="F529" t="s">
        <v>43</v>
      </c>
      <c r="G529">
        <v>2</v>
      </c>
      <c r="H529">
        <v>212</v>
      </c>
      <c r="I529">
        <v>714</v>
      </c>
      <c r="K529" t="s">
        <v>778</v>
      </c>
      <c r="N529" t="s">
        <v>46</v>
      </c>
      <c r="O529">
        <v>23</v>
      </c>
      <c r="Q529">
        <f t="shared" si="9"/>
        <v>1</v>
      </c>
      <c r="R529">
        <v>1</v>
      </c>
      <c r="S529">
        <v>0</v>
      </c>
      <c r="T529">
        <v>0</v>
      </c>
      <c r="U529">
        <v>1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">
        <v>47</v>
      </c>
      <c r="AI529" t="s">
        <v>48</v>
      </c>
      <c r="AM529" t="s">
        <v>801</v>
      </c>
      <c r="AN529">
        <v>-122.49517868</v>
      </c>
      <c r="AO529">
        <v>37.775402339999999</v>
      </c>
    </row>
    <row r="530" spans="1:41">
      <c r="A530" s="1" t="s">
        <v>544</v>
      </c>
      <c r="B530">
        <v>3</v>
      </c>
      <c r="C530">
        <v>918</v>
      </c>
      <c r="D530">
        <v>14613</v>
      </c>
      <c r="E530" t="s">
        <v>42</v>
      </c>
      <c r="F530" t="s">
        <v>43</v>
      </c>
      <c r="G530">
        <v>2</v>
      </c>
      <c r="H530">
        <v>213</v>
      </c>
      <c r="I530" t="s">
        <v>802</v>
      </c>
      <c r="K530" t="s">
        <v>778</v>
      </c>
      <c r="N530" t="s">
        <v>46</v>
      </c>
      <c r="O530">
        <v>44</v>
      </c>
      <c r="Q530">
        <f t="shared" si="9"/>
        <v>4</v>
      </c>
      <c r="R530">
        <v>1</v>
      </c>
      <c r="S530">
        <v>0</v>
      </c>
      <c r="T530">
        <v>0</v>
      </c>
      <c r="U530">
        <v>2</v>
      </c>
      <c r="V530">
        <v>2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">
        <v>47</v>
      </c>
      <c r="AI530" t="s">
        <v>48</v>
      </c>
      <c r="AM530" t="s">
        <v>803</v>
      </c>
      <c r="AN530">
        <v>-122.49521407</v>
      </c>
      <c r="AO530">
        <v>37.775541169999997</v>
      </c>
    </row>
    <row r="531" spans="1:41">
      <c r="A531" s="1" t="s">
        <v>544</v>
      </c>
      <c r="B531">
        <v>3</v>
      </c>
      <c r="C531">
        <v>918</v>
      </c>
      <c r="D531">
        <v>14613</v>
      </c>
      <c r="E531" t="s">
        <v>42</v>
      </c>
      <c r="F531" t="s">
        <v>43</v>
      </c>
      <c r="G531">
        <v>2</v>
      </c>
      <c r="H531">
        <v>214</v>
      </c>
      <c r="I531" t="s">
        <v>804</v>
      </c>
      <c r="K531" t="s">
        <v>778</v>
      </c>
      <c r="N531" t="s">
        <v>46</v>
      </c>
      <c r="O531">
        <v>63</v>
      </c>
      <c r="Q531">
        <f t="shared" si="9"/>
        <v>2</v>
      </c>
      <c r="R531">
        <v>1</v>
      </c>
      <c r="S531">
        <v>0</v>
      </c>
      <c r="T531">
        <v>0</v>
      </c>
      <c r="U531">
        <v>1</v>
      </c>
      <c r="V531">
        <v>1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">
        <v>88</v>
      </c>
      <c r="AI531" t="s">
        <v>48</v>
      </c>
      <c r="AM531" t="s">
        <v>805</v>
      </c>
      <c r="AN531">
        <v>-122.49418838</v>
      </c>
      <c r="AO531">
        <v>37.775425570000003</v>
      </c>
    </row>
    <row r="532" spans="1:41">
      <c r="A532" s="1" t="s">
        <v>544</v>
      </c>
      <c r="B532">
        <v>3</v>
      </c>
      <c r="C532">
        <v>918</v>
      </c>
      <c r="D532">
        <v>14613</v>
      </c>
      <c r="E532" t="s">
        <v>42</v>
      </c>
      <c r="F532" t="s">
        <v>43</v>
      </c>
      <c r="G532">
        <v>2</v>
      </c>
      <c r="H532">
        <v>215</v>
      </c>
      <c r="I532">
        <v>729</v>
      </c>
      <c r="K532" t="s">
        <v>732</v>
      </c>
      <c r="N532" t="s">
        <v>46</v>
      </c>
      <c r="O532">
        <v>24</v>
      </c>
      <c r="Q532">
        <f t="shared" si="9"/>
        <v>1</v>
      </c>
      <c r="R532">
        <v>1</v>
      </c>
      <c r="S532">
        <v>0</v>
      </c>
      <c r="T532">
        <v>0</v>
      </c>
      <c r="U532">
        <v>1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">
        <v>88</v>
      </c>
      <c r="AM532" t="s">
        <v>806</v>
      </c>
      <c r="AN532">
        <v>-122.49419494999999</v>
      </c>
      <c r="AO532">
        <v>37.775424340000001</v>
      </c>
    </row>
    <row r="533" spans="1:41">
      <c r="A533" s="1" t="s">
        <v>544</v>
      </c>
      <c r="B533">
        <v>3</v>
      </c>
      <c r="C533">
        <v>918</v>
      </c>
      <c r="D533">
        <v>14613</v>
      </c>
      <c r="E533" t="s">
        <v>42</v>
      </c>
      <c r="F533" t="s">
        <v>43</v>
      </c>
      <c r="G533">
        <v>2</v>
      </c>
      <c r="H533">
        <v>216</v>
      </c>
      <c r="I533">
        <v>731</v>
      </c>
      <c r="K533" t="s">
        <v>732</v>
      </c>
      <c r="N533" t="s">
        <v>46</v>
      </c>
      <c r="O533">
        <v>22</v>
      </c>
      <c r="Q533">
        <f t="shared" si="9"/>
        <v>1</v>
      </c>
      <c r="R533">
        <v>1</v>
      </c>
      <c r="S533">
        <v>0</v>
      </c>
      <c r="T533">
        <v>0</v>
      </c>
      <c r="U533">
        <v>1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">
        <v>88</v>
      </c>
      <c r="AI533" t="s">
        <v>48</v>
      </c>
      <c r="AM533" t="s">
        <v>807</v>
      </c>
      <c r="AN533">
        <v>-122.49422087000001</v>
      </c>
      <c r="AO533">
        <v>37.775286639999997</v>
      </c>
    </row>
    <row r="534" spans="1:41">
      <c r="A534" s="1" t="s">
        <v>544</v>
      </c>
      <c r="B534">
        <v>3</v>
      </c>
      <c r="C534">
        <v>918</v>
      </c>
      <c r="D534">
        <v>14613</v>
      </c>
      <c r="E534" t="s">
        <v>42</v>
      </c>
      <c r="F534" t="s">
        <v>43</v>
      </c>
      <c r="G534">
        <v>2</v>
      </c>
      <c r="H534">
        <v>217</v>
      </c>
      <c r="I534" t="s">
        <v>808</v>
      </c>
      <c r="K534" t="s">
        <v>732</v>
      </c>
      <c r="N534" t="s">
        <v>46</v>
      </c>
      <c r="O534">
        <v>51</v>
      </c>
      <c r="Q534">
        <f t="shared" si="9"/>
        <v>2</v>
      </c>
      <c r="R534">
        <v>1</v>
      </c>
      <c r="S534">
        <v>0</v>
      </c>
      <c r="T534">
        <v>0</v>
      </c>
      <c r="U534">
        <v>0</v>
      </c>
      <c r="V534">
        <v>2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">
        <v>88</v>
      </c>
      <c r="AI534" t="s">
        <v>48</v>
      </c>
      <c r="AM534" t="s">
        <v>809</v>
      </c>
      <c r="AN534">
        <v>-122.49421124</v>
      </c>
      <c r="AO534">
        <v>37.775101110000001</v>
      </c>
    </row>
    <row r="535" spans="1:41">
      <c r="A535" s="1" t="s">
        <v>544</v>
      </c>
      <c r="B535">
        <v>3</v>
      </c>
      <c r="C535">
        <v>918</v>
      </c>
      <c r="D535">
        <v>14613</v>
      </c>
      <c r="E535" t="s">
        <v>42</v>
      </c>
      <c r="F535" t="s">
        <v>43</v>
      </c>
      <c r="G535">
        <v>2</v>
      </c>
      <c r="H535">
        <v>218</v>
      </c>
      <c r="I535">
        <v>759</v>
      </c>
      <c r="K535" t="s">
        <v>732</v>
      </c>
      <c r="N535" t="s">
        <v>46</v>
      </c>
      <c r="O535">
        <v>28</v>
      </c>
      <c r="Q535">
        <f t="shared" si="9"/>
        <v>1</v>
      </c>
      <c r="R535">
        <v>1</v>
      </c>
      <c r="S535">
        <v>0</v>
      </c>
      <c r="T535">
        <v>0</v>
      </c>
      <c r="U535">
        <v>1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">
        <v>88</v>
      </c>
      <c r="AI535" t="s">
        <v>48</v>
      </c>
      <c r="AM535" t="s">
        <v>810</v>
      </c>
      <c r="AN535">
        <v>-122.49419352</v>
      </c>
      <c r="AO535">
        <v>37.7748876</v>
      </c>
    </row>
    <row r="536" spans="1:41">
      <c r="A536" s="1" t="s">
        <v>544</v>
      </c>
      <c r="B536">
        <v>3</v>
      </c>
      <c r="C536">
        <v>918</v>
      </c>
      <c r="D536">
        <v>14613</v>
      </c>
      <c r="E536" t="s">
        <v>42</v>
      </c>
      <c r="F536" t="s">
        <v>43</v>
      </c>
      <c r="G536">
        <v>2</v>
      </c>
      <c r="H536">
        <v>219</v>
      </c>
      <c r="I536">
        <v>771</v>
      </c>
      <c r="K536" t="s">
        <v>732</v>
      </c>
      <c r="N536" t="s">
        <v>46</v>
      </c>
      <c r="O536">
        <v>57</v>
      </c>
      <c r="Q536">
        <f t="shared" si="9"/>
        <v>3</v>
      </c>
      <c r="R536">
        <v>1</v>
      </c>
      <c r="S536">
        <v>0</v>
      </c>
      <c r="T536">
        <v>0</v>
      </c>
      <c r="U536">
        <v>1</v>
      </c>
      <c r="V536">
        <v>2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">
        <v>88</v>
      </c>
      <c r="AI536" t="s">
        <v>48</v>
      </c>
      <c r="AM536" t="s">
        <v>811</v>
      </c>
      <c r="AN536">
        <v>-122.49409874</v>
      </c>
      <c r="AO536">
        <v>37.774584949999998</v>
      </c>
    </row>
    <row r="537" spans="1:41">
      <c r="A537" s="1" t="s">
        <v>544</v>
      </c>
      <c r="B537">
        <v>3</v>
      </c>
      <c r="C537">
        <v>918</v>
      </c>
      <c r="D537">
        <v>14613</v>
      </c>
      <c r="E537" t="s">
        <v>42</v>
      </c>
      <c r="F537" t="s">
        <v>43</v>
      </c>
      <c r="G537">
        <v>2</v>
      </c>
      <c r="H537">
        <v>220</v>
      </c>
      <c r="I537">
        <v>700</v>
      </c>
      <c r="K537" t="s">
        <v>732</v>
      </c>
      <c r="N537" t="s">
        <v>46</v>
      </c>
      <c r="O537">
        <v>32</v>
      </c>
      <c r="Q537">
        <f t="shared" si="9"/>
        <v>2</v>
      </c>
      <c r="R537">
        <v>1</v>
      </c>
      <c r="S537">
        <v>0</v>
      </c>
      <c r="T537">
        <v>0</v>
      </c>
      <c r="U537">
        <v>0</v>
      </c>
      <c r="V537">
        <v>2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">
        <v>88</v>
      </c>
      <c r="AI537" t="s">
        <v>48</v>
      </c>
      <c r="AM537" t="s">
        <v>812</v>
      </c>
      <c r="AN537">
        <v>-122.49406942</v>
      </c>
      <c r="AO537">
        <v>37.774451059999997</v>
      </c>
    </row>
    <row r="538" spans="1:41">
      <c r="A538" s="1" t="s">
        <v>544</v>
      </c>
      <c r="B538">
        <v>3</v>
      </c>
      <c r="C538">
        <v>918</v>
      </c>
      <c r="D538">
        <v>14613</v>
      </c>
      <c r="E538" t="s">
        <v>42</v>
      </c>
      <c r="F538" t="s">
        <v>43</v>
      </c>
      <c r="G538">
        <v>2</v>
      </c>
      <c r="H538">
        <v>221</v>
      </c>
      <c r="I538">
        <v>791</v>
      </c>
      <c r="K538" t="s">
        <v>732</v>
      </c>
      <c r="N538" t="s">
        <v>46</v>
      </c>
      <c r="O538">
        <v>32</v>
      </c>
      <c r="Q538">
        <f t="shared" si="9"/>
        <v>1</v>
      </c>
      <c r="R538">
        <v>1</v>
      </c>
      <c r="S538">
        <v>0</v>
      </c>
      <c r="T538">
        <v>0</v>
      </c>
      <c r="U538">
        <v>1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">
        <v>88</v>
      </c>
      <c r="AI538" t="s">
        <v>48</v>
      </c>
      <c r="AM538" t="s">
        <v>813</v>
      </c>
      <c r="AN538">
        <v>-122.49402353000001</v>
      </c>
      <c r="AO538">
        <v>37.77429961</v>
      </c>
    </row>
    <row r="539" spans="1:41">
      <c r="A539" s="1" t="s">
        <v>544</v>
      </c>
      <c r="B539">
        <v>3</v>
      </c>
      <c r="C539">
        <v>918</v>
      </c>
      <c r="D539">
        <v>14613</v>
      </c>
      <c r="E539" t="s">
        <v>42</v>
      </c>
      <c r="F539" t="s">
        <v>43</v>
      </c>
      <c r="G539">
        <v>2</v>
      </c>
      <c r="H539">
        <v>222</v>
      </c>
      <c r="I539">
        <v>817</v>
      </c>
      <c r="K539" t="s">
        <v>732</v>
      </c>
      <c r="N539" t="s">
        <v>46</v>
      </c>
      <c r="O539">
        <v>24</v>
      </c>
      <c r="Q539">
        <f t="shared" si="9"/>
        <v>1</v>
      </c>
      <c r="R539">
        <v>1</v>
      </c>
      <c r="S539">
        <v>0</v>
      </c>
      <c r="T539">
        <v>0</v>
      </c>
      <c r="U539">
        <v>1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">
        <v>88</v>
      </c>
      <c r="AI539" t="s">
        <v>48</v>
      </c>
      <c r="AM539" t="s">
        <v>814</v>
      </c>
      <c r="AN539">
        <v>-122.49403302</v>
      </c>
      <c r="AO539">
        <v>37.773800469999998</v>
      </c>
    </row>
    <row r="540" spans="1:41">
      <c r="A540" s="1" t="s">
        <v>544</v>
      </c>
      <c r="B540">
        <v>3</v>
      </c>
      <c r="C540">
        <v>918</v>
      </c>
      <c r="D540">
        <v>14613</v>
      </c>
      <c r="E540" t="s">
        <v>42</v>
      </c>
      <c r="F540" t="s">
        <v>43</v>
      </c>
      <c r="G540">
        <v>2</v>
      </c>
      <c r="H540">
        <v>223</v>
      </c>
      <c r="I540">
        <v>831</v>
      </c>
      <c r="K540" t="s">
        <v>732</v>
      </c>
      <c r="N540" t="s">
        <v>46</v>
      </c>
      <c r="O540">
        <v>36</v>
      </c>
      <c r="Q540">
        <f t="shared" si="9"/>
        <v>2</v>
      </c>
      <c r="R540">
        <v>1</v>
      </c>
      <c r="S540">
        <v>0</v>
      </c>
      <c r="T540">
        <v>0</v>
      </c>
      <c r="U540">
        <v>2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">
        <v>88</v>
      </c>
      <c r="AI540" t="s">
        <v>48</v>
      </c>
      <c r="AM540" t="s">
        <v>815</v>
      </c>
      <c r="AN540">
        <v>-122.49402202</v>
      </c>
      <c r="AO540">
        <v>37.773513770000001</v>
      </c>
    </row>
    <row r="541" spans="1:41">
      <c r="A541" s="1" t="s">
        <v>544</v>
      </c>
      <c r="B541">
        <v>3</v>
      </c>
      <c r="C541">
        <v>918</v>
      </c>
      <c r="D541">
        <v>14613</v>
      </c>
      <c r="E541" t="s">
        <v>42</v>
      </c>
      <c r="F541" t="s">
        <v>43</v>
      </c>
      <c r="G541">
        <v>2</v>
      </c>
      <c r="H541">
        <v>224</v>
      </c>
      <c r="I541">
        <v>835</v>
      </c>
      <c r="K541" t="s">
        <v>778</v>
      </c>
      <c r="N541" t="s">
        <v>46</v>
      </c>
      <c r="O541">
        <v>23</v>
      </c>
      <c r="Q541">
        <f t="shared" si="9"/>
        <v>1</v>
      </c>
      <c r="R541">
        <v>1</v>
      </c>
      <c r="S541">
        <v>0</v>
      </c>
      <c r="T541">
        <v>0</v>
      </c>
      <c r="U541">
        <v>1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">
        <v>88</v>
      </c>
      <c r="AI541" t="s">
        <v>48</v>
      </c>
      <c r="AM541" t="s">
        <v>816</v>
      </c>
      <c r="AN541">
        <v>-122.49390784000001</v>
      </c>
      <c r="AO541">
        <v>37.77322745</v>
      </c>
    </row>
    <row r="542" spans="1:41">
      <c r="A542" s="1" t="s">
        <v>544</v>
      </c>
      <c r="B542">
        <v>3</v>
      </c>
      <c r="C542">
        <v>918</v>
      </c>
      <c r="D542">
        <v>14613</v>
      </c>
      <c r="E542" t="s">
        <v>42</v>
      </c>
      <c r="F542" t="s">
        <v>43</v>
      </c>
      <c r="G542">
        <v>2</v>
      </c>
      <c r="H542">
        <v>225</v>
      </c>
      <c r="I542" t="s">
        <v>817</v>
      </c>
      <c r="K542" t="s">
        <v>732</v>
      </c>
      <c r="N542" t="s">
        <v>46</v>
      </c>
      <c r="O542">
        <v>44</v>
      </c>
      <c r="Q542">
        <f t="shared" si="9"/>
        <v>2</v>
      </c>
      <c r="R542">
        <v>1</v>
      </c>
      <c r="S542">
        <v>0</v>
      </c>
      <c r="T542">
        <v>0</v>
      </c>
      <c r="U542">
        <v>0</v>
      </c>
      <c r="V542">
        <v>2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">
        <v>47</v>
      </c>
      <c r="AI542" t="s">
        <v>48</v>
      </c>
      <c r="AM542" t="s">
        <v>818</v>
      </c>
      <c r="AN542">
        <v>-122.49392328</v>
      </c>
      <c r="AO542">
        <v>37.773032069999999</v>
      </c>
    </row>
    <row r="543" spans="1:41">
      <c r="A543" s="1" t="s">
        <v>544</v>
      </c>
      <c r="B543">
        <v>3</v>
      </c>
      <c r="C543">
        <v>918</v>
      </c>
      <c r="D543">
        <v>14613</v>
      </c>
      <c r="E543" t="s">
        <v>42</v>
      </c>
      <c r="F543" t="s">
        <v>43</v>
      </c>
      <c r="G543">
        <v>2</v>
      </c>
      <c r="H543">
        <v>226</v>
      </c>
      <c r="I543">
        <v>800</v>
      </c>
      <c r="K543" t="s">
        <v>732</v>
      </c>
      <c r="N543" t="s">
        <v>46</v>
      </c>
      <c r="O543">
        <v>32</v>
      </c>
      <c r="Q543">
        <f t="shared" si="9"/>
        <v>2</v>
      </c>
      <c r="R543">
        <v>1</v>
      </c>
      <c r="S543">
        <v>0</v>
      </c>
      <c r="T543">
        <v>0</v>
      </c>
      <c r="U543">
        <v>1</v>
      </c>
      <c r="V543">
        <v>1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">
        <v>47</v>
      </c>
      <c r="AI543" t="s">
        <v>48</v>
      </c>
      <c r="AM543" t="s">
        <v>819</v>
      </c>
      <c r="AN543">
        <v>-122.49393868</v>
      </c>
      <c r="AO543">
        <v>37.772925520000001</v>
      </c>
    </row>
    <row r="544" spans="1:41">
      <c r="A544" s="1" t="s">
        <v>544</v>
      </c>
      <c r="B544">
        <v>3</v>
      </c>
      <c r="C544">
        <v>918</v>
      </c>
      <c r="D544">
        <v>14613</v>
      </c>
      <c r="E544" t="s">
        <v>42</v>
      </c>
      <c r="F544" t="s">
        <v>43</v>
      </c>
      <c r="G544">
        <v>2</v>
      </c>
      <c r="H544">
        <v>227</v>
      </c>
      <c r="I544">
        <v>875</v>
      </c>
      <c r="K544" t="s">
        <v>732</v>
      </c>
      <c r="N544" t="s">
        <v>46</v>
      </c>
      <c r="O544">
        <v>18</v>
      </c>
      <c r="Q544">
        <f t="shared" si="9"/>
        <v>1</v>
      </c>
      <c r="R544">
        <v>1</v>
      </c>
      <c r="S544">
        <v>0</v>
      </c>
      <c r="T544">
        <v>0</v>
      </c>
      <c r="U544">
        <v>1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">
        <v>47</v>
      </c>
      <c r="AM544" t="s">
        <v>820</v>
      </c>
      <c r="AN544">
        <v>-122.49393597</v>
      </c>
      <c r="AO544">
        <v>37.772848279999998</v>
      </c>
    </row>
    <row r="545" spans="1:41">
      <c r="A545" s="1" t="s">
        <v>544</v>
      </c>
      <c r="B545">
        <v>3</v>
      </c>
      <c r="C545">
        <v>918</v>
      </c>
      <c r="D545">
        <v>14613</v>
      </c>
      <c r="E545" t="s">
        <v>42</v>
      </c>
      <c r="F545" t="s">
        <v>43</v>
      </c>
      <c r="G545">
        <v>2</v>
      </c>
      <c r="H545">
        <v>228</v>
      </c>
      <c r="I545" t="s">
        <v>821</v>
      </c>
      <c r="K545" t="s">
        <v>732</v>
      </c>
      <c r="N545" t="s">
        <v>46</v>
      </c>
      <c r="O545">
        <v>18</v>
      </c>
      <c r="Q545">
        <f t="shared" si="9"/>
        <v>1</v>
      </c>
      <c r="R545">
        <v>1</v>
      </c>
      <c r="S545">
        <v>0</v>
      </c>
      <c r="T545">
        <v>0</v>
      </c>
      <c r="U545">
        <v>1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">
        <v>47</v>
      </c>
      <c r="AI545" t="s">
        <v>48</v>
      </c>
      <c r="AM545" t="s">
        <v>822</v>
      </c>
      <c r="AN545">
        <v>-122.49396367</v>
      </c>
      <c r="AO545">
        <v>37.772553309999999</v>
      </c>
    </row>
    <row r="546" spans="1:41">
      <c r="A546" s="1" t="s">
        <v>544</v>
      </c>
      <c r="B546">
        <v>3</v>
      </c>
      <c r="C546">
        <v>918</v>
      </c>
      <c r="D546">
        <v>14613</v>
      </c>
      <c r="E546" t="s">
        <v>42</v>
      </c>
      <c r="F546" t="s">
        <v>43</v>
      </c>
      <c r="G546">
        <v>2</v>
      </c>
      <c r="H546">
        <v>229</v>
      </c>
      <c r="I546" t="s">
        <v>823</v>
      </c>
      <c r="K546" t="s">
        <v>732</v>
      </c>
      <c r="N546" t="s">
        <v>46</v>
      </c>
      <c r="O546">
        <v>40</v>
      </c>
      <c r="Q546">
        <f t="shared" si="9"/>
        <v>2</v>
      </c>
      <c r="R546">
        <v>1</v>
      </c>
      <c r="S546">
        <v>0</v>
      </c>
      <c r="T546">
        <v>0</v>
      </c>
      <c r="U546">
        <v>2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">
        <v>47</v>
      </c>
      <c r="AI546" t="s">
        <v>48</v>
      </c>
      <c r="AM546" t="s">
        <v>824</v>
      </c>
      <c r="AN546">
        <v>-122.49393603999999</v>
      </c>
      <c r="AO546">
        <v>37.772484810000002</v>
      </c>
    </row>
    <row r="547" spans="1:41">
      <c r="A547" s="1" t="s">
        <v>544</v>
      </c>
      <c r="B547">
        <v>3</v>
      </c>
      <c r="C547">
        <v>918</v>
      </c>
      <c r="D547">
        <v>14613</v>
      </c>
      <c r="E547" t="s">
        <v>42</v>
      </c>
      <c r="F547" t="s">
        <v>43</v>
      </c>
      <c r="G547">
        <v>2</v>
      </c>
      <c r="H547">
        <v>230</v>
      </c>
      <c r="I547">
        <v>874</v>
      </c>
      <c r="K547" t="s">
        <v>656</v>
      </c>
      <c r="N547" t="s">
        <v>46</v>
      </c>
      <c r="O547">
        <v>35</v>
      </c>
      <c r="Q547">
        <f t="shared" si="9"/>
        <v>1</v>
      </c>
      <c r="R547">
        <v>1</v>
      </c>
      <c r="S547">
        <v>0</v>
      </c>
      <c r="T547">
        <v>0</v>
      </c>
      <c r="U547">
        <v>0</v>
      </c>
      <c r="V547">
        <v>1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">
        <v>47</v>
      </c>
      <c r="AI547" t="s">
        <v>48</v>
      </c>
      <c r="AM547" t="s">
        <v>825</v>
      </c>
      <c r="AN547">
        <v>-122.49606106</v>
      </c>
      <c r="AO547">
        <v>37.772436489999997</v>
      </c>
    </row>
    <row r="548" spans="1:41">
      <c r="A548" s="1" t="s">
        <v>544</v>
      </c>
      <c r="B548">
        <v>3</v>
      </c>
      <c r="C548">
        <v>918</v>
      </c>
      <c r="D548">
        <v>14613</v>
      </c>
      <c r="E548" t="s">
        <v>42</v>
      </c>
      <c r="F548" t="s">
        <v>43</v>
      </c>
      <c r="G548">
        <v>2</v>
      </c>
      <c r="H548">
        <v>231</v>
      </c>
      <c r="I548">
        <v>800</v>
      </c>
      <c r="K548" t="s">
        <v>778</v>
      </c>
      <c r="N548" t="s">
        <v>46</v>
      </c>
      <c r="O548">
        <v>33</v>
      </c>
      <c r="Q548">
        <f t="shared" si="9"/>
        <v>1</v>
      </c>
      <c r="R548">
        <v>1</v>
      </c>
      <c r="S548">
        <v>0</v>
      </c>
      <c r="T548">
        <v>0</v>
      </c>
      <c r="U548">
        <v>0</v>
      </c>
      <c r="V548">
        <v>1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M548" t="s">
        <v>826</v>
      </c>
      <c r="AN548">
        <v>-122.49607807</v>
      </c>
      <c r="AO548">
        <v>37.772594290000001</v>
      </c>
    </row>
    <row r="549" spans="1:41">
      <c r="A549" s="1" t="s">
        <v>544</v>
      </c>
      <c r="B549">
        <v>3</v>
      </c>
      <c r="C549">
        <v>918</v>
      </c>
      <c r="D549">
        <v>14613</v>
      </c>
      <c r="E549" t="s">
        <v>42</v>
      </c>
      <c r="F549" t="s">
        <v>43</v>
      </c>
      <c r="G549">
        <v>2</v>
      </c>
      <c r="H549">
        <v>232</v>
      </c>
      <c r="I549">
        <v>854</v>
      </c>
      <c r="K549" t="s">
        <v>656</v>
      </c>
      <c r="N549" t="s">
        <v>46</v>
      </c>
      <c r="O549">
        <v>45</v>
      </c>
      <c r="Q549">
        <f t="shared" si="9"/>
        <v>2</v>
      </c>
      <c r="R549">
        <v>1</v>
      </c>
      <c r="S549">
        <v>0</v>
      </c>
      <c r="T549">
        <v>0</v>
      </c>
      <c r="U549">
        <v>2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">
        <v>88</v>
      </c>
      <c r="AI549" t="s">
        <v>48</v>
      </c>
      <c r="AM549" t="s">
        <v>827</v>
      </c>
      <c r="AN549">
        <v>-122.49610370000001</v>
      </c>
      <c r="AO549">
        <v>37.77274852</v>
      </c>
    </row>
    <row r="550" spans="1:41">
      <c r="A550" s="1" t="s">
        <v>544</v>
      </c>
      <c r="B550">
        <v>3</v>
      </c>
      <c r="C550">
        <v>918</v>
      </c>
      <c r="D550">
        <v>14613</v>
      </c>
      <c r="E550" t="s">
        <v>42</v>
      </c>
      <c r="F550" t="s">
        <v>43</v>
      </c>
      <c r="G550">
        <v>2</v>
      </c>
      <c r="H550">
        <v>233</v>
      </c>
      <c r="I550" t="s">
        <v>828</v>
      </c>
      <c r="K550" t="s">
        <v>656</v>
      </c>
      <c r="N550" t="s">
        <v>46</v>
      </c>
      <c r="O550">
        <f>60+36</f>
        <v>96</v>
      </c>
      <c r="Q550">
        <f t="shared" si="9"/>
        <v>3</v>
      </c>
      <c r="R550">
        <v>1</v>
      </c>
      <c r="S550">
        <v>0</v>
      </c>
      <c r="T550">
        <v>0</v>
      </c>
      <c r="U550">
        <v>2</v>
      </c>
      <c r="V550">
        <v>1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">
        <v>47</v>
      </c>
      <c r="AI550" t="s">
        <v>48</v>
      </c>
      <c r="AM550" t="s">
        <v>829</v>
      </c>
      <c r="AN550">
        <v>-122.49612688000001</v>
      </c>
      <c r="AO550">
        <v>37.772955590000002</v>
      </c>
    </row>
    <row r="551" spans="1:41">
      <c r="A551" s="1" t="s">
        <v>544</v>
      </c>
      <c r="B551">
        <v>3</v>
      </c>
      <c r="C551">
        <v>918</v>
      </c>
      <c r="D551">
        <v>14613</v>
      </c>
      <c r="E551" t="s">
        <v>42</v>
      </c>
      <c r="F551" t="s">
        <v>43</v>
      </c>
      <c r="G551">
        <v>2</v>
      </c>
      <c r="H551">
        <v>234</v>
      </c>
      <c r="I551" t="s">
        <v>830</v>
      </c>
      <c r="K551" t="s">
        <v>656</v>
      </c>
      <c r="N551" t="s">
        <v>46</v>
      </c>
      <c r="O551">
        <v>64</v>
      </c>
      <c r="Q551">
        <f t="shared" si="9"/>
        <v>3</v>
      </c>
      <c r="R551">
        <v>1</v>
      </c>
      <c r="S551">
        <v>0</v>
      </c>
      <c r="T551">
        <v>0</v>
      </c>
      <c r="U551">
        <v>1</v>
      </c>
      <c r="V551">
        <v>2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">
        <v>88</v>
      </c>
      <c r="AI551" t="s">
        <v>48</v>
      </c>
      <c r="AM551" t="s">
        <v>831</v>
      </c>
      <c r="AN551">
        <v>-122.49610251999999</v>
      </c>
      <c r="AO551">
        <v>37.773194910000001</v>
      </c>
    </row>
    <row r="552" spans="1:41">
      <c r="A552" s="1" t="s">
        <v>544</v>
      </c>
      <c r="B552">
        <v>3</v>
      </c>
      <c r="C552">
        <v>918</v>
      </c>
      <c r="D552">
        <v>14613</v>
      </c>
      <c r="E552" t="s">
        <v>42</v>
      </c>
      <c r="F552" t="s">
        <v>43</v>
      </c>
      <c r="G552">
        <v>2</v>
      </c>
      <c r="H552">
        <v>235</v>
      </c>
      <c r="I552">
        <v>824</v>
      </c>
      <c r="K552" t="s">
        <v>656</v>
      </c>
      <c r="N552" t="s">
        <v>46</v>
      </c>
      <c r="O552">
        <v>48</v>
      </c>
      <c r="Q552">
        <f t="shared" si="9"/>
        <v>2</v>
      </c>
      <c r="R552">
        <v>1</v>
      </c>
      <c r="S552">
        <v>0</v>
      </c>
      <c r="T552">
        <v>0</v>
      </c>
      <c r="U552">
        <v>2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">
        <v>88</v>
      </c>
      <c r="AI552" t="s">
        <v>48</v>
      </c>
      <c r="AM552" t="s">
        <v>832</v>
      </c>
      <c r="AN552">
        <v>-122.49613406</v>
      </c>
      <c r="AO552">
        <v>37.773373040000003</v>
      </c>
    </row>
    <row r="553" spans="1:41">
      <c r="A553" s="1" t="s">
        <v>544</v>
      </c>
      <c r="B553">
        <v>3</v>
      </c>
      <c r="C553">
        <v>918</v>
      </c>
      <c r="D553">
        <v>14613</v>
      </c>
      <c r="E553" t="s">
        <v>42</v>
      </c>
      <c r="F553" t="s">
        <v>43</v>
      </c>
      <c r="G553">
        <v>2</v>
      </c>
      <c r="H553">
        <v>236</v>
      </c>
      <c r="I553" t="s">
        <v>833</v>
      </c>
      <c r="K553" t="s">
        <v>656</v>
      </c>
      <c r="N553" t="s">
        <v>46</v>
      </c>
      <c r="O553">
        <v>34</v>
      </c>
      <c r="Q553">
        <f t="shared" si="9"/>
        <v>2</v>
      </c>
      <c r="R553">
        <v>1</v>
      </c>
      <c r="S553">
        <v>0</v>
      </c>
      <c r="T553">
        <v>0</v>
      </c>
      <c r="U553">
        <v>2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">
        <v>88</v>
      </c>
      <c r="AI553" t="s">
        <v>48</v>
      </c>
      <c r="AM553" t="s">
        <v>834</v>
      </c>
      <c r="AN553">
        <v>-122.49613970999999</v>
      </c>
      <c r="AO553">
        <v>37.773382589999997</v>
      </c>
    </row>
    <row r="554" spans="1:41">
      <c r="A554" s="1" t="s">
        <v>544</v>
      </c>
      <c r="B554">
        <v>3</v>
      </c>
      <c r="C554">
        <v>918</v>
      </c>
      <c r="D554">
        <v>14613</v>
      </c>
      <c r="E554" t="s">
        <v>42</v>
      </c>
      <c r="F554" t="s">
        <v>43</v>
      </c>
      <c r="G554">
        <v>2</v>
      </c>
      <c r="H554">
        <v>237</v>
      </c>
      <c r="I554">
        <v>810</v>
      </c>
      <c r="K554" t="s">
        <v>656</v>
      </c>
      <c r="N554" t="s">
        <v>46</v>
      </c>
      <c r="O554">
        <v>22</v>
      </c>
      <c r="Q554">
        <f t="shared" si="9"/>
        <v>1</v>
      </c>
      <c r="R554">
        <v>1</v>
      </c>
      <c r="S554">
        <v>0</v>
      </c>
      <c r="T554">
        <v>0</v>
      </c>
      <c r="U554">
        <v>1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">
        <v>47</v>
      </c>
      <c r="AI554" t="s">
        <v>48</v>
      </c>
      <c r="AM554" t="s">
        <v>835</v>
      </c>
      <c r="AN554">
        <v>-122.4961484</v>
      </c>
      <c r="AO554">
        <v>37.773584730000003</v>
      </c>
    </row>
    <row r="555" spans="1:41">
      <c r="A555" s="1" t="s">
        <v>544</v>
      </c>
      <c r="B555">
        <v>3</v>
      </c>
      <c r="C555">
        <v>918</v>
      </c>
      <c r="D555">
        <v>14613</v>
      </c>
      <c r="E555" t="s">
        <v>42</v>
      </c>
      <c r="F555" t="s">
        <v>43</v>
      </c>
      <c r="G555">
        <v>2</v>
      </c>
      <c r="H555">
        <v>238</v>
      </c>
      <c r="I555">
        <v>788</v>
      </c>
      <c r="K555" t="s">
        <v>656</v>
      </c>
      <c r="N555" t="s">
        <v>46</v>
      </c>
      <c r="O555">
        <v>23</v>
      </c>
      <c r="Q555">
        <f t="shared" si="9"/>
        <v>1</v>
      </c>
      <c r="R555">
        <v>1</v>
      </c>
      <c r="S555">
        <v>0</v>
      </c>
      <c r="T555">
        <v>0</v>
      </c>
      <c r="U555">
        <v>1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M555" t="s">
        <v>836</v>
      </c>
      <c r="AN555">
        <v>-122.49615707</v>
      </c>
      <c r="AO555">
        <v>37.774184779999999</v>
      </c>
    </row>
    <row r="556" spans="1:41">
      <c r="A556" s="1" t="s">
        <v>544</v>
      </c>
      <c r="B556">
        <v>3</v>
      </c>
      <c r="C556">
        <v>918</v>
      </c>
      <c r="D556">
        <v>14613</v>
      </c>
      <c r="E556" t="s">
        <v>42</v>
      </c>
      <c r="F556" t="s">
        <v>43</v>
      </c>
      <c r="G556">
        <v>2</v>
      </c>
      <c r="H556">
        <v>239</v>
      </c>
      <c r="I556">
        <v>776</v>
      </c>
      <c r="K556" t="s">
        <v>656</v>
      </c>
      <c r="N556" t="s">
        <v>46</v>
      </c>
      <c r="O556">
        <v>47</v>
      </c>
      <c r="Q556">
        <f t="shared" si="9"/>
        <v>2</v>
      </c>
      <c r="R556">
        <v>1</v>
      </c>
      <c r="S556">
        <v>0</v>
      </c>
      <c r="T556">
        <v>0</v>
      </c>
      <c r="U556">
        <v>2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M556" t="s">
        <v>837</v>
      </c>
      <c r="AN556">
        <v>-122.49613707</v>
      </c>
      <c r="AO556">
        <v>37.774216520000003</v>
      </c>
    </row>
    <row r="557" spans="1:41">
      <c r="A557" s="1" t="s">
        <v>544</v>
      </c>
      <c r="B557">
        <v>3</v>
      </c>
      <c r="C557">
        <v>918</v>
      </c>
      <c r="D557">
        <v>14613</v>
      </c>
      <c r="E557" t="s">
        <v>42</v>
      </c>
      <c r="F557" t="s">
        <v>43</v>
      </c>
      <c r="G557">
        <v>2</v>
      </c>
      <c r="H557">
        <v>240</v>
      </c>
      <c r="I557" t="s">
        <v>838</v>
      </c>
      <c r="K557" t="s">
        <v>656</v>
      </c>
      <c r="N557" t="s">
        <v>46</v>
      </c>
      <c r="O557">
        <v>50</v>
      </c>
      <c r="Q557">
        <f t="shared" si="9"/>
        <v>2</v>
      </c>
      <c r="R557">
        <v>1</v>
      </c>
      <c r="S557">
        <v>0</v>
      </c>
      <c r="T557">
        <v>0</v>
      </c>
      <c r="U557">
        <v>0</v>
      </c>
      <c r="V557">
        <v>2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">
        <v>88</v>
      </c>
      <c r="AI557" t="s">
        <v>48</v>
      </c>
      <c r="AM557" t="s">
        <v>839</v>
      </c>
      <c r="AN557">
        <v>-122.49617992</v>
      </c>
      <c r="AO557">
        <v>37.774497259999997</v>
      </c>
    </row>
    <row r="558" spans="1:41">
      <c r="A558" s="1" t="s">
        <v>544</v>
      </c>
      <c r="B558">
        <v>3</v>
      </c>
      <c r="C558">
        <v>918</v>
      </c>
      <c r="D558">
        <v>14613</v>
      </c>
      <c r="E558" t="s">
        <v>42</v>
      </c>
      <c r="F558" t="s">
        <v>43</v>
      </c>
      <c r="G558">
        <v>2</v>
      </c>
      <c r="H558">
        <v>241</v>
      </c>
      <c r="I558">
        <v>750</v>
      </c>
      <c r="K558" t="s">
        <v>656</v>
      </c>
      <c r="N558" t="s">
        <v>46</v>
      </c>
      <c r="O558">
        <v>26</v>
      </c>
      <c r="Q558">
        <f t="shared" si="9"/>
        <v>1</v>
      </c>
      <c r="R558">
        <v>1</v>
      </c>
      <c r="S558">
        <v>0</v>
      </c>
      <c r="T558">
        <v>0</v>
      </c>
      <c r="U558">
        <v>0</v>
      </c>
      <c r="V558">
        <v>1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">
        <v>47</v>
      </c>
      <c r="AI558" t="s">
        <v>48</v>
      </c>
      <c r="AM558" t="s">
        <v>840</v>
      </c>
      <c r="AN558">
        <v>-122.49623026</v>
      </c>
      <c r="AO558">
        <v>37.774761400000003</v>
      </c>
    </row>
    <row r="559" spans="1:41">
      <c r="A559" s="1" t="s">
        <v>544</v>
      </c>
      <c r="B559">
        <v>3</v>
      </c>
      <c r="C559">
        <v>918</v>
      </c>
      <c r="D559">
        <v>14613</v>
      </c>
      <c r="E559" t="s">
        <v>42</v>
      </c>
      <c r="F559" t="s">
        <v>43</v>
      </c>
      <c r="G559">
        <v>2</v>
      </c>
      <c r="H559">
        <v>242</v>
      </c>
      <c r="I559">
        <v>736</v>
      </c>
      <c r="K559" t="s">
        <v>656</v>
      </c>
      <c r="N559" t="s">
        <v>46</v>
      </c>
      <c r="O559">
        <v>18</v>
      </c>
      <c r="Q559">
        <f t="shared" si="9"/>
        <v>1</v>
      </c>
      <c r="R559">
        <v>1</v>
      </c>
      <c r="S559">
        <v>0</v>
      </c>
      <c r="T559">
        <v>0</v>
      </c>
      <c r="U559">
        <v>1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">
        <v>47</v>
      </c>
      <c r="AI559" t="s">
        <v>48</v>
      </c>
      <c r="AM559" t="s">
        <v>841</v>
      </c>
      <c r="AN559">
        <v>-122.49617553</v>
      </c>
      <c r="AO559">
        <v>37.774934780000002</v>
      </c>
    </row>
    <row r="560" spans="1:41">
      <c r="A560" s="1" t="s">
        <v>544</v>
      </c>
      <c r="B560">
        <v>3</v>
      </c>
      <c r="C560">
        <v>918</v>
      </c>
      <c r="D560">
        <v>14613</v>
      </c>
      <c r="E560" t="s">
        <v>42</v>
      </c>
      <c r="F560" t="s">
        <v>43</v>
      </c>
      <c r="G560">
        <v>2</v>
      </c>
      <c r="H560">
        <v>243</v>
      </c>
      <c r="I560">
        <v>728</v>
      </c>
      <c r="K560" t="s">
        <v>656</v>
      </c>
      <c r="N560" t="s">
        <v>46</v>
      </c>
      <c r="O560">
        <v>60</v>
      </c>
      <c r="Q560">
        <f t="shared" si="9"/>
        <v>3</v>
      </c>
      <c r="R560">
        <v>1</v>
      </c>
      <c r="S560">
        <v>0</v>
      </c>
      <c r="T560">
        <v>0</v>
      </c>
      <c r="U560">
        <v>1</v>
      </c>
      <c r="V560">
        <v>2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">
        <v>47</v>
      </c>
      <c r="AI560" t="s">
        <v>48</v>
      </c>
      <c r="AM560" t="s">
        <v>842</v>
      </c>
      <c r="AN560">
        <v>-122.49622185</v>
      </c>
      <c r="AO560">
        <v>37.775148280000003</v>
      </c>
    </row>
    <row r="561" spans="1:41">
      <c r="A561" s="1" t="s">
        <v>544</v>
      </c>
      <c r="B561">
        <v>3</v>
      </c>
      <c r="C561">
        <v>918</v>
      </c>
      <c r="D561">
        <v>14613</v>
      </c>
      <c r="E561" t="s">
        <v>42</v>
      </c>
      <c r="F561" t="s">
        <v>43</v>
      </c>
      <c r="G561">
        <v>2</v>
      </c>
      <c r="H561">
        <v>244</v>
      </c>
      <c r="I561">
        <v>700</v>
      </c>
      <c r="K561" t="s">
        <v>778</v>
      </c>
      <c r="N561" t="s">
        <v>46</v>
      </c>
      <c r="O561">
        <v>48</v>
      </c>
      <c r="Q561">
        <f t="shared" si="9"/>
        <v>2</v>
      </c>
      <c r="R561">
        <v>1</v>
      </c>
      <c r="S561">
        <v>0</v>
      </c>
      <c r="T561">
        <v>0</v>
      </c>
      <c r="U561">
        <v>0</v>
      </c>
      <c r="V561">
        <v>2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">
        <v>47</v>
      </c>
      <c r="AI561" t="s">
        <v>48</v>
      </c>
      <c r="AM561" t="s">
        <v>843</v>
      </c>
      <c r="AN561">
        <v>-122.49624346</v>
      </c>
      <c r="AO561">
        <v>37.775414240000003</v>
      </c>
    </row>
    <row r="562" spans="1:41">
      <c r="A562" s="1" t="s">
        <v>544</v>
      </c>
      <c r="B562">
        <v>3</v>
      </c>
      <c r="C562">
        <v>918</v>
      </c>
      <c r="D562">
        <v>14613</v>
      </c>
      <c r="E562" t="s">
        <v>42</v>
      </c>
      <c r="F562" t="s">
        <v>43</v>
      </c>
      <c r="G562">
        <v>2</v>
      </c>
      <c r="H562">
        <v>245</v>
      </c>
      <c r="I562">
        <v>707</v>
      </c>
      <c r="K562" t="s">
        <v>778</v>
      </c>
      <c r="N562" t="s">
        <v>46</v>
      </c>
      <c r="O562">
        <v>36</v>
      </c>
      <c r="Q562">
        <f t="shared" si="9"/>
        <v>2</v>
      </c>
      <c r="R562">
        <v>1</v>
      </c>
      <c r="S562">
        <v>0</v>
      </c>
      <c r="T562">
        <v>0</v>
      </c>
      <c r="U562">
        <v>1</v>
      </c>
      <c r="V562">
        <v>1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">
        <v>47</v>
      </c>
      <c r="AI562" t="s">
        <v>48</v>
      </c>
      <c r="AM562" t="s">
        <v>844</v>
      </c>
      <c r="AN562">
        <v>-122.49523034000001</v>
      </c>
      <c r="AO562">
        <v>37.775557759999998</v>
      </c>
    </row>
    <row r="563" spans="1:41">
      <c r="A563" s="1" t="s">
        <v>544</v>
      </c>
      <c r="B563">
        <v>3</v>
      </c>
      <c r="C563">
        <v>918</v>
      </c>
      <c r="D563">
        <v>14613</v>
      </c>
      <c r="E563" t="s">
        <v>42</v>
      </c>
      <c r="F563" t="s">
        <v>43</v>
      </c>
      <c r="G563">
        <v>2</v>
      </c>
      <c r="H563">
        <v>246</v>
      </c>
      <c r="I563">
        <v>715</v>
      </c>
      <c r="K563" t="s">
        <v>778</v>
      </c>
      <c r="N563" t="s">
        <v>46</v>
      </c>
      <c r="O563">
        <v>26</v>
      </c>
      <c r="Q563">
        <f t="shared" si="9"/>
        <v>1</v>
      </c>
      <c r="R563">
        <v>1</v>
      </c>
      <c r="S563">
        <v>0</v>
      </c>
      <c r="T563">
        <v>0</v>
      </c>
      <c r="U563">
        <v>0</v>
      </c>
      <c r="V563">
        <v>1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">
        <v>47</v>
      </c>
      <c r="AI563" t="s">
        <v>48</v>
      </c>
      <c r="AM563" t="s">
        <v>845</v>
      </c>
      <c r="AN563">
        <v>-122.49519096</v>
      </c>
      <c r="AO563">
        <v>37.775406480000001</v>
      </c>
    </row>
    <row r="564" spans="1:41">
      <c r="A564" s="1" t="s">
        <v>544</v>
      </c>
      <c r="B564">
        <v>3</v>
      </c>
      <c r="C564">
        <v>918</v>
      </c>
      <c r="D564">
        <v>14613</v>
      </c>
      <c r="E564" t="s">
        <v>42</v>
      </c>
      <c r="F564" t="s">
        <v>43</v>
      </c>
      <c r="G564">
        <v>2</v>
      </c>
      <c r="H564">
        <v>247</v>
      </c>
      <c r="I564">
        <v>727</v>
      </c>
      <c r="K564" t="s">
        <v>778</v>
      </c>
      <c r="N564" t="s">
        <v>46</v>
      </c>
      <c r="O564">
        <v>29</v>
      </c>
      <c r="Q564">
        <f t="shared" si="9"/>
        <v>1</v>
      </c>
      <c r="R564">
        <v>1</v>
      </c>
      <c r="S564">
        <v>0</v>
      </c>
      <c r="T564">
        <v>0</v>
      </c>
      <c r="U564">
        <v>0</v>
      </c>
      <c r="V564">
        <v>1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">
        <v>47</v>
      </c>
      <c r="AI564" t="s">
        <v>48</v>
      </c>
      <c r="AM564" t="s">
        <v>846</v>
      </c>
      <c r="AN564">
        <v>-122.4951789</v>
      </c>
      <c r="AO564">
        <v>37.775263430000003</v>
      </c>
    </row>
    <row r="565" spans="1:41">
      <c r="A565" s="1" t="s">
        <v>544</v>
      </c>
      <c r="B565">
        <v>3</v>
      </c>
      <c r="C565">
        <v>918</v>
      </c>
      <c r="D565">
        <v>14613</v>
      </c>
      <c r="E565" t="s">
        <v>42</v>
      </c>
      <c r="F565" t="s">
        <v>43</v>
      </c>
      <c r="G565">
        <v>2</v>
      </c>
      <c r="H565">
        <v>248</v>
      </c>
      <c r="I565" t="s">
        <v>847</v>
      </c>
      <c r="K565" t="s">
        <v>778</v>
      </c>
      <c r="N565" t="s">
        <v>46</v>
      </c>
      <c r="O565">
        <v>27</v>
      </c>
      <c r="Q565">
        <f t="shared" si="9"/>
        <v>1</v>
      </c>
      <c r="R565">
        <v>1</v>
      </c>
      <c r="S565">
        <v>0</v>
      </c>
      <c r="T565">
        <v>0</v>
      </c>
      <c r="U565">
        <v>1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M565" t="s">
        <v>848</v>
      </c>
      <c r="AN565">
        <v>-122.49519981</v>
      </c>
      <c r="AO565">
        <v>37.775136840000002</v>
      </c>
    </row>
    <row r="566" spans="1:41">
      <c r="A566" s="1" t="s">
        <v>544</v>
      </c>
      <c r="B566">
        <v>3</v>
      </c>
      <c r="C566">
        <v>918</v>
      </c>
      <c r="D566">
        <v>14613</v>
      </c>
      <c r="E566" t="s">
        <v>42</v>
      </c>
      <c r="F566" t="s">
        <v>43</v>
      </c>
      <c r="G566">
        <v>2</v>
      </c>
      <c r="H566">
        <v>249</v>
      </c>
      <c r="I566">
        <v>700</v>
      </c>
      <c r="K566" t="s">
        <v>778</v>
      </c>
      <c r="N566" t="s">
        <v>46</v>
      </c>
      <c r="O566">
        <v>21</v>
      </c>
      <c r="Q566">
        <f t="shared" si="9"/>
        <v>1</v>
      </c>
      <c r="R566">
        <v>1</v>
      </c>
      <c r="S566">
        <v>0</v>
      </c>
      <c r="T566">
        <v>0</v>
      </c>
      <c r="U566">
        <v>1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">
        <v>47</v>
      </c>
      <c r="AI566" t="s">
        <v>48</v>
      </c>
      <c r="AM566" t="s">
        <v>849</v>
      </c>
      <c r="AN566">
        <v>-122.49517108000001</v>
      </c>
      <c r="AO566">
        <v>37.775062439999999</v>
      </c>
    </row>
    <row r="567" spans="1:41">
      <c r="A567" s="1" t="s">
        <v>544</v>
      </c>
      <c r="B567">
        <v>3</v>
      </c>
      <c r="C567">
        <v>918</v>
      </c>
      <c r="D567">
        <v>14613</v>
      </c>
      <c r="E567" t="s">
        <v>42</v>
      </c>
      <c r="F567" t="s">
        <v>43</v>
      </c>
      <c r="G567">
        <v>2</v>
      </c>
      <c r="H567">
        <v>250</v>
      </c>
      <c r="I567">
        <v>741</v>
      </c>
      <c r="K567" t="s">
        <v>778</v>
      </c>
      <c r="N567" t="s">
        <v>46</v>
      </c>
      <c r="O567">
        <v>58</v>
      </c>
      <c r="Q567">
        <f t="shared" si="9"/>
        <v>2</v>
      </c>
      <c r="R567">
        <v>1</v>
      </c>
      <c r="S567">
        <v>0</v>
      </c>
      <c r="T567">
        <v>0</v>
      </c>
      <c r="U567">
        <v>0</v>
      </c>
      <c r="V567">
        <v>2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">
        <v>47</v>
      </c>
      <c r="AI567" t="s">
        <v>48</v>
      </c>
      <c r="AM567" t="s">
        <v>850</v>
      </c>
      <c r="AN567">
        <v>-122.49514993</v>
      </c>
      <c r="AO567">
        <v>37.774941130000002</v>
      </c>
    </row>
    <row r="568" spans="1:41">
      <c r="A568" s="1" t="s">
        <v>544</v>
      </c>
      <c r="B568">
        <v>3</v>
      </c>
      <c r="C568">
        <v>918</v>
      </c>
      <c r="D568">
        <v>14613</v>
      </c>
      <c r="E568" t="s">
        <v>42</v>
      </c>
      <c r="F568" t="s">
        <v>43</v>
      </c>
      <c r="G568">
        <v>2</v>
      </c>
      <c r="H568">
        <v>251</v>
      </c>
      <c r="I568">
        <v>759</v>
      </c>
      <c r="K568" t="s">
        <v>778</v>
      </c>
      <c r="N568" t="s">
        <v>46</v>
      </c>
      <c r="O568">
        <v>29</v>
      </c>
      <c r="Q568">
        <f t="shared" si="9"/>
        <v>1</v>
      </c>
      <c r="R568">
        <v>1</v>
      </c>
      <c r="S568">
        <v>0</v>
      </c>
      <c r="T568">
        <v>0</v>
      </c>
      <c r="U568">
        <v>0</v>
      </c>
      <c r="V568">
        <v>1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">
        <v>88</v>
      </c>
      <c r="AI568" t="s">
        <v>48</v>
      </c>
      <c r="AM568" t="s">
        <v>851</v>
      </c>
      <c r="AN568">
        <v>-122.49513795999999</v>
      </c>
      <c r="AO568">
        <v>37.774786759999998</v>
      </c>
    </row>
    <row r="569" spans="1:41">
      <c r="A569" s="1" t="s">
        <v>544</v>
      </c>
      <c r="B569">
        <v>3</v>
      </c>
      <c r="C569">
        <v>918</v>
      </c>
      <c r="D569">
        <v>14613</v>
      </c>
      <c r="E569" t="s">
        <v>42</v>
      </c>
      <c r="F569" t="s">
        <v>43</v>
      </c>
      <c r="G569">
        <v>2</v>
      </c>
      <c r="H569">
        <v>252</v>
      </c>
      <c r="I569">
        <v>771</v>
      </c>
      <c r="K569" t="s">
        <v>778</v>
      </c>
      <c r="N569" t="s">
        <v>46</v>
      </c>
      <c r="O569">
        <v>38</v>
      </c>
      <c r="Q569">
        <f t="shared" si="9"/>
        <v>1</v>
      </c>
      <c r="R569">
        <v>1</v>
      </c>
      <c r="S569">
        <v>0</v>
      </c>
      <c r="T569">
        <v>0</v>
      </c>
      <c r="U569">
        <v>0</v>
      </c>
      <c r="V569">
        <v>1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">
        <v>88</v>
      </c>
      <c r="AI569" t="s">
        <v>48</v>
      </c>
      <c r="AM569" t="s">
        <v>852</v>
      </c>
      <c r="AN569">
        <v>-122.49521054</v>
      </c>
      <c r="AO569">
        <v>37.774662069999998</v>
      </c>
    </row>
    <row r="570" spans="1:41">
      <c r="A570" s="1" t="s">
        <v>544</v>
      </c>
      <c r="B570">
        <v>3</v>
      </c>
      <c r="C570">
        <v>918</v>
      </c>
      <c r="D570">
        <v>14613</v>
      </c>
      <c r="E570" t="s">
        <v>42</v>
      </c>
      <c r="F570" t="s">
        <v>43</v>
      </c>
      <c r="G570">
        <v>2</v>
      </c>
      <c r="H570">
        <v>253</v>
      </c>
      <c r="I570">
        <v>773</v>
      </c>
      <c r="K570" t="s">
        <v>778</v>
      </c>
      <c r="N570" t="s">
        <v>46</v>
      </c>
      <c r="O570">
        <f>60+52</f>
        <v>112</v>
      </c>
      <c r="Q570">
        <f t="shared" si="9"/>
        <v>2</v>
      </c>
      <c r="R570">
        <v>1</v>
      </c>
      <c r="S570">
        <v>0</v>
      </c>
      <c r="T570">
        <v>0</v>
      </c>
      <c r="U570">
        <v>0</v>
      </c>
      <c r="V570">
        <v>1</v>
      </c>
      <c r="W570">
        <v>1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">
        <v>88</v>
      </c>
      <c r="AI570" t="s">
        <v>48</v>
      </c>
      <c r="AL570" t="s">
        <v>853</v>
      </c>
      <c r="AM570" t="s">
        <v>854</v>
      </c>
      <c r="AN570">
        <v>-122.49517093</v>
      </c>
      <c r="AO570">
        <v>37.774494910000001</v>
      </c>
    </row>
    <row r="571" spans="1:41">
      <c r="A571" s="1" t="s">
        <v>544</v>
      </c>
      <c r="B571">
        <v>3</v>
      </c>
      <c r="C571">
        <v>918</v>
      </c>
      <c r="D571">
        <v>14613</v>
      </c>
      <c r="E571" t="s">
        <v>42</v>
      </c>
      <c r="F571" t="s">
        <v>43</v>
      </c>
      <c r="G571">
        <v>2</v>
      </c>
      <c r="H571">
        <v>254</v>
      </c>
      <c r="I571">
        <v>787</v>
      </c>
      <c r="K571" t="s">
        <v>778</v>
      </c>
      <c r="N571" t="s">
        <v>46</v>
      </c>
      <c r="O571">
        <v>42</v>
      </c>
      <c r="Q571">
        <f t="shared" si="9"/>
        <v>2</v>
      </c>
      <c r="R571">
        <v>1</v>
      </c>
      <c r="S571">
        <v>0</v>
      </c>
      <c r="T571">
        <v>0</v>
      </c>
      <c r="U571">
        <v>1</v>
      </c>
      <c r="V571">
        <v>1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">
        <v>88</v>
      </c>
      <c r="AI571" t="s">
        <v>48</v>
      </c>
      <c r="AM571" t="s">
        <v>855</v>
      </c>
      <c r="AN571">
        <v>-122.49512037</v>
      </c>
      <c r="AO571">
        <v>37.774283349999997</v>
      </c>
    </row>
    <row r="572" spans="1:41">
      <c r="A572" s="1" t="s">
        <v>544</v>
      </c>
      <c r="B572">
        <v>3</v>
      </c>
      <c r="C572">
        <v>918</v>
      </c>
      <c r="D572">
        <v>14613</v>
      </c>
      <c r="E572" t="s">
        <v>42</v>
      </c>
      <c r="F572" t="s">
        <v>43</v>
      </c>
      <c r="G572">
        <v>2</v>
      </c>
      <c r="H572">
        <v>255</v>
      </c>
      <c r="I572">
        <v>800</v>
      </c>
      <c r="K572" t="s">
        <v>856</v>
      </c>
      <c r="N572" t="s">
        <v>46</v>
      </c>
      <c r="O572">
        <v>27</v>
      </c>
      <c r="Q572">
        <f t="shared" si="9"/>
        <v>1</v>
      </c>
      <c r="R572">
        <v>1</v>
      </c>
      <c r="S572">
        <v>0</v>
      </c>
      <c r="T572">
        <v>0</v>
      </c>
      <c r="U572">
        <v>1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">
        <v>47</v>
      </c>
      <c r="AI572" t="s">
        <v>48</v>
      </c>
      <c r="AM572" t="s">
        <v>857</v>
      </c>
      <c r="AN572">
        <v>-122.49512243</v>
      </c>
      <c r="AO572">
        <v>37.774168600000003</v>
      </c>
    </row>
    <row r="573" spans="1:41">
      <c r="A573" s="1" t="s">
        <v>544</v>
      </c>
      <c r="B573">
        <v>3</v>
      </c>
      <c r="C573">
        <v>918</v>
      </c>
      <c r="D573">
        <v>14613</v>
      </c>
      <c r="E573" t="s">
        <v>42</v>
      </c>
      <c r="F573" t="s">
        <v>43</v>
      </c>
      <c r="G573">
        <v>2</v>
      </c>
      <c r="H573">
        <v>256</v>
      </c>
      <c r="I573" t="s">
        <v>858</v>
      </c>
      <c r="K573" t="s">
        <v>859</v>
      </c>
      <c r="N573" t="s">
        <v>46</v>
      </c>
      <c r="O573">
        <v>30</v>
      </c>
      <c r="Q573">
        <f t="shared" si="9"/>
        <v>2</v>
      </c>
      <c r="R573">
        <v>1</v>
      </c>
      <c r="S573">
        <v>0</v>
      </c>
      <c r="T573">
        <v>0</v>
      </c>
      <c r="U573">
        <v>2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">
        <v>88</v>
      </c>
      <c r="AI573" t="s">
        <v>48</v>
      </c>
      <c r="AM573" t="s">
        <v>860</v>
      </c>
      <c r="AN573">
        <v>-122.49508521</v>
      </c>
      <c r="AO573">
        <v>37.773523789999999</v>
      </c>
    </row>
    <row r="574" spans="1:41">
      <c r="A574" s="1" t="s">
        <v>544</v>
      </c>
      <c r="B574">
        <v>3</v>
      </c>
      <c r="C574">
        <v>918</v>
      </c>
      <c r="D574">
        <v>14613</v>
      </c>
      <c r="E574" t="s">
        <v>42</v>
      </c>
      <c r="F574" t="s">
        <v>43</v>
      </c>
      <c r="G574">
        <v>2</v>
      </c>
      <c r="H574">
        <v>257</v>
      </c>
      <c r="I574">
        <v>832</v>
      </c>
      <c r="K574" t="s">
        <v>703</v>
      </c>
      <c r="N574" t="s">
        <v>46</v>
      </c>
      <c r="O574">
        <v>22</v>
      </c>
      <c r="Q574">
        <f t="shared" si="9"/>
        <v>1</v>
      </c>
      <c r="R574">
        <v>1</v>
      </c>
      <c r="S574">
        <v>0</v>
      </c>
      <c r="T574">
        <v>0</v>
      </c>
      <c r="U574">
        <v>1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">
        <v>88</v>
      </c>
      <c r="AI574" t="s">
        <v>48</v>
      </c>
      <c r="AM574" t="s">
        <v>861</v>
      </c>
      <c r="AN574">
        <v>-122.49524538</v>
      </c>
      <c r="AO574">
        <v>37.773157310000002</v>
      </c>
    </row>
    <row r="575" spans="1:41">
      <c r="A575" s="1" t="s">
        <v>544</v>
      </c>
      <c r="B575">
        <v>3</v>
      </c>
      <c r="C575">
        <v>918</v>
      </c>
      <c r="D575">
        <v>14613</v>
      </c>
      <c r="E575" t="s">
        <v>42</v>
      </c>
      <c r="F575" t="s">
        <v>43</v>
      </c>
      <c r="G575">
        <v>2</v>
      </c>
      <c r="H575">
        <v>258</v>
      </c>
      <c r="I575">
        <v>843</v>
      </c>
      <c r="K575" t="s">
        <v>732</v>
      </c>
      <c r="N575" t="s">
        <v>46</v>
      </c>
      <c r="O575">
        <v>33</v>
      </c>
      <c r="Q575">
        <f t="shared" ref="Q575:Q599" si="10">SUM(S575:AE575)</f>
        <v>1</v>
      </c>
      <c r="R575">
        <v>1</v>
      </c>
      <c r="S575">
        <v>0</v>
      </c>
      <c r="T575">
        <v>0</v>
      </c>
      <c r="U575">
        <v>0</v>
      </c>
      <c r="V575">
        <v>1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">
        <v>47</v>
      </c>
      <c r="AI575" t="s">
        <v>48</v>
      </c>
      <c r="AM575" t="s">
        <v>862</v>
      </c>
      <c r="AN575">
        <v>-122.49517342</v>
      </c>
      <c r="AO575">
        <v>37.773205390000001</v>
      </c>
    </row>
    <row r="576" spans="1:41">
      <c r="A576" s="1" t="s">
        <v>544</v>
      </c>
      <c r="B576">
        <v>3</v>
      </c>
      <c r="C576">
        <v>918</v>
      </c>
      <c r="D576">
        <v>14613</v>
      </c>
      <c r="E576" t="s">
        <v>42</v>
      </c>
      <c r="F576" t="s">
        <v>43</v>
      </c>
      <c r="G576">
        <v>2</v>
      </c>
      <c r="H576">
        <v>259</v>
      </c>
      <c r="I576" t="s">
        <v>863</v>
      </c>
      <c r="K576" t="s">
        <v>778</v>
      </c>
      <c r="N576" t="s">
        <v>46</v>
      </c>
      <c r="O576">
        <v>50</v>
      </c>
      <c r="Q576">
        <f t="shared" si="10"/>
        <v>3</v>
      </c>
      <c r="R576">
        <v>1</v>
      </c>
      <c r="S576">
        <v>0</v>
      </c>
      <c r="T576">
        <v>0</v>
      </c>
      <c r="U576">
        <v>0</v>
      </c>
      <c r="V576">
        <v>3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">
        <v>47</v>
      </c>
      <c r="AI576" t="s">
        <v>48</v>
      </c>
      <c r="AM576" t="s">
        <v>864</v>
      </c>
      <c r="AN576">
        <v>-122.49512445000001</v>
      </c>
      <c r="AO576">
        <v>37.77319584</v>
      </c>
    </row>
    <row r="577" spans="1:41">
      <c r="A577" s="1" t="s">
        <v>544</v>
      </c>
      <c r="B577">
        <v>3</v>
      </c>
      <c r="C577">
        <v>918</v>
      </c>
      <c r="D577">
        <v>14613</v>
      </c>
      <c r="E577" t="s">
        <v>42</v>
      </c>
      <c r="F577" t="s">
        <v>43</v>
      </c>
      <c r="G577">
        <v>2</v>
      </c>
      <c r="H577">
        <v>260</v>
      </c>
      <c r="I577">
        <v>855</v>
      </c>
      <c r="K577" t="s">
        <v>656</v>
      </c>
      <c r="N577" t="s">
        <v>46</v>
      </c>
      <c r="O577">
        <v>24</v>
      </c>
      <c r="Q577">
        <f t="shared" si="10"/>
        <v>1</v>
      </c>
      <c r="R577">
        <v>1</v>
      </c>
      <c r="S577">
        <v>0</v>
      </c>
      <c r="T577">
        <v>0</v>
      </c>
      <c r="U577">
        <v>1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">
        <v>47</v>
      </c>
      <c r="AI577" t="s">
        <v>48</v>
      </c>
      <c r="AM577" t="s">
        <v>865</v>
      </c>
      <c r="AN577">
        <v>-122.49499901</v>
      </c>
      <c r="AO577">
        <v>37.772987559999997</v>
      </c>
    </row>
    <row r="578" spans="1:41">
      <c r="A578" s="1" t="s">
        <v>544</v>
      </c>
      <c r="B578">
        <v>3</v>
      </c>
      <c r="C578">
        <v>918</v>
      </c>
      <c r="D578">
        <v>14613</v>
      </c>
      <c r="E578" t="s">
        <v>42</v>
      </c>
      <c r="F578" t="s">
        <v>43</v>
      </c>
      <c r="G578">
        <v>2</v>
      </c>
      <c r="H578">
        <v>261</v>
      </c>
      <c r="I578">
        <v>859</v>
      </c>
      <c r="K578" t="s">
        <v>634</v>
      </c>
      <c r="N578" t="s">
        <v>46</v>
      </c>
      <c r="O578">
        <v>25</v>
      </c>
      <c r="Q578">
        <f t="shared" si="10"/>
        <v>1</v>
      </c>
      <c r="R578">
        <v>1</v>
      </c>
      <c r="S578">
        <v>0</v>
      </c>
      <c r="T578">
        <v>0</v>
      </c>
      <c r="U578">
        <v>1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">
        <v>47</v>
      </c>
      <c r="AI578" t="s">
        <v>48</v>
      </c>
      <c r="AM578" t="s">
        <v>866</v>
      </c>
      <c r="AN578">
        <v>-122.49502362</v>
      </c>
      <c r="AO578">
        <v>37.772820150000001</v>
      </c>
    </row>
    <row r="579" spans="1:41">
      <c r="A579" s="1" t="s">
        <v>544</v>
      </c>
      <c r="B579">
        <v>3</v>
      </c>
      <c r="C579">
        <v>918</v>
      </c>
      <c r="D579">
        <v>14613</v>
      </c>
      <c r="E579" t="s">
        <v>42</v>
      </c>
      <c r="F579" t="s">
        <v>43</v>
      </c>
      <c r="G579">
        <v>2</v>
      </c>
      <c r="H579">
        <v>262</v>
      </c>
      <c r="I579">
        <v>879</v>
      </c>
      <c r="K579" t="s">
        <v>656</v>
      </c>
      <c r="N579" t="s">
        <v>46</v>
      </c>
      <c r="O579">
        <v>50</v>
      </c>
      <c r="Q579">
        <f t="shared" si="10"/>
        <v>2</v>
      </c>
      <c r="R579">
        <v>1</v>
      </c>
      <c r="S579">
        <v>0</v>
      </c>
      <c r="T579">
        <v>0</v>
      </c>
      <c r="U579">
        <v>2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">
        <v>47</v>
      </c>
      <c r="AI579" t="s">
        <v>48</v>
      </c>
      <c r="AM579" t="s">
        <v>867</v>
      </c>
      <c r="AN579">
        <v>-122.49503627</v>
      </c>
      <c r="AO579">
        <v>37.772674629999997</v>
      </c>
    </row>
    <row r="580" spans="1:41">
      <c r="A580" s="1" t="s">
        <v>544</v>
      </c>
      <c r="B580">
        <v>3</v>
      </c>
      <c r="C580">
        <v>918</v>
      </c>
      <c r="D580">
        <v>14613</v>
      </c>
      <c r="E580" t="s">
        <v>42</v>
      </c>
      <c r="F580" t="s">
        <v>43</v>
      </c>
      <c r="G580">
        <v>2</v>
      </c>
      <c r="H580">
        <v>263</v>
      </c>
      <c r="I580">
        <v>895</v>
      </c>
      <c r="K580" t="s">
        <v>656</v>
      </c>
      <c r="N580" t="s">
        <v>46</v>
      </c>
      <c r="O580">
        <v>30</v>
      </c>
      <c r="Q580">
        <f t="shared" si="10"/>
        <v>1</v>
      </c>
      <c r="R580">
        <v>1</v>
      </c>
      <c r="S580">
        <v>0</v>
      </c>
      <c r="T580">
        <v>0</v>
      </c>
      <c r="U580">
        <v>1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">
        <v>47</v>
      </c>
      <c r="AI580" t="s">
        <v>48</v>
      </c>
      <c r="AM580" t="s">
        <v>868</v>
      </c>
      <c r="AN580">
        <v>-122.4949665</v>
      </c>
      <c r="AO580">
        <v>37.772342950000002</v>
      </c>
    </row>
    <row r="581" spans="1:41">
      <c r="A581" s="1" t="s">
        <v>544</v>
      </c>
      <c r="B581">
        <v>3</v>
      </c>
      <c r="C581">
        <v>918</v>
      </c>
      <c r="D581">
        <v>14613</v>
      </c>
      <c r="E581" t="s">
        <v>42</v>
      </c>
      <c r="F581" t="s">
        <v>43</v>
      </c>
      <c r="G581">
        <v>2</v>
      </c>
      <c r="H581">
        <v>264</v>
      </c>
      <c r="I581">
        <v>700</v>
      </c>
      <c r="K581" t="s">
        <v>656</v>
      </c>
      <c r="N581" t="s">
        <v>46</v>
      </c>
      <c r="O581">
        <v>27</v>
      </c>
      <c r="Q581">
        <f t="shared" si="10"/>
        <v>1</v>
      </c>
      <c r="R581">
        <v>1</v>
      </c>
      <c r="S581">
        <v>0</v>
      </c>
      <c r="T581">
        <v>0</v>
      </c>
      <c r="U581">
        <v>0</v>
      </c>
      <c r="V581">
        <v>1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">
        <v>47</v>
      </c>
      <c r="AI581" t="s">
        <v>48</v>
      </c>
      <c r="AM581" t="s">
        <v>869</v>
      </c>
      <c r="AN581">
        <v>-122.4962483</v>
      </c>
      <c r="AO581">
        <v>37.775531170000001</v>
      </c>
    </row>
    <row r="582" spans="1:41">
      <c r="A582" s="1" t="s">
        <v>544</v>
      </c>
      <c r="B582">
        <v>3</v>
      </c>
      <c r="C582">
        <v>918</v>
      </c>
      <c r="D582">
        <v>14613</v>
      </c>
      <c r="E582" t="s">
        <v>42</v>
      </c>
      <c r="F582" t="s">
        <v>43</v>
      </c>
      <c r="G582">
        <v>2</v>
      </c>
      <c r="H582">
        <v>265</v>
      </c>
      <c r="I582">
        <v>715</v>
      </c>
      <c r="K582" t="s">
        <v>656</v>
      </c>
      <c r="N582" t="s">
        <v>46</v>
      </c>
      <c r="O582">
        <v>60</v>
      </c>
      <c r="Q582">
        <f t="shared" si="10"/>
        <v>3</v>
      </c>
      <c r="R582">
        <v>1</v>
      </c>
      <c r="S582">
        <v>0</v>
      </c>
      <c r="T582">
        <v>0</v>
      </c>
      <c r="U582">
        <v>0</v>
      </c>
      <c r="V582">
        <v>3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">
        <v>47</v>
      </c>
      <c r="AM582" t="s">
        <v>870</v>
      </c>
      <c r="AN582">
        <v>-122.49625689</v>
      </c>
      <c r="AO582">
        <v>37.77548942</v>
      </c>
    </row>
    <row r="583" spans="1:41">
      <c r="A583" s="1" t="s">
        <v>544</v>
      </c>
      <c r="B583">
        <v>3</v>
      </c>
      <c r="C583">
        <v>918</v>
      </c>
      <c r="D583">
        <v>14613</v>
      </c>
      <c r="E583" t="s">
        <v>42</v>
      </c>
      <c r="F583" t="s">
        <v>43</v>
      </c>
      <c r="G583">
        <v>2</v>
      </c>
      <c r="H583">
        <v>266</v>
      </c>
      <c r="I583">
        <v>727</v>
      </c>
      <c r="K583" t="s">
        <v>656</v>
      </c>
      <c r="N583" t="s">
        <v>46</v>
      </c>
      <c r="O583">
        <v>33</v>
      </c>
      <c r="Q583">
        <f t="shared" si="10"/>
        <v>2</v>
      </c>
      <c r="R583">
        <v>1</v>
      </c>
      <c r="S583">
        <v>0</v>
      </c>
      <c r="T583">
        <v>0</v>
      </c>
      <c r="U583">
        <v>1</v>
      </c>
      <c r="V583">
        <v>1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">
        <v>47</v>
      </c>
      <c r="AI583" t="s">
        <v>48</v>
      </c>
      <c r="AM583" t="s">
        <v>871</v>
      </c>
      <c r="AN583">
        <v>-122.49624921</v>
      </c>
      <c r="AO583">
        <v>37.775228890000001</v>
      </c>
    </row>
    <row r="584" spans="1:41">
      <c r="A584" s="1" t="s">
        <v>544</v>
      </c>
      <c r="B584">
        <v>3</v>
      </c>
      <c r="C584">
        <v>918</v>
      </c>
      <c r="D584">
        <v>14613</v>
      </c>
      <c r="E584" t="s">
        <v>42</v>
      </c>
      <c r="F584" t="s">
        <v>43</v>
      </c>
      <c r="G584">
        <v>2</v>
      </c>
      <c r="H584">
        <v>267</v>
      </c>
      <c r="I584">
        <v>735</v>
      </c>
      <c r="K584" t="s">
        <v>656</v>
      </c>
      <c r="N584" t="s">
        <v>53</v>
      </c>
      <c r="O584">
        <v>73</v>
      </c>
      <c r="Q584">
        <f t="shared" si="10"/>
        <v>1</v>
      </c>
      <c r="R584">
        <v>1</v>
      </c>
      <c r="S584">
        <v>0</v>
      </c>
      <c r="T584">
        <v>0</v>
      </c>
      <c r="U584">
        <v>0</v>
      </c>
      <c r="V584">
        <v>1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">
        <v>47</v>
      </c>
      <c r="AI584" t="s">
        <v>48</v>
      </c>
      <c r="AJ584" t="s">
        <v>872</v>
      </c>
      <c r="AM584" t="s">
        <v>873</v>
      </c>
      <c r="AN584">
        <v>-122.4962422</v>
      </c>
      <c r="AO584">
        <v>37.775081989999997</v>
      </c>
    </row>
    <row r="585" spans="1:41">
      <c r="A585" s="1" t="s">
        <v>544</v>
      </c>
      <c r="B585">
        <v>3</v>
      </c>
      <c r="C585">
        <v>918</v>
      </c>
      <c r="D585">
        <v>14613</v>
      </c>
      <c r="E585" t="s">
        <v>42</v>
      </c>
      <c r="F585" t="s">
        <v>43</v>
      </c>
      <c r="G585">
        <v>2</v>
      </c>
      <c r="H585">
        <v>268</v>
      </c>
      <c r="I585">
        <v>781</v>
      </c>
      <c r="K585" t="s">
        <v>656</v>
      </c>
      <c r="N585" t="s">
        <v>46</v>
      </c>
      <c r="O585">
        <v>38</v>
      </c>
      <c r="Q585">
        <f t="shared" si="10"/>
        <v>2</v>
      </c>
      <c r="R585">
        <v>1</v>
      </c>
      <c r="S585">
        <v>0</v>
      </c>
      <c r="T585">
        <v>0</v>
      </c>
      <c r="U585">
        <v>1</v>
      </c>
      <c r="V585">
        <v>1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">
        <v>88</v>
      </c>
      <c r="AI585" t="s">
        <v>48</v>
      </c>
      <c r="AM585" t="s">
        <v>874</v>
      </c>
      <c r="AN585">
        <v>-122.49620088</v>
      </c>
      <c r="AO585">
        <v>37.774422989999998</v>
      </c>
    </row>
    <row r="586" spans="1:41">
      <c r="A586" s="1" t="s">
        <v>544</v>
      </c>
      <c r="B586">
        <v>3</v>
      </c>
      <c r="C586">
        <v>918</v>
      </c>
      <c r="D586">
        <v>14613</v>
      </c>
      <c r="E586" t="s">
        <v>42</v>
      </c>
      <c r="F586" t="s">
        <v>43</v>
      </c>
      <c r="G586">
        <v>2</v>
      </c>
      <c r="H586">
        <v>269</v>
      </c>
      <c r="I586">
        <v>775</v>
      </c>
      <c r="K586" t="s">
        <v>656</v>
      </c>
      <c r="N586" t="s">
        <v>46</v>
      </c>
      <c r="O586">
        <v>21</v>
      </c>
      <c r="Q586">
        <f t="shared" si="10"/>
        <v>1</v>
      </c>
      <c r="R586">
        <v>1</v>
      </c>
      <c r="S586">
        <v>0</v>
      </c>
      <c r="T586">
        <v>0</v>
      </c>
      <c r="U586">
        <v>0</v>
      </c>
      <c r="V586">
        <v>1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">
        <v>88</v>
      </c>
      <c r="AI586" t="s">
        <v>48</v>
      </c>
      <c r="AM586" t="s">
        <v>875</v>
      </c>
      <c r="AN586">
        <v>-122.49619869</v>
      </c>
      <c r="AO586">
        <v>37.774429089999998</v>
      </c>
    </row>
    <row r="587" spans="1:41">
      <c r="A587" s="1" t="s">
        <v>544</v>
      </c>
      <c r="B587">
        <v>3</v>
      </c>
      <c r="C587">
        <v>918</v>
      </c>
      <c r="D587">
        <v>14613</v>
      </c>
      <c r="E587" t="s">
        <v>42</v>
      </c>
      <c r="F587" t="s">
        <v>43</v>
      </c>
      <c r="G587">
        <v>2</v>
      </c>
      <c r="H587">
        <v>270</v>
      </c>
      <c r="I587">
        <v>763</v>
      </c>
      <c r="K587" t="s">
        <v>656</v>
      </c>
      <c r="N587" t="s">
        <v>46</v>
      </c>
      <c r="O587">
        <v>24</v>
      </c>
      <c r="Q587">
        <f t="shared" si="10"/>
        <v>1</v>
      </c>
      <c r="R587">
        <v>1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">
        <v>47</v>
      </c>
      <c r="AM587" t="s">
        <v>876</v>
      </c>
      <c r="AN587">
        <v>-122.49622809</v>
      </c>
      <c r="AO587">
        <v>37.774584140000002</v>
      </c>
    </row>
    <row r="588" spans="1:41">
      <c r="A588" s="1" t="s">
        <v>544</v>
      </c>
      <c r="B588">
        <v>3</v>
      </c>
      <c r="C588">
        <v>918</v>
      </c>
      <c r="D588">
        <v>14613</v>
      </c>
      <c r="E588" t="s">
        <v>42</v>
      </c>
      <c r="F588" t="s">
        <v>43</v>
      </c>
      <c r="G588">
        <v>2</v>
      </c>
      <c r="H588">
        <v>271</v>
      </c>
      <c r="I588">
        <v>785</v>
      </c>
      <c r="K588" t="s">
        <v>656</v>
      </c>
      <c r="N588" t="s">
        <v>46</v>
      </c>
      <c r="O588">
        <v>21</v>
      </c>
      <c r="Q588">
        <f t="shared" si="10"/>
        <v>1</v>
      </c>
      <c r="R588">
        <v>1</v>
      </c>
      <c r="S588">
        <v>0</v>
      </c>
      <c r="T588">
        <v>0</v>
      </c>
      <c r="U588">
        <v>0</v>
      </c>
      <c r="V588">
        <v>1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">
        <v>88</v>
      </c>
      <c r="AI588" t="s">
        <v>48</v>
      </c>
      <c r="AM588" t="s">
        <v>877</v>
      </c>
      <c r="AN588">
        <v>-122.49622989</v>
      </c>
      <c r="AO588">
        <v>37.774281309999999</v>
      </c>
    </row>
    <row r="589" spans="1:41">
      <c r="A589" s="1" t="s">
        <v>544</v>
      </c>
      <c r="B589">
        <v>3</v>
      </c>
      <c r="C589">
        <v>918</v>
      </c>
      <c r="D589">
        <v>14613</v>
      </c>
      <c r="E589" t="s">
        <v>42</v>
      </c>
      <c r="F589" t="s">
        <v>43</v>
      </c>
      <c r="G589">
        <v>2</v>
      </c>
      <c r="H589">
        <v>272</v>
      </c>
      <c r="I589">
        <v>793</v>
      </c>
      <c r="K589" t="s">
        <v>656</v>
      </c>
      <c r="N589" t="s">
        <v>46</v>
      </c>
      <c r="O589">
        <v>43</v>
      </c>
      <c r="Q589">
        <f t="shared" si="10"/>
        <v>2</v>
      </c>
      <c r="R589">
        <v>1</v>
      </c>
      <c r="S589">
        <v>0</v>
      </c>
      <c r="T589">
        <v>0</v>
      </c>
      <c r="U589">
        <v>1</v>
      </c>
      <c r="V589">
        <v>1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">
        <v>88</v>
      </c>
      <c r="AI589" t="s">
        <v>48</v>
      </c>
      <c r="AM589" t="s">
        <v>878</v>
      </c>
      <c r="AN589">
        <v>-122.49622682</v>
      </c>
      <c r="AO589">
        <v>37.774272979999999</v>
      </c>
    </row>
    <row r="590" spans="1:41">
      <c r="A590" s="1" t="s">
        <v>544</v>
      </c>
      <c r="B590">
        <v>3</v>
      </c>
      <c r="C590">
        <v>918</v>
      </c>
      <c r="D590">
        <v>14613</v>
      </c>
      <c r="E590" t="s">
        <v>42</v>
      </c>
      <c r="F590" t="s">
        <v>43</v>
      </c>
      <c r="G590">
        <v>2</v>
      </c>
      <c r="H590">
        <v>273</v>
      </c>
      <c r="I590">
        <v>800</v>
      </c>
      <c r="K590" t="s">
        <v>656</v>
      </c>
      <c r="N590" t="s">
        <v>46</v>
      </c>
      <c r="O590">
        <v>22</v>
      </c>
      <c r="Q590">
        <f t="shared" si="10"/>
        <v>1</v>
      </c>
      <c r="R590">
        <v>1</v>
      </c>
      <c r="S590">
        <v>0</v>
      </c>
      <c r="T590">
        <v>0</v>
      </c>
      <c r="U590">
        <v>1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">
        <v>47</v>
      </c>
      <c r="AI590" t="s">
        <v>48</v>
      </c>
      <c r="AM590" t="s">
        <v>879</v>
      </c>
      <c r="AN590">
        <v>-122.49604984</v>
      </c>
      <c r="AO590">
        <v>37.7737172</v>
      </c>
    </row>
    <row r="591" spans="1:41">
      <c r="A591" s="1" t="s">
        <v>544</v>
      </c>
      <c r="B591">
        <v>3</v>
      </c>
      <c r="C591">
        <v>918</v>
      </c>
      <c r="D591">
        <v>14613</v>
      </c>
      <c r="E591" t="s">
        <v>42</v>
      </c>
      <c r="F591" t="s">
        <v>43</v>
      </c>
      <c r="G591">
        <v>2</v>
      </c>
      <c r="H591">
        <v>274</v>
      </c>
      <c r="I591">
        <v>815</v>
      </c>
      <c r="K591" t="s">
        <v>656</v>
      </c>
      <c r="N591" t="s">
        <v>46</v>
      </c>
      <c r="O591">
        <v>49</v>
      </c>
      <c r="Q591">
        <f t="shared" si="10"/>
        <v>2</v>
      </c>
      <c r="R591">
        <v>1</v>
      </c>
      <c r="S591">
        <v>0</v>
      </c>
      <c r="T591">
        <v>0</v>
      </c>
      <c r="U591">
        <v>0</v>
      </c>
      <c r="V591">
        <v>2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">
        <v>47</v>
      </c>
      <c r="AI591" t="s">
        <v>48</v>
      </c>
      <c r="AM591" t="s">
        <v>880</v>
      </c>
      <c r="AN591">
        <v>-122.49607924999999</v>
      </c>
      <c r="AO591">
        <v>37.77367443</v>
      </c>
    </row>
    <row r="592" spans="1:41">
      <c r="A592" s="1" t="s">
        <v>544</v>
      </c>
      <c r="B592">
        <v>3</v>
      </c>
      <c r="C592">
        <v>918</v>
      </c>
      <c r="D592">
        <v>14613</v>
      </c>
      <c r="E592" t="s">
        <v>42</v>
      </c>
      <c r="F592" t="s">
        <v>43</v>
      </c>
      <c r="G592">
        <v>2</v>
      </c>
      <c r="H592">
        <v>275</v>
      </c>
      <c r="I592" t="s">
        <v>881</v>
      </c>
      <c r="K592" t="s">
        <v>656</v>
      </c>
      <c r="N592" t="s">
        <v>46</v>
      </c>
      <c r="O592">
        <v>42</v>
      </c>
      <c r="Q592">
        <f t="shared" si="10"/>
        <v>3</v>
      </c>
      <c r="R592">
        <v>1</v>
      </c>
      <c r="S592">
        <v>0</v>
      </c>
      <c r="T592">
        <v>0</v>
      </c>
      <c r="U592">
        <v>0</v>
      </c>
      <c r="V592">
        <v>0</v>
      </c>
      <c r="W592">
        <v>3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">
        <v>47</v>
      </c>
      <c r="AI592" t="s">
        <v>48</v>
      </c>
      <c r="AM592" t="s">
        <v>882</v>
      </c>
      <c r="AN592">
        <v>-122.4960991</v>
      </c>
      <c r="AO592">
        <v>37.773497249999998</v>
      </c>
    </row>
    <row r="593" spans="1:41">
      <c r="A593" s="1" t="s">
        <v>544</v>
      </c>
      <c r="B593">
        <v>3</v>
      </c>
      <c r="C593">
        <v>918</v>
      </c>
      <c r="D593">
        <v>14613</v>
      </c>
      <c r="E593" t="s">
        <v>42</v>
      </c>
      <c r="F593" t="s">
        <v>43</v>
      </c>
      <c r="G593">
        <v>2</v>
      </c>
      <c r="H593">
        <v>276</v>
      </c>
      <c r="I593">
        <v>831</v>
      </c>
      <c r="K593" t="s">
        <v>632</v>
      </c>
      <c r="N593" t="s">
        <v>46</v>
      </c>
      <c r="O593">
        <v>36</v>
      </c>
      <c r="Q593">
        <f t="shared" si="10"/>
        <v>2</v>
      </c>
      <c r="R593">
        <v>1</v>
      </c>
      <c r="S593">
        <v>0</v>
      </c>
      <c r="T593">
        <v>0</v>
      </c>
      <c r="U593">
        <v>2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">
        <v>47</v>
      </c>
      <c r="AI593" t="s">
        <v>48</v>
      </c>
      <c r="AM593" t="s">
        <v>883</v>
      </c>
      <c r="AN593">
        <v>-122.49606550999999</v>
      </c>
      <c r="AO593">
        <v>37.773275150000003</v>
      </c>
    </row>
    <row r="594" spans="1:41">
      <c r="A594" s="1" t="s">
        <v>544</v>
      </c>
      <c r="B594">
        <v>3</v>
      </c>
      <c r="C594">
        <v>918</v>
      </c>
      <c r="D594">
        <v>14613</v>
      </c>
      <c r="E594" t="s">
        <v>42</v>
      </c>
      <c r="F594" t="s">
        <v>43</v>
      </c>
      <c r="G594">
        <v>2</v>
      </c>
      <c r="H594">
        <v>277</v>
      </c>
      <c r="I594" t="s">
        <v>884</v>
      </c>
      <c r="K594" t="s">
        <v>656</v>
      </c>
      <c r="N594" t="s">
        <v>46</v>
      </c>
      <c r="O594">
        <v>53</v>
      </c>
      <c r="Q594">
        <f t="shared" si="10"/>
        <v>2</v>
      </c>
      <c r="R594">
        <v>1</v>
      </c>
      <c r="S594">
        <v>0</v>
      </c>
      <c r="T594">
        <v>0</v>
      </c>
      <c r="U594">
        <v>0</v>
      </c>
      <c r="V594">
        <v>2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">
        <v>47</v>
      </c>
      <c r="AI594" t="s">
        <v>48</v>
      </c>
      <c r="AM594" t="s">
        <v>885</v>
      </c>
      <c r="AN594">
        <v>-122.49602715</v>
      </c>
      <c r="AO594">
        <v>37.773215710000002</v>
      </c>
    </row>
    <row r="595" spans="1:41">
      <c r="A595" s="1" t="s">
        <v>544</v>
      </c>
      <c r="B595">
        <v>3</v>
      </c>
      <c r="C595">
        <v>918</v>
      </c>
      <c r="D595">
        <v>14613</v>
      </c>
      <c r="E595" t="s">
        <v>42</v>
      </c>
      <c r="F595" t="s">
        <v>43</v>
      </c>
      <c r="G595">
        <v>2</v>
      </c>
      <c r="H595">
        <v>278</v>
      </c>
      <c r="I595">
        <v>841</v>
      </c>
      <c r="K595" t="s">
        <v>656</v>
      </c>
      <c r="N595" t="s">
        <v>46</v>
      </c>
      <c r="O595">
        <v>32</v>
      </c>
      <c r="Q595">
        <f t="shared" si="10"/>
        <v>2</v>
      </c>
      <c r="R595">
        <v>1</v>
      </c>
      <c r="S595">
        <v>0</v>
      </c>
      <c r="T595">
        <v>0</v>
      </c>
      <c r="U595">
        <v>2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">
        <v>47</v>
      </c>
      <c r="AI595" t="s">
        <v>48</v>
      </c>
      <c r="AM595" t="s">
        <v>886</v>
      </c>
      <c r="AN595">
        <v>-122.49602304</v>
      </c>
      <c r="AO595">
        <v>37.773022109999999</v>
      </c>
    </row>
    <row r="596" spans="1:41">
      <c r="A596" s="1" t="s">
        <v>544</v>
      </c>
      <c r="B596">
        <v>3</v>
      </c>
      <c r="C596">
        <v>918</v>
      </c>
      <c r="D596">
        <v>14613</v>
      </c>
      <c r="E596" t="s">
        <v>42</v>
      </c>
      <c r="F596" t="s">
        <v>43</v>
      </c>
      <c r="G596">
        <v>2</v>
      </c>
      <c r="H596">
        <v>279</v>
      </c>
      <c r="I596" t="s">
        <v>887</v>
      </c>
      <c r="K596" t="s">
        <v>656</v>
      </c>
      <c r="N596" t="s">
        <v>46</v>
      </c>
      <c r="O596">
        <v>61</v>
      </c>
      <c r="Q596">
        <f t="shared" si="10"/>
        <v>3</v>
      </c>
      <c r="R596">
        <v>1</v>
      </c>
      <c r="S596">
        <v>0</v>
      </c>
      <c r="T596">
        <v>0</v>
      </c>
      <c r="U596">
        <v>2</v>
      </c>
      <c r="V596">
        <v>1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">
        <v>47</v>
      </c>
      <c r="AI596" t="s">
        <v>48</v>
      </c>
      <c r="AM596" t="s">
        <v>888</v>
      </c>
      <c r="AN596">
        <v>-122.49601665</v>
      </c>
      <c r="AO596">
        <v>37.77290584</v>
      </c>
    </row>
    <row r="597" spans="1:41">
      <c r="A597" s="1" t="s">
        <v>544</v>
      </c>
      <c r="B597">
        <v>3</v>
      </c>
      <c r="C597">
        <v>918</v>
      </c>
      <c r="D597">
        <v>14613</v>
      </c>
      <c r="E597" t="s">
        <v>42</v>
      </c>
      <c r="F597" t="s">
        <v>43</v>
      </c>
      <c r="G597">
        <v>2</v>
      </c>
      <c r="H597">
        <v>280</v>
      </c>
      <c r="I597" t="s">
        <v>889</v>
      </c>
      <c r="K597" t="s">
        <v>656</v>
      </c>
      <c r="N597" t="s">
        <v>46</v>
      </c>
      <c r="O597">
        <v>60</v>
      </c>
      <c r="Q597">
        <f t="shared" si="10"/>
        <v>3</v>
      </c>
      <c r="R597">
        <v>1</v>
      </c>
      <c r="S597">
        <v>0</v>
      </c>
      <c r="T597">
        <v>0</v>
      </c>
      <c r="U597">
        <v>1</v>
      </c>
      <c r="V597">
        <v>2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">
        <v>47</v>
      </c>
      <c r="AI597" t="s">
        <v>48</v>
      </c>
      <c r="AM597" t="s">
        <v>890</v>
      </c>
      <c r="AN597">
        <v>-122.496013</v>
      </c>
      <c r="AO597">
        <v>37.772667380000001</v>
      </c>
    </row>
    <row r="598" spans="1:41">
      <c r="A598" s="1" t="s">
        <v>544</v>
      </c>
      <c r="B598">
        <v>3</v>
      </c>
      <c r="C598">
        <v>918</v>
      </c>
      <c r="D598">
        <v>14613</v>
      </c>
      <c r="E598" t="s">
        <v>42</v>
      </c>
      <c r="F598" t="s">
        <v>43</v>
      </c>
      <c r="G598">
        <v>2</v>
      </c>
      <c r="H598">
        <v>281</v>
      </c>
      <c r="I598">
        <v>877</v>
      </c>
      <c r="K598" t="s">
        <v>656</v>
      </c>
      <c r="N598" t="s">
        <v>46</v>
      </c>
      <c r="O598">
        <v>81</v>
      </c>
      <c r="Q598">
        <f t="shared" si="10"/>
        <v>3</v>
      </c>
      <c r="R598">
        <v>1</v>
      </c>
      <c r="S598">
        <v>0</v>
      </c>
      <c r="T598">
        <v>0</v>
      </c>
      <c r="U598">
        <v>2</v>
      </c>
      <c r="V598">
        <v>1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1</v>
      </c>
      <c r="AG598">
        <v>0</v>
      </c>
      <c r="AH598" t="s">
        <v>47</v>
      </c>
      <c r="AI598" t="s">
        <v>48</v>
      </c>
      <c r="AM598" t="s">
        <v>891</v>
      </c>
      <c r="AN598">
        <v>-122.49598227</v>
      </c>
      <c r="AO598">
        <v>37.772575199999999</v>
      </c>
    </row>
    <row r="599" spans="1:41">
      <c r="A599" s="1" t="s">
        <v>544</v>
      </c>
      <c r="B599">
        <v>3</v>
      </c>
      <c r="C599">
        <v>918</v>
      </c>
      <c r="D599">
        <v>14613</v>
      </c>
      <c r="E599" t="s">
        <v>42</v>
      </c>
      <c r="F599" t="s">
        <v>43</v>
      </c>
      <c r="G599">
        <v>2</v>
      </c>
      <c r="H599">
        <v>282</v>
      </c>
      <c r="I599">
        <v>6000</v>
      </c>
      <c r="K599" t="s">
        <v>597</v>
      </c>
      <c r="N599" t="s">
        <v>53</v>
      </c>
      <c r="O599">
        <v>125</v>
      </c>
      <c r="Q599">
        <f t="shared" si="10"/>
        <v>1</v>
      </c>
      <c r="R599">
        <v>1</v>
      </c>
      <c r="S599">
        <v>0</v>
      </c>
      <c r="T599">
        <v>0</v>
      </c>
      <c r="U599">
        <v>0</v>
      </c>
      <c r="V599">
        <v>0</v>
      </c>
      <c r="W599">
        <v>1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1</v>
      </c>
      <c r="AG599">
        <v>0</v>
      </c>
      <c r="AH599" t="s">
        <v>88</v>
      </c>
      <c r="AI599" t="s">
        <v>48</v>
      </c>
      <c r="AJ599" t="s">
        <v>135</v>
      </c>
      <c r="AM599" t="s">
        <v>892</v>
      </c>
      <c r="AN599">
        <v>-122.49600615</v>
      </c>
      <c r="AO599">
        <v>37.772197810000002</v>
      </c>
    </row>
    <row r="600" spans="1:41">
      <c r="A600" s="1" t="s">
        <v>893</v>
      </c>
      <c r="B600" s="1">
        <v>1</v>
      </c>
      <c r="C600" s="1" t="s">
        <v>894</v>
      </c>
      <c r="D600" s="1">
        <v>14393</v>
      </c>
      <c r="E600" s="4" t="s">
        <v>42</v>
      </c>
      <c r="F600" s="4" t="s">
        <v>895</v>
      </c>
      <c r="G600" s="1">
        <v>2</v>
      </c>
      <c r="H600" s="1" t="s">
        <v>590</v>
      </c>
      <c r="I600">
        <v>6700</v>
      </c>
      <c r="K600" t="s">
        <v>896</v>
      </c>
      <c r="N600" t="s">
        <v>46</v>
      </c>
      <c r="O600" t="s">
        <v>897</v>
      </c>
      <c r="Q600" s="3">
        <f>SUM(S600:AE600)</f>
        <v>1</v>
      </c>
      <c r="R600" s="3">
        <v>1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>
        <v>1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t="s">
        <v>47</v>
      </c>
      <c r="AI600" t="s">
        <v>50</v>
      </c>
      <c r="AJ600" s="3"/>
      <c r="AL600" t="s">
        <v>898</v>
      </c>
      <c r="AM600" t="s">
        <v>899</v>
      </c>
      <c r="AN600">
        <v>-122.50364042</v>
      </c>
      <c r="AO600">
        <v>37.771825200000002</v>
      </c>
    </row>
    <row r="601" spans="1:41">
      <c r="A601" s="1" t="s">
        <v>893</v>
      </c>
      <c r="B601" s="1">
        <v>1</v>
      </c>
      <c r="C601" s="1" t="s">
        <v>894</v>
      </c>
      <c r="D601" s="1">
        <v>14393</v>
      </c>
      <c r="E601" s="4" t="s">
        <v>42</v>
      </c>
      <c r="F601" s="4" t="s">
        <v>895</v>
      </c>
      <c r="G601" s="1">
        <v>2</v>
      </c>
      <c r="H601" s="1" t="s">
        <v>900</v>
      </c>
      <c r="I601">
        <v>4401</v>
      </c>
      <c r="K601" t="s">
        <v>901</v>
      </c>
      <c r="N601" t="s">
        <v>46</v>
      </c>
      <c r="O601" t="s">
        <v>902</v>
      </c>
      <c r="Q601" s="3">
        <f t="shared" ref="Q601:Q664" si="11">SUM(S601:AE601)</f>
        <v>3</v>
      </c>
      <c r="R601" s="3">
        <v>1</v>
      </c>
      <c r="S601" s="3">
        <v>0</v>
      </c>
      <c r="T601" s="3">
        <v>0</v>
      </c>
      <c r="U601" s="3">
        <v>0</v>
      </c>
      <c r="V601">
        <v>2</v>
      </c>
      <c r="W601" s="3">
        <v>0</v>
      </c>
      <c r="X601" s="3">
        <v>1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t="s">
        <v>47</v>
      </c>
      <c r="AI601" t="s">
        <v>48</v>
      </c>
      <c r="AJ601" s="3"/>
      <c r="AM601" t="s">
        <v>903</v>
      </c>
      <c r="AN601">
        <v>-122.50595392</v>
      </c>
      <c r="AO601">
        <v>37.775191880000001</v>
      </c>
    </row>
    <row r="602" spans="1:41">
      <c r="A602" s="1" t="s">
        <v>893</v>
      </c>
      <c r="B602" s="1">
        <v>1</v>
      </c>
      <c r="C602" s="1" t="s">
        <v>894</v>
      </c>
      <c r="D602" s="1">
        <v>14393</v>
      </c>
      <c r="E602" s="4" t="s">
        <v>42</v>
      </c>
      <c r="F602" s="4" t="s">
        <v>895</v>
      </c>
      <c r="G602" s="1">
        <v>2</v>
      </c>
      <c r="H602" s="1" t="s">
        <v>904</v>
      </c>
      <c r="K602" t="s">
        <v>905</v>
      </c>
      <c r="N602" t="s">
        <v>46</v>
      </c>
      <c r="O602" t="s">
        <v>906</v>
      </c>
      <c r="Q602" s="3">
        <f t="shared" si="11"/>
        <v>1</v>
      </c>
      <c r="R602" s="3">
        <v>1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>
        <v>1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t="s">
        <v>47</v>
      </c>
      <c r="AI602" t="s">
        <v>48</v>
      </c>
      <c r="AJ602" s="3"/>
      <c r="AM602" t="s">
        <v>907</v>
      </c>
      <c r="AN602">
        <v>-122.50697004</v>
      </c>
      <c r="AO602">
        <v>37.771599289999997</v>
      </c>
    </row>
    <row r="603" spans="1:41">
      <c r="A603" s="1" t="s">
        <v>893</v>
      </c>
      <c r="B603" s="1">
        <v>1</v>
      </c>
      <c r="C603" s="1" t="s">
        <v>894</v>
      </c>
      <c r="D603" s="1">
        <v>14393</v>
      </c>
      <c r="E603" s="4" t="s">
        <v>42</v>
      </c>
      <c r="F603" s="4" t="s">
        <v>895</v>
      </c>
      <c r="G603" s="1">
        <v>2</v>
      </c>
      <c r="H603" s="1" t="s">
        <v>908</v>
      </c>
      <c r="K603" t="s">
        <v>909</v>
      </c>
      <c r="N603" t="s">
        <v>46</v>
      </c>
      <c r="O603" t="s">
        <v>910</v>
      </c>
      <c r="Q603" s="3">
        <f t="shared" si="11"/>
        <v>1</v>
      </c>
      <c r="R603" s="3">
        <v>1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>
        <v>1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t="s">
        <v>47</v>
      </c>
      <c r="AI603" t="s">
        <v>50</v>
      </c>
      <c r="AJ603" s="3"/>
      <c r="AM603" t="s">
        <v>911</v>
      </c>
      <c r="AN603">
        <v>-122.50989987</v>
      </c>
      <c r="AO603">
        <v>37.77173354</v>
      </c>
    </row>
    <row r="604" spans="1:41">
      <c r="A604" s="1" t="s">
        <v>893</v>
      </c>
      <c r="B604" s="1">
        <v>1</v>
      </c>
      <c r="C604" s="1" t="s">
        <v>894</v>
      </c>
      <c r="D604" s="1">
        <v>14393</v>
      </c>
      <c r="E604" s="4" t="s">
        <v>42</v>
      </c>
      <c r="F604" s="4" t="s">
        <v>895</v>
      </c>
      <c r="G604" s="1">
        <v>2</v>
      </c>
      <c r="H604" s="1" t="s">
        <v>912</v>
      </c>
      <c r="K604" t="s">
        <v>913</v>
      </c>
      <c r="N604" t="s">
        <v>46</v>
      </c>
      <c r="O604" t="s">
        <v>914</v>
      </c>
      <c r="Q604" s="3">
        <f t="shared" si="11"/>
        <v>2</v>
      </c>
      <c r="R604" s="3">
        <v>1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>
        <v>2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t="s">
        <v>47</v>
      </c>
      <c r="AI604" t="s">
        <v>50</v>
      </c>
      <c r="AJ604" s="3"/>
      <c r="AM604" t="s">
        <v>915</v>
      </c>
      <c r="AN604">
        <v>-122.5100028</v>
      </c>
      <c r="AO604">
        <v>37.773137120000001</v>
      </c>
    </row>
    <row r="605" spans="1:41">
      <c r="A605" s="1" t="s">
        <v>893</v>
      </c>
      <c r="B605" s="1">
        <v>1</v>
      </c>
      <c r="C605" s="1" t="s">
        <v>894</v>
      </c>
      <c r="D605" s="1">
        <v>14393</v>
      </c>
      <c r="E605" s="4" t="s">
        <v>42</v>
      </c>
      <c r="F605" s="4" t="s">
        <v>895</v>
      </c>
      <c r="G605" s="1">
        <v>2</v>
      </c>
      <c r="H605" s="1" t="s">
        <v>916</v>
      </c>
      <c r="K605" t="s">
        <v>917</v>
      </c>
      <c r="N605" t="s">
        <v>46</v>
      </c>
      <c r="O605" t="s">
        <v>918</v>
      </c>
      <c r="Q605" s="3">
        <f t="shared" si="11"/>
        <v>1</v>
      </c>
      <c r="R605" s="3">
        <v>1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>
        <v>1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t="s">
        <v>47</v>
      </c>
      <c r="AI605" t="s">
        <v>50</v>
      </c>
      <c r="AJ605" s="3"/>
      <c r="AM605" t="s">
        <v>919</v>
      </c>
      <c r="AN605">
        <v>-122.50963399</v>
      </c>
      <c r="AO605">
        <v>37.773245170000003</v>
      </c>
    </row>
    <row r="606" spans="1:41">
      <c r="A606" s="1" t="s">
        <v>893</v>
      </c>
      <c r="B606" s="1">
        <v>1</v>
      </c>
      <c r="C606" s="1" t="s">
        <v>894</v>
      </c>
      <c r="D606" s="1">
        <v>14393</v>
      </c>
      <c r="E606" s="4" t="s">
        <v>42</v>
      </c>
      <c r="F606" s="4" t="s">
        <v>895</v>
      </c>
      <c r="G606" s="1">
        <v>2</v>
      </c>
      <c r="H606" s="1" t="s">
        <v>920</v>
      </c>
      <c r="I606">
        <v>770</v>
      </c>
      <c r="K606" t="s">
        <v>921</v>
      </c>
      <c r="N606" t="s">
        <v>53</v>
      </c>
      <c r="O606" t="s">
        <v>922</v>
      </c>
      <c r="Q606" s="3">
        <f t="shared" si="11"/>
        <v>3</v>
      </c>
      <c r="R606" s="3">
        <v>1</v>
      </c>
      <c r="S606" s="3">
        <v>0</v>
      </c>
      <c r="T606" s="3">
        <v>0</v>
      </c>
      <c r="U606">
        <v>1</v>
      </c>
      <c r="V606" s="3">
        <v>0</v>
      </c>
      <c r="W606">
        <v>2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t="s">
        <v>47</v>
      </c>
      <c r="AI606" t="s">
        <v>48</v>
      </c>
      <c r="AJ606" s="3"/>
      <c r="AL606" t="s">
        <v>923</v>
      </c>
      <c r="AM606" t="s">
        <v>924</v>
      </c>
      <c r="AN606">
        <v>-122.5096345</v>
      </c>
      <c r="AO606">
        <v>37.773652079999998</v>
      </c>
    </row>
    <row r="607" spans="1:41">
      <c r="A607" s="1" t="s">
        <v>893</v>
      </c>
      <c r="B607" s="1">
        <v>1</v>
      </c>
      <c r="C607" s="1" t="s">
        <v>894</v>
      </c>
      <c r="D607" s="1">
        <v>14393</v>
      </c>
      <c r="E607" s="4" t="s">
        <v>42</v>
      </c>
      <c r="F607" s="4" t="s">
        <v>895</v>
      </c>
      <c r="G607" s="1">
        <v>2</v>
      </c>
      <c r="H607" s="1" t="s">
        <v>925</v>
      </c>
      <c r="K607" t="s">
        <v>917</v>
      </c>
      <c r="N607" t="s">
        <v>46</v>
      </c>
      <c r="O607">
        <v>20</v>
      </c>
      <c r="Q607" s="3">
        <f t="shared" si="11"/>
        <v>1</v>
      </c>
      <c r="R607" s="3">
        <v>1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>
        <v>1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t="s">
        <v>47</v>
      </c>
      <c r="AI607" t="s">
        <v>50</v>
      </c>
      <c r="AJ607" s="3"/>
      <c r="AL607" t="s">
        <v>926</v>
      </c>
      <c r="AM607" t="s">
        <v>927</v>
      </c>
      <c r="AN607">
        <v>-122.51010495</v>
      </c>
      <c r="AO607">
        <v>37.773311749999998</v>
      </c>
    </row>
    <row r="608" spans="1:41">
      <c r="A608" s="1" t="s">
        <v>893</v>
      </c>
      <c r="B608" s="1">
        <v>1</v>
      </c>
      <c r="C608" s="1" t="s">
        <v>894</v>
      </c>
      <c r="D608" s="1">
        <v>14393</v>
      </c>
      <c r="E608" s="4" t="s">
        <v>42</v>
      </c>
      <c r="F608" s="4" t="s">
        <v>895</v>
      </c>
      <c r="G608" s="1">
        <v>2</v>
      </c>
      <c r="H608" s="1" t="s">
        <v>928</v>
      </c>
      <c r="K608" t="s">
        <v>929</v>
      </c>
      <c r="N608" t="s">
        <v>46</v>
      </c>
      <c r="O608" t="s">
        <v>930</v>
      </c>
      <c r="Q608" s="3">
        <f t="shared" si="11"/>
        <v>1</v>
      </c>
      <c r="R608" s="3">
        <v>1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>
        <v>1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t="s">
        <v>47</v>
      </c>
      <c r="AI608" t="s">
        <v>50</v>
      </c>
      <c r="AJ608" s="3"/>
      <c r="AM608" t="s">
        <v>931</v>
      </c>
      <c r="AN608">
        <v>-122.51013913</v>
      </c>
      <c r="AO608">
        <v>37.771457169999998</v>
      </c>
    </row>
    <row r="609" spans="1:41">
      <c r="A609" s="1" t="s">
        <v>893</v>
      </c>
      <c r="B609" s="1">
        <v>1</v>
      </c>
      <c r="C609" s="1" t="s">
        <v>894</v>
      </c>
      <c r="D609" s="1">
        <v>14393</v>
      </c>
      <c r="E609" s="4" t="s">
        <v>42</v>
      </c>
      <c r="F609" s="4" t="s">
        <v>895</v>
      </c>
      <c r="G609" s="1">
        <v>2</v>
      </c>
      <c r="H609" s="1" t="s">
        <v>932</v>
      </c>
      <c r="K609" t="s">
        <v>933</v>
      </c>
      <c r="N609" t="s">
        <v>46</v>
      </c>
      <c r="O609" t="s">
        <v>934</v>
      </c>
      <c r="Q609" s="3">
        <f t="shared" si="11"/>
        <v>1</v>
      </c>
      <c r="R609" s="3">
        <v>1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>
        <v>1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t="s">
        <v>47</v>
      </c>
      <c r="AI609" t="s">
        <v>50</v>
      </c>
      <c r="AJ609" s="3"/>
      <c r="AM609" t="s">
        <v>935</v>
      </c>
      <c r="AN609">
        <v>-122.51081719</v>
      </c>
      <c r="AO609">
        <v>37.771440480000003</v>
      </c>
    </row>
    <row r="610" spans="1:41">
      <c r="A610" s="1" t="s">
        <v>893</v>
      </c>
      <c r="B610" s="1">
        <v>1</v>
      </c>
      <c r="C610" s="1" t="s">
        <v>894</v>
      </c>
      <c r="D610" s="1">
        <v>14393</v>
      </c>
      <c r="E610" s="4" t="s">
        <v>42</v>
      </c>
      <c r="F610" s="4" t="s">
        <v>895</v>
      </c>
      <c r="G610" s="1">
        <v>2</v>
      </c>
      <c r="H610" s="1" t="s">
        <v>936</v>
      </c>
      <c r="K610" t="s">
        <v>937</v>
      </c>
      <c r="N610" t="s">
        <v>46</v>
      </c>
      <c r="O610" t="s">
        <v>938</v>
      </c>
      <c r="Q610" s="3">
        <f t="shared" si="11"/>
        <v>5</v>
      </c>
      <c r="R610" s="3">
        <v>1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>
        <v>5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t="s">
        <v>47</v>
      </c>
      <c r="AI610" t="s">
        <v>50</v>
      </c>
      <c r="AJ610" s="3" t="s">
        <v>135</v>
      </c>
      <c r="AK610" t="s">
        <v>89</v>
      </c>
      <c r="AL610" t="s">
        <v>939</v>
      </c>
      <c r="AM610" t="s">
        <v>940</v>
      </c>
      <c r="AN610">
        <v>-122.51180041000001</v>
      </c>
      <c r="AO610">
        <v>37.776179030000002</v>
      </c>
    </row>
    <row r="611" spans="1:41">
      <c r="A611" s="1" t="s">
        <v>893</v>
      </c>
      <c r="B611" s="1">
        <v>1</v>
      </c>
      <c r="C611" s="1" t="s">
        <v>894</v>
      </c>
      <c r="D611" s="1">
        <v>14393</v>
      </c>
      <c r="E611" s="4" t="s">
        <v>42</v>
      </c>
      <c r="F611" s="4" t="s">
        <v>895</v>
      </c>
      <c r="G611" s="1">
        <v>2</v>
      </c>
      <c r="H611" s="1" t="s">
        <v>910</v>
      </c>
      <c r="K611" t="s">
        <v>941</v>
      </c>
      <c r="N611" t="s">
        <v>46</v>
      </c>
      <c r="O611" t="s">
        <v>942</v>
      </c>
      <c r="Q611" s="3">
        <f t="shared" si="11"/>
        <v>1</v>
      </c>
      <c r="R611" s="3">
        <v>1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>
        <v>1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t="s">
        <v>47</v>
      </c>
      <c r="AI611" t="s">
        <v>50</v>
      </c>
      <c r="AJ611" s="3"/>
      <c r="AM611" t="s">
        <v>943</v>
      </c>
      <c r="AN611">
        <v>-122.50944201</v>
      </c>
      <c r="AO611">
        <v>37.778994840000003</v>
      </c>
    </row>
    <row r="612" spans="1:41">
      <c r="A612" s="1" t="s">
        <v>893</v>
      </c>
      <c r="B612" s="1">
        <v>1</v>
      </c>
      <c r="C612" s="1" t="s">
        <v>894</v>
      </c>
      <c r="D612" s="1">
        <v>14393</v>
      </c>
      <c r="E612" s="4" t="s">
        <v>42</v>
      </c>
      <c r="F612" s="4" t="s">
        <v>895</v>
      </c>
      <c r="G612" s="1">
        <v>2</v>
      </c>
      <c r="H612" s="1" t="s">
        <v>944</v>
      </c>
      <c r="I612">
        <v>545</v>
      </c>
      <c r="K612" t="s">
        <v>945</v>
      </c>
      <c r="N612" t="s">
        <v>46</v>
      </c>
      <c r="O612" t="s">
        <v>946</v>
      </c>
      <c r="Q612" s="3">
        <f t="shared" si="11"/>
        <v>3</v>
      </c>
      <c r="R612" s="3">
        <v>1</v>
      </c>
      <c r="S612" s="3">
        <v>0</v>
      </c>
      <c r="T612" s="3">
        <v>0</v>
      </c>
      <c r="U612" s="3">
        <v>0</v>
      </c>
      <c r="V612">
        <v>1</v>
      </c>
      <c r="W612">
        <v>2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t="s">
        <v>47</v>
      </c>
      <c r="AI612" t="s">
        <v>50</v>
      </c>
      <c r="AJ612" s="3"/>
      <c r="AM612" t="s">
        <v>947</v>
      </c>
      <c r="AN612">
        <v>-122.50940797</v>
      </c>
      <c r="AO612">
        <v>37.779636719999999</v>
      </c>
    </row>
    <row r="613" spans="1:41">
      <c r="A613" s="1" t="s">
        <v>893</v>
      </c>
      <c r="B613" s="1">
        <v>1</v>
      </c>
      <c r="C613" s="1" t="s">
        <v>894</v>
      </c>
      <c r="D613" s="1">
        <v>14393</v>
      </c>
      <c r="E613" s="4" t="s">
        <v>42</v>
      </c>
      <c r="F613" s="4" t="s">
        <v>895</v>
      </c>
      <c r="G613" s="1">
        <v>2</v>
      </c>
      <c r="H613" s="1" t="s">
        <v>948</v>
      </c>
      <c r="I613" t="s">
        <v>949</v>
      </c>
      <c r="K613" t="s">
        <v>945</v>
      </c>
      <c r="N613" t="s">
        <v>46</v>
      </c>
      <c r="O613" t="s">
        <v>950</v>
      </c>
      <c r="Q613" s="3">
        <f t="shared" si="11"/>
        <v>4</v>
      </c>
      <c r="R613" s="3">
        <v>1</v>
      </c>
      <c r="S613" s="3">
        <v>0</v>
      </c>
      <c r="T613" s="3">
        <v>0</v>
      </c>
      <c r="U613">
        <v>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t="s">
        <v>88</v>
      </c>
      <c r="AI613" t="s">
        <v>48</v>
      </c>
      <c r="AJ613" s="3"/>
      <c r="AM613" t="s">
        <v>951</v>
      </c>
      <c r="AN613">
        <v>-122.50888921000001</v>
      </c>
      <c r="AO613">
        <v>37.779797729999999</v>
      </c>
    </row>
    <row r="614" spans="1:41">
      <c r="A614" s="1" t="s">
        <v>893</v>
      </c>
      <c r="B614" s="1">
        <v>1</v>
      </c>
      <c r="C614" s="1" t="s">
        <v>894</v>
      </c>
      <c r="D614" s="1">
        <v>14393</v>
      </c>
      <c r="E614" s="4" t="s">
        <v>42</v>
      </c>
      <c r="F614" s="4" t="s">
        <v>895</v>
      </c>
      <c r="G614" s="1">
        <v>2</v>
      </c>
      <c r="H614" s="1" t="s">
        <v>952</v>
      </c>
      <c r="I614" t="s">
        <v>953</v>
      </c>
      <c r="K614" t="s">
        <v>945</v>
      </c>
      <c r="N614" t="s">
        <v>46</v>
      </c>
      <c r="O614" t="s">
        <v>954</v>
      </c>
      <c r="Q614" s="3">
        <f t="shared" si="11"/>
        <v>3</v>
      </c>
      <c r="R614" s="3">
        <v>1</v>
      </c>
      <c r="S614" s="3">
        <v>0</v>
      </c>
      <c r="T614" s="3">
        <v>0</v>
      </c>
      <c r="U614">
        <v>3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t="s">
        <v>47</v>
      </c>
      <c r="AI614" t="s">
        <v>48</v>
      </c>
      <c r="AJ614" s="3"/>
      <c r="AM614" t="s">
        <v>955</v>
      </c>
      <c r="AN614">
        <v>-122.50865947</v>
      </c>
      <c r="AO614">
        <v>37.779820059999999</v>
      </c>
    </row>
    <row r="615" spans="1:41">
      <c r="A615" s="1" t="s">
        <v>893</v>
      </c>
      <c r="B615" s="1">
        <v>1</v>
      </c>
      <c r="C615" s="1" t="s">
        <v>894</v>
      </c>
      <c r="D615" s="1">
        <v>14393</v>
      </c>
      <c r="E615" s="4" t="s">
        <v>42</v>
      </c>
      <c r="F615" s="4" t="s">
        <v>895</v>
      </c>
      <c r="G615" s="1">
        <v>2</v>
      </c>
      <c r="H615" s="1" t="s">
        <v>956</v>
      </c>
      <c r="I615" t="s">
        <v>957</v>
      </c>
      <c r="K615" t="s">
        <v>945</v>
      </c>
      <c r="N615" t="s">
        <v>46</v>
      </c>
      <c r="O615" t="s">
        <v>958</v>
      </c>
      <c r="Q615" s="3">
        <f t="shared" si="11"/>
        <v>4</v>
      </c>
      <c r="R615" s="3">
        <v>1</v>
      </c>
      <c r="S615" s="3">
        <v>0</v>
      </c>
      <c r="T615" s="3">
        <v>0</v>
      </c>
      <c r="U615">
        <v>1</v>
      </c>
      <c r="V615">
        <v>3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t="s">
        <v>47</v>
      </c>
      <c r="AI615" t="s">
        <v>48</v>
      </c>
      <c r="AJ615" s="3"/>
      <c r="AM615" t="s">
        <v>959</v>
      </c>
      <c r="AN615">
        <v>-122.50796355999999</v>
      </c>
      <c r="AO615">
        <v>37.779838669999997</v>
      </c>
    </row>
    <row r="616" spans="1:41">
      <c r="A616" s="1" t="s">
        <v>893</v>
      </c>
      <c r="B616" s="1">
        <v>1</v>
      </c>
      <c r="C616" s="1" t="s">
        <v>894</v>
      </c>
      <c r="D616" s="1">
        <v>14393</v>
      </c>
      <c r="E616" s="4" t="s">
        <v>42</v>
      </c>
      <c r="F616" s="4" t="s">
        <v>895</v>
      </c>
      <c r="G616" s="1">
        <v>2</v>
      </c>
      <c r="H616" s="1" t="s">
        <v>942</v>
      </c>
      <c r="I616">
        <v>421</v>
      </c>
      <c r="K616" t="s">
        <v>945</v>
      </c>
      <c r="N616" t="s">
        <v>46</v>
      </c>
      <c r="O616" t="s">
        <v>960</v>
      </c>
      <c r="Q616" s="3">
        <f t="shared" si="11"/>
        <v>3</v>
      </c>
      <c r="R616" s="3">
        <v>1</v>
      </c>
      <c r="S616" s="3">
        <v>0</v>
      </c>
      <c r="T616" s="3">
        <v>0</v>
      </c>
      <c r="U616">
        <v>3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t="s">
        <v>47</v>
      </c>
      <c r="AI616" t="s">
        <v>48</v>
      </c>
      <c r="AJ616" s="3"/>
      <c r="AM616" t="s">
        <v>961</v>
      </c>
      <c r="AN616">
        <v>-122.50777148</v>
      </c>
      <c r="AO616">
        <v>37.779890289999997</v>
      </c>
    </row>
    <row r="617" spans="1:41">
      <c r="A617" s="1" t="s">
        <v>893</v>
      </c>
      <c r="B617" s="1">
        <v>1</v>
      </c>
      <c r="C617" s="1" t="s">
        <v>894</v>
      </c>
      <c r="D617" s="1">
        <v>14393</v>
      </c>
      <c r="E617" s="4" t="s">
        <v>42</v>
      </c>
      <c r="F617" s="4" t="s">
        <v>895</v>
      </c>
      <c r="G617" s="1">
        <v>2</v>
      </c>
      <c r="H617" s="1" t="s">
        <v>962</v>
      </c>
      <c r="I617">
        <v>471</v>
      </c>
      <c r="K617" t="s">
        <v>963</v>
      </c>
      <c r="N617" t="s">
        <v>46</v>
      </c>
      <c r="O617" t="s">
        <v>964</v>
      </c>
      <c r="Q617" s="3">
        <f t="shared" si="11"/>
        <v>2</v>
      </c>
      <c r="R617" s="3">
        <v>1</v>
      </c>
      <c r="S617" s="3">
        <v>0</v>
      </c>
      <c r="T617" s="3">
        <v>0</v>
      </c>
      <c r="U617">
        <v>2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t="s">
        <v>47</v>
      </c>
      <c r="AI617" t="s">
        <v>48</v>
      </c>
      <c r="AJ617" s="3"/>
      <c r="AM617" t="s">
        <v>965</v>
      </c>
      <c r="AN617">
        <v>-122.50631675</v>
      </c>
      <c r="AO617">
        <v>37.779709660000002</v>
      </c>
    </row>
    <row r="618" spans="1:41">
      <c r="A618" s="1" t="s">
        <v>893</v>
      </c>
      <c r="B618" s="1">
        <v>1</v>
      </c>
      <c r="C618" s="1" t="s">
        <v>894</v>
      </c>
      <c r="D618" s="1">
        <v>14393</v>
      </c>
      <c r="E618" s="4" t="s">
        <v>42</v>
      </c>
      <c r="F618" s="4" t="s">
        <v>895</v>
      </c>
      <c r="G618" s="1">
        <v>2</v>
      </c>
      <c r="H618" s="1" t="s">
        <v>934</v>
      </c>
      <c r="I618">
        <v>472</v>
      </c>
      <c r="K618" t="s">
        <v>963</v>
      </c>
      <c r="N618" t="s">
        <v>46</v>
      </c>
      <c r="O618" t="s">
        <v>966</v>
      </c>
      <c r="Q618" s="3">
        <f t="shared" si="11"/>
        <v>2</v>
      </c>
      <c r="R618" s="3">
        <v>1</v>
      </c>
      <c r="S618" s="3">
        <v>0</v>
      </c>
      <c r="T618" s="3">
        <v>0</v>
      </c>
      <c r="U618">
        <v>2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t="s">
        <v>47</v>
      </c>
      <c r="AI618" t="s">
        <v>48</v>
      </c>
      <c r="AJ618" s="3"/>
      <c r="AM618" t="s">
        <v>967</v>
      </c>
      <c r="AN618">
        <v>-122.50630287</v>
      </c>
      <c r="AO618">
        <v>37.779570569999997</v>
      </c>
    </row>
    <row r="619" spans="1:41">
      <c r="A619" s="1" t="s">
        <v>893</v>
      </c>
      <c r="B619" s="1">
        <v>1</v>
      </c>
      <c r="C619" s="1" t="s">
        <v>894</v>
      </c>
      <c r="D619" s="1">
        <v>14393</v>
      </c>
      <c r="E619" s="4" t="s">
        <v>42</v>
      </c>
      <c r="F619" s="4" t="s">
        <v>895</v>
      </c>
      <c r="G619" s="1">
        <v>2</v>
      </c>
      <c r="H619" s="1" t="s">
        <v>930</v>
      </c>
      <c r="I619">
        <v>489</v>
      </c>
      <c r="K619" t="s">
        <v>963</v>
      </c>
      <c r="N619" t="s">
        <v>46</v>
      </c>
      <c r="O619" t="s">
        <v>968</v>
      </c>
      <c r="Q619" s="3">
        <f t="shared" si="11"/>
        <v>2</v>
      </c>
      <c r="R619" s="3">
        <v>1</v>
      </c>
      <c r="S619" s="3">
        <v>0</v>
      </c>
      <c r="T619" s="3">
        <v>0</v>
      </c>
      <c r="U619">
        <v>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t="s">
        <v>47</v>
      </c>
      <c r="AI619" t="s">
        <v>48</v>
      </c>
      <c r="AJ619" s="3"/>
      <c r="AM619" t="s">
        <v>969</v>
      </c>
      <c r="AN619">
        <v>-122.50629171</v>
      </c>
      <c r="AO619">
        <v>37.779425779999997</v>
      </c>
    </row>
    <row r="620" spans="1:41">
      <c r="A620" s="1" t="s">
        <v>893</v>
      </c>
      <c r="B620" s="1">
        <v>1</v>
      </c>
      <c r="C620" s="1" t="s">
        <v>894</v>
      </c>
      <c r="D620" s="1">
        <v>14393</v>
      </c>
      <c r="E620" s="4" t="s">
        <v>42</v>
      </c>
      <c r="F620" s="4" t="s">
        <v>895</v>
      </c>
      <c r="G620" s="1">
        <v>2</v>
      </c>
      <c r="H620" s="1" t="s">
        <v>918</v>
      </c>
      <c r="I620">
        <v>495</v>
      </c>
      <c r="K620" t="s">
        <v>963</v>
      </c>
      <c r="N620" t="s">
        <v>46</v>
      </c>
      <c r="O620" t="s">
        <v>970</v>
      </c>
      <c r="Q620" s="3">
        <f t="shared" si="11"/>
        <v>3</v>
      </c>
      <c r="R620" s="3">
        <v>1</v>
      </c>
      <c r="S620" s="3">
        <v>0</v>
      </c>
      <c r="T620" s="3">
        <v>0</v>
      </c>
      <c r="U620">
        <v>1</v>
      </c>
      <c r="V620">
        <v>2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t="s">
        <v>47</v>
      </c>
      <c r="AI620" t="s">
        <v>48</v>
      </c>
      <c r="AJ620" s="3"/>
      <c r="AM620" t="s">
        <v>971</v>
      </c>
      <c r="AN620">
        <v>-122.50626909</v>
      </c>
      <c r="AO620">
        <v>37.779303030000001</v>
      </c>
    </row>
    <row r="621" spans="1:41">
      <c r="A621" s="1" t="s">
        <v>893</v>
      </c>
      <c r="B621" s="1">
        <v>1</v>
      </c>
      <c r="C621" s="1" t="s">
        <v>894</v>
      </c>
      <c r="D621" s="1">
        <v>14393</v>
      </c>
      <c r="E621" s="4" t="s">
        <v>42</v>
      </c>
      <c r="F621" s="4" t="s">
        <v>895</v>
      </c>
      <c r="G621" s="1">
        <v>2</v>
      </c>
      <c r="H621" s="1" t="s">
        <v>972</v>
      </c>
      <c r="I621">
        <v>492</v>
      </c>
      <c r="K621" t="s">
        <v>963</v>
      </c>
      <c r="N621" t="s">
        <v>46</v>
      </c>
      <c r="O621" t="s">
        <v>973</v>
      </c>
      <c r="Q621" s="3">
        <f t="shared" si="11"/>
        <v>1</v>
      </c>
      <c r="R621" s="3">
        <v>1</v>
      </c>
      <c r="S621" s="3">
        <v>0</v>
      </c>
      <c r="T621" s="3">
        <v>0</v>
      </c>
      <c r="U621" s="3">
        <v>0</v>
      </c>
      <c r="V621">
        <v>1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t="s">
        <v>47</v>
      </c>
      <c r="AI621" t="s">
        <v>48</v>
      </c>
      <c r="AJ621" s="3"/>
      <c r="AM621" t="s">
        <v>974</v>
      </c>
      <c r="AN621">
        <v>-122.50612839999999</v>
      </c>
      <c r="AO621">
        <v>37.779371269999999</v>
      </c>
    </row>
    <row r="622" spans="1:41">
      <c r="A622" s="1" t="s">
        <v>893</v>
      </c>
      <c r="B622" s="1">
        <v>1</v>
      </c>
      <c r="C622" s="1" t="s">
        <v>894</v>
      </c>
      <c r="D622" s="1">
        <v>14393</v>
      </c>
      <c r="E622" s="4" t="s">
        <v>42</v>
      </c>
      <c r="F622" s="4" t="s">
        <v>895</v>
      </c>
      <c r="G622" s="1">
        <v>2</v>
      </c>
      <c r="H622" s="1" t="s">
        <v>906</v>
      </c>
      <c r="I622" t="s">
        <v>975</v>
      </c>
      <c r="K622" t="s">
        <v>963</v>
      </c>
      <c r="N622" t="s">
        <v>46</v>
      </c>
      <c r="O622" t="s">
        <v>976</v>
      </c>
      <c r="Q622" s="3">
        <f t="shared" si="11"/>
        <v>3</v>
      </c>
      <c r="R622" s="3">
        <v>1</v>
      </c>
      <c r="S622" s="3">
        <v>0</v>
      </c>
      <c r="T622" s="3">
        <v>0</v>
      </c>
      <c r="U622">
        <v>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t="s">
        <v>47</v>
      </c>
      <c r="AI622" t="s">
        <v>48</v>
      </c>
      <c r="AJ622" s="3"/>
      <c r="AM622" t="s">
        <v>977</v>
      </c>
      <c r="AN622">
        <v>-122.50615304999999</v>
      </c>
      <c r="AO622">
        <v>37.77949469</v>
      </c>
    </row>
    <row r="623" spans="1:41">
      <c r="A623" s="1" t="s">
        <v>893</v>
      </c>
      <c r="B623" s="1">
        <v>1</v>
      </c>
      <c r="C623" s="1" t="s">
        <v>894</v>
      </c>
      <c r="D623" s="1">
        <v>14393</v>
      </c>
      <c r="E623" s="4" t="s">
        <v>42</v>
      </c>
      <c r="F623" s="4" t="s">
        <v>895</v>
      </c>
      <c r="G623" s="1">
        <v>2</v>
      </c>
      <c r="H623" s="1" t="s">
        <v>978</v>
      </c>
      <c r="I623">
        <v>2229</v>
      </c>
      <c r="K623" t="s">
        <v>945</v>
      </c>
      <c r="N623" t="s">
        <v>46</v>
      </c>
      <c r="O623" t="s">
        <v>979</v>
      </c>
      <c r="Q623" s="3">
        <f t="shared" si="11"/>
        <v>3</v>
      </c>
      <c r="R623" s="3">
        <v>1</v>
      </c>
      <c r="S623" s="3">
        <v>0</v>
      </c>
      <c r="T623" s="3">
        <v>0</v>
      </c>
      <c r="U623">
        <v>3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t="s">
        <v>47</v>
      </c>
      <c r="AI623" t="s">
        <v>48</v>
      </c>
      <c r="AJ623" s="3"/>
      <c r="AM623" t="s">
        <v>980</v>
      </c>
      <c r="AN623">
        <v>-122.50560056</v>
      </c>
      <c r="AO623">
        <v>37.779799019999999</v>
      </c>
    </row>
    <row r="624" spans="1:41">
      <c r="A624" s="1" t="s">
        <v>893</v>
      </c>
      <c r="B624" s="1">
        <v>1</v>
      </c>
      <c r="C624" s="1" t="s">
        <v>894</v>
      </c>
      <c r="D624" s="1">
        <v>14393</v>
      </c>
      <c r="E624" s="4" t="s">
        <v>42</v>
      </c>
      <c r="F624" s="4" t="s">
        <v>895</v>
      </c>
      <c r="G624" s="1">
        <v>2</v>
      </c>
      <c r="H624" s="1" t="s">
        <v>981</v>
      </c>
      <c r="I624">
        <v>489</v>
      </c>
      <c r="K624" t="s">
        <v>982</v>
      </c>
      <c r="N624" t="s">
        <v>46</v>
      </c>
      <c r="O624" t="s">
        <v>964</v>
      </c>
      <c r="Q624" s="3">
        <f t="shared" si="11"/>
        <v>2</v>
      </c>
      <c r="R624" s="3">
        <v>1</v>
      </c>
      <c r="S624" s="3">
        <v>0</v>
      </c>
      <c r="T624" s="3">
        <v>0</v>
      </c>
      <c r="U624">
        <v>2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t="s">
        <v>47</v>
      </c>
      <c r="AI624" t="s">
        <v>48</v>
      </c>
      <c r="AJ624" s="3"/>
      <c r="AM624" t="s">
        <v>983</v>
      </c>
      <c r="AN624">
        <v>-122.50521344000001</v>
      </c>
      <c r="AO624">
        <v>37.779581200000003</v>
      </c>
    </row>
    <row r="625" spans="1:41">
      <c r="A625" s="1" t="s">
        <v>893</v>
      </c>
      <c r="B625" s="1">
        <v>1</v>
      </c>
      <c r="C625" s="1" t="s">
        <v>894</v>
      </c>
      <c r="D625" s="1">
        <v>14393</v>
      </c>
      <c r="E625" s="4" t="s">
        <v>42</v>
      </c>
      <c r="F625" s="4" t="s">
        <v>895</v>
      </c>
      <c r="G625" s="1">
        <v>2</v>
      </c>
      <c r="H625" s="1" t="s">
        <v>984</v>
      </c>
      <c r="I625">
        <v>495</v>
      </c>
      <c r="K625" t="s">
        <v>982</v>
      </c>
      <c r="N625" t="s">
        <v>46</v>
      </c>
      <c r="O625" t="s">
        <v>934</v>
      </c>
      <c r="Q625" s="3">
        <f t="shared" si="11"/>
        <v>2</v>
      </c>
      <c r="R625" s="3">
        <v>1</v>
      </c>
      <c r="S625" s="3">
        <v>0</v>
      </c>
      <c r="T625" s="3">
        <v>0</v>
      </c>
      <c r="U625">
        <v>2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t="s">
        <v>47</v>
      </c>
      <c r="AI625" t="s">
        <v>48</v>
      </c>
      <c r="AJ625" s="3"/>
      <c r="AM625" t="s">
        <v>985</v>
      </c>
      <c r="AN625">
        <v>-122.50522028</v>
      </c>
      <c r="AO625">
        <v>37.779402560000001</v>
      </c>
    </row>
    <row r="626" spans="1:41">
      <c r="A626" s="1" t="s">
        <v>893</v>
      </c>
      <c r="B626" s="1">
        <v>1</v>
      </c>
      <c r="C626" s="1" t="s">
        <v>894</v>
      </c>
      <c r="D626" s="1">
        <v>14393</v>
      </c>
      <c r="E626" s="4" t="s">
        <v>42</v>
      </c>
      <c r="F626" s="4" t="s">
        <v>895</v>
      </c>
      <c r="G626" s="1">
        <v>2</v>
      </c>
      <c r="H626" s="1" t="s">
        <v>966</v>
      </c>
      <c r="I626">
        <v>494</v>
      </c>
      <c r="K626" t="s">
        <v>982</v>
      </c>
      <c r="N626" t="s">
        <v>46</v>
      </c>
      <c r="O626" t="s">
        <v>930</v>
      </c>
      <c r="Q626" s="3">
        <f t="shared" si="11"/>
        <v>1</v>
      </c>
      <c r="R626" s="3">
        <v>1</v>
      </c>
      <c r="S626" s="3">
        <v>0</v>
      </c>
      <c r="T626" s="3">
        <v>0</v>
      </c>
      <c r="U626">
        <v>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t="s">
        <v>47</v>
      </c>
      <c r="AI626" t="s">
        <v>50</v>
      </c>
      <c r="AJ626" s="3"/>
      <c r="AM626" t="s">
        <v>986</v>
      </c>
      <c r="AN626">
        <v>-122.50507412</v>
      </c>
      <c r="AO626">
        <v>37.779420799999997</v>
      </c>
    </row>
    <row r="627" spans="1:41">
      <c r="A627" s="1" t="s">
        <v>893</v>
      </c>
      <c r="B627" s="1">
        <v>1</v>
      </c>
      <c r="C627" s="1" t="s">
        <v>894</v>
      </c>
      <c r="D627" s="1">
        <v>14393</v>
      </c>
      <c r="E627" s="4" t="s">
        <v>42</v>
      </c>
      <c r="F627" s="4" t="s">
        <v>895</v>
      </c>
      <c r="G627" s="1">
        <v>2</v>
      </c>
      <c r="H627" s="1" t="s">
        <v>964</v>
      </c>
      <c r="I627" t="s">
        <v>987</v>
      </c>
      <c r="K627" t="s">
        <v>982</v>
      </c>
      <c r="N627" t="s">
        <v>46</v>
      </c>
      <c r="O627" t="s">
        <v>976</v>
      </c>
      <c r="Q627" s="3">
        <f t="shared" si="11"/>
        <v>3</v>
      </c>
      <c r="R627" s="3">
        <v>1</v>
      </c>
      <c r="S627" s="3">
        <v>0</v>
      </c>
      <c r="T627" s="3">
        <v>0</v>
      </c>
      <c r="U627">
        <v>3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t="s">
        <v>47</v>
      </c>
      <c r="AI627" t="s">
        <v>48</v>
      </c>
      <c r="AJ627" s="3"/>
      <c r="AM627" t="s">
        <v>988</v>
      </c>
      <c r="AN627">
        <v>-122.50505643</v>
      </c>
      <c r="AO627">
        <v>37.779485209999997</v>
      </c>
    </row>
    <row r="628" spans="1:41">
      <c r="A628" s="1" t="s">
        <v>893</v>
      </c>
      <c r="B628" s="1">
        <v>1</v>
      </c>
      <c r="C628" s="1" t="s">
        <v>894</v>
      </c>
      <c r="D628" s="1">
        <v>14393</v>
      </c>
      <c r="E628" s="4" t="s">
        <v>42</v>
      </c>
      <c r="F628" s="4" t="s">
        <v>895</v>
      </c>
      <c r="G628" s="1">
        <v>2</v>
      </c>
      <c r="H628" s="1" t="s">
        <v>989</v>
      </c>
      <c r="I628">
        <v>133</v>
      </c>
      <c r="K628" t="s">
        <v>945</v>
      </c>
      <c r="N628" t="s">
        <v>46</v>
      </c>
      <c r="O628" t="s">
        <v>990</v>
      </c>
      <c r="Q628" s="3">
        <f t="shared" si="11"/>
        <v>4</v>
      </c>
      <c r="R628" s="3">
        <v>1</v>
      </c>
      <c r="S628">
        <v>1</v>
      </c>
      <c r="T628" s="3">
        <v>0</v>
      </c>
      <c r="U628">
        <v>3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t="s">
        <v>47</v>
      </c>
      <c r="AI628" t="s">
        <v>48</v>
      </c>
      <c r="AJ628" s="3"/>
      <c r="AL628" t="s">
        <v>991</v>
      </c>
      <c r="AM628" t="s">
        <v>992</v>
      </c>
      <c r="AN628">
        <v>-122.50480666999999</v>
      </c>
      <c r="AO628">
        <v>37.779728759999998</v>
      </c>
    </row>
    <row r="629" spans="1:41">
      <c r="A629" s="1" t="s">
        <v>893</v>
      </c>
      <c r="B629" s="1">
        <v>1</v>
      </c>
      <c r="C629" s="1" t="s">
        <v>894</v>
      </c>
      <c r="D629" s="1">
        <v>14393</v>
      </c>
      <c r="E629" s="4" t="s">
        <v>42</v>
      </c>
      <c r="F629" s="4" t="s">
        <v>895</v>
      </c>
      <c r="G629" s="1">
        <v>2</v>
      </c>
      <c r="H629" s="1" t="s">
        <v>968</v>
      </c>
      <c r="I629">
        <v>101</v>
      </c>
      <c r="K629" t="s">
        <v>945</v>
      </c>
      <c r="N629" t="s">
        <v>53</v>
      </c>
      <c r="O629" t="s">
        <v>993</v>
      </c>
      <c r="Q629" s="3">
        <f t="shared" si="11"/>
        <v>4</v>
      </c>
      <c r="R629" s="3">
        <v>1</v>
      </c>
      <c r="S629" s="3">
        <v>0</v>
      </c>
      <c r="T629" s="3">
        <v>0</v>
      </c>
      <c r="U629" s="3">
        <v>0</v>
      </c>
      <c r="V629" s="3">
        <v>1</v>
      </c>
      <c r="W629">
        <v>3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t="s">
        <v>47</v>
      </c>
      <c r="AI629" t="s">
        <v>48</v>
      </c>
      <c r="AJ629" s="3" t="s">
        <v>135</v>
      </c>
      <c r="AL629" t="s">
        <v>994</v>
      </c>
      <c r="AM629" t="s">
        <v>995</v>
      </c>
      <c r="AN629">
        <v>-122.50414175</v>
      </c>
      <c r="AO629">
        <v>37.779576169999999</v>
      </c>
    </row>
    <row r="630" spans="1:41">
      <c r="A630" s="1" t="s">
        <v>893</v>
      </c>
      <c r="B630" s="1">
        <v>1</v>
      </c>
      <c r="C630" s="1" t="s">
        <v>894</v>
      </c>
      <c r="D630" s="1">
        <v>14393</v>
      </c>
      <c r="E630" s="4" t="s">
        <v>42</v>
      </c>
      <c r="F630" s="4" t="s">
        <v>895</v>
      </c>
      <c r="G630" s="1">
        <v>2</v>
      </c>
      <c r="H630" s="1" t="s">
        <v>996</v>
      </c>
      <c r="I630">
        <v>499</v>
      </c>
      <c r="K630" t="s">
        <v>997</v>
      </c>
      <c r="N630" t="s">
        <v>46</v>
      </c>
      <c r="O630" t="s">
        <v>998</v>
      </c>
      <c r="Q630" s="3">
        <f t="shared" si="11"/>
        <v>3</v>
      </c>
      <c r="R630" s="3">
        <v>1</v>
      </c>
      <c r="S630" s="3">
        <v>0</v>
      </c>
      <c r="T630" s="3">
        <v>0</v>
      </c>
      <c r="U630" s="3">
        <v>0</v>
      </c>
      <c r="V630">
        <v>1</v>
      </c>
      <c r="W630">
        <v>2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t="s">
        <v>47</v>
      </c>
      <c r="AI630" t="s">
        <v>50</v>
      </c>
      <c r="AJ630" s="3"/>
      <c r="AL630" t="s">
        <v>999</v>
      </c>
      <c r="AM630" t="s">
        <v>1000</v>
      </c>
      <c r="AN630">
        <v>-122.50295891</v>
      </c>
      <c r="AO630">
        <v>37.779413580000003</v>
      </c>
    </row>
    <row r="631" spans="1:41">
      <c r="A631" s="1" t="s">
        <v>893</v>
      </c>
      <c r="B631" s="1">
        <v>1</v>
      </c>
      <c r="C631" s="1" t="s">
        <v>894</v>
      </c>
      <c r="D631" s="1">
        <v>14393</v>
      </c>
      <c r="E631" s="4" t="s">
        <v>42</v>
      </c>
      <c r="F631" s="4" t="s">
        <v>895</v>
      </c>
      <c r="G631" s="1">
        <v>2</v>
      </c>
      <c r="H631" s="1" t="s">
        <v>973</v>
      </c>
      <c r="I631">
        <v>7777</v>
      </c>
      <c r="K631" t="s">
        <v>1001</v>
      </c>
      <c r="N631" t="s">
        <v>46</v>
      </c>
      <c r="O631" t="s">
        <v>966</v>
      </c>
      <c r="Q631" s="3">
        <f t="shared" si="11"/>
        <v>1</v>
      </c>
      <c r="R631" s="3">
        <v>1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>
        <v>1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t="s">
        <v>47</v>
      </c>
      <c r="AI631" t="s">
        <v>50</v>
      </c>
      <c r="AJ631" s="3"/>
      <c r="AM631" t="s">
        <v>1002</v>
      </c>
      <c r="AN631">
        <v>-122.50268138</v>
      </c>
      <c r="AO631">
        <v>37.77916278</v>
      </c>
    </row>
    <row r="632" spans="1:41">
      <c r="A632" s="1" t="s">
        <v>893</v>
      </c>
      <c r="B632" s="1">
        <v>1</v>
      </c>
      <c r="C632" s="1" t="s">
        <v>894</v>
      </c>
      <c r="D632" s="1">
        <v>14393</v>
      </c>
      <c r="E632" s="4" t="s">
        <v>42</v>
      </c>
      <c r="F632" s="4" t="s">
        <v>895</v>
      </c>
      <c r="G632" s="1">
        <v>2</v>
      </c>
      <c r="H632" s="1" t="s">
        <v>1003</v>
      </c>
      <c r="I632">
        <v>7725</v>
      </c>
      <c r="K632" t="s">
        <v>1001</v>
      </c>
      <c r="N632" t="s">
        <v>53</v>
      </c>
      <c r="O632" t="s">
        <v>1004</v>
      </c>
      <c r="Q632" s="3">
        <f t="shared" si="11"/>
        <v>1</v>
      </c>
      <c r="R632" s="3">
        <v>1</v>
      </c>
      <c r="S632" s="3">
        <v>0</v>
      </c>
      <c r="T632" s="3">
        <v>0</v>
      </c>
      <c r="U632" s="3">
        <v>0</v>
      </c>
      <c r="V632">
        <v>1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t="s">
        <v>47</v>
      </c>
      <c r="AI632" t="s">
        <v>50</v>
      </c>
      <c r="AJ632" s="3" t="s">
        <v>135</v>
      </c>
      <c r="AK632" t="s">
        <v>117</v>
      </c>
      <c r="AL632" t="s">
        <v>1005</v>
      </c>
      <c r="AM632" t="s">
        <v>1006</v>
      </c>
      <c r="AN632">
        <v>-122.5024174</v>
      </c>
      <c r="AO632">
        <v>37.779163349999997</v>
      </c>
    </row>
    <row r="633" spans="1:41">
      <c r="A633" s="1" t="s">
        <v>893</v>
      </c>
      <c r="B633" s="1">
        <v>1</v>
      </c>
      <c r="C633" s="1" t="s">
        <v>894</v>
      </c>
      <c r="D633" s="1">
        <v>14393</v>
      </c>
      <c r="E633" s="4" t="s">
        <v>42</v>
      </c>
      <c r="F633" s="4" t="s">
        <v>895</v>
      </c>
      <c r="G633" s="1">
        <v>2</v>
      </c>
      <c r="H633" s="1" t="s">
        <v>954</v>
      </c>
      <c r="I633">
        <v>7719</v>
      </c>
      <c r="K633" t="s">
        <v>1001</v>
      </c>
      <c r="N633" t="s">
        <v>46</v>
      </c>
      <c r="O633" t="s">
        <v>942</v>
      </c>
      <c r="Q633" s="3">
        <f t="shared" si="11"/>
        <v>1</v>
      </c>
      <c r="R633" s="3">
        <v>1</v>
      </c>
      <c r="S633" s="3">
        <v>0</v>
      </c>
      <c r="T633" s="3">
        <v>0</v>
      </c>
      <c r="U633" s="3">
        <v>0</v>
      </c>
      <c r="V633">
        <v>1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t="s">
        <v>47</v>
      </c>
      <c r="AI633" t="s">
        <v>50</v>
      </c>
      <c r="AJ633" s="3"/>
      <c r="AM633" t="s">
        <v>1007</v>
      </c>
      <c r="AN633">
        <v>-122.50230337000001</v>
      </c>
      <c r="AO633">
        <v>37.779183670000002</v>
      </c>
    </row>
    <row r="634" spans="1:41">
      <c r="A634" s="1" t="s">
        <v>893</v>
      </c>
      <c r="B634" s="1">
        <v>1</v>
      </c>
      <c r="C634" s="1" t="s">
        <v>894</v>
      </c>
      <c r="D634" s="1">
        <v>14393</v>
      </c>
      <c r="E634" s="4" t="s">
        <v>42</v>
      </c>
      <c r="F634" s="4" t="s">
        <v>895</v>
      </c>
      <c r="G634" s="1">
        <v>2</v>
      </c>
      <c r="H634" s="1" t="s">
        <v>970</v>
      </c>
      <c r="I634" t="s">
        <v>1008</v>
      </c>
      <c r="K634" t="s">
        <v>1001</v>
      </c>
      <c r="N634" t="s">
        <v>46</v>
      </c>
      <c r="O634" t="s">
        <v>1009</v>
      </c>
      <c r="Q634" s="3">
        <f t="shared" si="11"/>
        <v>3</v>
      </c>
      <c r="R634" s="3">
        <v>1</v>
      </c>
      <c r="S634" s="3">
        <v>0</v>
      </c>
      <c r="T634" s="3">
        <v>0</v>
      </c>
      <c r="U634">
        <v>2</v>
      </c>
      <c r="V634">
        <v>1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t="s">
        <v>47</v>
      </c>
      <c r="AI634" t="s">
        <v>48</v>
      </c>
      <c r="AJ634" s="3"/>
      <c r="AL634" t="s">
        <v>1010</v>
      </c>
      <c r="AM634" t="s">
        <v>1011</v>
      </c>
      <c r="AN634">
        <v>-122.50221467</v>
      </c>
      <c r="AO634">
        <v>37.779206590000001</v>
      </c>
    </row>
    <row r="635" spans="1:41">
      <c r="A635" s="1" t="s">
        <v>893</v>
      </c>
      <c r="B635" s="1">
        <v>1</v>
      </c>
      <c r="C635" s="1" t="s">
        <v>894</v>
      </c>
      <c r="D635" s="1">
        <v>14393</v>
      </c>
      <c r="E635" s="4" t="s">
        <v>42</v>
      </c>
      <c r="F635" s="4" t="s">
        <v>895</v>
      </c>
      <c r="G635" s="1">
        <v>2</v>
      </c>
      <c r="H635" s="1" t="s">
        <v>1012</v>
      </c>
      <c r="I635">
        <v>7710</v>
      </c>
      <c r="K635" t="s">
        <v>1001</v>
      </c>
      <c r="N635" t="s">
        <v>46</v>
      </c>
      <c r="O635" t="s">
        <v>966</v>
      </c>
      <c r="Q635" s="3">
        <f t="shared" si="11"/>
        <v>1</v>
      </c>
      <c r="R635" s="3">
        <v>1</v>
      </c>
      <c r="S635" s="3">
        <v>0</v>
      </c>
      <c r="T635" s="3">
        <v>0</v>
      </c>
      <c r="U635" s="3">
        <v>0</v>
      </c>
      <c r="V635" s="3">
        <v>0</v>
      </c>
      <c r="W635">
        <v>1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t="s">
        <v>47</v>
      </c>
      <c r="AI635" t="s">
        <v>48</v>
      </c>
      <c r="AJ635" s="3"/>
      <c r="AM635" t="s">
        <v>1013</v>
      </c>
      <c r="AN635">
        <v>-122.5022649</v>
      </c>
      <c r="AO635">
        <v>37.77967632</v>
      </c>
    </row>
    <row r="636" spans="1:41">
      <c r="A636" s="1" t="s">
        <v>893</v>
      </c>
      <c r="B636" s="1">
        <v>1</v>
      </c>
      <c r="C636" s="1" t="s">
        <v>894</v>
      </c>
      <c r="D636" s="1">
        <v>14393</v>
      </c>
      <c r="E636" s="4" t="s">
        <v>42</v>
      </c>
      <c r="F636" s="4" t="s">
        <v>895</v>
      </c>
      <c r="G636" s="1">
        <v>2</v>
      </c>
      <c r="H636" s="1" t="s">
        <v>1014</v>
      </c>
      <c r="I636">
        <v>7724</v>
      </c>
      <c r="K636" t="s">
        <v>1001</v>
      </c>
      <c r="N636" t="s">
        <v>46</v>
      </c>
      <c r="O636" t="s">
        <v>1003</v>
      </c>
      <c r="Q636" s="3">
        <f t="shared" si="11"/>
        <v>2</v>
      </c>
      <c r="R636" s="3">
        <v>1</v>
      </c>
      <c r="S636" s="3">
        <v>0</v>
      </c>
      <c r="T636" s="3">
        <v>0</v>
      </c>
      <c r="U636">
        <v>2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t="s">
        <v>47</v>
      </c>
      <c r="AI636" t="s">
        <v>50</v>
      </c>
      <c r="AJ636" s="3"/>
      <c r="AM636" t="s">
        <v>1015</v>
      </c>
      <c r="AN636">
        <v>-122.50244847</v>
      </c>
      <c r="AO636">
        <v>37.779694280000001</v>
      </c>
    </row>
    <row r="637" spans="1:41">
      <c r="A637" s="1" t="s">
        <v>893</v>
      </c>
      <c r="B637" s="1">
        <v>1</v>
      </c>
      <c r="C637" s="1" t="s">
        <v>894</v>
      </c>
      <c r="D637" s="1">
        <v>14393</v>
      </c>
      <c r="E637" s="4" t="s">
        <v>42</v>
      </c>
      <c r="F637" s="4" t="s">
        <v>895</v>
      </c>
      <c r="G637" s="1">
        <v>2</v>
      </c>
      <c r="H637" s="1" t="s">
        <v>976</v>
      </c>
      <c r="I637">
        <v>7730</v>
      </c>
      <c r="K637" t="s">
        <v>1001</v>
      </c>
      <c r="N637" t="s">
        <v>46</v>
      </c>
      <c r="O637" t="s">
        <v>978</v>
      </c>
      <c r="Q637" s="3">
        <f t="shared" si="11"/>
        <v>1</v>
      </c>
      <c r="R637" s="3">
        <v>1</v>
      </c>
      <c r="S637" s="3">
        <v>0</v>
      </c>
      <c r="T637" s="3">
        <v>0</v>
      </c>
      <c r="U637">
        <v>1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t="s">
        <v>47</v>
      </c>
      <c r="AI637" t="s">
        <v>50</v>
      </c>
      <c r="AJ637" s="3"/>
      <c r="AM637" t="s">
        <v>1016</v>
      </c>
      <c r="AN637">
        <v>-122.50264353999999</v>
      </c>
      <c r="AO637">
        <v>37.779696819999998</v>
      </c>
    </row>
    <row r="638" spans="1:41">
      <c r="A638" s="1" t="s">
        <v>893</v>
      </c>
      <c r="B638" s="1">
        <v>1</v>
      </c>
      <c r="C638" s="1" t="s">
        <v>894</v>
      </c>
      <c r="D638" s="1">
        <v>14393</v>
      </c>
      <c r="E638" s="4" t="s">
        <v>42</v>
      </c>
      <c r="F638" s="4" t="s">
        <v>895</v>
      </c>
      <c r="G638" s="1">
        <v>2</v>
      </c>
      <c r="H638" s="1" t="s">
        <v>1017</v>
      </c>
      <c r="I638">
        <v>7750</v>
      </c>
      <c r="K638" t="s">
        <v>1001</v>
      </c>
      <c r="N638" t="s">
        <v>46</v>
      </c>
      <c r="O638" t="s">
        <v>1018</v>
      </c>
      <c r="Q638" s="3">
        <f t="shared" si="11"/>
        <v>3</v>
      </c>
      <c r="R638" s="3">
        <v>1</v>
      </c>
      <c r="S638" s="3">
        <v>0</v>
      </c>
      <c r="T638" s="3">
        <v>0</v>
      </c>
      <c r="U638">
        <v>2</v>
      </c>
      <c r="V638">
        <v>1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t="s">
        <v>47</v>
      </c>
      <c r="AI638" t="s">
        <v>50</v>
      </c>
      <c r="AJ638" s="3"/>
      <c r="AM638" t="s">
        <v>1019</v>
      </c>
      <c r="AN638">
        <v>-122.50273315</v>
      </c>
      <c r="AO638">
        <v>37.779703040000001</v>
      </c>
    </row>
    <row r="639" spans="1:41">
      <c r="A639" s="1" t="s">
        <v>893</v>
      </c>
      <c r="B639" s="1">
        <v>1</v>
      </c>
      <c r="C639" s="1" t="s">
        <v>894</v>
      </c>
      <c r="D639" s="1">
        <v>14393</v>
      </c>
      <c r="E639" s="4" t="s">
        <v>42</v>
      </c>
      <c r="F639" s="4" t="s">
        <v>895</v>
      </c>
      <c r="G639" s="1">
        <v>2</v>
      </c>
      <c r="H639" s="1" t="s">
        <v>1018</v>
      </c>
      <c r="I639">
        <v>2</v>
      </c>
      <c r="K639" t="s">
        <v>945</v>
      </c>
      <c r="N639" t="s">
        <v>53</v>
      </c>
      <c r="O639" t="s">
        <v>1020</v>
      </c>
      <c r="Q639" s="3">
        <f t="shared" si="11"/>
        <v>1</v>
      </c>
      <c r="R639" s="3">
        <v>1</v>
      </c>
      <c r="S639" s="3">
        <v>0</v>
      </c>
      <c r="T639" s="3">
        <v>0</v>
      </c>
      <c r="U639" s="3">
        <v>0</v>
      </c>
      <c r="V639" s="3">
        <v>0</v>
      </c>
      <c r="W639">
        <v>1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t="s">
        <v>47</v>
      </c>
      <c r="AI639" t="s">
        <v>48</v>
      </c>
      <c r="AJ639" s="3" t="s">
        <v>135</v>
      </c>
      <c r="AL639" t="s">
        <v>1021</v>
      </c>
      <c r="AM639" t="s">
        <v>1022</v>
      </c>
      <c r="AN639">
        <v>-122.50319884</v>
      </c>
      <c r="AO639">
        <v>37.77979938</v>
      </c>
    </row>
    <row r="640" spans="1:41">
      <c r="A640" s="1" t="s">
        <v>893</v>
      </c>
      <c r="B640" s="1">
        <v>1</v>
      </c>
      <c r="C640" s="1" t="s">
        <v>894</v>
      </c>
      <c r="D640" s="1">
        <v>14393</v>
      </c>
      <c r="E640" s="4" t="s">
        <v>42</v>
      </c>
      <c r="F640" s="4" t="s">
        <v>895</v>
      </c>
      <c r="G640" s="1">
        <v>2</v>
      </c>
      <c r="H640" s="1" t="s">
        <v>1023</v>
      </c>
      <c r="I640" t="s">
        <v>1024</v>
      </c>
      <c r="K640" t="s">
        <v>945</v>
      </c>
      <c r="N640" t="s">
        <v>46</v>
      </c>
      <c r="O640" t="s">
        <v>964</v>
      </c>
      <c r="Q640" s="3">
        <f t="shared" si="11"/>
        <v>2</v>
      </c>
      <c r="R640" s="3">
        <v>1</v>
      </c>
      <c r="S640">
        <v>1</v>
      </c>
      <c r="T640" s="3">
        <v>0</v>
      </c>
      <c r="U640">
        <v>1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t="s">
        <v>47</v>
      </c>
      <c r="AI640" t="s">
        <v>48</v>
      </c>
      <c r="AJ640" s="3"/>
      <c r="AM640" t="s">
        <v>1025</v>
      </c>
      <c r="AN640">
        <v>-122.50348719</v>
      </c>
      <c r="AO640">
        <v>37.779785459999999</v>
      </c>
    </row>
    <row r="641" spans="1:41">
      <c r="A641" s="1" t="s">
        <v>893</v>
      </c>
      <c r="B641" s="1">
        <v>1</v>
      </c>
      <c r="C641" s="1" t="s">
        <v>894</v>
      </c>
      <c r="D641" s="1">
        <v>14393</v>
      </c>
      <c r="E641" s="4" t="s">
        <v>42</v>
      </c>
      <c r="F641" s="4" t="s">
        <v>895</v>
      </c>
      <c r="G641" s="1">
        <v>2</v>
      </c>
      <c r="H641" s="1" t="s">
        <v>1026</v>
      </c>
      <c r="I641">
        <v>464</v>
      </c>
      <c r="K641" t="s">
        <v>1027</v>
      </c>
      <c r="N641" t="s">
        <v>53</v>
      </c>
      <c r="O641" t="s">
        <v>1028</v>
      </c>
      <c r="Q641" s="3">
        <f t="shared" si="11"/>
        <v>4</v>
      </c>
      <c r="R641" s="3">
        <v>1</v>
      </c>
      <c r="S641" s="3">
        <v>0</v>
      </c>
      <c r="T641" s="3">
        <v>0</v>
      </c>
      <c r="U641" s="3">
        <v>0</v>
      </c>
      <c r="V641">
        <v>1</v>
      </c>
      <c r="W641">
        <v>3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t="s">
        <v>47</v>
      </c>
      <c r="AI641" t="s">
        <v>48</v>
      </c>
      <c r="AJ641" s="3"/>
      <c r="AL641" t="s">
        <v>1029</v>
      </c>
      <c r="AM641" t="s">
        <v>1030</v>
      </c>
      <c r="AN641">
        <v>-122.50371493</v>
      </c>
      <c r="AO641">
        <v>37.779834659999999</v>
      </c>
    </row>
    <row r="642" spans="1:41">
      <c r="A642" s="1" t="s">
        <v>893</v>
      </c>
      <c r="B642" s="1">
        <v>1</v>
      </c>
      <c r="C642" s="1" t="s">
        <v>894</v>
      </c>
      <c r="D642" s="1">
        <v>14393</v>
      </c>
      <c r="E642" s="4" t="s">
        <v>42</v>
      </c>
      <c r="F642" s="4" t="s">
        <v>895</v>
      </c>
      <c r="G642" s="1">
        <v>2</v>
      </c>
      <c r="H642" s="1" t="s">
        <v>1031</v>
      </c>
      <c r="I642" t="s">
        <v>1032</v>
      </c>
      <c r="K642" t="s">
        <v>945</v>
      </c>
      <c r="N642" t="s">
        <v>46</v>
      </c>
      <c r="O642" t="s">
        <v>1023</v>
      </c>
      <c r="Q642" s="3">
        <f t="shared" si="11"/>
        <v>3</v>
      </c>
      <c r="R642" s="3">
        <v>1</v>
      </c>
      <c r="S642" s="3">
        <v>0</v>
      </c>
      <c r="T642" s="3">
        <v>0</v>
      </c>
      <c r="U642">
        <v>2</v>
      </c>
      <c r="V642">
        <v>1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t="s">
        <v>47</v>
      </c>
      <c r="AI642" t="s">
        <v>50</v>
      </c>
      <c r="AJ642" s="3"/>
      <c r="AM642" t="s">
        <v>1033</v>
      </c>
      <c r="AN642">
        <v>-122.50437328</v>
      </c>
      <c r="AO642">
        <v>37.779845199999997</v>
      </c>
    </row>
    <row r="643" spans="1:41">
      <c r="A643" s="1" t="s">
        <v>893</v>
      </c>
      <c r="B643" s="1">
        <v>1</v>
      </c>
      <c r="C643" s="1" t="s">
        <v>894</v>
      </c>
      <c r="D643" s="1">
        <v>14393</v>
      </c>
      <c r="E643" s="4" t="s">
        <v>42</v>
      </c>
      <c r="F643" s="4" t="s">
        <v>895</v>
      </c>
      <c r="G643" s="1">
        <v>2</v>
      </c>
      <c r="H643" s="1" t="s">
        <v>914</v>
      </c>
      <c r="I643" t="s">
        <v>1034</v>
      </c>
      <c r="K643" t="s">
        <v>945</v>
      </c>
      <c r="N643" t="s">
        <v>46</v>
      </c>
      <c r="O643" t="s">
        <v>1014</v>
      </c>
      <c r="Q643" s="3">
        <f t="shared" si="11"/>
        <v>3</v>
      </c>
      <c r="R643" s="3">
        <v>1</v>
      </c>
      <c r="S643" s="3">
        <v>0</v>
      </c>
      <c r="T643">
        <v>2</v>
      </c>
      <c r="U643">
        <v>1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t="s">
        <v>47</v>
      </c>
      <c r="AI643" t="s">
        <v>48</v>
      </c>
      <c r="AJ643" s="3"/>
      <c r="AM643" t="s">
        <v>1035</v>
      </c>
      <c r="AN643">
        <v>-122.50451963</v>
      </c>
      <c r="AO643">
        <v>37.779864410000002</v>
      </c>
    </row>
    <row r="644" spans="1:41">
      <c r="A644" s="1" t="s">
        <v>893</v>
      </c>
      <c r="B644" s="1">
        <v>1</v>
      </c>
      <c r="C644" s="1" t="s">
        <v>894</v>
      </c>
      <c r="D644" s="1">
        <v>14393</v>
      </c>
      <c r="E644" s="4" t="s">
        <v>42</v>
      </c>
      <c r="F644" s="4" t="s">
        <v>895</v>
      </c>
      <c r="G644" s="1">
        <v>2</v>
      </c>
      <c r="H644" s="1" t="s">
        <v>1036</v>
      </c>
      <c r="I644" t="s">
        <v>1037</v>
      </c>
      <c r="K644" t="s">
        <v>945</v>
      </c>
      <c r="N644" t="s">
        <v>46</v>
      </c>
      <c r="O644" t="s">
        <v>1014</v>
      </c>
      <c r="Q644" s="3">
        <f t="shared" si="11"/>
        <v>3</v>
      </c>
      <c r="R644" s="3">
        <v>1</v>
      </c>
      <c r="S644" s="3">
        <v>0</v>
      </c>
      <c r="T644">
        <v>1</v>
      </c>
      <c r="U644">
        <v>2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t="s">
        <v>47</v>
      </c>
      <c r="AI644" t="s">
        <v>50</v>
      </c>
      <c r="AJ644" s="3"/>
      <c r="AM644" t="s">
        <v>1038</v>
      </c>
      <c r="AN644">
        <v>-122.50462654</v>
      </c>
      <c r="AO644">
        <v>37.77986327</v>
      </c>
    </row>
    <row r="645" spans="1:41">
      <c r="A645" s="1" t="s">
        <v>893</v>
      </c>
      <c r="B645" s="1">
        <v>1</v>
      </c>
      <c r="C645" s="1" t="s">
        <v>894</v>
      </c>
      <c r="D645" s="1">
        <v>14393</v>
      </c>
      <c r="E645" s="4" t="s">
        <v>42</v>
      </c>
      <c r="F645" s="4" t="s">
        <v>895</v>
      </c>
      <c r="G645" s="1">
        <v>2</v>
      </c>
      <c r="H645" s="1" t="s">
        <v>1039</v>
      </c>
      <c r="I645">
        <v>458</v>
      </c>
      <c r="K645" t="s">
        <v>1040</v>
      </c>
      <c r="N645" t="s">
        <v>46</v>
      </c>
      <c r="O645" t="s">
        <v>1041</v>
      </c>
      <c r="Q645" s="3">
        <f t="shared" si="11"/>
        <v>4</v>
      </c>
      <c r="R645" s="3">
        <v>1</v>
      </c>
      <c r="S645" s="3">
        <v>0</v>
      </c>
      <c r="T645">
        <v>1</v>
      </c>
      <c r="U645">
        <v>3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t="s">
        <v>47</v>
      </c>
      <c r="AI645" t="s">
        <v>48</v>
      </c>
      <c r="AJ645" s="3"/>
      <c r="AM645" t="s">
        <v>1042</v>
      </c>
      <c r="AN645">
        <v>-122.50484321</v>
      </c>
      <c r="AO645">
        <v>37.779889179999998</v>
      </c>
    </row>
    <row r="646" spans="1:41">
      <c r="A646" s="1" t="s">
        <v>893</v>
      </c>
      <c r="B646" s="1">
        <v>1</v>
      </c>
      <c r="C646" s="1" t="s">
        <v>894</v>
      </c>
      <c r="D646" s="1">
        <v>14393</v>
      </c>
      <c r="E646" s="4" t="s">
        <v>42</v>
      </c>
      <c r="F646" s="4" t="s">
        <v>895</v>
      </c>
      <c r="G646" s="1">
        <v>2</v>
      </c>
      <c r="H646" s="1" t="s">
        <v>1009</v>
      </c>
      <c r="I646">
        <v>25</v>
      </c>
      <c r="K646" t="s">
        <v>945</v>
      </c>
      <c r="N646" t="s">
        <v>46</v>
      </c>
      <c r="O646" t="s">
        <v>979</v>
      </c>
      <c r="Q646" s="3">
        <f t="shared" si="11"/>
        <v>3</v>
      </c>
      <c r="R646" s="3">
        <v>1</v>
      </c>
      <c r="S646" s="3">
        <v>0</v>
      </c>
      <c r="T646" s="3">
        <v>0</v>
      </c>
      <c r="U646" s="3">
        <v>0</v>
      </c>
      <c r="V646">
        <v>1</v>
      </c>
      <c r="W646">
        <v>2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t="s">
        <v>47</v>
      </c>
      <c r="AI646" t="s">
        <v>48</v>
      </c>
      <c r="AJ646" s="3"/>
      <c r="AL646" t="s">
        <v>1043</v>
      </c>
      <c r="AM646" t="s">
        <v>1044</v>
      </c>
      <c r="AN646">
        <v>-122.50403821</v>
      </c>
      <c r="AO646">
        <v>37.77957164</v>
      </c>
    </row>
    <row r="647" spans="1:41">
      <c r="A647" s="1" t="s">
        <v>893</v>
      </c>
      <c r="B647" s="1">
        <v>1</v>
      </c>
      <c r="C647" s="1" t="s">
        <v>894</v>
      </c>
      <c r="D647" s="1">
        <v>14393</v>
      </c>
      <c r="E647" s="4" t="s">
        <v>42</v>
      </c>
      <c r="F647" s="4" t="s">
        <v>895</v>
      </c>
      <c r="G647" s="1">
        <v>2</v>
      </c>
      <c r="H647" s="1" t="s">
        <v>950</v>
      </c>
      <c r="I647">
        <v>208</v>
      </c>
      <c r="K647" t="s">
        <v>945</v>
      </c>
      <c r="N647" t="s">
        <v>46</v>
      </c>
      <c r="O647" t="s">
        <v>964</v>
      </c>
      <c r="Q647" s="3">
        <f t="shared" si="11"/>
        <v>2</v>
      </c>
      <c r="R647" s="3">
        <v>1</v>
      </c>
      <c r="S647" s="3">
        <v>0</v>
      </c>
      <c r="T647" s="3">
        <v>0</v>
      </c>
      <c r="U647">
        <v>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t="s">
        <v>47</v>
      </c>
      <c r="AI647" t="s">
        <v>48</v>
      </c>
      <c r="AJ647" s="3"/>
      <c r="AM647" t="s">
        <v>1045</v>
      </c>
      <c r="AN647">
        <v>-122.50546792999999</v>
      </c>
      <c r="AO647">
        <v>37.77992373</v>
      </c>
    </row>
    <row r="648" spans="1:41">
      <c r="A648" s="1" t="s">
        <v>893</v>
      </c>
      <c r="B648" s="1">
        <v>1</v>
      </c>
      <c r="C648" s="1" t="s">
        <v>894</v>
      </c>
      <c r="D648" s="1">
        <v>14393</v>
      </c>
      <c r="E648" s="4" t="s">
        <v>42</v>
      </c>
      <c r="F648" s="4" t="s">
        <v>895</v>
      </c>
      <c r="G648" s="1">
        <v>2</v>
      </c>
      <c r="H648" s="1" t="s">
        <v>1046</v>
      </c>
      <c r="I648" t="s">
        <v>1047</v>
      </c>
      <c r="K648" t="s">
        <v>945</v>
      </c>
      <c r="N648" t="s">
        <v>46</v>
      </c>
      <c r="O648" t="s">
        <v>990</v>
      </c>
      <c r="Q648" s="3">
        <f t="shared" si="11"/>
        <v>3</v>
      </c>
      <c r="R648" s="3">
        <v>1</v>
      </c>
      <c r="S648" s="3">
        <v>0</v>
      </c>
      <c r="T648" s="3">
        <v>0</v>
      </c>
      <c r="U648">
        <v>2</v>
      </c>
      <c r="V648">
        <v>1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t="s">
        <v>47</v>
      </c>
      <c r="AI648" t="s">
        <v>48</v>
      </c>
      <c r="AJ648" s="3"/>
      <c r="AM648" t="s">
        <v>1048</v>
      </c>
      <c r="AN648">
        <v>-122.50556189</v>
      </c>
      <c r="AO648">
        <v>37.77995593</v>
      </c>
    </row>
    <row r="649" spans="1:41">
      <c r="A649" s="1" t="s">
        <v>893</v>
      </c>
      <c r="B649" s="1">
        <v>1</v>
      </c>
      <c r="C649" s="1" t="s">
        <v>894</v>
      </c>
      <c r="D649" s="1">
        <v>14393</v>
      </c>
      <c r="E649" s="4" t="s">
        <v>42</v>
      </c>
      <c r="F649" s="4" t="s">
        <v>895</v>
      </c>
      <c r="G649" s="1">
        <v>2</v>
      </c>
      <c r="H649" s="1" t="s">
        <v>990</v>
      </c>
      <c r="I649" t="s">
        <v>1049</v>
      </c>
      <c r="K649" t="s">
        <v>945</v>
      </c>
      <c r="N649" t="s">
        <v>46</v>
      </c>
      <c r="O649" t="s">
        <v>1050</v>
      </c>
      <c r="Q649" s="3">
        <f t="shared" si="11"/>
        <v>9</v>
      </c>
      <c r="R649" s="3">
        <v>1</v>
      </c>
      <c r="S649">
        <v>1</v>
      </c>
      <c r="T649">
        <v>2</v>
      </c>
      <c r="U649">
        <v>4</v>
      </c>
      <c r="V649">
        <v>2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t="s">
        <v>47</v>
      </c>
      <c r="AI649" t="s">
        <v>48</v>
      </c>
      <c r="AJ649" s="3"/>
      <c r="AK649" t="s">
        <v>1051</v>
      </c>
      <c r="AL649" t="s">
        <v>1052</v>
      </c>
      <c r="AM649" t="s">
        <v>1053</v>
      </c>
      <c r="AN649">
        <v>-122.50581083</v>
      </c>
      <c r="AO649">
        <v>37.779980930000001</v>
      </c>
    </row>
    <row r="650" spans="1:41">
      <c r="A650" s="1" t="s">
        <v>893</v>
      </c>
      <c r="B650" s="1">
        <v>1</v>
      </c>
      <c r="C650" s="1" t="s">
        <v>894</v>
      </c>
      <c r="D650" s="1">
        <v>14393</v>
      </c>
      <c r="E650" s="4" t="s">
        <v>42</v>
      </c>
      <c r="F650" s="4" t="s">
        <v>895</v>
      </c>
      <c r="G650" s="1">
        <v>2</v>
      </c>
      <c r="H650" s="1" t="s">
        <v>960</v>
      </c>
      <c r="I650">
        <v>250</v>
      </c>
      <c r="K650" t="s">
        <v>945</v>
      </c>
      <c r="N650" t="s">
        <v>53</v>
      </c>
      <c r="O650" t="s">
        <v>1054</v>
      </c>
      <c r="Q650" s="3">
        <f t="shared" si="11"/>
        <v>2</v>
      </c>
      <c r="R650" s="3">
        <v>1</v>
      </c>
      <c r="S650" s="3">
        <v>0</v>
      </c>
      <c r="T650" s="3">
        <v>0</v>
      </c>
      <c r="U650" s="3">
        <v>0</v>
      </c>
      <c r="V650">
        <v>1</v>
      </c>
      <c r="W650">
        <v>1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t="s">
        <v>47</v>
      </c>
      <c r="AI650" t="s">
        <v>48</v>
      </c>
      <c r="AJ650" s="3" t="s">
        <v>135</v>
      </c>
      <c r="AL650" t="s">
        <v>1055</v>
      </c>
      <c r="AM650" t="s">
        <v>1056</v>
      </c>
      <c r="AN650">
        <v>-122.50602315</v>
      </c>
      <c r="AO650">
        <v>37.780002000000003</v>
      </c>
    </row>
    <row r="651" spans="1:41">
      <c r="A651" s="1" t="s">
        <v>893</v>
      </c>
      <c r="B651" s="1">
        <v>1</v>
      </c>
      <c r="C651" s="1" t="s">
        <v>894</v>
      </c>
      <c r="D651" s="1">
        <v>14393</v>
      </c>
      <c r="E651" s="4" t="s">
        <v>42</v>
      </c>
      <c r="F651" s="4" t="s">
        <v>895</v>
      </c>
      <c r="G651" s="1">
        <v>2</v>
      </c>
      <c r="H651" s="1" t="s">
        <v>1057</v>
      </c>
      <c r="I651" t="s">
        <v>1058</v>
      </c>
      <c r="K651" t="s">
        <v>1059</v>
      </c>
      <c r="N651" t="s">
        <v>46</v>
      </c>
      <c r="O651" t="s">
        <v>958</v>
      </c>
      <c r="Q651" s="3">
        <f t="shared" si="11"/>
        <v>4</v>
      </c>
      <c r="R651" s="3">
        <v>1</v>
      </c>
      <c r="S651" s="3">
        <v>0</v>
      </c>
      <c r="T651" s="3">
        <v>0</v>
      </c>
      <c r="U651">
        <v>4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t="s">
        <v>47</v>
      </c>
      <c r="AI651" t="s">
        <v>50</v>
      </c>
      <c r="AJ651" s="3"/>
      <c r="AM651" t="s">
        <v>1060</v>
      </c>
      <c r="AN651">
        <v>-122.50665410000001</v>
      </c>
      <c r="AO651">
        <v>37.780035789999999</v>
      </c>
    </row>
    <row r="652" spans="1:41">
      <c r="A652" s="1" t="s">
        <v>893</v>
      </c>
      <c r="B652" s="1">
        <v>1</v>
      </c>
      <c r="C652" s="1" t="s">
        <v>894</v>
      </c>
      <c r="D652" s="1">
        <v>14393</v>
      </c>
      <c r="E652" s="4" t="s">
        <v>42</v>
      </c>
      <c r="F652" s="4" t="s">
        <v>895</v>
      </c>
      <c r="G652" s="1">
        <v>2</v>
      </c>
      <c r="H652" s="1" t="s">
        <v>958</v>
      </c>
      <c r="I652" t="s">
        <v>1061</v>
      </c>
      <c r="K652" t="s">
        <v>945</v>
      </c>
      <c r="N652" t="s">
        <v>46</v>
      </c>
      <c r="O652" t="s">
        <v>1062</v>
      </c>
      <c r="Q652" s="3">
        <f t="shared" si="11"/>
        <v>4</v>
      </c>
      <c r="R652" s="3">
        <v>1</v>
      </c>
      <c r="S652">
        <v>1</v>
      </c>
      <c r="T652" s="3">
        <v>0</v>
      </c>
      <c r="U652">
        <v>3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t="s">
        <v>47</v>
      </c>
      <c r="AI652" t="s">
        <v>48</v>
      </c>
      <c r="AJ652" s="3"/>
      <c r="AM652" t="s">
        <v>1063</v>
      </c>
      <c r="AN652">
        <v>-122.50688764</v>
      </c>
      <c r="AO652">
        <v>37.78011068</v>
      </c>
    </row>
    <row r="653" spans="1:41">
      <c r="A653" s="1" t="s">
        <v>893</v>
      </c>
      <c r="B653" s="1">
        <v>1</v>
      </c>
      <c r="C653" s="1" t="s">
        <v>894</v>
      </c>
      <c r="D653" s="1">
        <v>14393</v>
      </c>
      <c r="E653" s="4" t="s">
        <v>42</v>
      </c>
      <c r="F653" s="4" t="s">
        <v>895</v>
      </c>
      <c r="G653" s="1">
        <v>2</v>
      </c>
      <c r="H653" s="1" t="s">
        <v>1064</v>
      </c>
      <c r="I653" t="s">
        <v>1065</v>
      </c>
      <c r="K653" t="s">
        <v>945</v>
      </c>
      <c r="N653" t="s">
        <v>46</v>
      </c>
      <c r="O653" t="s">
        <v>1066</v>
      </c>
      <c r="Q653" s="3">
        <f t="shared" si="11"/>
        <v>6</v>
      </c>
      <c r="R653" s="3">
        <v>1</v>
      </c>
      <c r="S653">
        <v>2</v>
      </c>
      <c r="T653" s="3">
        <v>0</v>
      </c>
      <c r="U653">
        <v>4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t="s">
        <v>47</v>
      </c>
      <c r="AI653" t="s">
        <v>50</v>
      </c>
      <c r="AJ653" s="3"/>
      <c r="AM653" t="s">
        <v>1067</v>
      </c>
      <c r="AN653">
        <v>-122.50702766000001</v>
      </c>
      <c r="AO653">
        <v>37.780055439999998</v>
      </c>
    </row>
    <row r="654" spans="1:41">
      <c r="A654" s="1" t="s">
        <v>893</v>
      </c>
      <c r="B654" s="1">
        <v>1</v>
      </c>
      <c r="C654" s="1" t="s">
        <v>894</v>
      </c>
      <c r="D654" s="1">
        <v>14393</v>
      </c>
      <c r="E654" s="4" t="s">
        <v>42</v>
      </c>
      <c r="F654" s="4" t="s">
        <v>895</v>
      </c>
      <c r="G654" s="1">
        <v>2</v>
      </c>
      <c r="H654" s="1" t="s">
        <v>1068</v>
      </c>
      <c r="I654" t="s">
        <v>1069</v>
      </c>
      <c r="K654" t="s">
        <v>945</v>
      </c>
      <c r="N654" t="s">
        <v>46</v>
      </c>
      <c r="O654" t="s">
        <v>950</v>
      </c>
      <c r="Q654" s="3">
        <f t="shared" si="11"/>
        <v>4</v>
      </c>
      <c r="R654" s="3">
        <v>1</v>
      </c>
      <c r="S654" s="3">
        <v>0</v>
      </c>
      <c r="T654">
        <v>1</v>
      </c>
      <c r="U654">
        <v>3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t="s">
        <v>47</v>
      </c>
      <c r="AI654" t="s">
        <v>50</v>
      </c>
      <c r="AJ654" s="3"/>
      <c r="AM654" t="s">
        <v>1070</v>
      </c>
      <c r="AN654">
        <v>-122.50727617</v>
      </c>
      <c r="AO654">
        <v>37.780100939999997</v>
      </c>
    </row>
    <row r="655" spans="1:41">
      <c r="A655" s="1" t="s">
        <v>893</v>
      </c>
      <c r="B655" s="1">
        <v>1</v>
      </c>
      <c r="C655" s="1" t="s">
        <v>894</v>
      </c>
      <c r="D655" s="1">
        <v>14393</v>
      </c>
      <c r="E655" s="4" t="s">
        <v>42</v>
      </c>
      <c r="F655" s="4" t="s">
        <v>895</v>
      </c>
      <c r="G655" s="1">
        <v>2</v>
      </c>
      <c r="H655" s="1" t="s">
        <v>1071</v>
      </c>
      <c r="I655">
        <v>372</v>
      </c>
      <c r="K655" t="s">
        <v>945</v>
      </c>
      <c r="N655" t="s">
        <v>477</v>
      </c>
      <c r="O655" t="s">
        <v>976</v>
      </c>
      <c r="Q655" s="3">
        <f t="shared" si="11"/>
        <v>2</v>
      </c>
      <c r="R655" s="3">
        <v>1</v>
      </c>
      <c r="S655">
        <v>1</v>
      </c>
      <c r="T655" s="3">
        <v>0</v>
      </c>
      <c r="U655">
        <v>1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t="s">
        <v>47</v>
      </c>
      <c r="AI655" t="s">
        <v>48</v>
      </c>
      <c r="AJ655" s="3"/>
      <c r="AL655" t="s">
        <v>1072</v>
      </c>
      <c r="AM655" t="s">
        <v>1073</v>
      </c>
      <c r="AN655">
        <v>-122.50741738000001</v>
      </c>
      <c r="AO655">
        <v>37.780119769999999</v>
      </c>
    </row>
    <row r="656" spans="1:41">
      <c r="A656" s="1" t="s">
        <v>893</v>
      </c>
      <c r="B656" s="1">
        <v>1</v>
      </c>
      <c r="C656" s="1" t="s">
        <v>894</v>
      </c>
      <c r="D656" s="1">
        <v>14393</v>
      </c>
      <c r="E656" s="4" t="s">
        <v>42</v>
      </c>
      <c r="F656" s="4" t="s">
        <v>895</v>
      </c>
      <c r="G656" s="1">
        <v>2</v>
      </c>
      <c r="H656" s="1" t="s">
        <v>902</v>
      </c>
      <c r="I656" t="s">
        <v>1074</v>
      </c>
      <c r="K656" t="s">
        <v>945</v>
      </c>
      <c r="N656" t="s">
        <v>46</v>
      </c>
      <c r="O656" t="s">
        <v>1066</v>
      </c>
      <c r="Q656" s="3">
        <f t="shared" si="11"/>
        <v>5</v>
      </c>
      <c r="R656" s="3">
        <v>1</v>
      </c>
      <c r="S656">
        <v>1</v>
      </c>
      <c r="T656" s="3">
        <v>0</v>
      </c>
      <c r="U656" s="3">
        <v>0</v>
      </c>
      <c r="V656">
        <v>2</v>
      </c>
      <c r="W656">
        <v>2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t="s">
        <v>47</v>
      </c>
      <c r="AI656" t="s">
        <v>50</v>
      </c>
      <c r="AJ656" s="3"/>
      <c r="AL656" t="s">
        <v>1075</v>
      </c>
      <c r="AM656" t="s">
        <v>1076</v>
      </c>
      <c r="AN656">
        <v>-122.50819169</v>
      </c>
      <c r="AO656">
        <v>37.780064979999999</v>
      </c>
    </row>
    <row r="657" spans="1:41">
      <c r="A657" s="1" t="s">
        <v>893</v>
      </c>
      <c r="B657" s="1">
        <v>1</v>
      </c>
      <c r="C657" s="1" t="s">
        <v>894</v>
      </c>
      <c r="D657" s="1">
        <v>14393</v>
      </c>
      <c r="E657" s="4" t="s">
        <v>42</v>
      </c>
      <c r="F657" s="4" t="s">
        <v>895</v>
      </c>
      <c r="G657" s="1">
        <v>2</v>
      </c>
      <c r="H657" s="1" t="s">
        <v>1077</v>
      </c>
      <c r="I657" t="s">
        <v>1078</v>
      </c>
      <c r="K657" t="s">
        <v>945</v>
      </c>
      <c r="N657" t="s">
        <v>46</v>
      </c>
      <c r="O657" t="s">
        <v>1031</v>
      </c>
      <c r="Q657" s="3">
        <f t="shared" si="11"/>
        <v>3</v>
      </c>
      <c r="R657" s="3">
        <v>1</v>
      </c>
      <c r="S657" s="3">
        <v>0</v>
      </c>
      <c r="T657" s="3">
        <v>0</v>
      </c>
      <c r="U657">
        <v>3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t="s">
        <v>47</v>
      </c>
      <c r="AI657" t="s">
        <v>48</v>
      </c>
      <c r="AJ657" s="3"/>
      <c r="AM657" t="s">
        <v>1079</v>
      </c>
      <c r="AN657">
        <v>-122.50850148000001</v>
      </c>
      <c r="AO657">
        <v>37.780055359999999</v>
      </c>
    </row>
    <row r="658" spans="1:41">
      <c r="A658" s="1" t="s">
        <v>893</v>
      </c>
      <c r="B658" s="1">
        <v>1</v>
      </c>
      <c r="C658" s="1" t="s">
        <v>894</v>
      </c>
      <c r="D658" s="1">
        <v>14393</v>
      </c>
      <c r="E658" s="4" t="s">
        <v>42</v>
      </c>
      <c r="F658" s="4" t="s">
        <v>895</v>
      </c>
      <c r="G658" s="1">
        <v>2</v>
      </c>
      <c r="H658" s="1" t="s">
        <v>1062</v>
      </c>
      <c r="I658">
        <v>512</v>
      </c>
      <c r="K658" t="s">
        <v>945</v>
      </c>
      <c r="N658" t="s">
        <v>46</v>
      </c>
      <c r="O658" t="s">
        <v>950</v>
      </c>
      <c r="Q658" s="3">
        <f t="shared" si="11"/>
        <v>3</v>
      </c>
      <c r="R658" s="3">
        <v>1</v>
      </c>
      <c r="S658">
        <v>1</v>
      </c>
      <c r="T658" s="3">
        <v>0</v>
      </c>
      <c r="U658">
        <v>2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t="s">
        <v>47</v>
      </c>
      <c r="AI658" t="s">
        <v>48</v>
      </c>
      <c r="AJ658" s="3"/>
      <c r="AM658" t="s">
        <v>1080</v>
      </c>
      <c r="AN658">
        <v>-122.50876418</v>
      </c>
      <c r="AO658">
        <v>37.780020489999998</v>
      </c>
    </row>
    <row r="659" spans="1:41">
      <c r="A659" s="1" t="s">
        <v>893</v>
      </c>
      <c r="B659" s="1">
        <v>1</v>
      </c>
      <c r="C659" s="1" t="s">
        <v>894</v>
      </c>
      <c r="D659" s="1">
        <v>14393</v>
      </c>
      <c r="E659" s="4" t="s">
        <v>42</v>
      </c>
      <c r="F659" s="4" t="s">
        <v>895</v>
      </c>
      <c r="G659" s="1">
        <v>2</v>
      </c>
      <c r="H659" s="1" t="s">
        <v>946</v>
      </c>
      <c r="I659" t="s">
        <v>1081</v>
      </c>
      <c r="K659" t="s">
        <v>945</v>
      </c>
      <c r="N659" t="s">
        <v>46</v>
      </c>
      <c r="O659" t="s">
        <v>1082</v>
      </c>
      <c r="Q659" s="3">
        <f t="shared" si="11"/>
        <v>5</v>
      </c>
      <c r="R659" s="3">
        <v>1</v>
      </c>
      <c r="S659">
        <v>1</v>
      </c>
      <c r="T659" s="3">
        <v>0</v>
      </c>
      <c r="U659">
        <v>2</v>
      </c>
      <c r="V659">
        <v>1</v>
      </c>
      <c r="W659">
        <v>1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t="s">
        <v>88</v>
      </c>
      <c r="AI659" t="s">
        <v>48</v>
      </c>
      <c r="AJ659" s="3"/>
      <c r="AM659" t="s">
        <v>1083</v>
      </c>
      <c r="AN659">
        <v>-122.50892297</v>
      </c>
      <c r="AO659">
        <v>37.780014450000003</v>
      </c>
    </row>
    <row r="660" spans="1:41">
      <c r="A660" s="1" t="s">
        <v>893</v>
      </c>
      <c r="B660" s="1">
        <v>1</v>
      </c>
      <c r="C660" s="1" t="s">
        <v>894</v>
      </c>
      <c r="D660" s="1">
        <v>14393</v>
      </c>
      <c r="E660" s="4" t="s">
        <v>42</v>
      </c>
      <c r="F660" s="4" t="s">
        <v>895</v>
      </c>
      <c r="G660" s="1">
        <v>2</v>
      </c>
      <c r="H660" s="1" t="s">
        <v>1084</v>
      </c>
      <c r="I660">
        <v>680</v>
      </c>
      <c r="K660" t="s">
        <v>945</v>
      </c>
      <c r="N660" t="s">
        <v>53</v>
      </c>
      <c r="O660" t="s">
        <v>1085</v>
      </c>
      <c r="Q660" s="3">
        <f t="shared" si="11"/>
        <v>3</v>
      </c>
      <c r="R660" s="3">
        <v>1</v>
      </c>
      <c r="S660" s="3">
        <v>0</v>
      </c>
      <c r="T660" s="3">
        <v>0</v>
      </c>
      <c r="U660" s="3">
        <v>0</v>
      </c>
      <c r="V660">
        <v>2</v>
      </c>
      <c r="W660">
        <v>1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t="s">
        <v>47</v>
      </c>
      <c r="AI660" t="s">
        <v>50</v>
      </c>
      <c r="AJ660" s="3" t="s">
        <v>135</v>
      </c>
      <c r="AL660" t="s">
        <v>1086</v>
      </c>
      <c r="AM660" t="s">
        <v>1087</v>
      </c>
      <c r="AN660">
        <v>-122.5112915</v>
      </c>
      <c r="AO660">
        <v>37.779978589999999</v>
      </c>
    </row>
    <row r="661" spans="1:41">
      <c r="A661" s="1" t="s">
        <v>893</v>
      </c>
      <c r="B661" s="1">
        <v>1</v>
      </c>
      <c r="C661" s="1" t="s">
        <v>894</v>
      </c>
      <c r="D661" s="1">
        <v>14393</v>
      </c>
      <c r="E661" s="4" t="s">
        <v>42</v>
      </c>
      <c r="F661" s="4" t="s">
        <v>895</v>
      </c>
      <c r="G661" s="1">
        <v>2</v>
      </c>
      <c r="H661" s="1" t="s">
        <v>979</v>
      </c>
      <c r="I661">
        <v>902</v>
      </c>
      <c r="K661" t="s">
        <v>945</v>
      </c>
      <c r="N661" t="s">
        <v>46</v>
      </c>
      <c r="O661" t="s">
        <v>1088</v>
      </c>
      <c r="Q661" s="3">
        <f t="shared" si="11"/>
        <v>2</v>
      </c>
      <c r="R661" s="3">
        <v>1</v>
      </c>
      <c r="S661" s="3">
        <v>0</v>
      </c>
      <c r="T661" s="3">
        <v>0</v>
      </c>
      <c r="U661" s="3">
        <v>0</v>
      </c>
      <c r="V661">
        <v>2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t="s">
        <v>88</v>
      </c>
      <c r="AI661" t="s">
        <v>50</v>
      </c>
      <c r="AJ661" s="3"/>
      <c r="AM661" t="s">
        <v>1089</v>
      </c>
      <c r="AN661">
        <v>-122.51271537</v>
      </c>
      <c r="AO661">
        <v>37.779134069999998</v>
      </c>
    </row>
    <row r="662" spans="1:41">
      <c r="A662" s="1" t="s">
        <v>893</v>
      </c>
      <c r="B662" s="1">
        <v>1</v>
      </c>
      <c r="C662" s="1" t="s">
        <v>894</v>
      </c>
      <c r="D662" s="1">
        <v>14393</v>
      </c>
      <c r="E662" s="4" t="s">
        <v>42</v>
      </c>
      <c r="F662" s="4" t="s">
        <v>895</v>
      </c>
      <c r="G662" s="1">
        <v>2</v>
      </c>
      <c r="H662" s="1" t="s">
        <v>1090</v>
      </c>
      <c r="I662" t="s">
        <v>1091</v>
      </c>
      <c r="K662" t="s">
        <v>1092</v>
      </c>
      <c r="N662" t="s">
        <v>46</v>
      </c>
      <c r="O662" t="s">
        <v>1057</v>
      </c>
      <c r="Q662" s="3">
        <f t="shared" si="11"/>
        <v>3</v>
      </c>
      <c r="R662" s="3">
        <v>1</v>
      </c>
      <c r="S662">
        <v>1</v>
      </c>
      <c r="T662" s="3">
        <v>0</v>
      </c>
      <c r="U662">
        <v>2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t="s">
        <v>47</v>
      </c>
      <c r="AI662" t="s">
        <v>48</v>
      </c>
      <c r="AJ662" s="3"/>
      <c r="AM662" t="s">
        <v>1093</v>
      </c>
      <c r="AN662">
        <v>-122.50293689999999</v>
      </c>
      <c r="AO662">
        <v>37.779988250000002</v>
      </c>
    </row>
    <row r="663" spans="1:41">
      <c r="A663" s="1" t="s">
        <v>893</v>
      </c>
      <c r="B663" s="1">
        <v>1</v>
      </c>
      <c r="C663" s="1" t="s">
        <v>894</v>
      </c>
      <c r="D663" s="1">
        <v>14393</v>
      </c>
      <c r="E663" s="4" t="s">
        <v>42</v>
      </c>
      <c r="F663" s="4" t="s">
        <v>895</v>
      </c>
      <c r="G663" s="1">
        <v>2</v>
      </c>
      <c r="H663" s="1" t="s">
        <v>1094</v>
      </c>
      <c r="I663">
        <v>460</v>
      </c>
      <c r="K663" t="s">
        <v>1092</v>
      </c>
      <c r="N663" t="s">
        <v>46</v>
      </c>
      <c r="O663" t="s">
        <v>968</v>
      </c>
      <c r="Q663" s="3">
        <f t="shared" si="11"/>
        <v>2</v>
      </c>
      <c r="R663" s="3">
        <v>1</v>
      </c>
      <c r="S663">
        <v>1</v>
      </c>
      <c r="T663" s="3">
        <v>0</v>
      </c>
      <c r="U663">
        <v>1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t="s">
        <v>47</v>
      </c>
      <c r="AI663" t="s">
        <v>48</v>
      </c>
      <c r="AJ663" s="3"/>
      <c r="AM663" t="s">
        <v>1095</v>
      </c>
      <c r="AN663">
        <v>-122.50294882</v>
      </c>
      <c r="AO663">
        <v>37.780096980000003</v>
      </c>
    </row>
    <row r="664" spans="1:41">
      <c r="A664" s="1" t="s">
        <v>893</v>
      </c>
      <c r="B664" s="1">
        <v>1</v>
      </c>
      <c r="C664" s="1" t="s">
        <v>894</v>
      </c>
      <c r="D664" s="1">
        <v>14393</v>
      </c>
      <c r="E664" s="4" t="s">
        <v>42</v>
      </c>
      <c r="F664" s="4" t="s">
        <v>895</v>
      </c>
      <c r="G664" s="1">
        <v>2</v>
      </c>
      <c r="H664" s="1" t="s">
        <v>1088</v>
      </c>
      <c r="I664">
        <v>456</v>
      </c>
      <c r="K664" t="s">
        <v>1092</v>
      </c>
      <c r="N664" t="s">
        <v>46</v>
      </c>
      <c r="O664" t="s">
        <v>989</v>
      </c>
      <c r="Q664" s="3">
        <f t="shared" si="11"/>
        <v>2</v>
      </c>
      <c r="R664" s="3">
        <v>1</v>
      </c>
      <c r="S664">
        <v>1</v>
      </c>
      <c r="T664" s="3">
        <v>0</v>
      </c>
      <c r="U664">
        <v>1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t="s">
        <v>88</v>
      </c>
      <c r="AI664" t="s">
        <v>48</v>
      </c>
      <c r="AJ664" s="3"/>
      <c r="AM664" t="s">
        <v>1096</v>
      </c>
      <c r="AN664">
        <v>-122.50295785</v>
      </c>
      <c r="AO664">
        <v>37.780195470000002</v>
      </c>
    </row>
    <row r="665" spans="1:41">
      <c r="A665" s="1" t="s">
        <v>893</v>
      </c>
      <c r="B665" s="1">
        <v>1</v>
      </c>
      <c r="C665" s="1" t="s">
        <v>894</v>
      </c>
      <c r="D665" s="1">
        <v>14393</v>
      </c>
      <c r="E665" s="4" t="s">
        <v>42</v>
      </c>
      <c r="F665" s="4" t="s">
        <v>895</v>
      </c>
      <c r="G665" s="1">
        <v>2</v>
      </c>
      <c r="H665" s="1" t="s">
        <v>1097</v>
      </c>
      <c r="I665" t="s">
        <v>1098</v>
      </c>
      <c r="K665" t="s">
        <v>1092</v>
      </c>
      <c r="N665" t="s">
        <v>46</v>
      </c>
      <c r="O665" t="s">
        <v>1099</v>
      </c>
      <c r="Q665" s="3">
        <f t="shared" ref="Q665:Q728" si="12">SUM(S665:AE665)</f>
        <v>5</v>
      </c>
      <c r="R665" s="3">
        <v>1</v>
      </c>
      <c r="S665">
        <v>2</v>
      </c>
      <c r="T665" s="3">
        <v>0</v>
      </c>
      <c r="U665">
        <v>3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t="s">
        <v>88</v>
      </c>
      <c r="AI665" t="s">
        <v>48</v>
      </c>
      <c r="AJ665" s="3"/>
      <c r="AK665" t="s">
        <v>1051</v>
      </c>
      <c r="AM665" t="s">
        <v>1100</v>
      </c>
      <c r="AN665">
        <v>-122.50293196</v>
      </c>
      <c r="AO665">
        <v>37.780257589999998</v>
      </c>
    </row>
    <row r="666" spans="1:41">
      <c r="A666" s="1" t="s">
        <v>893</v>
      </c>
      <c r="B666" s="1">
        <v>1</v>
      </c>
      <c r="C666" s="1" t="s">
        <v>894</v>
      </c>
      <c r="D666" s="1">
        <v>14393</v>
      </c>
      <c r="E666" s="4" t="s">
        <v>42</v>
      </c>
      <c r="F666" s="4" t="s">
        <v>895</v>
      </c>
      <c r="G666" s="1">
        <v>2</v>
      </c>
      <c r="H666" s="1" t="s">
        <v>1101</v>
      </c>
      <c r="I666" t="s">
        <v>1102</v>
      </c>
      <c r="K666" t="s">
        <v>1092</v>
      </c>
      <c r="N666" t="s">
        <v>46</v>
      </c>
      <c r="O666" t="s">
        <v>960</v>
      </c>
      <c r="Q666" s="3">
        <f t="shared" si="12"/>
        <v>4</v>
      </c>
      <c r="R666" s="3">
        <v>1</v>
      </c>
      <c r="S666" s="3">
        <v>0</v>
      </c>
      <c r="T666">
        <v>1</v>
      </c>
      <c r="U666">
        <v>3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t="s">
        <v>88</v>
      </c>
      <c r="AI666" t="s">
        <v>48</v>
      </c>
      <c r="AJ666" s="3"/>
      <c r="AM666" t="s">
        <v>1103</v>
      </c>
      <c r="AN666">
        <v>-122.50296993000001</v>
      </c>
      <c r="AO666">
        <v>37.780470950000002</v>
      </c>
    </row>
    <row r="667" spans="1:41">
      <c r="A667" s="1" t="s">
        <v>893</v>
      </c>
      <c r="B667" s="1">
        <v>1</v>
      </c>
      <c r="C667" s="1" t="s">
        <v>894</v>
      </c>
      <c r="D667" s="1">
        <v>14393</v>
      </c>
      <c r="E667" s="4" t="s">
        <v>42</v>
      </c>
      <c r="F667" s="4" t="s">
        <v>895</v>
      </c>
      <c r="G667" s="1">
        <v>2</v>
      </c>
      <c r="H667" s="1" t="s">
        <v>1104</v>
      </c>
      <c r="I667">
        <v>432</v>
      </c>
      <c r="K667" t="s">
        <v>1092</v>
      </c>
      <c r="N667" t="s">
        <v>46</v>
      </c>
      <c r="O667" t="s">
        <v>1003</v>
      </c>
      <c r="Q667" s="3">
        <f t="shared" si="12"/>
        <v>2</v>
      </c>
      <c r="R667" s="3">
        <v>1</v>
      </c>
      <c r="S667">
        <v>1</v>
      </c>
      <c r="T667" s="3">
        <v>0</v>
      </c>
      <c r="U667">
        <v>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t="s">
        <v>88</v>
      </c>
      <c r="AI667" t="s">
        <v>48</v>
      </c>
      <c r="AJ667" s="3"/>
      <c r="AM667" t="s">
        <v>1105</v>
      </c>
      <c r="AN667">
        <v>-122.50299375</v>
      </c>
      <c r="AO667">
        <v>37.780605659999999</v>
      </c>
    </row>
    <row r="668" spans="1:41">
      <c r="A668" s="1" t="s">
        <v>893</v>
      </c>
      <c r="B668" s="1">
        <v>1</v>
      </c>
      <c r="C668" s="1" t="s">
        <v>894</v>
      </c>
      <c r="D668" s="1">
        <v>14393</v>
      </c>
      <c r="E668" s="4" t="s">
        <v>42</v>
      </c>
      <c r="F668" s="4" t="s">
        <v>895</v>
      </c>
      <c r="G668" s="1">
        <v>2</v>
      </c>
      <c r="H668" s="1" t="s">
        <v>1106</v>
      </c>
      <c r="I668">
        <v>422</v>
      </c>
      <c r="K668" t="s">
        <v>1092</v>
      </c>
      <c r="N668" t="s">
        <v>46</v>
      </c>
      <c r="O668" t="s">
        <v>906</v>
      </c>
      <c r="Q668" s="3">
        <f t="shared" si="12"/>
        <v>1</v>
      </c>
      <c r="R668" s="3">
        <v>1</v>
      </c>
      <c r="S668" s="3">
        <v>0</v>
      </c>
      <c r="T668" s="3">
        <v>0</v>
      </c>
      <c r="U668">
        <v>1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t="s">
        <v>88</v>
      </c>
      <c r="AI668" t="s">
        <v>48</v>
      </c>
      <c r="AJ668" s="3"/>
      <c r="AM668" t="s">
        <v>1107</v>
      </c>
      <c r="AN668">
        <v>-122.50299518999999</v>
      </c>
      <c r="AO668">
        <v>37.780729020000003</v>
      </c>
    </row>
    <row r="669" spans="1:41">
      <c r="A669" s="1" t="s">
        <v>893</v>
      </c>
      <c r="B669" s="1">
        <v>1</v>
      </c>
      <c r="C669" s="1" t="s">
        <v>894</v>
      </c>
      <c r="D669" s="1">
        <v>14393</v>
      </c>
      <c r="E669" s="4" t="s">
        <v>42</v>
      </c>
      <c r="F669" s="4" t="s">
        <v>895</v>
      </c>
      <c r="G669" s="1">
        <v>2</v>
      </c>
      <c r="H669" s="1" t="s">
        <v>1108</v>
      </c>
      <c r="I669" t="s">
        <v>1109</v>
      </c>
      <c r="K669" t="s">
        <v>1092</v>
      </c>
      <c r="N669" t="s">
        <v>46</v>
      </c>
      <c r="O669" t="s">
        <v>1062</v>
      </c>
      <c r="Q669" s="3">
        <f t="shared" si="12"/>
        <v>5</v>
      </c>
      <c r="R669" s="3">
        <v>1</v>
      </c>
      <c r="S669">
        <v>1</v>
      </c>
      <c r="T669">
        <v>1</v>
      </c>
      <c r="U669">
        <v>3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t="s">
        <v>88</v>
      </c>
      <c r="AI669" t="s">
        <v>48</v>
      </c>
      <c r="AJ669" s="3"/>
      <c r="AM669" t="s">
        <v>1110</v>
      </c>
      <c r="AN669">
        <v>-122.50297906999999</v>
      </c>
      <c r="AO669">
        <v>37.780802340000001</v>
      </c>
    </row>
    <row r="670" spans="1:41">
      <c r="A670" s="1" t="s">
        <v>893</v>
      </c>
      <c r="B670" s="1">
        <v>1</v>
      </c>
      <c r="C670" s="1" t="s">
        <v>894</v>
      </c>
      <c r="D670" s="1">
        <v>14393</v>
      </c>
      <c r="E670" s="4" t="s">
        <v>42</v>
      </c>
      <c r="F670" s="4" t="s">
        <v>895</v>
      </c>
      <c r="G670" s="1">
        <v>2</v>
      </c>
      <c r="H670" s="1" t="s">
        <v>1111</v>
      </c>
      <c r="I670">
        <v>410</v>
      </c>
      <c r="K670" t="s">
        <v>1092</v>
      </c>
      <c r="N670" t="s">
        <v>46</v>
      </c>
      <c r="O670" t="s">
        <v>950</v>
      </c>
      <c r="Q670" s="3">
        <f t="shared" si="12"/>
        <v>3</v>
      </c>
      <c r="R670" s="3">
        <v>1</v>
      </c>
      <c r="S670" s="3">
        <v>0</v>
      </c>
      <c r="T670">
        <v>1</v>
      </c>
      <c r="U670">
        <v>2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t="s">
        <v>88</v>
      </c>
      <c r="AI670" t="s">
        <v>48</v>
      </c>
      <c r="AJ670" s="3"/>
      <c r="AM670" t="s">
        <v>1112</v>
      </c>
      <c r="AN670">
        <v>-122.50299167999999</v>
      </c>
      <c r="AO670">
        <v>37.780946319999998</v>
      </c>
    </row>
    <row r="671" spans="1:41">
      <c r="A671" s="1" t="s">
        <v>893</v>
      </c>
      <c r="B671" s="1">
        <v>1</v>
      </c>
      <c r="C671" s="1" t="s">
        <v>894</v>
      </c>
      <c r="D671" s="1">
        <v>14393</v>
      </c>
      <c r="E671" s="4" t="s">
        <v>42</v>
      </c>
      <c r="F671" s="4" t="s">
        <v>895</v>
      </c>
      <c r="G671" s="1">
        <v>2</v>
      </c>
      <c r="H671" s="1" t="s">
        <v>1041</v>
      </c>
      <c r="I671" t="s">
        <v>1113</v>
      </c>
      <c r="K671" t="s">
        <v>1092</v>
      </c>
      <c r="N671" t="s">
        <v>46</v>
      </c>
      <c r="O671" t="s">
        <v>990</v>
      </c>
      <c r="Q671" s="3">
        <f t="shared" si="12"/>
        <v>3</v>
      </c>
      <c r="R671" s="3">
        <v>1</v>
      </c>
      <c r="S671">
        <v>1</v>
      </c>
      <c r="T671" s="3">
        <v>0</v>
      </c>
      <c r="U671">
        <v>2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t="s">
        <v>88</v>
      </c>
      <c r="AI671" t="s">
        <v>48</v>
      </c>
      <c r="AJ671" s="3"/>
      <c r="AM671" t="s">
        <v>1114</v>
      </c>
      <c r="AN671">
        <v>-122.50302775999999</v>
      </c>
      <c r="AO671">
        <v>37.78102793</v>
      </c>
    </row>
    <row r="672" spans="1:41">
      <c r="A672" s="1" t="s">
        <v>893</v>
      </c>
      <c r="B672" s="1">
        <v>1</v>
      </c>
      <c r="C672" s="1" t="s">
        <v>894</v>
      </c>
      <c r="D672" s="1">
        <v>14393</v>
      </c>
      <c r="E672" s="4" t="s">
        <v>42</v>
      </c>
      <c r="F672" s="4" t="s">
        <v>895</v>
      </c>
      <c r="G672" s="1">
        <v>2</v>
      </c>
      <c r="H672" s="1" t="s">
        <v>1115</v>
      </c>
      <c r="I672">
        <v>4033</v>
      </c>
      <c r="K672" t="s">
        <v>1116</v>
      </c>
      <c r="N672" t="s">
        <v>46</v>
      </c>
      <c r="O672" t="s">
        <v>1014</v>
      </c>
      <c r="Q672" s="3">
        <f t="shared" si="12"/>
        <v>2</v>
      </c>
      <c r="R672" s="3">
        <v>1</v>
      </c>
      <c r="S672" s="3">
        <v>0</v>
      </c>
      <c r="T672" s="3">
        <v>0</v>
      </c>
      <c r="U672">
        <v>2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t="s">
        <v>47</v>
      </c>
      <c r="AI672" t="s">
        <v>50</v>
      </c>
      <c r="AJ672" s="3"/>
      <c r="AM672" t="s">
        <v>1117</v>
      </c>
      <c r="AN672">
        <v>-122.50264149</v>
      </c>
      <c r="AO672">
        <v>37.781173019999997</v>
      </c>
    </row>
    <row r="673" spans="1:41">
      <c r="A673" s="1" t="s">
        <v>893</v>
      </c>
      <c r="B673" s="1">
        <v>1</v>
      </c>
      <c r="C673" s="1" t="s">
        <v>894</v>
      </c>
      <c r="D673" s="1">
        <v>14393</v>
      </c>
      <c r="E673" s="4" t="s">
        <v>42</v>
      </c>
      <c r="F673" s="4" t="s">
        <v>895</v>
      </c>
      <c r="G673" s="1">
        <v>2</v>
      </c>
      <c r="H673" s="1" t="s">
        <v>1118</v>
      </c>
      <c r="I673" t="s">
        <v>1119</v>
      </c>
      <c r="K673" t="s">
        <v>1092</v>
      </c>
      <c r="N673" t="s">
        <v>46</v>
      </c>
      <c r="O673" t="s">
        <v>1120</v>
      </c>
      <c r="Q673" s="3">
        <f t="shared" si="12"/>
        <v>6</v>
      </c>
      <c r="R673" s="3">
        <v>1</v>
      </c>
      <c r="S673">
        <v>1</v>
      </c>
      <c r="T673">
        <v>1</v>
      </c>
      <c r="U673">
        <v>4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t="s">
        <v>47</v>
      </c>
      <c r="AI673" t="s">
        <v>50</v>
      </c>
      <c r="AJ673" s="3"/>
      <c r="AM673" t="s">
        <v>1121</v>
      </c>
      <c r="AN673">
        <v>-122.5031931</v>
      </c>
      <c r="AO673">
        <v>37.781084100000001</v>
      </c>
    </row>
    <row r="674" spans="1:41">
      <c r="A674" s="1" t="s">
        <v>893</v>
      </c>
      <c r="B674" s="1">
        <v>1</v>
      </c>
      <c r="C674" s="1" t="s">
        <v>894</v>
      </c>
      <c r="D674" s="1">
        <v>14393</v>
      </c>
      <c r="E674" s="4" t="s">
        <v>42</v>
      </c>
      <c r="F674" s="4" t="s">
        <v>895</v>
      </c>
      <c r="G674" s="1">
        <v>2</v>
      </c>
      <c r="H674" s="1" t="s">
        <v>1122</v>
      </c>
      <c r="I674">
        <v>415</v>
      </c>
      <c r="K674" t="s">
        <v>1092</v>
      </c>
      <c r="N674" t="s">
        <v>46</v>
      </c>
      <c r="O674" t="s">
        <v>964</v>
      </c>
      <c r="Q674" s="3">
        <f t="shared" si="12"/>
        <v>2</v>
      </c>
      <c r="R674" s="3">
        <v>1</v>
      </c>
      <c r="S674">
        <v>1</v>
      </c>
      <c r="T674" s="3">
        <v>0</v>
      </c>
      <c r="U674">
        <v>1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t="s">
        <v>88</v>
      </c>
      <c r="AI674" t="s">
        <v>48</v>
      </c>
      <c r="AJ674" s="3"/>
      <c r="AM674" t="s">
        <v>1123</v>
      </c>
      <c r="AN674">
        <v>-122.503151</v>
      </c>
      <c r="AO674">
        <v>37.780874590000003</v>
      </c>
    </row>
    <row r="675" spans="1:41">
      <c r="A675" s="1" t="s">
        <v>893</v>
      </c>
      <c r="B675" s="1">
        <v>1</v>
      </c>
      <c r="C675" s="1" t="s">
        <v>894</v>
      </c>
      <c r="D675" s="1">
        <v>14393</v>
      </c>
      <c r="E675" s="4" t="s">
        <v>42</v>
      </c>
      <c r="F675" s="4" t="s">
        <v>895</v>
      </c>
      <c r="G675" s="1">
        <v>2</v>
      </c>
      <c r="H675" s="1" t="s">
        <v>1124</v>
      </c>
      <c r="I675" t="s">
        <v>1125</v>
      </c>
      <c r="K675" t="s">
        <v>1092</v>
      </c>
      <c r="N675" t="s">
        <v>46</v>
      </c>
      <c r="O675" t="s">
        <v>1023</v>
      </c>
      <c r="Q675" s="3">
        <f t="shared" si="12"/>
        <v>3</v>
      </c>
      <c r="R675" s="3">
        <v>1</v>
      </c>
      <c r="S675">
        <v>1</v>
      </c>
      <c r="T675" s="3">
        <v>0</v>
      </c>
      <c r="U675">
        <v>2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t="s">
        <v>88</v>
      </c>
      <c r="AI675" t="s">
        <v>48</v>
      </c>
      <c r="AJ675" s="3"/>
      <c r="AM675" t="s">
        <v>1126</v>
      </c>
      <c r="AN675">
        <v>-122.50314922</v>
      </c>
      <c r="AO675">
        <v>37.780612769999998</v>
      </c>
    </row>
    <row r="676" spans="1:41">
      <c r="A676" s="1" t="s">
        <v>893</v>
      </c>
      <c r="B676" s="1">
        <v>1</v>
      </c>
      <c r="C676" s="1" t="s">
        <v>894</v>
      </c>
      <c r="D676" s="1">
        <v>14393</v>
      </c>
      <c r="E676" s="4" t="s">
        <v>42</v>
      </c>
      <c r="F676" s="4" t="s">
        <v>895</v>
      </c>
      <c r="G676" s="1">
        <v>2</v>
      </c>
      <c r="H676" s="1" t="s">
        <v>1066</v>
      </c>
      <c r="I676" t="s">
        <v>1127</v>
      </c>
      <c r="K676" t="s">
        <v>1092</v>
      </c>
      <c r="N676" t="s">
        <v>46</v>
      </c>
      <c r="O676" t="s">
        <v>958</v>
      </c>
      <c r="Q676" s="3">
        <f t="shared" si="12"/>
        <v>4</v>
      </c>
      <c r="R676" s="3">
        <v>1</v>
      </c>
      <c r="S676">
        <v>1</v>
      </c>
      <c r="T676" s="3">
        <v>0</v>
      </c>
      <c r="U676">
        <v>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t="s">
        <v>88</v>
      </c>
      <c r="AI676" t="s">
        <v>48</v>
      </c>
      <c r="AJ676" s="3"/>
      <c r="AM676" t="s">
        <v>1128</v>
      </c>
      <c r="AN676">
        <v>-122.50310463</v>
      </c>
      <c r="AO676">
        <v>37.780468059999997</v>
      </c>
    </row>
    <row r="677" spans="1:41">
      <c r="A677" s="1" t="s">
        <v>893</v>
      </c>
      <c r="B677" s="1">
        <v>1</v>
      </c>
      <c r="C677" s="1" t="s">
        <v>894</v>
      </c>
      <c r="D677" s="1">
        <v>14393</v>
      </c>
      <c r="E677" s="4" t="s">
        <v>42</v>
      </c>
      <c r="F677" s="4" t="s">
        <v>895</v>
      </c>
      <c r="G677" s="1">
        <v>2</v>
      </c>
      <c r="H677" s="1" t="s">
        <v>1129</v>
      </c>
      <c r="I677" t="s">
        <v>1130</v>
      </c>
      <c r="K677" t="s">
        <v>1092</v>
      </c>
      <c r="N677" t="s">
        <v>46</v>
      </c>
      <c r="O677" t="s">
        <v>1124</v>
      </c>
      <c r="Q677" s="3">
        <f t="shared" si="12"/>
        <v>6</v>
      </c>
      <c r="R677" s="3">
        <v>1</v>
      </c>
      <c r="S677">
        <v>1</v>
      </c>
      <c r="T677">
        <v>2</v>
      </c>
      <c r="U677">
        <v>3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1</v>
      </c>
      <c r="AH677" t="s">
        <v>88</v>
      </c>
      <c r="AI677" t="s">
        <v>48</v>
      </c>
      <c r="AJ677" s="3"/>
      <c r="AL677" t="s">
        <v>1131</v>
      </c>
      <c r="AM677" t="s">
        <v>1132</v>
      </c>
      <c r="AN677">
        <v>-122.50311861</v>
      </c>
      <c r="AO677">
        <v>37.7803057</v>
      </c>
    </row>
    <row r="678" spans="1:41">
      <c r="A678" s="1" t="s">
        <v>893</v>
      </c>
      <c r="B678" s="1">
        <v>1</v>
      </c>
      <c r="C678" s="1" t="s">
        <v>894</v>
      </c>
      <c r="D678" s="1">
        <v>14393</v>
      </c>
      <c r="E678" s="4" t="s">
        <v>42</v>
      </c>
      <c r="F678" s="4" t="s">
        <v>895</v>
      </c>
      <c r="G678" s="1">
        <v>2</v>
      </c>
      <c r="H678" s="1" t="s">
        <v>1133</v>
      </c>
      <c r="I678">
        <v>451</v>
      </c>
      <c r="K678" t="s">
        <v>1092</v>
      </c>
      <c r="N678" t="s">
        <v>46</v>
      </c>
      <c r="O678" t="s">
        <v>981</v>
      </c>
      <c r="Q678" s="3">
        <f t="shared" si="12"/>
        <v>2</v>
      </c>
      <c r="R678" s="3">
        <v>1</v>
      </c>
      <c r="S678" s="3">
        <v>0</v>
      </c>
      <c r="T678">
        <v>1</v>
      </c>
      <c r="U678">
        <v>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t="s">
        <v>88</v>
      </c>
      <c r="AI678" t="s">
        <v>48</v>
      </c>
      <c r="AJ678" s="3"/>
      <c r="AM678" t="s">
        <v>1134</v>
      </c>
      <c r="AN678">
        <v>-122.50310846000001</v>
      </c>
      <c r="AO678">
        <v>37.780171879999997</v>
      </c>
    </row>
    <row r="679" spans="1:41">
      <c r="A679" s="1" t="s">
        <v>893</v>
      </c>
      <c r="B679" s="1">
        <v>1</v>
      </c>
      <c r="C679" s="1" t="s">
        <v>894</v>
      </c>
      <c r="D679" s="1">
        <v>14393</v>
      </c>
      <c r="E679" s="4" t="s">
        <v>42</v>
      </c>
      <c r="F679" s="4" t="s">
        <v>895</v>
      </c>
      <c r="G679" s="1">
        <v>2</v>
      </c>
      <c r="H679" s="1" t="s">
        <v>1135</v>
      </c>
      <c r="I679">
        <v>455</v>
      </c>
      <c r="K679" t="s">
        <v>1092</v>
      </c>
      <c r="N679" t="s">
        <v>46</v>
      </c>
      <c r="O679" t="s">
        <v>918</v>
      </c>
      <c r="Q679" s="3">
        <f t="shared" si="12"/>
        <v>2</v>
      </c>
      <c r="R679" s="3">
        <v>1</v>
      </c>
      <c r="S679" s="3">
        <v>0</v>
      </c>
      <c r="T679" s="3">
        <v>0</v>
      </c>
      <c r="U679">
        <v>2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t="s">
        <v>88</v>
      </c>
      <c r="AI679" t="s">
        <v>48</v>
      </c>
      <c r="AJ679" s="3"/>
      <c r="AM679" t="s">
        <v>1136</v>
      </c>
      <c r="AN679">
        <v>-122.50308324</v>
      </c>
      <c r="AO679">
        <v>37.780102679999999</v>
      </c>
    </row>
    <row r="680" spans="1:41">
      <c r="A680" s="1" t="s">
        <v>893</v>
      </c>
      <c r="B680" s="1">
        <v>1</v>
      </c>
      <c r="C680" s="1" t="s">
        <v>894</v>
      </c>
      <c r="D680" s="1">
        <v>14393</v>
      </c>
      <c r="E680" s="4" t="s">
        <v>42</v>
      </c>
      <c r="F680" s="4" t="s">
        <v>895</v>
      </c>
      <c r="G680" s="1">
        <v>2</v>
      </c>
      <c r="H680" s="1" t="s">
        <v>1137</v>
      </c>
      <c r="I680" t="s">
        <v>1138</v>
      </c>
      <c r="K680" t="s">
        <v>1092</v>
      </c>
      <c r="N680" t="s">
        <v>46</v>
      </c>
      <c r="O680" t="s">
        <v>1036</v>
      </c>
      <c r="Q680" s="3">
        <f t="shared" si="12"/>
        <v>3</v>
      </c>
      <c r="R680" s="3">
        <v>1</v>
      </c>
      <c r="S680">
        <v>1</v>
      </c>
      <c r="T680" s="3">
        <v>0</v>
      </c>
      <c r="U680">
        <v>2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t="s">
        <v>88</v>
      </c>
      <c r="AI680" t="s">
        <v>48</v>
      </c>
      <c r="AJ680" s="3"/>
      <c r="AM680" t="s">
        <v>1139</v>
      </c>
      <c r="AN680">
        <v>-122.50306442999999</v>
      </c>
      <c r="AO680">
        <v>37.780006299999997</v>
      </c>
    </row>
    <row r="681" spans="1:41">
      <c r="A681" s="1" t="s">
        <v>893</v>
      </c>
      <c r="B681" s="1">
        <v>1</v>
      </c>
      <c r="C681" s="1" t="s">
        <v>894</v>
      </c>
      <c r="D681" s="1">
        <v>14393</v>
      </c>
      <c r="E681" s="4" t="s">
        <v>42</v>
      </c>
      <c r="F681" s="4" t="s">
        <v>895</v>
      </c>
      <c r="G681" s="1">
        <v>2</v>
      </c>
      <c r="H681" s="1" t="s">
        <v>1140</v>
      </c>
      <c r="I681" t="s">
        <v>1141</v>
      </c>
      <c r="K681" t="s">
        <v>1027</v>
      </c>
      <c r="N681" t="s">
        <v>46</v>
      </c>
      <c r="O681" t="s">
        <v>979</v>
      </c>
      <c r="Q681" s="3">
        <f t="shared" si="12"/>
        <v>4</v>
      </c>
      <c r="R681" s="3">
        <v>1</v>
      </c>
      <c r="S681">
        <v>1</v>
      </c>
      <c r="T681" s="3">
        <v>0</v>
      </c>
      <c r="U681">
        <v>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t="s">
        <v>88</v>
      </c>
      <c r="AI681" t="s">
        <v>48</v>
      </c>
      <c r="AJ681" s="3"/>
      <c r="AM681" t="s">
        <v>1142</v>
      </c>
      <c r="AN681">
        <v>-122.504047</v>
      </c>
      <c r="AO681">
        <v>37.780196629999999</v>
      </c>
    </row>
    <row r="682" spans="1:41">
      <c r="A682" s="1" t="s">
        <v>893</v>
      </c>
      <c r="B682" s="1">
        <v>1</v>
      </c>
      <c r="C682" s="1" t="s">
        <v>894</v>
      </c>
      <c r="D682" s="1">
        <v>14393</v>
      </c>
      <c r="E682" s="4" t="s">
        <v>42</v>
      </c>
      <c r="F682" s="4" t="s">
        <v>895</v>
      </c>
      <c r="G682" s="1">
        <v>2</v>
      </c>
      <c r="H682" s="1" t="s">
        <v>1143</v>
      </c>
      <c r="I682">
        <v>448</v>
      </c>
      <c r="K682" t="s">
        <v>1027</v>
      </c>
      <c r="N682" t="s">
        <v>46</v>
      </c>
      <c r="O682" t="s">
        <v>996</v>
      </c>
      <c r="Q682" s="3">
        <f t="shared" si="12"/>
        <v>2</v>
      </c>
      <c r="R682" s="3">
        <v>1</v>
      </c>
      <c r="S682">
        <v>1</v>
      </c>
      <c r="T682" s="3">
        <v>0</v>
      </c>
      <c r="U682">
        <v>1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t="s">
        <v>88</v>
      </c>
      <c r="AI682" t="s">
        <v>48</v>
      </c>
      <c r="AJ682" s="3"/>
      <c r="AM682" t="s">
        <v>1144</v>
      </c>
      <c r="AN682">
        <v>-122.50403494</v>
      </c>
      <c r="AO682">
        <v>37.780286459999999</v>
      </c>
    </row>
    <row r="683" spans="1:41">
      <c r="A683" s="1" t="s">
        <v>893</v>
      </c>
      <c r="B683" s="1">
        <v>1</v>
      </c>
      <c r="C683" s="1" t="s">
        <v>894</v>
      </c>
      <c r="D683" s="1">
        <v>14393</v>
      </c>
      <c r="E683" s="4" t="s">
        <v>42</v>
      </c>
      <c r="F683" s="4" t="s">
        <v>895</v>
      </c>
      <c r="G683" s="1">
        <v>2</v>
      </c>
      <c r="H683" s="1" t="s">
        <v>1145</v>
      </c>
      <c r="I683" t="s">
        <v>1146</v>
      </c>
      <c r="K683" t="s">
        <v>1027</v>
      </c>
      <c r="N683" t="s">
        <v>46</v>
      </c>
      <c r="O683" t="s">
        <v>1020</v>
      </c>
      <c r="Q683" s="3">
        <f t="shared" si="12"/>
        <v>7</v>
      </c>
      <c r="R683" s="3">
        <v>1</v>
      </c>
      <c r="S683" s="3">
        <v>0</v>
      </c>
      <c r="T683">
        <v>1</v>
      </c>
      <c r="U683" s="3">
        <v>6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t="s">
        <v>88</v>
      </c>
      <c r="AI683" t="s">
        <v>48</v>
      </c>
      <c r="AJ683" s="3"/>
      <c r="AL683" t="s">
        <v>1147</v>
      </c>
      <c r="AM683" t="s">
        <v>1148</v>
      </c>
      <c r="AN683">
        <v>-122.50404149000001</v>
      </c>
      <c r="AO683">
        <v>37.780353920000003</v>
      </c>
    </row>
    <row r="684" spans="1:41">
      <c r="A684" s="1" t="s">
        <v>893</v>
      </c>
      <c r="B684" s="1">
        <v>1</v>
      </c>
      <c r="C684" s="1" t="s">
        <v>894</v>
      </c>
      <c r="D684" s="1">
        <v>14393</v>
      </c>
      <c r="E684" s="4" t="s">
        <v>42</v>
      </c>
      <c r="F684" s="4" t="s">
        <v>895</v>
      </c>
      <c r="G684" s="1">
        <v>2</v>
      </c>
      <c r="H684" s="1" t="s">
        <v>1050</v>
      </c>
      <c r="I684" t="s">
        <v>1149</v>
      </c>
      <c r="K684" t="s">
        <v>1027</v>
      </c>
      <c r="N684" t="s">
        <v>46</v>
      </c>
      <c r="O684" t="s">
        <v>1039</v>
      </c>
      <c r="Q684" s="3">
        <f t="shared" si="12"/>
        <v>3</v>
      </c>
      <c r="R684" s="3">
        <v>1</v>
      </c>
      <c r="S684">
        <v>1</v>
      </c>
      <c r="T684" s="3">
        <v>0</v>
      </c>
      <c r="U684">
        <v>2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t="s">
        <v>88</v>
      </c>
      <c r="AI684" t="s">
        <v>48</v>
      </c>
      <c r="AJ684" s="3"/>
      <c r="AM684" t="s">
        <v>1150</v>
      </c>
      <c r="AN684">
        <v>-122.50406882</v>
      </c>
      <c r="AO684">
        <v>37.780617769999999</v>
      </c>
    </row>
    <row r="685" spans="1:41">
      <c r="A685" s="1" t="s">
        <v>893</v>
      </c>
      <c r="B685" s="1">
        <v>1</v>
      </c>
      <c r="C685" s="1" t="s">
        <v>894</v>
      </c>
      <c r="D685" s="1">
        <v>14393</v>
      </c>
      <c r="E685" s="4" t="s">
        <v>42</v>
      </c>
      <c r="F685" s="4" t="s">
        <v>895</v>
      </c>
      <c r="G685" s="1">
        <v>2</v>
      </c>
      <c r="H685" s="1" t="s">
        <v>897</v>
      </c>
      <c r="I685">
        <v>406</v>
      </c>
      <c r="K685" t="s">
        <v>1027</v>
      </c>
      <c r="N685" t="s">
        <v>46</v>
      </c>
      <c r="O685" t="s">
        <v>976</v>
      </c>
      <c r="Q685" s="3">
        <f t="shared" si="12"/>
        <v>2</v>
      </c>
      <c r="R685" s="3">
        <v>1</v>
      </c>
      <c r="S685">
        <v>1</v>
      </c>
      <c r="T685" s="3">
        <v>0</v>
      </c>
      <c r="U685">
        <v>1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t="s">
        <v>88</v>
      </c>
      <c r="AI685" t="s">
        <v>48</v>
      </c>
      <c r="AJ685" s="3"/>
      <c r="AM685" t="s">
        <v>1151</v>
      </c>
      <c r="AN685">
        <v>-122.50407989999999</v>
      </c>
      <c r="AO685">
        <v>37.780864119999997</v>
      </c>
    </row>
    <row r="686" spans="1:41">
      <c r="A686" s="1" t="s">
        <v>893</v>
      </c>
      <c r="B686" s="1">
        <v>1</v>
      </c>
      <c r="C686" s="1" t="s">
        <v>894</v>
      </c>
      <c r="D686" s="1">
        <v>14393</v>
      </c>
      <c r="E686" s="4" t="s">
        <v>42</v>
      </c>
      <c r="F686" s="4" t="s">
        <v>895</v>
      </c>
      <c r="G686" s="1">
        <v>2</v>
      </c>
      <c r="H686" s="1" t="s">
        <v>1152</v>
      </c>
      <c r="I686">
        <v>4127</v>
      </c>
      <c r="K686" t="s">
        <v>1116</v>
      </c>
      <c r="N686" t="s">
        <v>46</v>
      </c>
      <c r="O686" t="s">
        <v>1017</v>
      </c>
      <c r="Q686" s="3">
        <f t="shared" si="12"/>
        <v>2</v>
      </c>
      <c r="R686" s="3">
        <v>1</v>
      </c>
      <c r="S686" s="3">
        <v>0</v>
      </c>
      <c r="T686" s="3">
        <v>0</v>
      </c>
      <c r="U686">
        <v>2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t="s">
        <v>47</v>
      </c>
      <c r="AI686" t="s">
        <v>48</v>
      </c>
      <c r="AJ686" s="3"/>
      <c r="AM686" t="s">
        <v>1153</v>
      </c>
      <c r="AN686">
        <v>-122.50370753999999</v>
      </c>
      <c r="AO686">
        <v>37.781096660000003</v>
      </c>
    </row>
    <row r="687" spans="1:41">
      <c r="A687" s="1" t="s">
        <v>893</v>
      </c>
      <c r="B687" s="1">
        <v>1</v>
      </c>
      <c r="C687" s="1" t="s">
        <v>894</v>
      </c>
      <c r="D687" s="1">
        <v>14393</v>
      </c>
      <c r="E687" s="4" t="s">
        <v>42</v>
      </c>
      <c r="F687" s="4" t="s">
        <v>895</v>
      </c>
      <c r="G687" s="1">
        <v>2</v>
      </c>
      <c r="H687" s="1" t="s">
        <v>1082</v>
      </c>
      <c r="I687" t="s">
        <v>1154</v>
      </c>
      <c r="K687" t="s">
        <v>1116</v>
      </c>
      <c r="N687" t="s">
        <v>46</v>
      </c>
      <c r="O687" t="s">
        <v>1088</v>
      </c>
      <c r="Q687" s="3">
        <f t="shared" si="12"/>
        <v>3</v>
      </c>
      <c r="R687" s="3">
        <v>1</v>
      </c>
      <c r="S687" s="3">
        <v>0</v>
      </c>
      <c r="T687" s="3">
        <v>0</v>
      </c>
      <c r="U687">
        <v>3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t="s">
        <v>47</v>
      </c>
      <c r="AI687" t="s">
        <v>48</v>
      </c>
      <c r="AJ687" s="3"/>
      <c r="AM687" t="s">
        <v>1155</v>
      </c>
      <c r="AN687">
        <v>-122.50353991999999</v>
      </c>
      <c r="AO687">
        <v>37.781108580000001</v>
      </c>
    </row>
    <row r="688" spans="1:41">
      <c r="A688" s="1" t="s">
        <v>893</v>
      </c>
      <c r="B688" s="1">
        <v>1</v>
      </c>
      <c r="C688" s="1" t="s">
        <v>894</v>
      </c>
      <c r="D688" s="1">
        <v>14393</v>
      </c>
      <c r="E688" s="4" t="s">
        <v>42</v>
      </c>
      <c r="F688" s="4" t="s">
        <v>895</v>
      </c>
      <c r="G688" s="1">
        <v>2</v>
      </c>
      <c r="H688" s="1" t="s">
        <v>1054</v>
      </c>
      <c r="I688">
        <v>452</v>
      </c>
      <c r="K688" t="s">
        <v>982</v>
      </c>
      <c r="N688" t="s">
        <v>46</v>
      </c>
      <c r="O688" t="s">
        <v>976</v>
      </c>
      <c r="Q688" s="3">
        <f t="shared" si="12"/>
        <v>2</v>
      </c>
      <c r="R688" s="3">
        <v>1</v>
      </c>
      <c r="S688" s="3">
        <v>0</v>
      </c>
      <c r="T688">
        <v>1</v>
      </c>
      <c r="U688">
        <v>1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t="s">
        <v>47</v>
      </c>
      <c r="AI688" t="s">
        <v>48</v>
      </c>
      <c r="AJ688" s="3"/>
      <c r="AM688" t="s">
        <v>1156</v>
      </c>
      <c r="AN688">
        <v>-122.50515355</v>
      </c>
      <c r="AO688">
        <v>37.780185680000002</v>
      </c>
    </row>
    <row r="689" spans="1:41">
      <c r="A689" s="1" t="s">
        <v>893</v>
      </c>
      <c r="B689" s="1">
        <v>1</v>
      </c>
      <c r="C689" s="1" t="s">
        <v>894</v>
      </c>
      <c r="D689" s="1">
        <v>14393</v>
      </c>
      <c r="E689" s="4" t="s">
        <v>42</v>
      </c>
      <c r="F689" s="4" t="s">
        <v>895</v>
      </c>
      <c r="G689" s="1">
        <v>2</v>
      </c>
      <c r="H689" s="1" t="s">
        <v>1157</v>
      </c>
      <c r="I689">
        <v>446</v>
      </c>
      <c r="K689" t="s">
        <v>982</v>
      </c>
      <c r="N689" t="s">
        <v>46</v>
      </c>
      <c r="O689" t="s">
        <v>966</v>
      </c>
      <c r="Q689" s="3">
        <f t="shared" si="12"/>
        <v>1</v>
      </c>
      <c r="R689" s="3">
        <v>1</v>
      </c>
      <c r="S689" s="3">
        <v>0</v>
      </c>
      <c r="T689" s="3">
        <v>0</v>
      </c>
      <c r="U689">
        <v>1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t="s">
        <v>47</v>
      </c>
      <c r="AI689" t="s">
        <v>48</v>
      </c>
      <c r="AJ689" s="3"/>
      <c r="AM689" t="s">
        <v>1158</v>
      </c>
      <c r="AN689">
        <v>-122.50512486</v>
      </c>
      <c r="AO689">
        <v>37.780215439999999</v>
      </c>
    </row>
    <row r="690" spans="1:41">
      <c r="A690" s="1" t="s">
        <v>893</v>
      </c>
      <c r="B690" s="1">
        <v>1</v>
      </c>
      <c r="C690" s="1" t="s">
        <v>894</v>
      </c>
      <c r="D690" s="1">
        <v>14393</v>
      </c>
      <c r="E690" s="4" t="s">
        <v>42</v>
      </c>
      <c r="F690" s="4" t="s">
        <v>895</v>
      </c>
      <c r="G690" s="1">
        <v>2</v>
      </c>
      <c r="H690" s="1" t="s">
        <v>1099</v>
      </c>
      <c r="I690">
        <v>430</v>
      </c>
      <c r="K690" t="s">
        <v>982</v>
      </c>
      <c r="N690" t="s">
        <v>53</v>
      </c>
      <c r="O690" t="s">
        <v>1050</v>
      </c>
      <c r="Q690" s="3">
        <f t="shared" si="12"/>
        <v>2</v>
      </c>
      <c r="R690" s="3">
        <v>1</v>
      </c>
      <c r="S690" s="3">
        <v>0</v>
      </c>
      <c r="T690" s="3">
        <v>0</v>
      </c>
      <c r="U690" s="3">
        <v>0</v>
      </c>
      <c r="V690">
        <v>1</v>
      </c>
      <c r="W690">
        <v>1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t="s">
        <v>47</v>
      </c>
      <c r="AI690" t="s">
        <v>48</v>
      </c>
      <c r="AJ690" s="3" t="s">
        <v>135</v>
      </c>
      <c r="AK690" t="s">
        <v>117</v>
      </c>
      <c r="AL690" t="s">
        <v>1159</v>
      </c>
      <c r="AM690" t="s">
        <v>1160</v>
      </c>
      <c r="AN690">
        <v>-122.50510742</v>
      </c>
      <c r="AO690">
        <v>37.780411700000002</v>
      </c>
    </row>
    <row r="691" spans="1:41">
      <c r="A691" s="1" t="s">
        <v>893</v>
      </c>
      <c r="B691" s="1">
        <v>1</v>
      </c>
      <c r="C691" s="1" t="s">
        <v>894</v>
      </c>
      <c r="D691" s="1">
        <v>14393</v>
      </c>
      <c r="E691" s="4" t="s">
        <v>42</v>
      </c>
      <c r="F691" s="4" t="s">
        <v>895</v>
      </c>
      <c r="G691" s="1">
        <v>2</v>
      </c>
      <c r="H691" s="1" t="s">
        <v>1161</v>
      </c>
      <c r="I691" t="s">
        <v>1162</v>
      </c>
      <c r="K691" t="s">
        <v>982</v>
      </c>
      <c r="N691" t="s">
        <v>46</v>
      </c>
      <c r="O691" t="s">
        <v>1050</v>
      </c>
      <c r="Q691" s="3">
        <f t="shared" si="12"/>
        <v>4</v>
      </c>
      <c r="R691" s="3">
        <v>1</v>
      </c>
      <c r="S691">
        <v>1</v>
      </c>
      <c r="T691" s="3">
        <v>0</v>
      </c>
      <c r="U691">
        <v>1</v>
      </c>
      <c r="V691">
        <v>1</v>
      </c>
      <c r="W691">
        <v>1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t="s">
        <v>88</v>
      </c>
      <c r="AI691" t="s">
        <v>48</v>
      </c>
      <c r="AJ691" s="3"/>
      <c r="AL691" t="s">
        <v>1163</v>
      </c>
      <c r="AM691" t="s">
        <v>1164</v>
      </c>
      <c r="AN691">
        <v>-122.50517108</v>
      </c>
      <c r="AO691">
        <v>37.780599909999999</v>
      </c>
    </row>
    <row r="692" spans="1:41">
      <c r="A692" s="1" t="s">
        <v>893</v>
      </c>
      <c r="B692" s="1">
        <v>1</v>
      </c>
      <c r="C692" s="1" t="s">
        <v>894</v>
      </c>
      <c r="D692" s="1">
        <v>14393</v>
      </c>
      <c r="E692" s="4" t="s">
        <v>42</v>
      </c>
      <c r="F692" s="4" t="s">
        <v>895</v>
      </c>
      <c r="G692" s="1">
        <v>2</v>
      </c>
      <c r="H692" s="1" t="s">
        <v>1165</v>
      </c>
      <c r="I692">
        <v>422</v>
      </c>
      <c r="K692" t="s">
        <v>982</v>
      </c>
      <c r="N692" t="s">
        <v>53</v>
      </c>
      <c r="O692" t="s">
        <v>1066</v>
      </c>
      <c r="Q692" s="3">
        <f t="shared" si="12"/>
        <v>2</v>
      </c>
      <c r="R692" s="3">
        <v>1</v>
      </c>
      <c r="S692" s="3">
        <v>0</v>
      </c>
      <c r="T692" s="3">
        <v>0</v>
      </c>
      <c r="U692">
        <v>1</v>
      </c>
      <c r="V692" s="3">
        <v>0</v>
      </c>
      <c r="W692">
        <v>1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t="s">
        <v>88</v>
      </c>
      <c r="AI692" t="s">
        <v>48</v>
      </c>
      <c r="AJ692" s="3" t="s">
        <v>135</v>
      </c>
      <c r="AK692" t="s">
        <v>117</v>
      </c>
      <c r="AL692" t="s">
        <v>1166</v>
      </c>
      <c r="AM692" t="s">
        <v>1167</v>
      </c>
      <c r="AN692">
        <v>-122.50520172</v>
      </c>
      <c r="AO692">
        <v>37.78066845</v>
      </c>
    </row>
    <row r="693" spans="1:41">
      <c r="A693" s="1" t="s">
        <v>893</v>
      </c>
      <c r="B693" s="1">
        <v>1</v>
      </c>
      <c r="C693" s="1" t="s">
        <v>894</v>
      </c>
      <c r="D693" s="1">
        <v>14393</v>
      </c>
      <c r="E693" s="4" t="s">
        <v>42</v>
      </c>
      <c r="F693" s="4" t="s">
        <v>895</v>
      </c>
      <c r="G693" s="1">
        <v>2</v>
      </c>
      <c r="H693" s="1" t="s">
        <v>1168</v>
      </c>
      <c r="I693">
        <v>410</v>
      </c>
      <c r="K693" t="s">
        <v>982</v>
      </c>
      <c r="N693" t="s">
        <v>53</v>
      </c>
      <c r="O693" t="s">
        <v>1169</v>
      </c>
      <c r="Q693" s="3">
        <f t="shared" si="12"/>
        <v>1</v>
      </c>
      <c r="R693" s="3">
        <v>1</v>
      </c>
      <c r="S693" s="3">
        <v>0</v>
      </c>
      <c r="T693" s="3">
        <v>0</v>
      </c>
      <c r="U693" s="3">
        <v>0</v>
      </c>
      <c r="V693" s="3">
        <v>0</v>
      </c>
      <c r="W693">
        <v>1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t="s">
        <v>88</v>
      </c>
      <c r="AI693" t="s">
        <v>48</v>
      </c>
      <c r="AJ693" s="3" t="s">
        <v>135</v>
      </c>
      <c r="AL693" t="s">
        <v>1170</v>
      </c>
      <c r="AM693" t="s">
        <v>1171</v>
      </c>
      <c r="AN693">
        <v>-122.50517032</v>
      </c>
      <c r="AO693">
        <v>37.780798840000003</v>
      </c>
    </row>
    <row r="694" spans="1:41">
      <c r="A694" s="1" t="s">
        <v>893</v>
      </c>
      <c r="B694" s="1">
        <v>1</v>
      </c>
      <c r="C694" s="1" t="s">
        <v>894</v>
      </c>
      <c r="D694" s="1">
        <v>14393</v>
      </c>
      <c r="E694" s="4" t="s">
        <v>42</v>
      </c>
      <c r="F694" s="4" t="s">
        <v>895</v>
      </c>
      <c r="G694" s="1">
        <v>2</v>
      </c>
      <c r="H694" s="1" t="s">
        <v>1172</v>
      </c>
      <c r="I694">
        <v>406</v>
      </c>
      <c r="K694" t="s">
        <v>982</v>
      </c>
      <c r="N694" t="s">
        <v>46</v>
      </c>
      <c r="O694" t="s">
        <v>972</v>
      </c>
      <c r="Q694" s="3">
        <f t="shared" si="12"/>
        <v>2</v>
      </c>
      <c r="R694" s="3">
        <v>1</v>
      </c>
      <c r="S694">
        <v>1</v>
      </c>
      <c r="T694" s="3">
        <v>0</v>
      </c>
      <c r="U694">
        <v>1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t="s">
        <v>47</v>
      </c>
      <c r="AI694" t="s">
        <v>48</v>
      </c>
      <c r="AJ694" s="3"/>
      <c r="AM694" t="s">
        <v>1173</v>
      </c>
      <c r="AN694">
        <v>-122.50520994</v>
      </c>
      <c r="AO694">
        <v>37.780956250000003</v>
      </c>
    </row>
    <row r="695" spans="1:41">
      <c r="A695" s="1" t="s">
        <v>893</v>
      </c>
      <c r="B695" s="1">
        <v>1</v>
      </c>
      <c r="C695" s="1" t="s">
        <v>894</v>
      </c>
      <c r="D695" s="1">
        <v>14393</v>
      </c>
      <c r="E695" s="4" t="s">
        <v>42</v>
      </c>
      <c r="F695" s="4" t="s">
        <v>895</v>
      </c>
      <c r="G695" s="1">
        <v>2</v>
      </c>
      <c r="H695" s="1" t="s">
        <v>1174</v>
      </c>
      <c r="I695" t="s">
        <v>1175</v>
      </c>
      <c r="K695" t="s">
        <v>1116</v>
      </c>
      <c r="N695" t="s">
        <v>46</v>
      </c>
      <c r="O695" t="s">
        <v>990</v>
      </c>
      <c r="Q695" s="3">
        <f t="shared" si="12"/>
        <v>4</v>
      </c>
      <c r="R695" s="3">
        <v>1</v>
      </c>
      <c r="S695" s="3">
        <v>0</v>
      </c>
      <c r="T695">
        <v>2</v>
      </c>
      <c r="U695">
        <v>2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t="s">
        <v>88</v>
      </c>
      <c r="AI695" t="s">
        <v>48</v>
      </c>
      <c r="AJ695" s="3"/>
      <c r="AM695" t="s">
        <v>1176</v>
      </c>
      <c r="AN695">
        <v>-122.50510997000001</v>
      </c>
      <c r="AO695">
        <v>37.781024360000004</v>
      </c>
    </row>
    <row r="696" spans="1:41">
      <c r="A696" s="1" t="s">
        <v>893</v>
      </c>
      <c r="B696" s="1">
        <v>1</v>
      </c>
      <c r="C696" s="1" t="s">
        <v>894</v>
      </c>
      <c r="D696" s="1">
        <v>14393</v>
      </c>
      <c r="E696" s="4" t="s">
        <v>42</v>
      </c>
      <c r="F696" s="4" t="s">
        <v>895</v>
      </c>
      <c r="G696" s="1">
        <v>2</v>
      </c>
      <c r="H696" s="1" t="s">
        <v>1020</v>
      </c>
      <c r="I696" t="s">
        <v>1177</v>
      </c>
      <c r="K696" t="s">
        <v>1116</v>
      </c>
      <c r="N696" t="s">
        <v>46</v>
      </c>
      <c r="O696" t="s">
        <v>1118</v>
      </c>
      <c r="Q696" s="3">
        <f t="shared" si="12"/>
        <v>4</v>
      </c>
      <c r="R696" s="3">
        <v>1</v>
      </c>
      <c r="S696">
        <v>2</v>
      </c>
      <c r="T696" s="3">
        <v>0</v>
      </c>
      <c r="U696">
        <v>2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t="s">
        <v>88</v>
      </c>
      <c r="AI696" t="s">
        <v>48</v>
      </c>
      <c r="AJ696" s="3"/>
      <c r="AM696" t="s">
        <v>1178</v>
      </c>
      <c r="AN696">
        <v>-122.50481267000001</v>
      </c>
      <c r="AO696">
        <v>37.781042050000003</v>
      </c>
    </row>
    <row r="697" spans="1:41">
      <c r="A697" s="1" t="s">
        <v>893</v>
      </c>
      <c r="B697" s="1">
        <v>1</v>
      </c>
      <c r="C697" s="1" t="s">
        <v>894</v>
      </c>
      <c r="D697" s="1">
        <v>14393</v>
      </c>
      <c r="E697" s="4" t="s">
        <v>42</v>
      </c>
      <c r="F697" s="4" t="s">
        <v>895</v>
      </c>
      <c r="G697" s="1">
        <v>2</v>
      </c>
      <c r="H697" s="1" t="s">
        <v>1179</v>
      </c>
      <c r="I697">
        <v>401</v>
      </c>
      <c r="K697" t="s">
        <v>1027</v>
      </c>
      <c r="N697" t="s">
        <v>53</v>
      </c>
      <c r="O697" t="s">
        <v>1082</v>
      </c>
      <c r="Q697" s="3">
        <f t="shared" si="12"/>
        <v>3</v>
      </c>
      <c r="R697" s="3">
        <v>1</v>
      </c>
      <c r="S697" s="3">
        <v>0</v>
      </c>
      <c r="T697" s="3">
        <v>0</v>
      </c>
      <c r="U697" s="3">
        <v>0</v>
      </c>
      <c r="V697">
        <v>1</v>
      </c>
      <c r="W697">
        <v>2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t="s">
        <v>88</v>
      </c>
      <c r="AI697" t="s">
        <v>48</v>
      </c>
      <c r="AJ697" s="3" t="s">
        <v>135</v>
      </c>
      <c r="AL697" t="s">
        <v>1180</v>
      </c>
      <c r="AM697" t="s">
        <v>1181</v>
      </c>
      <c r="AN697">
        <v>-122.50460139</v>
      </c>
      <c r="AO697">
        <v>37.781060549999999</v>
      </c>
    </row>
    <row r="698" spans="1:41">
      <c r="A698" s="1" t="s">
        <v>893</v>
      </c>
      <c r="B698" s="1">
        <v>1</v>
      </c>
      <c r="C698" s="1" t="s">
        <v>894</v>
      </c>
      <c r="D698" s="1">
        <v>14393</v>
      </c>
      <c r="E698" s="4" t="s">
        <v>42</v>
      </c>
      <c r="F698" s="4" t="s">
        <v>895</v>
      </c>
      <c r="G698" s="1">
        <v>2</v>
      </c>
      <c r="H698" s="1" t="s">
        <v>1182</v>
      </c>
      <c r="I698">
        <v>415</v>
      </c>
      <c r="K698" t="s">
        <v>1027</v>
      </c>
      <c r="N698" t="s">
        <v>46</v>
      </c>
      <c r="O698" t="s">
        <v>970</v>
      </c>
      <c r="Q698" s="3">
        <f t="shared" si="12"/>
        <v>2</v>
      </c>
      <c r="R698" s="3">
        <v>1</v>
      </c>
      <c r="S698">
        <v>1</v>
      </c>
      <c r="T698" s="3">
        <v>0</v>
      </c>
      <c r="U698">
        <v>1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t="s">
        <v>88</v>
      </c>
      <c r="AI698" t="s">
        <v>48</v>
      </c>
      <c r="AJ698" s="3"/>
      <c r="AM698" t="s">
        <v>1183</v>
      </c>
      <c r="AN698">
        <v>-122.5042608</v>
      </c>
      <c r="AO698">
        <v>37.78089207</v>
      </c>
    </row>
    <row r="699" spans="1:41">
      <c r="A699" s="1" t="s">
        <v>893</v>
      </c>
      <c r="B699" s="1">
        <v>1</v>
      </c>
      <c r="C699" s="1" t="s">
        <v>894</v>
      </c>
      <c r="D699" s="1">
        <v>14393</v>
      </c>
      <c r="E699" s="4" t="s">
        <v>42</v>
      </c>
      <c r="F699" s="4" t="s">
        <v>895</v>
      </c>
      <c r="G699" s="1">
        <v>2</v>
      </c>
      <c r="H699" s="1" t="s">
        <v>1184</v>
      </c>
      <c r="I699">
        <v>421</v>
      </c>
      <c r="K699" t="s">
        <v>1027</v>
      </c>
      <c r="N699" t="s">
        <v>46</v>
      </c>
      <c r="O699" t="s">
        <v>1014</v>
      </c>
      <c r="Q699" s="3">
        <f t="shared" si="12"/>
        <v>1</v>
      </c>
      <c r="R699" s="3">
        <v>1</v>
      </c>
      <c r="S699" s="3">
        <v>0</v>
      </c>
      <c r="T699" s="3">
        <v>0</v>
      </c>
      <c r="U699">
        <v>1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t="s">
        <v>88</v>
      </c>
      <c r="AI699" t="s">
        <v>48</v>
      </c>
      <c r="AJ699" s="3"/>
      <c r="AM699" t="s">
        <v>1185</v>
      </c>
      <c r="AN699">
        <v>-122.50421794</v>
      </c>
      <c r="AO699">
        <v>37.780699130000002</v>
      </c>
    </row>
    <row r="700" spans="1:41">
      <c r="A700" s="1" t="s">
        <v>893</v>
      </c>
      <c r="B700" s="1">
        <v>1</v>
      </c>
      <c r="C700" s="1" t="s">
        <v>894</v>
      </c>
      <c r="D700" s="1">
        <v>14393</v>
      </c>
      <c r="E700" s="4" t="s">
        <v>42</v>
      </c>
      <c r="F700" s="4" t="s">
        <v>895</v>
      </c>
      <c r="G700" s="1">
        <v>2</v>
      </c>
      <c r="H700" s="1" t="s">
        <v>1186</v>
      </c>
      <c r="I700" t="s">
        <v>1187</v>
      </c>
      <c r="K700" t="s">
        <v>1027</v>
      </c>
      <c r="N700" t="s">
        <v>46</v>
      </c>
      <c r="O700" t="s">
        <v>979</v>
      </c>
      <c r="Q700" s="3">
        <f t="shared" si="12"/>
        <v>3</v>
      </c>
      <c r="R700" s="3">
        <v>1</v>
      </c>
      <c r="S700">
        <v>2</v>
      </c>
      <c r="T700" s="3">
        <v>0</v>
      </c>
      <c r="U700">
        <v>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t="s">
        <v>88</v>
      </c>
      <c r="AI700" t="s">
        <v>48</v>
      </c>
      <c r="AJ700" s="3"/>
      <c r="AM700" t="s">
        <v>1188</v>
      </c>
      <c r="AN700">
        <v>-122.50419174</v>
      </c>
      <c r="AO700">
        <v>37.78064268</v>
      </c>
    </row>
    <row r="701" spans="1:41">
      <c r="A701" s="1" t="s">
        <v>893</v>
      </c>
      <c r="B701" s="1">
        <v>1</v>
      </c>
      <c r="C701" s="1" t="s">
        <v>894</v>
      </c>
      <c r="D701" s="1">
        <v>14393</v>
      </c>
      <c r="E701" s="4" t="s">
        <v>42</v>
      </c>
      <c r="F701" s="4" t="s">
        <v>895</v>
      </c>
      <c r="G701" s="1">
        <v>2</v>
      </c>
      <c r="H701" s="1" t="s">
        <v>1189</v>
      </c>
      <c r="I701">
        <v>429</v>
      </c>
      <c r="K701" t="s">
        <v>1027</v>
      </c>
      <c r="N701" t="s">
        <v>53</v>
      </c>
      <c r="O701" t="s">
        <v>1004</v>
      </c>
      <c r="Q701" s="3">
        <f t="shared" si="12"/>
        <v>2</v>
      </c>
      <c r="R701" s="3">
        <v>1</v>
      </c>
      <c r="S701" s="3">
        <v>0</v>
      </c>
      <c r="T701" s="3">
        <v>0</v>
      </c>
      <c r="U701">
        <v>1</v>
      </c>
      <c r="V701" s="3">
        <v>0</v>
      </c>
      <c r="W701">
        <v>1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t="s">
        <v>88</v>
      </c>
      <c r="AI701" t="s">
        <v>48</v>
      </c>
      <c r="AJ701" s="3"/>
      <c r="AL701" t="s">
        <v>1190</v>
      </c>
      <c r="AM701" t="s">
        <v>1191</v>
      </c>
      <c r="AN701">
        <v>-122.50421483</v>
      </c>
      <c r="AO701">
        <v>37.780551690000003</v>
      </c>
    </row>
    <row r="702" spans="1:41">
      <c r="A702" s="1" t="s">
        <v>893</v>
      </c>
      <c r="B702" s="1">
        <v>1</v>
      </c>
      <c r="C702" s="1" t="s">
        <v>894</v>
      </c>
      <c r="D702" s="1">
        <v>14393</v>
      </c>
      <c r="E702" s="4" t="s">
        <v>42</v>
      </c>
      <c r="F702" s="4" t="s">
        <v>895</v>
      </c>
      <c r="G702" s="1">
        <v>2</v>
      </c>
      <c r="H702" s="1" t="s">
        <v>1192</v>
      </c>
      <c r="I702">
        <v>435</v>
      </c>
      <c r="K702" t="s">
        <v>1027</v>
      </c>
      <c r="N702" t="s">
        <v>53</v>
      </c>
      <c r="O702" t="s">
        <v>1120</v>
      </c>
      <c r="Q702" s="3">
        <f t="shared" si="12"/>
        <v>2</v>
      </c>
      <c r="R702" s="3">
        <v>1</v>
      </c>
      <c r="S702" s="3">
        <v>0</v>
      </c>
      <c r="T702" s="3">
        <v>0</v>
      </c>
      <c r="U702">
        <v>1</v>
      </c>
      <c r="V702" s="3">
        <v>0</v>
      </c>
      <c r="W702">
        <v>1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t="s">
        <v>88</v>
      </c>
      <c r="AI702" t="s">
        <v>48</v>
      </c>
      <c r="AJ702" s="3" t="s">
        <v>135</v>
      </c>
      <c r="AL702" t="s">
        <v>1193</v>
      </c>
      <c r="AM702" t="s">
        <v>1194</v>
      </c>
      <c r="AN702">
        <v>-122.50419999</v>
      </c>
      <c r="AO702">
        <v>37.780487899999997</v>
      </c>
    </row>
    <row r="703" spans="1:41">
      <c r="A703" s="1" t="s">
        <v>893</v>
      </c>
      <c r="B703" s="1">
        <v>1</v>
      </c>
      <c r="C703" s="1" t="s">
        <v>894</v>
      </c>
      <c r="D703" s="1">
        <v>14393</v>
      </c>
      <c r="E703" s="4" t="s">
        <v>42</v>
      </c>
      <c r="F703" s="4" t="s">
        <v>895</v>
      </c>
      <c r="G703" s="1">
        <v>2</v>
      </c>
      <c r="H703" s="1" t="s">
        <v>1004</v>
      </c>
      <c r="I703" t="s">
        <v>1195</v>
      </c>
      <c r="K703" t="s">
        <v>1027</v>
      </c>
      <c r="N703" t="s">
        <v>46</v>
      </c>
      <c r="O703" t="s">
        <v>1090</v>
      </c>
      <c r="Q703" s="3">
        <f t="shared" si="12"/>
        <v>5</v>
      </c>
      <c r="R703" s="3">
        <v>1</v>
      </c>
      <c r="S703" s="3">
        <v>0</v>
      </c>
      <c r="T703">
        <v>1</v>
      </c>
      <c r="U703">
        <v>4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t="s">
        <v>88</v>
      </c>
      <c r="AI703" t="s">
        <v>50</v>
      </c>
      <c r="AJ703" s="3"/>
      <c r="AM703" t="s">
        <v>1196</v>
      </c>
      <c r="AN703">
        <v>-122.50416966</v>
      </c>
      <c r="AO703">
        <v>37.780395329999998</v>
      </c>
    </row>
    <row r="704" spans="1:41">
      <c r="A704" s="1" t="s">
        <v>893</v>
      </c>
      <c r="B704" s="1">
        <v>1</v>
      </c>
      <c r="C704" s="1" t="s">
        <v>894</v>
      </c>
      <c r="D704" s="1">
        <v>14393</v>
      </c>
      <c r="E704" s="4" t="s">
        <v>42</v>
      </c>
      <c r="F704" s="4" t="s">
        <v>895</v>
      </c>
      <c r="G704" s="1">
        <v>2</v>
      </c>
      <c r="H704" s="1" t="s">
        <v>993</v>
      </c>
      <c r="I704" t="s">
        <v>1197</v>
      </c>
      <c r="K704" t="s">
        <v>1027</v>
      </c>
      <c r="N704" t="s">
        <v>46</v>
      </c>
      <c r="O704" t="s">
        <v>1057</v>
      </c>
      <c r="Q704" s="3">
        <f t="shared" si="12"/>
        <v>4</v>
      </c>
      <c r="R704" s="3">
        <v>1</v>
      </c>
      <c r="S704">
        <v>1</v>
      </c>
      <c r="T704" s="3">
        <v>0</v>
      </c>
      <c r="U704">
        <v>3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t="s">
        <v>88</v>
      </c>
      <c r="AI704" t="s">
        <v>48</v>
      </c>
      <c r="AJ704" s="3"/>
      <c r="AM704" t="s">
        <v>1198</v>
      </c>
      <c r="AN704">
        <v>-122.50415819</v>
      </c>
      <c r="AO704">
        <v>37.78026835</v>
      </c>
    </row>
    <row r="705" spans="1:41">
      <c r="A705" s="1" t="s">
        <v>893</v>
      </c>
      <c r="B705" s="1">
        <v>1</v>
      </c>
      <c r="C705" s="1" t="s">
        <v>894</v>
      </c>
      <c r="D705" s="1">
        <v>14393</v>
      </c>
      <c r="E705" s="4" t="s">
        <v>42</v>
      </c>
      <c r="F705" s="4" t="s">
        <v>895</v>
      </c>
      <c r="G705" s="1">
        <v>2</v>
      </c>
      <c r="H705" s="1" t="s">
        <v>1199</v>
      </c>
      <c r="I705" t="s">
        <v>1200</v>
      </c>
      <c r="K705" t="s">
        <v>1201</v>
      </c>
      <c r="N705" t="s">
        <v>46</v>
      </c>
      <c r="O705" t="s">
        <v>1097</v>
      </c>
      <c r="Q705" s="3">
        <f t="shared" si="12"/>
        <v>4</v>
      </c>
      <c r="R705" s="3">
        <v>1</v>
      </c>
      <c r="S705" s="3">
        <v>0</v>
      </c>
      <c r="T705" s="3">
        <v>0</v>
      </c>
      <c r="U705">
        <v>3</v>
      </c>
      <c r="V705">
        <v>1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t="s">
        <v>88</v>
      </c>
      <c r="AI705" t="s">
        <v>48</v>
      </c>
      <c r="AJ705" s="3"/>
      <c r="AM705" t="s">
        <v>1202</v>
      </c>
      <c r="AN705">
        <v>-122.50416346999999</v>
      </c>
      <c r="AO705">
        <v>37.780133200000002</v>
      </c>
    </row>
    <row r="706" spans="1:41">
      <c r="A706" s="1" t="s">
        <v>893</v>
      </c>
      <c r="B706" s="1">
        <v>1</v>
      </c>
      <c r="C706" s="1" t="s">
        <v>894</v>
      </c>
      <c r="D706" s="1">
        <v>14393</v>
      </c>
      <c r="E706" s="4" t="s">
        <v>42</v>
      </c>
      <c r="F706" s="4" t="s">
        <v>895</v>
      </c>
      <c r="G706" s="1">
        <v>2</v>
      </c>
      <c r="H706" s="1" t="s">
        <v>1203</v>
      </c>
      <c r="I706" t="s">
        <v>1204</v>
      </c>
      <c r="K706" t="s">
        <v>963</v>
      </c>
      <c r="N706" t="s">
        <v>46</v>
      </c>
      <c r="O706" t="s">
        <v>1205</v>
      </c>
      <c r="Q706" s="3">
        <f t="shared" si="12"/>
        <v>5</v>
      </c>
      <c r="R706" s="3">
        <v>1</v>
      </c>
      <c r="S706" s="3">
        <v>0</v>
      </c>
      <c r="T706" s="3">
        <v>0</v>
      </c>
      <c r="U706">
        <v>3</v>
      </c>
      <c r="V706">
        <v>2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t="s">
        <v>88</v>
      </c>
      <c r="AI706" t="s">
        <v>48</v>
      </c>
      <c r="AJ706" s="3"/>
      <c r="AL706" t="s">
        <v>1206</v>
      </c>
      <c r="AM706" t="s">
        <v>1207</v>
      </c>
      <c r="AN706">
        <v>-122.50620958</v>
      </c>
      <c r="AO706">
        <v>37.780428610000001</v>
      </c>
    </row>
    <row r="707" spans="1:41">
      <c r="A707" s="1" t="s">
        <v>893</v>
      </c>
      <c r="B707" s="1">
        <v>1</v>
      </c>
      <c r="C707" s="1" t="s">
        <v>894</v>
      </c>
      <c r="D707" s="1">
        <v>14393</v>
      </c>
      <c r="E707" s="4" t="s">
        <v>42</v>
      </c>
      <c r="F707" s="4" t="s">
        <v>895</v>
      </c>
      <c r="G707" s="1">
        <v>2</v>
      </c>
      <c r="H707" s="1" t="s">
        <v>1208</v>
      </c>
      <c r="I707" t="s">
        <v>1209</v>
      </c>
      <c r="K707" t="s">
        <v>963</v>
      </c>
      <c r="N707" t="s">
        <v>46</v>
      </c>
      <c r="O707" t="s">
        <v>1082</v>
      </c>
      <c r="Q707" s="3">
        <f t="shared" si="12"/>
        <v>6</v>
      </c>
      <c r="R707" s="3">
        <v>1</v>
      </c>
      <c r="S707">
        <v>2</v>
      </c>
      <c r="T707">
        <v>1</v>
      </c>
      <c r="U707">
        <v>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t="s">
        <v>88</v>
      </c>
      <c r="AI707" t="s">
        <v>48</v>
      </c>
      <c r="AJ707" s="3"/>
      <c r="AM707" t="s">
        <v>1210</v>
      </c>
      <c r="AN707">
        <v>-122.50617779</v>
      </c>
      <c r="AO707">
        <v>37.780558509999999</v>
      </c>
    </row>
    <row r="708" spans="1:41">
      <c r="A708" s="1" t="s">
        <v>893</v>
      </c>
      <c r="B708" s="1">
        <v>1</v>
      </c>
      <c r="C708" s="1" t="s">
        <v>894</v>
      </c>
      <c r="D708" s="1">
        <v>14393</v>
      </c>
      <c r="E708" s="4" t="s">
        <v>42</v>
      </c>
      <c r="F708" s="4" t="s">
        <v>895</v>
      </c>
      <c r="G708" s="1">
        <v>2</v>
      </c>
      <c r="H708" s="1" t="s">
        <v>1085</v>
      </c>
      <c r="I708">
        <v>418</v>
      </c>
      <c r="K708" t="s">
        <v>963</v>
      </c>
      <c r="N708" t="s">
        <v>46</v>
      </c>
      <c r="O708" t="s">
        <v>958</v>
      </c>
      <c r="Q708" s="3">
        <f t="shared" si="12"/>
        <v>3</v>
      </c>
      <c r="R708" s="3">
        <v>1</v>
      </c>
      <c r="S708">
        <v>1</v>
      </c>
      <c r="T708" s="3">
        <v>0</v>
      </c>
      <c r="U708">
        <v>1</v>
      </c>
      <c r="V708">
        <v>1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t="s">
        <v>88</v>
      </c>
      <c r="AI708" t="s">
        <v>50</v>
      </c>
      <c r="AJ708" s="3"/>
      <c r="AM708" t="s">
        <v>1211</v>
      </c>
      <c r="AN708">
        <v>-122.50620313</v>
      </c>
      <c r="AO708">
        <v>37.780647219999999</v>
      </c>
    </row>
    <row r="709" spans="1:41">
      <c r="A709" s="1" t="s">
        <v>893</v>
      </c>
      <c r="B709" s="1">
        <v>1</v>
      </c>
      <c r="C709" s="1" t="s">
        <v>894</v>
      </c>
      <c r="D709" s="1">
        <v>14393</v>
      </c>
      <c r="E709" s="4" t="s">
        <v>42</v>
      </c>
      <c r="F709" s="4" t="s">
        <v>895</v>
      </c>
      <c r="G709" s="1">
        <v>2</v>
      </c>
      <c r="H709" s="1" t="s">
        <v>1212</v>
      </c>
      <c r="I709" t="s">
        <v>1213</v>
      </c>
      <c r="K709" t="s">
        <v>963</v>
      </c>
      <c r="N709" t="s">
        <v>46</v>
      </c>
      <c r="O709" t="s">
        <v>958</v>
      </c>
      <c r="Q709" s="3">
        <f t="shared" si="12"/>
        <v>4</v>
      </c>
      <c r="R709" s="3">
        <v>1</v>
      </c>
      <c r="S709">
        <v>1</v>
      </c>
      <c r="T709" s="3">
        <v>0</v>
      </c>
      <c r="U709">
        <v>3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t="s">
        <v>47</v>
      </c>
      <c r="AI709" t="s">
        <v>48</v>
      </c>
      <c r="AJ709" s="3"/>
      <c r="AM709" t="s">
        <v>1214</v>
      </c>
      <c r="AN709">
        <v>-122.50621947</v>
      </c>
      <c r="AO709">
        <v>37.780802319999999</v>
      </c>
    </row>
    <row r="710" spans="1:41">
      <c r="A710" s="1" t="s">
        <v>893</v>
      </c>
      <c r="B710" s="1">
        <v>1</v>
      </c>
      <c r="C710" s="1" t="s">
        <v>894</v>
      </c>
      <c r="D710" s="1">
        <v>14393</v>
      </c>
      <c r="E710" s="4" t="s">
        <v>42</v>
      </c>
      <c r="F710" s="4" t="s">
        <v>895</v>
      </c>
      <c r="G710" s="1">
        <v>2</v>
      </c>
      <c r="H710" s="1" t="s">
        <v>1215</v>
      </c>
      <c r="I710">
        <v>4345</v>
      </c>
      <c r="K710" t="s">
        <v>1116</v>
      </c>
      <c r="N710" t="s">
        <v>53</v>
      </c>
      <c r="O710" t="s">
        <v>1216</v>
      </c>
      <c r="Q710" s="3">
        <f t="shared" si="12"/>
        <v>3</v>
      </c>
      <c r="R710" s="3">
        <v>1</v>
      </c>
      <c r="S710" s="3">
        <v>0</v>
      </c>
      <c r="T710" s="3">
        <v>0</v>
      </c>
      <c r="U710">
        <v>1</v>
      </c>
      <c r="V710">
        <v>2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t="s">
        <v>47</v>
      </c>
      <c r="AI710" t="s">
        <v>48</v>
      </c>
      <c r="AJ710" s="3" t="s">
        <v>135</v>
      </c>
      <c r="AL710" t="s">
        <v>1217</v>
      </c>
      <c r="AM710" t="s">
        <v>1218</v>
      </c>
      <c r="AN710">
        <v>-122.5060369</v>
      </c>
      <c r="AO710">
        <v>37.78096755</v>
      </c>
    </row>
    <row r="711" spans="1:41">
      <c r="A711" s="1" t="s">
        <v>893</v>
      </c>
      <c r="B711" s="1">
        <v>1</v>
      </c>
      <c r="C711" s="1" t="s">
        <v>894</v>
      </c>
      <c r="D711" s="1">
        <v>14393</v>
      </c>
      <c r="E711" s="4" t="s">
        <v>42</v>
      </c>
      <c r="F711" s="4" t="s">
        <v>895</v>
      </c>
      <c r="G711" s="1">
        <v>2</v>
      </c>
      <c r="H711" s="1" t="s">
        <v>1219</v>
      </c>
      <c r="I711">
        <v>4315</v>
      </c>
      <c r="K711" t="s">
        <v>1116</v>
      </c>
      <c r="N711" t="s">
        <v>46</v>
      </c>
      <c r="O711" t="s">
        <v>973</v>
      </c>
      <c r="Q711" s="3">
        <f t="shared" si="12"/>
        <v>2</v>
      </c>
      <c r="R711" s="3">
        <v>1</v>
      </c>
      <c r="S711" s="3">
        <v>0</v>
      </c>
      <c r="T711" s="3">
        <v>0</v>
      </c>
      <c r="U711">
        <v>1</v>
      </c>
      <c r="V711">
        <v>1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t="s">
        <v>47</v>
      </c>
      <c r="AI711" t="s">
        <v>48</v>
      </c>
      <c r="AJ711" s="3"/>
      <c r="AM711" t="s">
        <v>1220</v>
      </c>
      <c r="AN711">
        <v>-122.50569724</v>
      </c>
      <c r="AO711">
        <v>37.780997679999999</v>
      </c>
    </row>
    <row r="712" spans="1:41">
      <c r="A712" s="1" t="s">
        <v>893</v>
      </c>
      <c r="B712" s="1">
        <v>1</v>
      </c>
      <c r="C712" s="1" t="s">
        <v>894</v>
      </c>
      <c r="D712" s="1">
        <v>14393</v>
      </c>
      <c r="E712" s="4" t="s">
        <v>42</v>
      </c>
      <c r="F712" s="4" t="s">
        <v>895</v>
      </c>
      <c r="G712" s="1">
        <v>2</v>
      </c>
      <c r="H712" s="1" t="s">
        <v>1221</v>
      </c>
      <c r="I712" t="s">
        <v>1222</v>
      </c>
      <c r="K712" t="s">
        <v>1116</v>
      </c>
      <c r="N712" t="s">
        <v>98</v>
      </c>
      <c r="O712" t="s">
        <v>1050</v>
      </c>
      <c r="Q712" s="3">
        <f t="shared" si="12"/>
        <v>2</v>
      </c>
      <c r="R712" s="3">
        <v>1</v>
      </c>
      <c r="S712" s="3">
        <v>0</v>
      </c>
      <c r="T712" s="3">
        <v>0</v>
      </c>
      <c r="U712">
        <v>1</v>
      </c>
      <c r="V712" s="3">
        <v>0</v>
      </c>
      <c r="W712">
        <v>1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t="s">
        <v>47</v>
      </c>
      <c r="AI712" t="s">
        <v>48</v>
      </c>
      <c r="AJ712" s="3" t="s">
        <v>135</v>
      </c>
      <c r="AM712" t="s">
        <v>1223</v>
      </c>
      <c r="AN712">
        <v>-122.50550601</v>
      </c>
      <c r="AO712">
        <v>37.780986130000002</v>
      </c>
    </row>
    <row r="713" spans="1:41">
      <c r="A713" s="1" t="s">
        <v>893</v>
      </c>
      <c r="B713" s="1">
        <v>1</v>
      </c>
      <c r="C713" s="1" t="s">
        <v>894</v>
      </c>
      <c r="D713" s="1">
        <v>14393</v>
      </c>
      <c r="E713" s="4" t="s">
        <v>42</v>
      </c>
      <c r="F713" s="4" t="s">
        <v>895</v>
      </c>
      <c r="G713" s="1">
        <v>2</v>
      </c>
      <c r="H713" s="1" t="s">
        <v>1224</v>
      </c>
      <c r="I713">
        <v>403</v>
      </c>
      <c r="K713" t="s">
        <v>982</v>
      </c>
      <c r="N713" t="s">
        <v>46</v>
      </c>
      <c r="O713" t="s">
        <v>984</v>
      </c>
      <c r="Q713" s="3">
        <f t="shared" si="12"/>
        <v>1</v>
      </c>
      <c r="R713" s="3">
        <v>1</v>
      </c>
      <c r="S713" s="3">
        <v>0</v>
      </c>
      <c r="T713">
        <v>1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t="s">
        <v>88</v>
      </c>
      <c r="AI713" t="s">
        <v>48</v>
      </c>
      <c r="AJ713" s="3"/>
      <c r="AM713" t="s">
        <v>1225</v>
      </c>
      <c r="AN713">
        <v>-122.50532216000001</v>
      </c>
      <c r="AO713">
        <v>37.780894719999999</v>
      </c>
    </row>
    <row r="714" spans="1:41">
      <c r="A714" s="1" t="s">
        <v>893</v>
      </c>
      <c r="B714" s="1">
        <v>1</v>
      </c>
      <c r="C714" s="1" t="s">
        <v>894</v>
      </c>
      <c r="D714" s="1">
        <v>14393</v>
      </c>
      <c r="E714" s="4" t="s">
        <v>42</v>
      </c>
      <c r="F714" s="4" t="s">
        <v>895</v>
      </c>
      <c r="G714" s="1">
        <v>2</v>
      </c>
      <c r="H714" s="1" t="s">
        <v>1226</v>
      </c>
      <c r="I714" t="s">
        <v>1227</v>
      </c>
      <c r="K714" t="s">
        <v>982</v>
      </c>
      <c r="N714" t="s">
        <v>46</v>
      </c>
      <c r="O714" t="s">
        <v>1064</v>
      </c>
      <c r="Q714" s="3">
        <f t="shared" si="12"/>
        <v>4</v>
      </c>
      <c r="R714" s="3">
        <v>1</v>
      </c>
      <c r="S714" s="3">
        <v>0</v>
      </c>
      <c r="T714">
        <v>1</v>
      </c>
      <c r="U714">
        <v>3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t="s">
        <v>88</v>
      </c>
      <c r="AI714" t="s">
        <v>48</v>
      </c>
      <c r="AJ714" s="3"/>
      <c r="AM714" t="s">
        <v>1228</v>
      </c>
      <c r="AN714">
        <v>-122.50529898000001</v>
      </c>
      <c r="AO714">
        <v>37.7807958</v>
      </c>
    </row>
    <row r="715" spans="1:41">
      <c r="A715" s="1" t="s">
        <v>893</v>
      </c>
      <c r="B715" s="1">
        <v>1</v>
      </c>
      <c r="C715" s="1" t="s">
        <v>894</v>
      </c>
      <c r="D715" s="1">
        <v>14393</v>
      </c>
      <c r="E715" s="4" t="s">
        <v>42</v>
      </c>
      <c r="F715" s="4" t="s">
        <v>895</v>
      </c>
      <c r="G715" s="1">
        <v>2</v>
      </c>
      <c r="H715" s="1" t="s">
        <v>1229</v>
      </c>
      <c r="I715">
        <v>425</v>
      </c>
      <c r="K715" t="s">
        <v>982</v>
      </c>
      <c r="N715" t="s">
        <v>46</v>
      </c>
      <c r="O715" t="s">
        <v>1137</v>
      </c>
      <c r="Q715" s="3">
        <f t="shared" si="12"/>
        <v>2</v>
      </c>
      <c r="R715" s="3">
        <v>1</v>
      </c>
      <c r="S715" s="3">
        <v>0</v>
      </c>
      <c r="T715" s="3">
        <v>0</v>
      </c>
      <c r="U715" s="3">
        <v>0</v>
      </c>
      <c r="V715">
        <v>1</v>
      </c>
      <c r="W715">
        <v>1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t="s">
        <v>88</v>
      </c>
      <c r="AI715" t="s">
        <v>48</v>
      </c>
      <c r="AJ715" s="3"/>
      <c r="AL715" t="s">
        <v>1230</v>
      </c>
      <c r="AM715" t="s">
        <v>1231</v>
      </c>
      <c r="AN715">
        <v>-122.50528539</v>
      </c>
      <c r="AO715">
        <v>37.780640200000001</v>
      </c>
    </row>
    <row r="716" spans="1:41">
      <c r="A716" s="1" t="s">
        <v>893</v>
      </c>
      <c r="B716" s="1">
        <v>1</v>
      </c>
      <c r="C716" s="1" t="s">
        <v>894</v>
      </c>
      <c r="D716" s="1">
        <v>14393</v>
      </c>
      <c r="E716" s="4" t="s">
        <v>42</v>
      </c>
      <c r="F716" s="4" t="s">
        <v>895</v>
      </c>
      <c r="G716" s="1">
        <v>2</v>
      </c>
      <c r="H716" s="1" t="s">
        <v>1232</v>
      </c>
      <c r="I716">
        <v>431</v>
      </c>
      <c r="K716" t="s">
        <v>982</v>
      </c>
      <c r="N716" t="s">
        <v>53</v>
      </c>
      <c r="O716" t="s">
        <v>1233</v>
      </c>
      <c r="Q716" s="3">
        <f t="shared" si="12"/>
        <v>2</v>
      </c>
      <c r="R716" s="3">
        <v>1</v>
      </c>
      <c r="S716" s="3">
        <v>0</v>
      </c>
      <c r="T716" s="3">
        <v>0</v>
      </c>
      <c r="U716" s="3">
        <v>0</v>
      </c>
      <c r="V716">
        <v>1</v>
      </c>
      <c r="W716">
        <v>1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t="s">
        <v>47</v>
      </c>
      <c r="AI716" t="s">
        <v>48</v>
      </c>
      <c r="AJ716" s="3"/>
      <c r="AK716" t="s">
        <v>1051</v>
      </c>
      <c r="AL716" t="s">
        <v>1234</v>
      </c>
      <c r="AM716" t="s">
        <v>1235</v>
      </c>
      <c r="AN716">
        <v>-122.50526843</v>
      </c>
      <c r="AO716">
        <v>37.780506320000001</v>
      </c>
    </row>
    <row r="717" spans="1:41">
      <c r="A717" s="1" t="s">
        <v>893</v>
      </c>
      <c r="B717" s="1">
        <v>1</v>
      </c>
      <c r="C717" s="1" t="s">
        <v>894</v>
      </c>
      <c r="D717" s="1">
        <v>14393</v>
      </c>
      <c r="E717" s="4" t="s">
        <v>42</v>
      </c>
      <c r="F717" s="4" t="s">
        <v>895</v>
      </c>
      <c r="G717" s="1">
        <v>2</v>
      </c>
      <c r="H717" s="1" t="s">
        <v>1120</v>
      </c>
      <c r="I717" t="s">
        <v>1236</v>
      </c>
      <c r="K717" t="s">
        <v>982</v>
      </c>
      <c r="N717" t="s">
        <v>46</v>
      </c>
      <c r="O717" t="s">
        <v>970</v>
      </c>
      <c r="Q717" s="3">
        <f t="shared" si="12"/>
        <v>1</v>
      </c>
      <c r="R717" s="3">
        <v>1</v>
      </c>
      <c r="S717" s="3">
        <v>0</v>
      </c>
      <c r="T717" s="3">
        <v>0</v>
      </c>
      <c r="U717" s="3">
        <v>0</v>
      </c>
      <c r="V717" s="3">
        <v>0</v>
      </c>
      <c r="W717">
        <v>1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t="s">
        <v>47</v>
      </c>
      <c r="AI717" t="s">
        <v>48</v>
      </c>
      <c r="AJ717" s="3"/>
      <c r="AM717" t="s">
        <v>1237</v>
      </c>
      <c r="AN717">
        <v>-122.5052917</v>
      </c>
      <c r="AO717">
        <v>37.78035655</v>
      </c>
    </row>
    <row r="718" spans="1:41">
      <c r="A718" s="1" t="s">
        <v>893</v>
      </c>
      <c r="B718" s="1">
        <v>1</v>
      </c>
      <c r="C718" s="1" t="s">
        <v>894</v>
      </c>
      <c r="D718" s="1">
        <v>14393</v>
      </c>
      <c r="E718" s="4" t="s">
        <v>42</v>
      </c>
      <c r="F718" s="4" t="s">
        <v>895</v>
      </c>
      <c r="G718" s="1">
        <v>2</v>
      </c>
      <c r="H718" s="1" t="s">
        <v>1238</v>
      </c>
      <c r="I718">
        <v>435</v>
      </c>
      <c r="K718" t="s">
        <v>982</v>
      </c>
      <c r="N718" t="s">
        <v>53</v>
      </c>
      <c r="O718" t="s">
        <v>1122</v>
      </c>
      <c r="Q718" s="3">
        <f t="shared" si="12"/>
        <v>2</v>
      </c>
      <c r="R718" s="3">
        <v>1</v>
      </c>
      <c r="S718" s="3">
        <v>0</v>
      </c>
      <c r="T718" s="3">
        <v>0</v>
      </c>
      <c r="U718" s="3">
        <v>0</v>
      </c>
      <c r="V718">
        <v>1</v>
      </c>
      <c r="W718">
        <v>1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t="s">
        <v>47</v>
      </c>
      <c r="AI718" t="s">
        <v>48</v>
      </c>
      <c r="AJ718" s="3" t="s">
        <v>135</v>
      </c>
      <c r="AK718" t="s">
        <v>117</v>
      </c>
      <c r="AL718" t="s">
        <v>1239</v>
      </c>
      <c r="AM718" t="s">
        <v>1240</v>
      </c>
      <c r="AN718">
        <v>-122.50527018</v>
      </c>
      <c r="AO718">
        <v>37.780396000000003</v>
      </c>
    </row>
    <row r="719" spans="1:41">
      <c r="A719" s="1" t="s">
        <v>893</v>
      </c>
      <c r="B719" s="1">
        <v>1</v>
      </c>
      <c r="C719" s="1" t="s">
        <v>894</v>
      </c>
      <c r="D719" s="1">
        <v>14393</v>
      </c>
      <c r="E719" s="4" t="s">
        <v>42</v>
      </c>
      <c r="F719" s="4" t="s">
        <v>895</v>
      </c>
      <c r="G719" s="1">
        <v>2</v>
      </c>
      <c r="H719" s="1" t="s">
        <v>1241</v>
      </c>
      <c r="I719" t="s">
        <v>1242</v>
      </c>
      <c r="K719" t="s">
        <v>982</v>
      </c>
      <c r="N719" t="s">
        <v>46</v>
      </c>
      <c r="O719" t="s">
        <v>989</v>
      </c>
      <c r="Q719" s="3">
        <f t="shared" si="12"/>
        <v>4</v>
      </c>
      <c r="R719" s="3">
        <v>1</v>
      </c>
      <c r="S719">
        <v>2</v>
      </c>
      <c r="T719" s="3">
        <v>0</v>
      </c>
      <c r="U719">
        <v>2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t="s">
        <v>47</v>
      </c>
      <c r="AI719" t="s">
        <v>48</v>
      </c>
      <c r="AJ719" s="3"/>
      <c r="AM719" t="s">
        <v>1243</v>
      </c>
      <c r="AN719">
        <v>-122.50523957999999</v>
      </c>
      <c r="AO719">
        <v>37.780241340000003</v>
      </c>
    </row>
    <row r="720" spans="1:41">
      <c r="A720" s="1" t="s">
        <v>893</v>
      </c>
      <c r="B720" s="1">
        <v>1</v>
      </c>
      <c r="C720" s="1" t="s">
        <v>894</v>
      </c>
      <c r="D720" s="1">
        <v>14393</v>
      </c>
      <c r="E720" s="4" t="s">
        <v>42</v>
      </c>
      <c r="F720" s="4" t="s">
        <v>895</v>
      </c>
      <c r="G720" s="1">
        <v>2</v>
      </c>
      <c r="H720" s="1" t="s">
        <v>998</v>
      </c>
      <c r="I720">
        <v>2</v>
      </c>
      <c r="K720" t="s">
        <v>1244</v>
      </c>
      <c r="N720" t="s">
        <v>46</v>
      </c>
      <c r="O720" t="s">
        <v>968</v>
      </c>
      <c r="Q720" s="3">
        <f t="shared" si="12"/>
        <v>2</v>
      </c>
      <c r="R720" s="3">
        <v>1</v>
      </c>
      <c r="S720">
        <v>1</v>
      </c>
      <c r="T720" s="3">
        <v>0</v>
      </c>
      <c r="U720">
        <v>1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t="s">
        <v>47</v>
      </c>
      <c r="AI720" t="s">
        <v>50</v>
      </c>
      <c r="AJ720" s="3"/>
      <c r="AM720" t="s">
        <v>1245</v>
      </c>
      <c r="AN720">
        <v>-122.50654412999999</v>
      </c>
      <c r="AO720">
        <v>37.780938509999999</v>
      </c>
    </row>
    <row r="721" spans="1:41">
      <c r="A721" s="1" t="s">
        <v>893</v>
      </c>
      <c r="B721" s="1">
        <v>1</v>
      </c>
      <c r="C721" s="1" t="s">
        <v>894</v>
      </c>
      <c r="D721" s="1">
        <v>14393</v>
      </c>
      <c r="E721" s="4" t="s">
        <v>42</v>
      </c>
      <c r="F721" s="4" t="s">
        <v>895</v>
      </c>
      <c r="G721" s="1">
        <v>2</v>
      </c>
      <c r="H721" s="1" t="s">
        <v>1246</v>
      </c>
      <c r="I721" t="s">
        <v>1247</v>
      </c>
      <c r="K721" t="s">
        <v>1244</v>
      </c>
      <c r="N721" t="s">
        <v>46</v>
      </c>
      <c r="O721" t="s">
        <v>960</v>
      </c>
      <c r="Q721" s="3">
        <f t="shared" si="12"/>
        <v>3</v>
      </c>
      <c r="R721" s="3">
        <v>1</v>
      </c>
      <c r="S721">
        <v>1</v>
      </c>
      <c r="T721" s="3">
        <v>0</v>
      </c>
      <c r="U721">
        <v>1</v>
      </c>
      <c r="V721">
        <v>1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t="s">
        <v>47</v>
      </c>
      <c r="AI721" t="s">
        <v>48</v>
      </c>
      <c r="AJ721" s="3"/>
      <c r="AM721" t="s">
        <v>1248</v>
      </c>
      <c r="AN721">
        <v>-122.50677395</v>
      </c>
      <c r="AO721">
        <v>37.780852619999997</v>
      </c>
    </row>
    <row r="722" spans="1:41">
      <c r="A722" s="1" t="s">
        <v>893</v>
      </c>
      <c r="B722" s="1">
        <v>1</v>
      </c>
      <c r="C722" s="1" t="s">
        <v>894</v>
      </c>
      <c r="D722" s="1">
        <v>14393</v>
      </c>
      <c r="E722" s="4" t="s">
        <v>42</v>
      </c>
      <c r="F722" s="4" t="s">
        <v>895</v>
      </c>
      <c r="G722" s="1">
        <v>2</v>
      </c>
      <c r="H722" s="1" t="s">
        <v>1205</v>
      </c>
      <c r="I722" t="s">
        <v>1249</v>
      </c>
      <c r="K722" t="s">
        <v>1244</v>
      </c>
      <c r="N722" t="s">
        <v>46</v>
      </c>
      <c r="O722" t="s">
        <v>1090</v>
      </c>
      <c r="Q722" s="3">
        <f t="shared" si="12"/>
        <v>4</v>
      </c>
      <c r="R722" s="3">
        <v>1</v>
      </c>
      <c r="S722">
        <v>2</v>
      </c>
      <c r="T722" s="3">
        <v>0</v>
      </c>
      <c r="U722">
        <v>2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t="s">
        <v>47</v>
      </c>
      <c r="AI722" t="s">
        <v>48</v>
      </c>
      <c r="AJ722" s="3"/>
      <c r="AM722" t="s">
        <v>1250</v>
      </c>
      <c r="AN722">
        <v>-122.5070343</v>
      </c>
      <c r="AO722">
        <v>37.780836360000002</v>
      </c>
    </row>
    <row r="723" spans="1:41">
      <c r="A723" s="1" t="s">
        <v>893</v>
      </c>
      <c r="B723" s="1">
        <v>1</v>
      </c>
      <c r="C723" s="1" t="s">
        <v>894</v>
      </c>
      <c r="D723" s="1">
        <v>14393</v>
      </c>
      <c r="E723" s="4" t="s">
        <v>42</v>
      </c>
      <c r="F723" s="4" t="s">
        <v>895</v>
      </c>
      <c r="G723" s="1">
        <v>2</v>
      </c>
      <c r="H723" s="1" t="s">
        <v>1251</v>
      </c>
      <c r="I723" t="s">
        <v>1252</v>
      </c>
      <c r="K723" t="s">
        <v>1244</v>
      </c>
      <c r="N723" t="s">
        <v>46</v>
      </c>
      <c r="O723" t="s">
        <v>1018</v>
      </c>
      <c r="Q723" s="3">
        <f t="shared" si="12"/>
        <v>2</v>
      </c>
      <c r="R723" s="3">
        <v>1</v>
      </c>
      <c r="S723">
        <v>1</v>
      </c>
      <c r="T723" s="3">
        <v>0</v>
      </c>
      <c r="U723">
        <v>1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t="s">
        <v>47</v>
      </c>
      <c r="AI723" t="s">
        <v>48</v>
      </c>
      <c r="AJ723" s="3"/>
      <c r="AM723" t="s">
        <v>1253</v>
      </c>
      <c r="AN723">
        <v>-122.50716697999999</v>
      </c>
      <c r="AO723">
        <v>37.780838240000001</v>
      </c>
    </row>
    <row r="724" spans="1:41">
      <c r="A724" s="1" t="s">
        <v>893</v>
      </c>
      <c r="B724" s="1">
        <v>1</v>
      </c>
      <c r="C724" s="1" t="s">
        <v>894</v>
      </c>
      <c r="D724" s="1">
        <v>14393</v>
      </c>
      <c r="E724" s="4" t="s">
        <v>42</v>
      </c>
      <c r="F724" s="4" t="s">
        <v>895</v>
      </c>
      <c r="G724" s="1">
        <v>2</v>
      </c>
      <c r="H724" s="1" t="s">
        <v>1254</v>
      </c>
      <c r="I724" t="s">
        <v>1255</v>
      </c>
      <c r="K724" t="s">
        <v>1244</v>
      </c>
      <c r="N724" t="s">
        <v>46</v>
      </c>
      <c r="O724" t="s">
        <v>1084</v>
      </c>
      <c r="Q724" s="3">
        <f t="shared" si="12"/>
        <v>4</v>
      </c>
      <c r="R724" s="3">
        <v>1</v>
      </c>
      <c r="S724" s="3">
        <v>0</v>
      </c>
      <c r="T724">
        <v>1</v>
      </c>
      <c r="U724">
        <v>3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t="s">
        <v>47</v>
      </c>
      <c r="AI724" t="s">
        <v>48</v>
      </c>
      <c r="AJ724" s="3"/>
      <c r="AM724" t="s">
        <v>1256</v>
      </c>
      <c r="AN724">
        <v>-122.50730477</v>
      </c>
      <c r="AO724">
        <v>37.780838699999997</v>
      </c>
    </row>
    <row r="725" spans="1:41">
      <c r="A725" s="1" t="s">
        <v>893</v>
      </c>
      <c r="B725" s="1">
        <v>1</v>
      </c>
      <c r="C725" s="1" t="s">
        <v>894</v>
      </c>
      <c r="D725" s="1">
        <v>14393</v>
      </c>
      <c r="E725" s="4" t="s">
        <v>42</v>
      </c>
      <c r="F725" s="4" t="s">
        <v>895</v>
      </c>
      <c r="G725" s="1">
        <v>2</v>
      </c>
      <c r="H725" s="1" t="s">
        <v>1257</v>
      </c>
      <c r="I725">
        <v>66</v>
      </c>
      <c r="K725" t="s">
        <v>1244</v>
      </c>
      <c r="N725" t="s">
        <v>46</v>
      </c>
      <c r="O725" t="s">
        <v>1023</v>
      </c>
      <c r="Q725" s="3">
        <f t="shared" si="12"/>
        <v>2</v>
      </c>
      <c r="R725" s="3">
        <v>1</v>
      </c>
      <c r="S725">
        <v>1</v>
      </c>
      <c r="T725" s="3">
        <v>0</v>
      </c>
      <c r="U725">
        <v>1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t="s">
        <v>88</v>
      </c>
      <c r="AI725" t="s">
        <v>48</v>
      </c>
      <c r="AJ725" s="3"/>
      <c r="AM725" t="s">
        <v>1258</v>
      </c>
      <c r="AN725">
        <v>-122.50748025999999</v>
      </c>
      <c r="AO725">
        <v>37.780835570000001</v>
      </c>
    </row>
    <row r="726" spans="1:41">
      <c r="A726" s="1" t="s">
        <v>893</v>
      </c>
      <c r="B726" s="1">
        <v>1</v>
      </c>
      <c r="C726" s="1" t="s">
        <v>894</v>
      </c>
      <c r="D726" s="1">
        <v>14393</v>
      </c>
      <c r="E726" s="4" t="s">
        <v>42</v>
      </c>
      <c r="F726" s="4" t="s">
        <v>895</v>
      </c>
      <c r="G726" s="1">
        <v>2</v>
      </c>
      <c r="H726" s="1" t="s">
        <v>922</v>
      </c>
      <c r="I726">
        <v>80</v>
      </c>
      <c r="K726" t="s">
        <v>1244</v>
      </c>
      <c r="N726" t="s">
        <v>46</v>
      </c>
      <c r="O726" t="s">
        <v>1118</v>
      </c>
      <c r="Q726" s="3">
        <f t="shared" si="12"/>
        <v>1</v>
      </c>
      <c r="R726" s="3">
        <v>1</v>
      </c>
      <c r="S726" s="3">
        <v>0</v>
      </c>
      <c r="T726" s="3">
        <v>0</v>
      </c>
      <c r="U726">
        <v>1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t="s">
        <v>88</v>
      </c>
      <c r="AI726" t="s">
        <v>48</v>
      </c>
      <c r="AJ726" s="3"/>
      <c r="AM726" t="s">
        <v>1259</v>
      </c>
      <c r="AN726">
        <v>-122.50769996</v>
      </c>
      <c r="AO726">
        <v>37.780808399999998</v>
      </c>
    </row>
    <row r="727" spans="1:41">
      <c r="A727" s="1" t="s">
        <v>893</v>
      </c>
      <c r="B727" s="1">
        <v>1</v>
      </c>
      <c r="C727" s="1" t="s">
        <v>894</v>
      </c>
      <c r="D727" s="1">
        <v>14393</v>
      </c>
      <c r="E727" s="4" t="s">
        <v>42</v>
      </c>
      <c r="F727" s="4" t="s">
        <v>895</v>
      </c>
      <c r="G727" s="1">
        <v>2</v>
      </c>
      <c r="H727" s="1" t="s">
        <v>1169</v>
      </c>
      <c r="I727" t="s">
        <v>1260</v>
      </c>
      <c r="K727" t="s">
        <v>1244</v>
      </c>
      <c r="N727" t="s">
        <v>46</v>
      </c>
      <c r="O727" t="s">
        <v>1026</v>
      </c>
      <c r="Q727" s="3">
        <f t="shared" si="12"/>
        <v>4</v>
      </c>
      <c r="R727" s="3">
        <v>1</v>
      </c>
      <c r="S727">
        <v>1</v>
      </c>
      <c r="T727" s="3">
        <v>0</v>
      </c>
      <c r="U727">
        <v>3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t="s">
        <v>88</v>
      </c>
      <c r="AI727" t="s">
        <v>48</v>
      </c>
      <c r="AJ727" s="3"/>
      <c r="AM727" t="s">
        <v>1261</v>
      </c>
      <c r="AN727">
        <v>-122.50783608</v>
      </c>
      <c r="AO727">
        <v>37.78080696</v>
      </c>
    </row>
    <row r="728" spans="1:41">
      <c r="A728" s="1" t="s">
        <v>893</v>
      </c>
      <c r="B728" s="1">
        <v>1</v>
      </c>
      <c r="C728" s="1" t="s">
        <v>894</v>
      </c>
      <c r="D728" s="1">
        <v>14393</v>
      </c>
      <c r="E728" s="4" t="s">
        <v>42</v>
      </c>
      <c r="F728" s="4" t="s">
        <v>895</v>
      </c>
      <c r="G728" s="1">
        <v>2</v>
      </c>
      <c r="H728" s="1" t="s">
        <v>1262</v>
      </c>
      <c r="I728" t="s">
        <v>1263</v>
      </c>
      <c r="K728" t="s">
        <v>1244</v>
      </c>
      <c r="N728" t="s">
        <v>46</v>
      </c>
      <c r="O728" t="s">
        <v>1066</v>
      </c>
      <c r="Q728" s="3">
        <f t="shared" si="12"/>
        <v>5</v>
      </c>
      <c r="R728" s="3">
        <v>1</v>
      </c>
      <c r="S728">
        <v>1</v>
      </c>
      <c r="T728" s="3">
        <v>0</v>
      </c>
      <c r="U728">
        <v>3</v>
      </c>
      <c r="V728">
        <v>1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t="s">
        <v>88</v>
      </c>
      <c r="AI728" t="s">
        <v>50</v>
      </c>
      <c r="AJ728" s="3"/>
      <c r="AM728" t="s">
        <v>1264</v>
      </c>
      <c r="AN728">
        <v>-122.50809615999999</v>
      </c>
      <c r="AO728">
        <v>37.780794</v>
      </c>
    </row>
    <row r="729" spans="1:41">
      <c r="A729" s="1" t="s">
        <v>893</v>
      </c>
      <c r="B729" s="1">
        <v>1</v>
      </c>
      <c r="C729" s="1" t="s">
        <v>894</v>
      </c>
      <c r="D729" s="1">
        <v>14393</v>
      </c>
      <c r="E729" s="4" t="s">
        <v>42</v>
      </c>
      <c r="F729" s="4" t="s">
        <v>895</v>
      </c>
      <c r="G729" s="1">
        <v>2</v>
      </c>
      <c r="H729" s="1" t="s">
        <v>1265</v>
      </c>
      <c r="I729" t="s">
        <v>1266</v>
      </c>
      <c r="K729" t="s">
        <v>1244</v>
      </c>
      <c r="N729" t="s">
        <v>46</v>
      </c>
      <c r="O729" t="s">
        <v>1129</v>
      </c>
      <c r="Q729" s="3">
        <f t="shared" ref="Q729:Q792" si="13">SUM(S729:AE729)</f>
        <v>6</v>
      </c>
      <c r="R729" s="3">
        <v>1</v>
      </c>
      <c r="S729">
        <v>2</v>
      </c>
      <c r="T729" s="3">
        <v>0</v>
      </c>
      <c r="U729">
        <v>4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t="s">
        <v>88</v>
      </c>
      <c r="AI729" t="s">
        <v>48</v>
      </c>
      <c r="AJ729" s="3"/>
      <c r="AM729" t="s">
        <v>1267</v>
      </c>
      <c r="AN729">
        <v>-122.50827867</v>
      </c>
      <c r="AO729">
        <v>37.78078163</v>
      </c>
    </row>
    <row r="730" spans="1:41">
      <c r="A730" s="1" t="s">
        <v>893</v>
      </c>
      <c r="B730" s="1">
        <v>1</v>
      </c>
      <c r="C730" s="1" t="s">
        <v>894</v>
      </c>
      <c r="D730" s="1">
        <v>14393</v>
      </c>
      <c r="E730" s="4" t="s">
        <v>42</v>
      </c>
      <c r="F730" s="4" t="s">
        <v>895</v>
      </c>
      <c r="G730" s="1">
        <v>2</v>
      </c>
      <c r="H730" s="1" t="s">
        <v>1268</v>
      </c>
      <c r="I730" t="s">
        <v>1269</v>
      </c>
      <c r="K730" t="s">
        <v>1244</v>
      </c>
      <c r="N730" t="s">
        <v>46</v>
      </c>
      <c r="O730" t="s">
        <v>1064</v>
      </c>
      <c r="Q730" s="3">
        <f t="shared" si="13"/>
        <v>5</v>
      </c>
      <c r="R730" s="3">
        <v>1</v>
      </c>
      <c r="S730" s="3">
        <v>0</v>
      </c>
      <c r="T730">
        <v>1</v>
      </c>
      <c r="U730">
        <v>4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t="s">
        <v>88</v>
      </c>
      <c r="AI730" t="s">
        <v>48</v>
      </c>
      <c r="AJ730" s="3"/>
      <c r="AM730" t="s">
        <v>1270</v>
      </c>
      <c r="AN730">
        <v>-122.50844547</v>
      </c>
      <c r="AO730">
        <v>37.780786249999998</v>
      </c>
    </row>
    <row r="731" spans="1:41">
      <c r="A731" s="1" t="s">
        <v>893</v>
      </c>
      <c r="B731" s="1">
        <v>1</v>
      </c>
      <c r="C731" s="1" t="s">
        <v>894</v>
      </c>
      <c r="D731" s="1">
        <v>14393</v>
      </c>
      <c r="E731" s="4" t="s">
        <v>42</v>
      </c>
      <c r="F731" s="4" t="s">
        <v>895</v>
      </c>
      <c r="G731" s="1">
        <v>2</v>
      </c>
      <c r="H731" s="1" t="s">
        <v>1271</v>
      </c>
      <c r="I731" t="s">
        <v>1272</v>
      </c>
      <c r="K731" t="s">
        <v>1244</v>
      </c>
      <c r="N731" t="s">
        <v>46</v>
      </c>
      <c r="O731" t="s">
        <v>960</v>
      </c>
      <c r="Q731" s="3">
        <f t="shared" si="13"/>
        <v>4</v>
      </c>
      <c r="R731" s="3">
        <v>1</v>
      </c>
      <c r="S731">
        <v>1</v>
      </c>
      <c r="T731" s="3">
        <v>0</v>
      </c>
      <c r="U731">
        <v>2</v>
      </c>
      <c r="V731">
        <v>1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t="s">
        <v>88</v>
      </c>
      <c r="AI731" t="s">
        <v>48</v>
      </c>
      <c r="AJ731" s="3"/>
      <c r="AM731" t="s">
        <v>1273</v>
      </c>
      <c r="AN731">
        <v>-122.50859473</v>
      </c>
      <c r="AO731">
        <v>37.780787940000003</v>
      </c>
    </row>
    <row r="732" spans="1:41">
      <c r="A732" s="1" t="s">
        <v>893</v>
      </c>
      <c r="B732" s="1">
        <v>1</v>
      </c>
      <c r="C732" s="1" t="s">
        <v>894</v>
      </c>
      <c r="D732" s="1">
        <v>14393</v>
      </c>
      <c r="E732" s="4" t="s">
        <v>42</v>
      </c>
      <c r="F732" s="4" t="s">
        <v>895</v>
      </c>
      <c r="G732" s="1">
        <v>2</v>
      </c>
      <c r="H732" s="1" t="s">
        <v>1274</v>
      </c>
      <c r="I732" t="s">
        <v>1275</v>
      </c>
      <c r="K732" t="s">
        <v>1244</v>
      </c>
      <c r="N732" t="s">
        <v>46</v>
      </c>
      <c r="O732" t="s">
        <v>1224</v>
      </c>
      <c r="Q732" s="3">
        <f t="shared" si="13"/>
        <v>8</v>
      </c>
      <c r="R732" s="3">
        <v>1</v>
      </c>
      <c r="S732">
        <v>1</v>
      </c>
      <c r="T732">
        <v>3</v>
      </c>
      <c r="U732">
        <v>4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t="s">
        <v>88</v>
      </c>
      <c r="AI732" t="s">
        <v>48</v>
      </c>
      <c r="AJ732" s="3"/>
      <c r="AM732" t="s">
        <v>1276</v>
      </c>
      <c r="AN732">
        <v>-122.50878066999999</v>
      </c>
      <c r="AO732">
        <v>37.780770109999999</v>
      </c>
    </row>
    <row r="733" spans="1:41">
      <c r="A733" s="1" t="s">
        <v>893</v>
      </c>
      <c r="B733" s="1">
        <v>1</v>
      </c>
      <c r="C733" s="1" t="s">
        <v>894</v>
      </c>
      <c r="D733" s="1">
        <v>14393</v>
      </c>
      <c r="E733" s="4" t="s">
        <v>42</v>
      </c>
      <c r="F733" s="4" t="s">
        <v>895</v>
      </c>
      <c r="G733" s="1">
        <v>2</v>
      </c>
      <c r="H733" s="1" t="s">
        <v>1277</v>
      </c>
      <c r="I733">
        <v>156</v>
      </c>
      <c r="K733" t="s">
        <v>1244</v>
      </c>
      <c r="N733" t="s">
        <v>46</v>
      </c>
      <c r="O733" t="s">
        <v>966</v>
      </c>
      <c r="Q733" s="3">
        <f t="shared" si="13"/>
        <v>1</v>
      </c>
      <c r="R733" s="3">
        <v>1</v>
      </c>
      <c r="S733" s="3">
        <v>0</v>
      </c>
      <c r="T733" s="3">
        <v>0</v>
      </c>
      <c r="U733">
        <v>1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t="s">
        <v>88</v>
      </c>
      <c r="AI733" t="s">
        <v>48</v>
      </c>
      <c r="AJ733" s="3"/>
      <c r="AM733" t="s">
        <v>1278</v>
      </c>
      <c r="AN733">
        <v>-122.50907983</v>
      </c>
      <c r="AO733">
        <v>37.780752069999998</v>
      </c>
    </row>
    <row r="734" spans="1:41">
      <c r="A734" s="1" t="s">
        <v>893</v>
      </c>
      <c r="B734" s="1">
        <v>1</v>
      </c>
      <c r="C734" s="1" t="s">
        <v>894</v>
      </c>
      <c r="D734" s="1">
        <v>14393</v>
      </c>
      <c r="E734" s="4" t="s">
        <v>42</v>
      </c>
      <c r="F734" s="4" t="s">
        <v>895</v>
      </c>
      <c r="G734" s="1">
        <v>2</v>
      </c>
      <c r="H734" s="1" t="s">
        <v>1216</v>
      </c>
      <c r="I734" t="s">
        <v>1279</v>
      </c>
      <c r="K734" t="s">
        <v>1244</v>
      </c>
      <c r="N734" t="s">
        <v>46</v>
      </c>
      <c r="O734" t="s">
        <v>1090</v>
      </c>
      <c r="Q734" s="3">
        <f t="shared" si="13"/>
        <v>4</v>
      </c>
      <c r="R734" s="3">
        <v>1</v>
      </c>
      <c r="S734">
        <v>2</v>
      </c>
      <c r="T734" s="3">
        <v>0</v>
      </c>
      <c r="U734">
        <v>2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t="s">
        <v>88</v>
      </c>
      <c r="AI734" t="s">
        <v>50</v>
      </c>
      <c r="AJ734" s="3"/>
      <c r="AM734" t="s">
        <v>1280</v>
      </c>
      <c r="AN734">
        <v>-122.50911596</v>
      </c>
      <c r="AO734">
        <v>37.780741319999997</v>
      </c>
    </row>
    <row r="735" spans="1:41">
      <c r="A735" s="1" t="s">
        <v>893</v>
      </c>
      <c r="B735" s="1">
        <v>1</v>
      </c>
      <c r="C735" s="1" t="s">
        <v>894</v>
      </c>
      <c r="D735" s="1">
        <v>14393</v>
      </c>
      <c r="E735" s="4" t="s">
        <v>42</v>
      </c>
      <c r="F735" s="4" t="s">
        <v>895</v>
      </c>
      <c r="G735" s="1">
        <v>2</v>
      </c>
      <c r="H735" s="1" t="s">
        <v>1281</v>
      </c>
      <c r="I735" t="s">
        <v>1282</v>
      </c>
      <c r="K735" t="s">
        <v>1244</v>
      </c>
      <c r="N735" t="s">
        <v>46</v>
      </c>
      <c r="O735" t="s">
        <v>960</v>
      </c>
      <c r="Q735" s="3">
        <f t="shared" si="13"/>
        <v>3</v>
      </c>
      <c r="R735" s="3">
        <v>1</v>
      </c>
      <c r="S735">
        <v>1</v>
      </c>
      <c r="T735" s="3">
        <v>0</v>
      </c>
      <c r="U735">
        <v>2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t="s">
        <v>88</v>
      </c>
      <c r="AI735" t="s">
        <v>48</v>
      </c>
      <c r="AJ735" s="3"/>
      <c r="AM735" t="s">
        <v>1283</v>
      </c>
      <c r="AN735">
        <v>-122.50924539</v>
      </c>
      <c r="AO735">
        <v>37.780747259999998</v>
      </c>
    </row>
    <row r="736" spans="1:41">
      <c r="A736" s="1" t="s">
        <v>893</v>
      </c>
      <c r="B736" s="1">
        <v>1</v>
      </c>
      <c r="C736" s="1" t="s">
        <v>894</v>
      </c>
      <c r="D736" s="1">
        <v>14393</v>
      </c>
      <c r="E736" s="4" t="s">
        <v>42</v>
      </c>
      <c r="F736" s="4" t="s">
        <v>895</v>
      </c>
      <c r="G736" s="1">
        <v>2</v>
      </c>
      <c r="H736" s="1" t="s">
        <v>1284</v>
      </c>
      <c r="I736" t="s">
        <v>1285</v>
      </c>
      <c r="K736" t="s">
        <v>1244</v>
      </c>
      <c r="N736" t="s">
        <v>46</v>
      </c>
      <c r="O736" t="s">
        <v>1085</v>
      </c>
      <c r="Q736" s="3">
        <f t="shared" si="13"/>
        <v>5</v>
      </c>
      <c r="R736" s="3">
        <v>1</v>
      </c>
      <c r="S736">
        <v>1</v>
      </c>
      <c r="T736">
        <v>2</v>
      </c>
      <c r="U736">
        <v>2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t="s">
        <v>88</v>
      </c>
      <c r="AI736" t="s">
        <v>50</v>
      </c>
      <c r="AJ736" s="3"/>
      <c r="AM736" t="s">
        <v>1286</v>
      </c>
      <c r="AN736">
        <v>-122.50940288</v>
      </c>
      <c r="AO736">
        <v>37.780723700000003</v>
      </c>
    </row>
    <row r="737" spans="1:41">
      <c r="A737" s="1" t="s">
        <v>893</v>
      </c>
      <c r="B737" s="1">
        <v>1</v>
      </c>
      <c r="C737" s="1" t="s">
        <v>894</v>
      </c>
      <c r="D737" s="1">
        <v>14393</v>
      </c>
      <c r="E737" s="4" t="s">
        <v>42</v>
      </c>
      <c r="F737" s="4" t="s">
        <v>895</v>
      </c>
      <c r="G737" s="1">
        <v>2</v>
      </c>
      <c r="H737" s="1" t="s">
        <v>1287</v>
      </c>
      <c r="I737">
        <v>192</v>
      </c>
      <c r="K737" t="s">
        <v>1244</v>
      </c>
      <c r="N737" t="s">
        <v>46</v>
      </c>
      <c r="O737" t="s">
        <v>970</v>
      </c>
      <c r="Q737" s="3">
        <f t="shared" si="13"/>
        <v>1</v>
      </c>
      <c r="R737" s="3">
        <v>1</v>
      </c>
      <c r="S737" s="3">
        <v>0</v>
      </c>
      <c r="T737" s="3">
        <v>0</v>
      </c>
      <c r="U737" s="3">
        <v>0</v>
      </c>
      <c r="V737" s="3">
        <v>0</v>
      </c>
      <c r="W737">
        <v>1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t="s">
        <v>88</v>
      </c>
      <c r="AI737" t="s">
        <v>48</v>
      </c>
      <c r="AJ737" s="3"/>
      <c r="AM737" t="s">
        <v>1288</v>
      </c>
      <c r="AN737">
        <v>-122.50962020999999</v>
      </c>
      <c r="AO737">
        <v>37.780738220000003</v>
      </c>
    </row>
    <row r="738" spans="1:41">
      <c r="A738" s="1" t="s">
        <v>893</v>
      </c>
      <c r="B738" s="1">
        <v>1</v>
      </c>
      <c r="C738" s="1" t="s">
        <v>894</v>
      </c>
      <c r="D738" s="1">
        <v>14393</v>
      </c>
      <c r="E738" s="4" t="s">
        <v>42</v>
      </c>
      <c r="F738" s="4" t="s">
        <v>895</v>
      </c>
      <c r="G738" s="1">
        <v>2</v>
      </c>
      <c r="H738" s="1" t="s">
        <v>1289</v>
      </c>
      <c r="I738">
        <v>196</v>
      </c>
      <c r="K738" t="s">
        <v>1244</v>
      </c>
      <c r="N738" t="s">
        <v>46</v>
      </c>
      <c r="O738" t="s">
        <v>970</v>
      </c>
      <c r="Q738" s="3">
        <f t="shared" si="13"/>
        <v>2</v>
      </c>
      <c r="R738" s="3">
        <v>1</v>
      </c>
      <c r="S738" s="3">
        <v>0</v>
      </c>
      <c r="T738" s="3">
        <v>0</v>
      </c>
      <c r="U738">
        <v>1</v>
      </c>
      <c r="V738" s="3">
        <v>0</v>
      </c>
      <c r="W738">
        <v>1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t="s">
        <v>88</v>
      </c>
      <c r="AI738" t="s">
        <v>48</v>
      </c>
      <c r="AJ738" s="3"/>
      <c r="AM738" t="s">
        <v>1290</v>
      </c>
      <c r="AN738">
        <v>-122.50961266</v>
      </c>
      <c r="AO738">
        <v>37.780593379999999</v>
      </c>
    </row>
    <row r="739" spans="1:41">
      <c r="A739" s="1" t="s">
        <v>893</v>
      </c>
      <c r="B739" s="1">
        <v>1</v>
      </c>
      <c r="C739" s="1" t="s">
        <v>894</v>
      </c>
      <c r="D739" s="1">
        <v>14393</v>
      </c>
      <c r="E739" s="4" t="s">
        <v>42</v>
      </c>
      <c r="F739" s="4" t="s">
        <v>895</v>
      </c>
      <c r="G739" s="1">
        <v>2</v>
      </c>
      <c r="H739" s="1" t="s">
        <v>1291</v>
      </c>
      <c r="I739" t="s">
        <v>1292</v>
      </c>
      <c r="K739" t="s">
        <v>1244</v>
      </c>
      <c r="N739" t="s">
        <v>46</v>
      </c>
      <c r="O739" t="s">
        <v>1003</v>
      </c>
      <c r="Q739" s="3">
        <f t="shared" si="13"/>
        <v>2</v>
      </c>
      <c r="R739" s="3">
        <v>1</v>
      </c>
      <c r="S739" s="3">
        <v>0</v>
      </c>
      <c r="T739">
        <v>1</v>
      </c>
      <c r="U739">
        <v>1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t="s">
        <v>88</v>
      </c>
      <c r="AI739" t="s">
        <v>48</v>
      </c>
      <c r="AJ739" s="3"/>
      <c r="AM739" t="s">
        <v>1293</v>
      </c>
      <c r="AN739">
        <v>-122.50940952000001</v>
      </c>
      <c r="AO739">
        <v>37.780625139999998</v>
      </c>
    </row>
    <row r="740" spans="1:41">
      <c r="A740" s="1" t="s">
        <v>893</v>
      </c>
      <c r="B740" s="1">
        <v>1</v>
      </c>
      <c r="C740" s="1" t="s">
        <v>894</v>
      </c>
      <c r="D740" s="1">
        <v>14393</v>
      </c>
      <c r="E740" s="4" t="s">
        <v>42</v>
      </c>
      <c r="F740" s="4" t="s">
        <v>895</v>
      </c>
      <c r="G740" s="1">
        <v>2</v>
      </c>
      <c r="H740" s="1" t="s">
        <v>1294</v>
      </c>
      <c r="I740" t="s">
        <v>1295</v>
      </c>
      <c r="K740" t="s">
        <v>1244</v>
      </c>
      <c r="N740" t="s">
        <v>46</v>
      </c>
      <c r="O740" t="s">
        <v>1017</v>
      </c>
      <c r="Q740" s="3">
        <f t="shared" si="13"/>
        <v>4</v>
      </c>
      <c r="R740" s="3">
        <v>1</v>
      </c>
      <c r="S740" s="3">
        <v>0</v>
      </c>
      <c r="T740">
        <v>1</v>
      </c>
      <c r="U740">
        <v>3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t="s">
        <v>88</v>
      </c>
      <c r="AI740" t="s">
        <v>48</v>
      </c>
      <c r="AJ740" s="3"/>
      <c r="AM740" t="s">
        <v>1296</v>
      </c>
      <c r="AN740">
        <v>-122.50919712</v>
      </c>
      <c r="AO740">
        <v>37.780598339999997</v>
      </c>
    </row>
    <row r="741" spans="1:41">
      <c r="A741" s="1" t="s">
        <v>893</v>
      </c>
      <c r="B741" s="1">
        <v>1</v>
      </c>
      <c r="C741" s="1" t="s">
        <v>894</v>
      </c>
      <c r="D741" s="1">
        <v>14393</v>
      </c>
      <c r="E741" s="4" t="s">
        <v>42</v>
      </c>
      <c r="F741" s="4" t="s">
        <v>895</v>
      </c>
      <c r="G741" s="1">
        <v>2</v>
      </c>
      <c r="H741" s="1" t="s">
        <v>1297</v>
      </c>
      <c r="I741" t="s">
        <v>1298</v>
      </c>
      <c r="K741" t="s">
        <v>1244</v>
      </c>
      <c r="N741" t="s">
        <v>46</v>
      </c>
      <c r="O741" t="s">
        <v>1064</v>
      </c>
      <c r="Q741" s="3">
        <f t="shared" si="13"/>
        <v>3</v>
      </c>
      <c r="R741" s="3">
        <v>1</v>
      </c>
      <c r="S741">
        <v>2</v>
      </c>
      <c r="T741" s="3">
        <v>0</v>
      </c>
      <c r="U741">
        <v>1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t="s">
        <v>88</v>
      </c>
      <c r="AI741" t="s">
        <v>48</v>
      </c>
      <c r="AJ741" s="3"/>
      <c r="AM741" t="s">
        <v>1299</v>
      </c>
      <c r="AN741">
        <v>-122.50914389</v>
      </c>
      <c r="AO741">
        <v>37.780609419999998</v>
      </c>
    </row>
    <row r="742" spans="1:41">
      <c r="A742" s="1" t="s">
        <v>893</v>
      </c>
      <c r="B742" s="1">
        <v>1</v>
      </c>
      <c r="C742" s="1" t="s">
        <v>894</v>
      </c>
      <c r="D742" s="1">
        <v>14393</v>
      </c>
      <c r="E742" s="4" t="s">
        <v>42</v>
      </c>
      <c r="F742" s="4" t="s">
        <v>895</v>
      </c>
      <c r="G742" s="1">
        <v>2</v>
      </c>
      <c r="H742" s="1" t="s">
        <v>1300</v>
      </c>
      <c r="I742" t="s">
        <v>1301</v>
      </c>
      <c r="K742" t="s">
        <v>1244</v>
      </c>
      <c r="N742" t="s">
        <v>46</v>
      </c>
      <c r="O742" t="s">
        <v>958</v>
      </c>
      <c r="Q742" s="3">
        <f t="shared" si="13"/>
        <v>4</v>
      </c>
      <c r="R742" s="3">
        <v>1</v>
      </c>
      <c r="S742" s="3">
        <v>0</v>
      </c>
      <c r="T742">
        <v>1</v>
      </c>
      <c r="U742">
        <v>3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t="s">
        <v>88</v>
      </c>
      <c r="AI742" t="s">
        <v>48</v>
      </c>
      <c r="AJ742" s="3"/>
      <c r="AM742" t="s">
        <v>1302</v>
      </c>
      <c r="AN742">
        <v>-122.50896375000001</v>
      </c>
      <c r="AO742">
        <v>37.780598910000002</v>
      </c>
    </row>
    <row r="743" spans="1:41">
      <c r="A743" s="1" t="s">
        <v>893</v>
      </c>
      <c r="B743" s="1">
        <v>1</v>
      </c>
      <c r="C743" s="1" t="s">
        <v>894</v>
      </c>
      <c r="D743" s="1">
        <v>14393</v>
      </c>
      <c r="E743" s="4" t="s">
        <v>42</v>
      </c>
      <c r="F743" s="4" t="s">
        <v>895</v>
      </c>
      <c r="G743" s="1">
        <v>2</v>
      </c>
      <c r="H743" s="1" t="s">
        <v>1303</v>
      </c>
      <c r="I743" t="s">
        <v>1304</v>
      </c>
      <c r="K743" t="s">
        <v>1244</v>
      </c>
      <c r="N743" t="s">
        <v>46</v>
      </c>
      <c r="O743" t="s">
        <v>1046</v>
      </c>
      <c r="Q743" s="3">
        <f t="shared" si="13"/>
        <v>4</v>
      </c>
      <c r="R743" s="3">
        <v>1</v>
      </c>
      <c r="S743" s="3">
        <v>0</v>
      </c>
      <c r="T743">
        <v>1</v>
      </c>
      <c r="U743">
        <v>3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t="s">
        <v>88</v>
      </c>
      <c r="AI743" t="s">
        <v>50</v>
      </c>
      <c r="AJ743" s="3"/>
      <c r="AM743" t="s">
        <v>1305</v>
      </c>
      <c r="AN743">
        <v>-122.50876830999999</v>
      </c>
      <c r="AO743">
        <v>37.780617759999998</v>
      </c>
    </row>
    <row r="744" spans="1:41">
      <c r="A744" s="1" t="s">
        <v>893</v>
      </c>
      <c r="B744" s="1">
        <v>1</v>
      </c>
      <c r="C744" s="1" t="s">
        <v>894</v>
      </c>
      <c r="D744" s="1">
        <v>14393</v>
      </c>
      <c r="E744" s="4" t="s">
        <v>42</v>
      </c>
      <c r="F744" s="4" t="s">
        <v>895</v>
      </c>
      <c r="G744" s="1">
        <v>2</v>
      </c>
      <c r="H744" s="1" t="s">
        <v>1306</v>
      </c>
      <c r="I744">
        <v>133</v>
      </c>
      <c r="K744" t="s">
        <v>1244</v>
      </c>
      <c r="N744" t="s">
        <v>46</v>
      </c>
      <c r="O744" t="s">
        <v>996</v>
      </c>
      <c r="Q744" s="3">
        <f t="shared" si="13"/>
        <v>2</v>
      </c>
      <c r="R744" s="3">
        <v>1</v>
      </c>
      <c r="S744" s="3">
        <v>0</v>
      </c>
      <c r="T744" s="3">
        <v>0</v>
      </c>
      <c r="U744">
        <v>1</v>
      </c>
      <c r="V744">
        <v>1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t="s">
        <v>88</v>
      </c>
      <c r="AI744" t="s">
        <v>48</v>
      </c>
      <c r="AJ744" s="3"/>
      <c r="AM744" t="s">
        <v>1307</v>
      </c>
      <c r="AN744">
        <v>-122.50860118999999</v>
      </c>
      <c r="AO744">
        <v>37.780634169999999</v>
      </c>
    </row>
    <row r="745" spans="1:41">
      <c r="A745" s="1" t="s">
        <v>893</v>
      </c>
      <c r="B745" s="1">
        <v>1</v>
      </c>
      <c r="C745" s="1" t="s">
        <v>894</v>
      </c>
      <c r="D745" s="1">
        <v>14393</v>
      </c>
      <c r="E745" s="4" t="s">
        <v>42</v>
      </c>
      <c r="F745" s="4" t="s">
        <v>895</v>
      </c>
      <c r="G745" s="1">
        <v>2</v>
      </c>
      <c r="H745" s="1" t="s">
        <v>1308</v>
      </c>
      <c r="I745">
        <v>127</v>
      </c>
      <c r="K745" t="s">
        <v>1244</v>
      </c>
      <c r="N745" t="s">
        <v>46</v>
      </c>
      <c r="O745" t="s">
        <v>996</v>
      </c>
      <c r="Q745" s="3">
        <f t="shared" si="13"/>
        <v>2</v>
      </c>
      <c r="R745" s="3">
        <v>1</v>
      </c>
      <c r="S745" s="3">
        <v>0</v>
      </c>
      <c r="T745" s="3">
        <v>0</v>
      </c>
      <c r="U745">
        <v>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t="s">
        <v>88</v>
      </c>
      <c r="AI745" t="s">
        <v>48</v>
      </c>
      <c r="AJ745" s="3"/>
      <c r="AM745" t="s">
        <v>1309</v>
      </c>
      <c r="AN745">
        <v>-122.50853074</v>
      </c>
      <c r="AO745">
        <v>37.780616709999997</v>
      </c>
    </row>
    <row r="746" spans="1:41">
      <c r="A746" s="1" t="s">
        <v>893</v>
      </c>
      <c r="B746" s="1">
        <v>1</v>
      </c>
      <c r="C746" s="1" t="s">
        <v>894</v>
      </c>
      <c r="D746" s="1">
        <v>14393</v>
      </c>
      <c r="E746" s="4" t="s">
        <v>42</v>
      </c>
      <c r="F746" s="4" t="s">
        <v>895</v>
      </c>
      <c r="G746" s="1">
        <v>2</v>
      </c>
      <c r="H746" s="1" t="s">
        <v>1310</v>
      </c>
      <c r="I746">
        <v>121</v>
      </c>
      <c r="K746" t="s">
        <v>1244</v>
      </c>
      <c r="N746" t="s">
        <v>46</v>
      </c>
      <c r="O746" t="s">
        <v>972</v>
      </c>
      <c r="Q746" s="3">
        <f t="shared" si="13"/>
        <v>2</v>
      </c>
      <c r="R746" s="3">
        <v>1</v>
      </c>
      <c r="S746" s="3">
        <v>0</v>
      </c>
      <c r="T746" s="3">
        <v>0</v>
      </c>
      <c r="U746">
        <v>1</v>
      </c>
      <c r="V746">
        <v>1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t="s">
        <v>88</v>
      </c>
      <c r="AI746" t="s">
        <v>48</v>
      </c>
      <c r="AJ746" s="3"/>
      <c r="AM746" t="s">
        <v>1311</v>
      </c>
      <c r="AN746">
        <v>-122.50846584</v>
      </c>
      <c r="AO746">
        <v>37.780599950000003</v>
      </c>
    </row>
    <row r="747" spans="1:41">
      <c r="A747" s="1" t="s">
        <v>893</v>
      </c>
      <c r="B747" s="1">
        <v>1</v>
      </c>
      <c r="C747" s="1" t="s">
        <v>894</v>
      </c>
      <c r="D747" s="1">
        <v>14393</v>
      </c>
      <c r="E747" s="4" t="s">
        <v>42</v>
      </c>
      <c r="F747" s="4" t="s">
        <v>895</v>
      </c>
      <c r="G747" s="1">
        <v>2</v>
      </c>
      <c r="H747" s="1" t="s">
        <v>1312</v>
      </c>
      <c r="I747" t="s">
        <v>1313</v>
      </c>
      <c r="K747" t="s">
        <v>1244</v>
      </c>
      <c r="N747" t="s">
        <v>46</v>
      </c>
      <c r="O747" t="s">
        <v>1018</v>
      </c>
      <c r="Q747" s="3">
        <f t="shared" si="13"/>
        <v>2</v>
      </c>
      <c r="R747" s="3">
        <v>1</v>
      </c>
      <c r="S747" s="3">
        <v>0</v>
      </c>
      <c r="T747" s="3">
        <v>0</v>
      </c>
      <c r="U747" s="3">
        <v>0</v>
      </c>
      <c r="V747">
        <v>2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t="s">
        <v>88</v>
      </c>
      <c r="AI747" t="s">
        <v>48</v>
      </c>
      <c r="AJ747" s="3"/>
      <c r="AM747" t="s">
        <v>1314</v>
      </c>
      <c r="AN747">
        <v>-122.50838507</v>
      </c>
      <c r="AO747">
        <v>37.780622780000002</v>
      </c>
    </row>
    <row r="748" spans="1:41">
      <c r="A748" s="1" t="s">
        <v>893</v>
      </c>
      <c r="B748" s="1">
        <v>1</v>
      </c>
      <c r="C748" s="1" t="s">
        <v>894</v>
      </c>
      <c r="D748" s="1">
        <v>14393</v>
      </c>
      <c r="E748" s="4" t="s">
        <v>42</v>
      </c>
      <c r="F748" s="4" t="s">
        <v>895</v>
      </c>
      <c r="G748" s="1">
        <v>2</v>
      </c>
      <c r="H748" s="1" t="s">
        <v>1315</v>
      </c>
      <c r="I748">
        <v>109</v>
      </c>
      <c r="K748" t="s">
        <v>1244</v>
      </c>
      <c r="N748" t="s">
        <v>46</v>
      </c>
      <c r="O748" t="s">
        <v>978</v>
      </c>
      <c r="Q748" s="3">
        <f t="shared" si="13"/>
        <v>2</v>
      </c>
      <c r="R748" s="3">
        <v>1</v>
      </c>
      <c r="S748" s="3">
        <v>0</v>
      </c>
      <c r="T748" s="3">
        <v>0</v>
      </c>
      <c r="U748">
        <v>2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t="s">
        <v>88</v>
      </c>
      <c r="AI748" t="s">
        <v>48</v>
      </c>
      <c r="AJ748" s="3"/>
      <c r="AM748" t="s">
        <v>1316</v>
      </c>
      <c r="AN748">
        <v>-122.50822363</v>
      </c>
      <c r="AO748">
        <v>37.78063873</v>
      </c>
    </row>
    <row r="749" spans="1:41">
      <c r="A749" s="1" t="s">
        <v>893</v>
      </c>
      <c r="B749" s="1">
        <v>1</v>
      </c>
      <c r="C749" s="1" t="s">
        <v>894</v>
      </c>
      <c r="D749" s="1">
        <v>14393</v>
      </c>
      <c r="E749" s="4" t="s">
        <v>42</v>
      </c>
      <c r="F749" s="4" t="s">
        <v>895</v>
      </c>
      <c r="G749" s="1">
        <v>2</v>
      </c>
      <c r="H749" s="1" t="s">
        <v>1317</v>
      </c>
      <c r="I749">
        <v>9</v>
      </c>
      <c r="K749" t="s">
        <v>1318</v>
      </c>
      <c r="N749" t="s">
        <v>46</v>
      </c>
      <c r="O749" t="s">
        <v>964</v>
      </c>
      <c r="Q749" s="3">
        <f t="shared" si="13"/>
        <v>2</v>
      </c>
      <c r="R749" s="3">
        <v>1</v>
      </c>
      <c r="S749">
        <v>1</v>
      </c>
      <c r="T749" s="3">
        <v>0</v>
      </c>
      <c r="U749">
        <v>1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t="s">
        <v>88</v>
      </c>
      <c r="AI749" t="s">
        <v>50</v>
      </c>
      <c r="AJ749" s="3"/>
      <c r="AM749" t="s">
        <v>1319</v>
      </c>
      <c r="AN749">
        <v>-122.50796757000001</v>
      </c>
      <c r="AO749">
        <v>37.780525359999999</v>
      </c>
    </row>
    <row r="750" spans="1:41">
      <c r="A750" s="1" t="s">
        <v>893</v>
      </c>
      <c r="B750" s="1">
        <v>1</v>
      </c>
      <c r="C750" s="1" t="s">
        <v>894</v>
      </c>
      <c r="D750" s="1">
        <v>14393</v>
      </c>
      <c r="E750" s="4" t="s">
        <v>42</v>
      </c>
      <c r="F750" s="4" t="s">
        <v>895</v>
      </c>
      <c r="G750" s="1">
        <v>2</v>
      </c>
      <c r="H750" s="1" t="s">
        <v>1320</v>
      </c>
      <c r="I750" t="s">
        <v>1321</v>
      </c>
      <c r="K750" t="s">
        <v>1318</v>
      </c>
      <c r="N750" t="s">
        <v>46</v>
      </c>
      <c r="O750" t="s">
        <v>1122</v>
      </c>
      <c r="Q750" s="3">
        <f t="shared" si="13"/>
        <v>4</v>
      </c>
      <c r="R750" s="3">
        <v>1</v>
      </c>
      <c r="S750">
        <v>2</v>
      </c>
      <c r="T750" s="3">
        <v>0</v>
      </c>
      <c r="U750">
        <v>2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t="s">
        <v>88</v>
      </c>
      <c r="AI750" t="s">
        <v>48</v>
      </c>
      <c r="AJ750" s="3"/>
      <c r="AM750" t="s">
        <v>1322</v>
      </c>
      <c r="AN750">
        <v>-122.5079351</v>
      </c>
      <c r="AO750">
        <v>37.780439690000001</v>
      </c>
    </row>
    <row r="751" spans="1:41">
      <c r="A751" s="1" t="s">
        <v>893</v>
      </c>
      <c r="B751" s="1">
        <v>1</v>
      </c>
      <c r="C751" s="1" t="s">
        <v>894</v>
      </c>
      <c r="D751" s="1">
        <v>14393</v>
      </c>
      <c r="E751" s="4" t="s">
        <v>42</v>
      </c>
      <c r="F751" s="4" t="s">
        <v>895</v>
      </c>
      <c r="G751" s="1">
        <v>2</v>
      </c>
      <c r="H751" s="1" t="s">
        <v>1323</v>
      </c>
      <c r="I751">
        <v>33</v>
      </c>
      <c r="K751" t="s">
        <v>1318</v>
      </c>
      <c r="N751" t="s">
        <v>46</v>
      </c>
      <c r="O751" t="s">
        <v>968</v>
      </c>
      <c r="Q751" s="3">
        <f t="shared" si="13"/>
        <v>2</v>
      </c>
      <c r="R751" s="3">
        <v>1</v>
      </c>
      <c r="S751">
        <v>1</v>
      </c>
      <c r="T751" s="3">
        <v>0</v>
      </c>
      <c r="U751">
        <v>1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t="s">
        <v>88</v>
      </c>
      <c r="AI751" t="s">
        <v>48</v>
      </c>
      <c r="AJ751" s="3"/>
      <c r="AM751" t="s">
        <v>1324</v>
      </c>
      <c r="AN751">
        <v>-122.50793181</v>
      </c>
      <c r="AO751">
        <v>37.780225379999997</v>
      </c>
    </row>
    <row r="752" spans="1:41">
      <c r="A752" s="1" t="s">
        <v>893</v>
      </c>
      <c r="B752" s="1">
        <v>1</v>
      </c>
      <c r="C752" s="1" t="s">
        <v>894</v>
      </c>
      <c r="D752" s="1">
        <v>14393</v>
      </c>
      <c r="E752" s="4" t="s">
        <v>42</v>
      </c>
      <c r="F752" s="4" t="s">
        <v>895</v>
      </c>
      <c r="G752" s="1">
        <v>2</v>
      </c>
      <c r="H752" s="1" t="s">
        <v>1325</v>
      </c>
      <c r="I752" t="s">
        <v>1326</v>
      </c>
      <c r="K752" t="s">
        <v>1327</v>
      </c>
      <c r="N752" t="s">
        <v>46</v>
      </c>
      <c r="O752" t="s">
        <v>1118</v>
      </c>
      <c r="Q752" s="3">
        <f t="shared" si="13"/>
        <v>3</v>
      </c>
      <c r="R752" s="3">
        <v>1</v>
      </c>
      <c r="S752" s="3">
        <v>0</v>
      </c>
      <c r="T752" s="3">
        <v>0</v>
      </c>
      <c r="U752">
        <v>1</v>
      </c>
      <c r="V752">
        <v>2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t="s">
        <v>47</v>
      </c>
      <c r="AI752" t="s">
        <v>50</v>
      </c>
      <c r="AJ752" s="3"/>
      <c r="AM752" t="s">
        <v>1328</v>
      </c>
      <c r="AN752">
        <v>-122.50944869</v>
      </c>
      <c r="AO752">
        <v>37.780147679999999</v>
      </c>
    </row>
    <row r="753" spans="1:41">
      <c r="A753" s="1" t="s">
        <v>893</v>
      </c>
      <c r="B753" s="1">
        <v>1</v>
      </c>
      <c r="C753" s="1" t="s">
        <v>894</v>
      </c>
      <c r="D753" s="1">
        <v>14393</v>
      </c>
      <c r="E753" s="4" t="s">
        <v>42</v>
      </c>
      <c r="F753" s="4" t="s">
        <v>895</v>
      </c>
      <c r="G753" s="1">
        <v>2</v>
      </c>
      <c r="H753" s="1" t="s">
        <v>1329</v>
      </c>
      <c r="I753" t="s">
        <v>1330</v>
      </c>
      <c r="K753" t="s">
        <v>1331</v>
      </c>
      <c r="N753" t="s">
        <v>46</v>
      </c>
      <c r="O753" t="s">
        <v>958</v>
      </c>
      <c r="Q753" s="3">
        <f t="shared" si="13"/>
        <v>4</v>
      </c>
      <c r="R753" s="3">
        <v>1</v>
      </c>
      <c r="S753" s="3">
        <v>0</v>
      </c>
      <c r="T753">
        <v>1</v>
      </c>
      <c r="U753">
        <v>1</v>
      </c>
      <c r="V753">
        <v>2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t="s">
        <v>47</v>
      </c>
      <c r="AI753" t="s">
        <v>48</v>
      </c>
      <c r="AJ753" s="3"/>
      <c r="AM753" t="s">
        <v>1332</v>
      </c>
      <c r="AN753">
        <v>-122.50953094</v>
      </c>
      <c r="AO753">
        <v>37.780225780000002</v>
      </c>
    </row>
    <row r="754" spans="1:41">
      <c r="A754" s="1" t="s">
        <v>893</v>
      </c>
      <c r="B754" s="1">
        <v>1</v>
      </c>
      <c r="C754" s="1" t="s">
        <v>894</v>
      </c>
      <c r="D754" s="1">
        <v>14393</v>
      </c>
      <c r="E754" s="4" t="s">
        <v>42</v>
      </c>
      <c r="F754" s="4" t="s">
        <v>895</v>
      </c>
      <c r="G754" s="1">
        <v>2</v>
      </c>
      <c r="H754" s="1" t="s">
        <v>1333</v>
      </c>
      <c r="I754">
        <v>87</v>
      </c>
      <c r="K754" t="s">
        <v>1244</v>
      </c>
      <c r="N754" t="s">
        <v>46</v>
      </c>
      <c r="O754" t="s">
        <v>1003</v>
      </c>
      <c r="Q754" s="3">
        <f t="shared" si="13"/>
        <v>2</v>
      </c>
      <c r="R754" s="3">
        <v>1</v>
      </c>
      <c r="S754" s="3">
        <v>0</v>
      </c>
      <c r="T754">
        <v>1</v>
      </c>
      <c r="U754">
        <v>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t="s">
        <v>88</v>
      </c>
      <c r="AI754" t="s">
        <v>48</v>
      </c>
      <c r="AJ754" s="3"/>
      <c r="AM754" t="s">
        <v>1334</v>
      </c>
      <c r="AN754">
        <v>-122.50763384</v>
      </c>
      <c r="AO754">
        <v>37.780720189999997</v>
      </c>
    </row>
    <row r="755" spans="1:41">
      <c r="A755" s="1" t="s">
        <v>893</v>
      </c>
      <c r="B755" s="1">
        <v>1</v>
      </c>
      <c r="C755" s="1" t="s">
        <v>894</v>
      </c>
      <c r="D755" s="1">
        <v>14393</v>
      </c>
      <c r="E755" s="4" t="s">
        <v>42</v>
      </c>
      <c r="F755" s="4" t="s">
        <v>895</v>
      </c>
      <c r="G755" s="1">
        <v>2</v>
      </c>
      <c r="H755" s="1" t="s">
        <v>1335</v>
      </c>
      <c r="I755" t="s">
        <v>1336</v>
      </c>
      <c r="K755" t="s">
        <v>1244</v>
      </c>
      <c r="N755" t="s">
        <v>46</v>
      </c>
      <c r="O755" t="s">
        <v>1068</v>
      </c>
      <c r="Q755" s="3">
        <f t="shared" si="13"/>
        <v>3</v>
      </c>
      <c r="R755" s="3">
        <v>1</v>
      </c>
      <c r="S755" s="3">
        <v>0</v>
      </c>
      <c r="T755" s="3">
        <v>0</v>
      </c>
      <c r="U755">
        <v>3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t="s">
        <v>88</v>
      </c>
      <c r="AI755" t="s">
        <v>48</v>
      </c>
      <c r="AJ755" s="3"/>
      <c r="AM755" t="s">
        <v>1337</v>
      </c>
      <c r="AN755">
        <v>-122.50760419</v>
      </c>
      <c r="AO755">
        <v>37.780673729999997</v>
      </c>
    </row>
    <row r="756" spans="1:41">
      <c r="A756" s="1" t="s">
        <v>893</v>
      </c>
      <c r="B756" s="1">
        <v>1</v>
      </c>
      <c r="C756" s="1" t="s">
        <v>894</v>
      </c>
      <c r="D756" s="1">
        <v>14393</v>
      </c>
      <c r="E756" s="4" t="s">
        <v>42</v>
      </c>
      <c r="F756" s="4" t="s">
        <v>895</v>
      </c>
      <c r="G756" s="1">
        <v>2</v>
      </c>
      <c r="H756" s="1" t="s">
        <v>1338</v>
      </c>
      <c r="I756" t="s">
        <v>1339</v>
      </c>
      <c r="K756" t="s">
        <v>1244</v>
      </c>
      <c r="N756" t="s">
        <v>46</v>
      </c>
      <c r="O756" t="s">
        <v>1057</v>
      </c>
      <c r="Q756" s="3">
        <f t="shared" si="13"/>
        <v>4</v>
      </c>
      <c r="R756" s="3">
        <v>1</v>
      </c>
      <c r="S756" s="3">
        <v>0</v>
      </c>
      <c r="T756">
        <v>1</v>
      </c>
      <c r="U756">
        <v>3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t="s">
        <v>47</v>
      </c>
      <c r="AI756" t="s">
        <v>48</v>
      </c>
      <c r="AJ756" s="3"/>
      <c r="AM756" t="s">
        <v>1340</v>
      </c>
      <c r="AN756">
        <v>-122.50732612</v>
      </c>
      <c r="AO756">
        <v>37.780680910000001</v>
      </c>
    </row>
    <row r="757" spans="1:41">
      <c r="A757" s="1" t="s">
        <v>893</v>
      </c>
      <c r="B757" s="1">
        <v>1</v>
      </c>
      <c r="C757" s="1" t="s">
        <v>894</v>
      </c>
      <c r="D757" s="1">
        <v>14393</v>
      </c>
      <c r="E757" s="4" t="s">
        <v>42</v>
      </c>
      <c r="F757" s="4" t="s">
        <v>895</v>
      </c>
      <c r="G757" s="1">
        <v>2</v>
      </c>
      <c r="H757" s="1" t="s">
        <v>1341</v>
      </c>
      <c r="I757" t="s">
        <v>1342</v>
      </c>
      <c r="K757" t="s">
        <v>1244</v>
      </c>
      <c r="N757" t="s">
        <v>46</v>
      </c>
      <c r="O757" t="s">
        <v>1036</v>
      </c>
      <c r="Q757" s="3">
        <f t="shared" si="13"/>
        <v>4</v>
      </c>
      <c r="R757" s="3">
        <v>1</v>
      </c>
      <c r="S757">
        <v>1</v>
      </c>
      <c r="T757" s="3">
        <v>0</v>
      </c>
      <c r="U757">
        <v>3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t="s">
        <v>47</v>
      </c>
      <c r="AI757" t="s">
        <v>48</v>
      </c>
      <c r="AJ757" s="3"/>
      <c r="AM757" t="s">
        <v>1343</v>
      </c>
      <c r="AN757">
        <v>-122.50713915999999</v>
      </c>
      <c r="AO757">
        <v>37.780712149999999</v>
      </c>
    </row>
    <row r="758" spans="1:41">
      <c r="A758" s="1" t="s">
        <v>893</v>
      </c>
      <c r="B758" s="1">
        <v>1</v>
      </c>
      <c r="C758" s="1" t="s">
        <v>894</v>
      </c>
      <c r="D758" s="1">
        <v>14393</v>
      </c>
      <c r="E758" s="4" t="s">
        <v>42</v>
      </c>
      <c r="F758" s="4" t="s">
        <v>895</v>
      </c>
      <c r="G758" s="1">
        <v>2</v>
      </c>
      <c r="H758" s="1" t="s">
        <v>1344</v>
      </c>
      <c r="I758" t="s">
        <v>1345</v>
      </c>
      <c r="K758" t="s">
        <v>1244</v>
      </c>
      <c r="N758" t="s">
        <v>46</v>
      </c>
      <c r="O758" t="s">
        <v>1009</v>
      </c>
      <c r="Q758" s="3">
        <f t="shared" si="13"/>
        <v>4</v>
      </c>
      <c r="R758" s="3">
        <v>1</v>
      </c>
      <c r="S758" s="3">
        <v>0</v>
      </c>
      <c r="T758">
        <v>2</v>
      </c>
      <c r="U758">
        <v>2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t="s">
        <v>47</v>
      </c>
      <c r="AI758" t="s">
        <v>48</v>
      </c>
      <c r="AJ758" s="3"/>
      <c r="AM758" t="s">
        <v>1346</v>
      </c>
      <c r="AN758">
        <v>-122.50695216</v>
      </c>
      <c r="AO758">
        <v>37.780717350000003</v>
      </c>
    </row>
    <row r="759" spans="1:41">
      <c r="A759" s="1" t="s">
        <v>893</v>
      </c>
      <c r="B759" s="1">
        <v>1</v>
      </c>
      <c r="C759" s="1" t="s">
        <v>894</v>
      </c>
      <c r="D759" s="1">
        <v>14393</v>
      </c>
      <c r="E759" s="4" t="s">
        <v>42</v>
      </c>
      <c r="F759" s="4" t="s">
        <v>895</v>
      </c>
      <c r="G759" s="1">
        <v>2</v>
      </c>
      <c r="H759" s="1" t="s">
        <v>1347</v>
      </c>
      <c r="I759">
        <v>27</v>
      </c>
      <c r="K759" t="s">
        <v>1244</v>
      </c>
      <c r="N759" t="s">
        <v>46</v>
      </c>
      <c r="O759" t="s">
        <v>1012</v>
      </c>
      <c r="Q759" s="3">
        <f t="shared" si="13"/>
        <v>3</v>
      </c>
      <c r="R759" s="3">
        <v>1</v>
      </c>
      <c r="S759" s="3">
        <v>0</v>
      </c>
      <c r="T759">
        <v>2</v>
      </c>
      <c r="U759">
        <v>1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t="s">
        <v>47</v>
      </c>
      <c r="AI759" t="s">
        <v>48</v>
      </c>
      <c r="AJ759" s="3"/>
      <c r="AM759" t="s">
        <v>1348</v>
      </c>
      <c r="AN759">
        <v>-122.50679049999999</v>
      </c>
      <c r="AO759">
        <v>37.780725009999998</v>
      </c>
    </row>
    <row r="760" spans="1:41">
      <c r="A760" s="1" t="s">
        <v>893</v>
      </c>
      <c r="B760" s="1">
        <v>1</v>
      </c>
      <c r="C760" s="1" t="s">
        <v>894</v>
      </c>
      <c r="D760" s="1">
        <v>14393</v>
      </c>
      <c r="E760" s="4" t="s">
        <v>42</v>
      </c>
      <c r="F760" s="4" t="s">
        <v>895</v>
      </c>
      <c r="G760" s="1">
        <v>2</v>
      </c>
      <c r="H760" s="1" t="s">
        <v>1349</v>
      </c>
      <c r="I760" t="s">
        <v>1350</v>
      </c>
      <c r="K760" t="s">
        <v>1244</v>
      </c>
      <c r="N760" t="s">
        <v>46</v>
      </c>
      <c r="O760" t="s">
        <v>1046</v>
      </c>
      <c r="Q760" s="3">
        <f t="shared" si="13"/>
        <v>3</v>
      </c>
      <c r="R760" s="3">
        <v>1</v>
      </c>
      <c r="S760" s="3">
        <v>0</v>
      </c>
      <c r="T760" s="3">
        <v>0</v>
      </c>
      <c r="U760">
        <v>3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t="s">
        <v>47</v>
      </c>
      <c r="AI760" t="s">
        <v>48</v>
      </c>
      <c r="AJ760" s="3"/>
      <c r="AM760" t="s">
        <v>1351</v>
      </c>
      <c r="AN760">
        <v>-122.50665354</v>
      </c>
      <c r="AO760">
        <v>37.78073698</v>
      </c>
    </row>
    <row r="761" spans="1:41">
      <c r="A761" s="1" t="s">
        <v>893</v>
      </c>
      <c r="B761" s="1">
        <v>1</v>
      </c>
      <c r="C761" s="1" t="s">
        <v>894</v>
      </c>
      <c r="D761" s="1">
        <v>14393</v>
      </c>
      <c r="E761" s="4" t="s">
        <v>42</v>
      </c>
      <c r="F761" s="4" t="s">
        <v>895</v>
      </c>
      <c r="G761" s="1">
        <v>2</v>
      </c>
      <c r="H761" s="1" t="s">
        <v>1352</v>
      </c>
      <c r="I761" t="s">
        <v>1353</v>
      </c>
      <c r="K761" t="s">
        <v>1354</v>
      </c>
      <c r="N761" t="s">
        <v>46</v>
      </c>
      <c r="O761" t="s">
        <v>1046</v>
      </c>
      <c r="Q761" s="3">
        <f t="shared" si="13"/>
        <v>2</v>
      </c>
      <c r="R761" s="3">
        <v>1</v>
      </c>
      <c r="S761" s="3">
        <v>0</v>
      </c>
      <c r="T761" s="3">
        <v>0</v>
      </c>
      <c r="U761">
        <v>2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t="s">
        <v>47</v>
      </c>
      <c r="AI761" t="s">
        <v>48</v>
      </c>
      <c r="AJ761" s="3"/>
      <c r="AM761" t="s">
        <v>1355</v>
      </c>
      <c r="AN761">
        <v>-122.50647993</v>
      </c>
      <c r="AO761">
        <v>37.780789249999998</v>
      </c>
    </row>
    <row r="762" spans="1:41">
      <c r="A762" s="1" t="s">
        <v>893</v>
      </c>
      <c r="B762" s="1">
        <v>1</v>
      </c>
      <c r="C762" s="1" t="s">
        <v>894</v>
      </c>
      <c r="D762" s="1">
        <v>14393</v>
      </c>
      <c r="E762" s="4" t="s">
        <v>42</v>
      </c>
      <c r="F762" s="4" t="s">
        <v>895</v>
      </c>
      <c r="G762" s="1">
        <v>2</v>
      </c>
      <c r="H762" s="1" t="s">
        <v>1356</v>
      </c>
      <c r="I762">
        <v>403</v>
      </c>
      <c r="K762" t="s">
        <v>963</v>
      </c>
      <c r="N762" t="s">
        <v>46</v>
      </c>
      <c r="O762" t="s">
        <v>966</v>
      </c>
      <c r="Q762" s="3">
        <f t="shared" si="13"/>
        <v>1</v>
      </c>
      <c r="R762" s="3">
        <v>1</v>
      </c>
      <c r="S762" s="3">
        <v>0</v>
      </c>
      <c r="T762" s="3">
        <v>0</v>
      </c>
      <c r="U762">
        <v>1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t="s">
        <v>47</v>
      </c>
      <c r="AI762" t="s">
        <v>48</v>
      </c>
      <c r="AJ762" s="3"/>
      <c r="AM762" t="s">
        <v>1357</v>
      </c>
      <c r="AN762">
        <v>-122.50637156000001</v>
      </c>
      <c r="AO762">
        <v>37.78057905</v>
      </c>
    </row>
    <row r="763" spans="1:41">
      <c r="A763" s="1" t="s">
        <v>893</v>
      </c>
      <c r="B763" s="1">
        <v>1</v>
      </c>
      <c r="C763" s="1" t="s">
        <v>894</v>
      </c>
      <c r="D763" s="1">
        <v>14393</v>
      </c>
      <c r="E763" s="4" t="s">
        <v>42</v>
      </c>
      <c r="F763" s="4" t="s">
        <v>895</v>
      </c>
      <c r="G763" s="1">
        <v>2</v>
      </c>
      <c r="H763" s="1" t="s">
        <v>1358</v>
      </c>
      <c r="I763">
        <v>403</v>
      </c>
      <c r="K763" t="s">
        <v>963</v>
      </c>
      <c r="N763" t="s">
        <v>46</v>
      </c>
      <c r="O763" t="s">
        <v>966</v>
      </c>
      <c r="Q763" s="3">
        <f t="shared" si="13"/>
        <v>1</v>
      </c>
      <c r="R763" s="3">
        <v>1</v>
      </c>
      <c r="S763" s="3">
        <v>0</v>
      </c>
      <c r="T763" s="3">
        <v>0</v>
      </c>
      <c r="U763">
        <v>1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t="s">
        <v>47</v>
      </c>
      <c r="AI763" t="s">
        <v>48</v>
      </c>
      <c r="AJ763" s="3"/>
      <c r="AM763" t="s">
        <v>1359</v>
      </c>
      <c r="AN763">
        <v>-122.50637156000001</v>
      </c>
      <c r="AO763">
        <v>37.78057905</v>
      </c>
    </row>
    <row r="764" spans="1:41">
      <c r="A764" s="1" t="s">
        <v>893</v>
      </c>
      <c r="B764" s="1">
        <v>1</v>
      </c>
      <c r="C764" s="1" t="s">
        <v>894</v>
      </c>
      <c r="D764" s="1">
        <v>14393</v>
      </c>
      <c r="E764" s="4" t="s">
        <v>42</v>
      </c>
      <c r="F764" s="4" t="s">
        <v>895</v>
      </c>
      <c r="G764" s="1">
        <v>2</v>
      </c>
      <c r="H764" s="1" t="s">
        <v>1360</v>
      </c>
      <c r="I764">
        <v>42</v>
      </c>
      <c r="K764" t="s">
        <v>1318</v>
      </c>
      <c r="N764" t="s">
        <v>46</v>
      </c>
      <c r="O764" t="s">
        <v>966</v>
      </c>
      <c r="Q764" s="3">
        <f t="shared" si="13"/>
        <v>2</v>
      </c>
      <c r="R764" s="3">
        <v>1</v>
      </c>
      <c r="S764" s="3">
        <v>0</v>
      </c>
      <c r="T764">
        <v>1</v>
      </c>
      <c r="U764">
        <v>1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t="s">
        <v>88</v>
      </c>
      <c r="AI764" t="s">
        <v>50</v>
      </c>
      <c r="AJ764" s="3"/>
      <c r="AM764" t="s">
        <v>1361</v>
      </c>
      <c r="AN764">
        <v>-122.50784709</v>
      </c>
      <c r="AO764">
        <v>37.780226730000003</v>
      </c>
    </row>
    <row r="765" spans="1:41">
      <c r="A765" s="1" t="s">
        <v>893</v>
      </c>
      <c r="B765" s="1">
        <v>1</v>
      </c>
      <c r="C765" s="1" t="s">
        <v>894</v>
      </c>
      <c r="D765" s="1">
        <v>14393</v>
      </c>
      <c r="E765" s="4" t="s">
        <v>42</v>
      </c>
      <c r="F765" s="4" t="s">
        <v>895</v>
      </c>
      <c r="G765" s="1">
        <v>2</v>
      </c>
      <c r="H765" s="1" t="s">
        <v>1362</v>
      </c>
      <c r="I765">
        <v>30</v>
      </c>
      <c r="K765" t="s">
        <v>1318</v>
      </c>
      <c r="N765" t="s">
        <v>46</v>
      </c>
      <c r="O765" t="s">
        <v>1003</v>
      </c>
      <c r="Q765" s="3">
        <f t="shared" si="13"/>
        <v>2</v>
      </c>
      <c r="R765" s="3">
        <v>1</v>
      </c>
      <c r="S765">
        <v>1</v>
      </c>
      <c r="T765" s="3">
        <v>0</v>
      </c>
      <c r="U765">
        <v>1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t="s">
        <v>88</v>
      </c>
      <c r="AI765" t="s">
        <v>48</v>
      </c>
      <c r="AJ765" s="3"/>
      <c r="AM765" t="s">
        <v>1363</v>
      </c>
      <c r="AN765">
        <v>-122.50780244000001</v>
      </c>
      <c r="AO765">
        <v>37.780354629999998</v>
      </c>
    </row>
    <row r="766" spans="1:41">
      <c r="A766" s="1" t="s">
        <v>893</v>
      </c>
      <c r="B766" s="1">
        <v>1</v>
      </c>
      <c r="C766" s="1" t="s">
        <v>894</v>
      </c>
      <c r="D766" s="1">
        <v>14393</v>
      </c>
      <c r="E766" s="4" t="s">
        <v>42</v>
      </c>
      <c r="F766" s="4" t="s">
        <v>895</v>
      </c>
      <c r="G766" s="1">
        <v>2</v>
      </c>
      <c r="H766" s="1" t="s">
        <v>1364</v>
      </c>
      <c r="I766">
        <v>2</v>
      </c>
      <c r="K766" t="s">
        <v>1318</v>
      </c>
      <c r="N766" t="s">
        <v>46</v>
      </c>
      <c r="O766" t="s">
        <v>978</v>
      </c>
      <c r="Q766" s="3">
        <f t="shared" si="13"/>
        <v>1</v>
      </c>
      <c r="R766" s="3">
        <v>1</v>
      </c>
      <c r="S766" s="3">
        <v>0</v>
      </c>
      <c r="T766" s="3">
        <v>0</v>
      </c>
      <c r="U766">
        <v>1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t="s">
        <v>88</v>
      </c>
      <c r="AI766" t="s">
        <v>48</v>
      </c>
      <c r="AJ766" s="3"/>
      <c r="AM766" t="s">
        <v>1365</v>
      </c>
      <c r="AN766">
        <v>-122.50782417000001</v>
      </c>
      <c r="AO766">
        <v>37.780493669999998</v>
      </c>
    </row>
    <row r="767" spans="1:41">
      <c r="A767" s="1" t="s">
        <v>893</v>
      </c>
      <c r="B767" s="1">
        <v>1</v>
      </c>
      <c r="C767" s="1" t="s">
        <v>894</v>
      </c>
      <c r="D767" s="1">
        <v>14393</v>
      </c>
      <c r="E767" s="4" t="s">
        <v>42</v>
      </c>
      <c r="F767" s="4" t="s">
        <v>895</v>
      </c>
      <c r="G767" s="1">
        <v>2</v>
      </c>
      <c r="H767" s="1" t="s">
        <v>1366</v>
      </c>
      <c r="I767">
        <v>5625</v>
      </c>
      <c r="K767" t="s">
        <v>1367</v>
      </c>
      <c r="N767" t="s">
        <v>53</v>
      </c>
      <c r="O767" t="s">
        <v>1189</v>
      </c>
      <c r="Q767" s="3">
        <f t="shared" si="13"/>
        <v>1</v>
      </c>
      <c r="R767" s="3">
        <v>1</v>
      </c>
      <c r="S767" s="3">
        <v>0</v>
      </c>
      <c r="T767" s="3">
        <v>0</v>
      </c>
      <c r="U767" s="3">
        <v>0</v>
      </c>
      <c r="V767" s="3">
        <v>0</v>
      </c>
      <c r="W767">
        <v>1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t="s">
        <v>47</v>
      </c>
      <c r="AI767" t="s">
        <v>50</v>
      </c>
      <c r="AJ767" s="3" t="s">
        <v>137</v>
      </c>
      <c r="AL767" t="s">
        <v>1368</v>
      </c>
      <c r="AM767" t="s">
        <v>1369</v>
      </c>
      <c r="AN767">
        <v>-122.50866151</v>
      </c>
      <c r="AO767">
        <v>37.777079010000001</v>
      </c>
    </row>
    <row r="768" spans="1:41">
      <c r="A768" s="1" t="s">
        <v>893</v>
      </c>
      <c r="B768" s="1">
        <v>1</v>
      </c>
      <c r="C768" s="1" t="s">
        <v>894</v>
      </c>
      <c r="D768" s="1">
        <v>14393</v>
      </c>
      <c r="E768" s="4" t="s">
        <v>42</v>
      </c>
      <c r="F768" s="4" t="s">
        <v>895</v>
      </c>
      <c r="G768" s="1">
        <v>2</v>
      </c>
      <c r="H768" s="1" t="s">
        <v>1370</v>
      </c>
      <c r="I768">
        <v>8101</v>
      </c>
      <c r="K768" t="s">
        <v>1001</v>
      </c>
      <c r="N768" t="s">
        <v>53</v>
      </c>
      <c r="O768" t="s">
        <v>1174</v>
      </c>
      <c r="Q768" s="3">
        <f t="shared" si="13"/>
        <v>1</v>
      </c>
      <c r="R768" s="3">
        <v>1</v>
      </c>
      <c r="S768" s="3">
        <v>0</v>
      </c>
      <c r="T768" s="3">
        <v>0</v>
      </c>
      <c r="U768" s="3">
        <v>0</v>
      </c>
      <c r="V768" s="3">
        <v>0</v>
      </c>
      <c r="W768">
        <v>1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t="s">
        <v>47</v>
      </c>
      <c r="AI768" t="s">
        <v>48</v>
      </c>
      <c r="AJ768" s="3"/>
      <c r="AL768" t="s">
        <v>1371</v>
      </c>
      <c r="AM768" t="s">
        <v>1372</v>
      </c>
      <c r="AN768">
        <v>-122.50651123999999</v>
      </c>
      <c r="AO768">
        <v>37.779042459999999</v>
      </c>
    </row>
    <row r="769" spans="1:41">
      <c r="A769" s="1" t="s">
        <v>893</v>
      </c>
      <c r="B769" s="1">
        <v>1</v>
      </c>
      <c r="C769" s="1" t="s">
        <v>894</v>
      </c>
      <c r="D769" s="1">
        <v>14393</v>
      </c>
      <c r="E769" s="4" t="s">
        <v>42</v>
      </c>
      <c r="F769" s="4" t="s">
        <v>895</v>
      </c>
      <c r="G769" s="1">
        <v>2</v>
      </c>
      <c r="H769" s="1" t="s">
        <v>1373</v>
      </c>
      <c r="I769">
        <v>8101</v>
      </c>
      <c r="K769" t="s">
        <v>1001</v>
      </c>
      <c r="N769" t="s">
        <v>46</v>
      </c>
      <c r="O769" t="s">
        <v>968</v>
      </c>
      <c r="Q769" s="3">
        <f t="shared" si="13"/>
        <v>1</v>
      </c>
      <c r="R769" s="3">
        <v>1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>
        <v>1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t="s">
        <v>47</v>
      </c>
      <c r="AI769" t="s">
        <v>48</v>
      </c>
      <c r="AJ769" s="3"/>
      <c r="AM769" t="s">
        <v>1374</v>
      </c>
      <c r="AN769">
        <v>-122.50634635999999</v>
      </c>
      <c r="AO769">
        <v>37.779088309999999</v>
      </c>
    </row>
    <row r="770" spans="1:41">
      <c r="A770" s="1" t="s">
        <v>893</v>
      </c>
      <c r="B770" s="1">
        <v>1</v>
      </c>
      <c r="C770" s="1" t="s">
        <v>894</v>
      </c>
      <c r="D770" s="1">
        <v>14393</v>
      </c>
      <c r="E770" s="4" t="s">
        <v>42</v>
      </c>
      <c r="F770" s="4" t="s">
        <v>895</v>
      </c>
      <c r="G770" s="1">
        <v>2</v>
      </c>
      <c r="H770" s="1" t="s">
        <v>1375</v>
      </c>
      <c r="I770">
        <v>8045</v>
      </c>
      <c r="K770" t="s">
        <v>1001</v>
      </c>
      <c r="N770" t="s">
        <v>53</v>
      </c>
      <c r="O770" t="s">
        <v>1376</v>
      </c>
      <c r="Q770" s="3">
        <f t="shared" si="13"/>
        <v>2</v>
      </c>
      <c r="R770" s="3">
        <v>1</v>
      </c>
      <c r="S770" s="3">
        <v>0</v>
      </c>
      <c r="T770" s="3">
        <v>0</v>
      </c>
      <c r="U770">
        <v>1</v>
      </c>
      <c r="V770" s="3">
        <v>0</v>
      </c>
      <c r="W770">
        <v>1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t="s">
        <v>47</v>
      </c>
      <c r="AI770" t="s">
        <v>50</v>
      </c>
      <c r="AJ770" s="3" t="s">
        <v>135</v>
      </c>
      <c r="AK770" t="s">
        <v>1051</v>
      </c>
      <c r="AL770" t="s">
        <v>1377</v>
      </c>
      <c r="AM770" t="s">
        <v>1378</v>
      </c>
      <c r="AN770">
        <v>-122.50576718000001</v>
      </c>
      <c r="AO770">
        <v>37.779125129999997</v>
      </c>
    </row>
    <row r="771" spans="1:41">
      <c r="A771" s="1" t="s">
        <v>893</v>
      </c>
      <c r="B771" s="1">
        <v>1</v>
      </c>
      <c r="C771" s="1" t="s">
        <v>894</v>
      </c>
      <c r="D771" s="1">
        <v>14393</v>
      </c>
      <c r="E771" s="4" t="s">
        <v>42</v>
      </c>
      <c r="F771" s="4" t="s">
        <v>895</v>
      </c>
      <c r="G771" s="1">
        <v>2</v>
      </c>
      <c r="H771" s="1" t="s">
        <v>1379</v>
      </c>
      <c r="I771">
        <v>7829</v>
      </c>
      <c r="K771" t="s">
        <v>1001</v>
      </c>
      <c r="N771" t="s">
        <v>53</v>
      </c>
      <c r="O771" t="s">
        <v>1380</v>
      </c>
      <c r="Q771" s="3">
        <f t="shared" si="13"/>
        <v>1</v>
      </c>
      <c r="R771" s="3">
        <v>1</v>
      </c>
      <c r="S771" s="3">
        <v>0</v>
      </c>
      <c r="T771" s="3">
        <v>0</v>
      </c>
      <c r="U771" s="3">
        <v>0</v>
      </c>
      <c r="V771" s="3">
        <v>0</v>
      </c>
      <c r="W771">
        <v>1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t="s">
        <v>47</v>
      </c>
      <c r="AI771" t="s">
        <v>50</v>
      </c>
      <c r="AJ771" s="3"/>
      <c r="AK771" t="s">
        <v>1051</v>
      </c>
      <c r="AL771" t="s">
        <v>1381</v>
      </c>
      <c r="AM771" t="s">
        <v>1382</v>
      </c>
      <c r="AN771">
        <v>-122.50344755</v>
      </c>
      <c r="AO771">
        <v>37.779164260000002</v>
      </c>
    </row>
    <row r="772" spans="1:41">
      <c r="A772" s="1" t="s">
        <v>893</v>
      </c>
      <c r="B772" s="1">
        <v>1</v>
      </c>
      <c r="C772" s="1" t="s">
        <v>894</v>
      </c>
      <c r="D772" s="1">
        <v>14393</v>
      </c>
      <c r="E772" s="4" t="s">
        <v>42</v>
      </c>
      <c r="F772" s="4" t="s">
        <v>895</v>
      </c>
      <c r="G772" s="1">
        <v>2</v>
      </c>
      <c r="H772" s="1" t="s">
        <v>1383</v>
      </c>
      <c r="I772">
        <v>738</v>
      </c>
      <c r="K772" t="s">
        <v>921</v>
      </c>
      <c r="N772" t="s">
        <v>53</v>
      </c>
      <c r="O772" t="s">
        <v>1120</v>
      </c>
      <c r="Q772" s="3">
        <f t="shared" si="13"/>
        <v>2</v>
      </c>
      <c r="R772" s="3">
        <v>1</v>
      </c>
      <c r="S772" s="3">
        <v>0</v>
      </c>
      <c r="T772" s="3">
        <v>0</v>
      </c>
      <c r="U772" s="3">
        <v>0</v>
      </c>
      <c r="V772">
        <v>2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t="s">
        <v>47</v>
      </c>
      <c r="AI772" t="s">
        <v>48</v>
      </c>
      <c r="AJ772" s="3" t="s">
        <v>135</v>
      </c>
      <c r="AL772" t="s">
        <v>1384</v>
      </c>
      <c r="AM772" t="s">
        <v>1385</v>
      </c>
      <c r="AN772">
        <v>-122.51014315</v>
      </c>
      <c r="AO772">
        <v>37.774890550000002</v>
      </c>
    </row>
    <row r="773" spans="1:41">
      <c r="A773" s="1" t="s">
        <v>893</v>
      </c>
      <c r="B773" s="1">
        <v>1</v>
      </c>
      <c r="C773" s="1" t="s">
        <v>894</v>
      </c>
      <c r="D773" s="1">
        <v>14393</v>
      </c>
      <c r="E773" s="4" t="s">
        <v>42</v>
      </c>
      <c r="F773" s="4" t="s">
        <v>895</v>
      </c>
      <c r="G773" s="1">
        <v>2</v>
      </c>
      <c r="H773" s="1" t="s">
        <v>1386</v>
      </c>
      <c r="I773">
        <v>4725</v>
      </c>
      <c r="K773" t="s">
        <v>901</v>
      </c>
      <c r="N773" t="s">
        <v>53</v>
      </c>
      <c r="O773" t="s">
        <v>1064</v>
      </c>
      <c r="Q773" s="3">
        <f t="shared" si="13"/>
        <v>2</v>
      </c>
      <c r="R773" s="3">
        <v>1</v>
      </c>
      <c r="S773" s="3">
        <v>0</v>
      </c>
      <c r="T773" s="3">
        <v>0</v>
      </c>
      <c r="U773">
        <v>1</v>
      </c>
      <c r="V773" s="3">
        <v>0</v>
      </c>
      <c r="W773">
        <v>1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t="s">
        <v>88</v>
      </c>
      <c r="AI773" t="s">
        <v>48</v>
      </c>
      <c r="AJ773" s="3"/>
      <c r="AL773" t="s">
        <v>1387</v>
      </c>
      <c r="AM773" t="s">
        <v>1388</v>
      </c>
      <c r="AN773">
        <v>-122.50958416</v>
      </c>
      <c r="AO773">
        <v>37.77512668</v>
      </c>
    </row>
    <row r="774" spans="1:41">
      <c r="A774" s="1" t="s">
        <v>893</v>
      </c>
      <c r="B774" s="1">
        <v>1</v>
      </c>
      <c r="C774" s="1" t="s">
        <v>894</v>
      </c>
      <c r="D774" s="1">
        <v>14393</v>
      </c>
      <c r="E774" s="4" t="s">
        <v>42</v>
      </c>
      <c r="F774" s="4" t="s">
        <v>895</v>
      </c>
      <c r="G774" s="1">
        <v>2</v>
      </c>
      <c r="H774" s="1" t="s">
        <v>1389</v>
      </c>
      <c r="I774">
        <v>4605</v>
      </c>
      <c r="K774" t="s">
        <v>901</v>
      </c>
      <c r="N774" t="s">
        <v>53</v>
      </c>
      <c r="O774" t="s">
        <v>1039</v>
      </c>
      <c r="Q774" s="3">
        <f t="shared" si="13"/>
        <v>1</v>
      </c>
      <c r="R774" s="3">
        <v>1</v>
      </c>
      <c r="S774" s="3">
        <v>0</v>
      </c>
      <c r="T774" s="3">
        <v>0</v>
      </c>
      <c r="U774" s="3">
        <v>0</v>
      </c>
      <c r="V774" s="3">
        <v>0</v>
      </c>
      <c r="W774">
        <v>1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t="s">
        <v>88</v>
      </c>
      <c r="AI774" t="s">
        <v>50</v>
      </c>
      <c r="AJ774" s="3" t="s">
        <v>135</v>
      </c>
      <c r="AM774" t="s">
        <v>1390</v>
      </c>
      <c r="AN774">
        <v>-122.50832877000001</v>
      </c>
      <c r="AO774">
        <v>37.775206709999999</v>
      </c>
    </row>
    <row r="775" spans="1:41">
      <c r="A775" s="1" t="s">
        <v>893</v>
      </c>
      <c r="B775" s="1">
        <v>1</v>
      </c>
      <c r="C775" s="1" t="s">
        <v>894</v>
      </c>
      <c r="D775" s="1">
        <v>14393</v>
      </c>
      <c r="E775" s="4" t="s">
        <v>42</v>
      </c>
      <c r="F775" s="4" t="s">
        <v>895</v>
      </c>
      <c r="G775" s="1">
        <v>2</v>
      </c>
      <c r="H775" s="1" t="s">
        <v>1391</v>
      </c>
      <c r="I775">
        <v>4441</v>
      </c>
      <c r="K775" t="s">
        <v>901</v>
      </c>
      <c r="N775" t="s">
        <v>53</v>
      </c>
      <c r="O775" t="s">
        <v>1392</v>
      </c>
      <c r="Q775" s="3">
        <f t="shared" si="13"/>
        <v>2</v>
      </c>
      <c r="R775" s="3">
        <v>1</v>
      </c>
      <c r="S775" s="3">
        <v>0</v>
      </c>
      <c r="T775" s="3">
        <v>0</v>
      </c>
      <c r="U775" s="3">
        <v>0</v>
      </c>
      <c r="V775">
        <v>1</v>
      </c>
      <c r="W775">
        <v>1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t="s">
        <v>47</v>
      </c>
      <c r="AI775" t="s">
        <v>50</v>
      </c>
      <c r="AJ775" s="3" t="s">
        <v>135</v>
      </c>
      <c r="AK775" t="s">
        <v>387</v>
      </c>
      <c r="AL775" t="s">
        <v>1393</v>
      </c>
      <c r="AM775" t="s">
        <v>1394</v>
      </c>
      <c r="AN775">
        <v>-122.50634377999999</v>
      </c>
      <c r="AO775">
        <v>37.775288709999998</v>
      </c>
    </row>
    <row r="776" spans="1:41">
      <c r="A776" s="1" t="s">
        <v>893</v>
      </c>
      <c r="B776" s="1">
        <v>1</v>
      </c>
      <c r="C776" s="1" t="s">
        <v>894</v>
      </c>
      <c r="D776" s="1">
        <v>14393</v>
      </c>
      <c r="E776" s="4" t="s">
        <v>42</v>
      </c>
      <c r="F776" s="4" t="s">
        <v>895</v>
      </c>
      <c r="G776" s="1">
        <v>2</v>
      </c>
      <c r="H776" s="1" t="s">
        <v>1395</v>
      </c>
      <c r="I776">
        <v>4425</v>
      </c>
      <c r="K776" t="s">
        <v>901</v>
      </c>
      <c r="N776" t="s">
        <v>53</v>
      </c>
      <c r="O776" t="s">
        <v>1018</v>
      </c>
      <c r="Q776" s="3">
        <f t="shared" si="13"/>
        <v>2</v>
      </c>
      <c r="R776" s="3">
        <v>1</v>
      </c>
      <c r="S776" s="3">
        <v>0</v>
      </c>
      <c r="T776" s="3">
        <v>0</v>
      </c>
      <c r="U776">
        <v>1</v>
      </c>
      <c r="V776" s="3">
        <v>0</v>
      </c>
      <c r="W776">
        <v>1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t="s">
        <v>47</v>
      </c>
      <c r="AI776" t="s">
        <v>48</v>
      </c>
      <c r="AJ776" s="3" t="s">
        <v>135</v>
      </c>
      <c r="AK776" t="s">
        <v>117</v>
      </c>
      <c r="AM776" t="s">
        <v>1396</v>
      </c>
      <c r="AN776">
        <v>-122.50636507999999</v>
      </c>
      <c r="AO776">
        <v>37.77524786</v>
      </c>
    </row>
    <row r="777" spans="1:41">
      <c r="A777" s="1" t="s">
        <v>893</v>
      </c>
      <c r="B777" s="1">
        <v>1</v>
      </c>
      <c r="C777" s="1" t="s">
        <v>894</v>
      </c>
      <c r="D777" s="1">
        <v>14393</v>
      </c>
      <c r="E777" s="4" t="s">
        <v>42</v>
      </c>
      <c r="F777" s="4" t="s">
        <v>895</v>
      </c>
      <c r="G777" s="1">
        <v>2</v>
      </c>
      <c r="H777" s="1" t="s">
        <v>1397</v>
      </c>
      <c r="I777">
        <v>4419</v>
      </c>
      <c r="K777" t="s">
        <v>901</v>
      </c>
      <c r="N777" t="s">
        <v>46</v>
      </c>
      <c r="O777" t="s">
        <v>968</v>
      </c>
      <c r="Q777" s="3">
        <f t="shared" si="13"/>
        <v>1</v>
      </c>
      <c r="R777" s="3">
        <v>1</v>
      </c>
      <c r="S777" s="3">
        <v>0</v>
      </c>
      <c r="T777" s="3">
        <v>0</v>
      </c>
      <c r="U777">
        <v>1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t="s">
        <v>47</v>
      </c>
      <c r="AI777" t="s">
        <v>48</v>
      </c>
      <c r="AJ777" s="3"/>
      <c r="AM777" t="s">
        <v>1398</v>
      </c>
      <c r="AN777">
        <v>-122.50625286</v>
      </c>
      <c r="AO777">
        <v>37.775259640000002</v>
      </c>
    </row>
    <row r="778" spans="1:41">
      <c r="A778" s="1" t="s">
        <v>893</v>
      </c>
      <c r="B778" s="1">
        <v>1</v>
      </c>
      <c r="C778" s="1" t="s">
        <v>894</v>
      </c>
      <c r="D778" s="1">
        <v>14393</v>
      </c>
      <c r="E778" s="4" t="s">
        <v>42</v>
      </c>
      <c r="F778" s="4" t="s">
        <v>895</v>
      </c>
      <c r="G778" s="1">
        <v>2</v>
      </c>
      <c r="H778" s="1" t="s">
        <v>1399</v>
      </c>
      <c r="I778">
        <v>4325</v>
      </c>
      <c r="K778" t="s">
        <v>901</v>
      </c>
      <c r="N778" t="s">
        <v>53</v>
      </c>
      <c r="O778" t="s">
        <v>1122</v>
      </c>
      <c r="Q778" s="3">
        <f t="shared" si="13"/>
        <v>1</v>
      </c>
      <c r="R778" s="3">
        <v>1</v>
      </c>
      <c r="S778" s="3">
        <v>0</v>
      </c>
      <c r="T778" s="3">
        <v>0</v>
      </c>
      <c r="U778" s="3">
        <v>0</v>
      </c>
      <c r="V778">
        <v>1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t="s">
        <v>47</v>
      </c>
      <c r="AI778" t="s">
        <v>48</v>
      </c>
      <c r="AJ778" s="3" t="s">
        <v>135</v>
      </c>
      <c r="AL778" t="s">
        <v>1400</v>
      </c>
      <c r="AM778" t="s">
        <v>1401</v>
      </c>
      <c r="AN778">
        <v>-122.50537740999999</v>
      </c>
      <c r="AO778">
        <v>37.775302889999999</v>
      </c>
    </row>
    <row r="779" spans="1:41">
      <c r="A779" s="1" t="s">
        <v>893</v>
      </c>
      <c r="B779" s="1">
        <v>1</v>
      </c>
      <c r="C779" s="1" t="s">
        <v>894</v>
      </c>
      <c r="D779" s="1">
        <v>14393</v>
      </c>
      <c r="E779" s="4" t="s">
        <v>42</v>
      </c>
      <c r="F779" s="4" t="s">
        <v>895</v>
      </c>
      <c r="G779" s="1">
        <v>2</v>
      </c>
      <c r="H779" s="1" t="s">
        <v>1402</v>
      </c>
      <c r="I779">
        <v>4301</v>
      </c>
      <c r="K779" t="s">
        <v>901</v>
      </c>
      <c r="N779" t="s">
        <v>53</v>
      </c>
      <c r="O779" t="s">
        <v>1380</v>
      </c>
      <c r="Q779" s="3">
        <f t="shared" si="13"/>
        <v>2</v>
      </c>
      <c r="R779" s="3">
        <v>1</v>
      </c>
      <c r="S779" s="3">
        <v>0</v>
      </c>
      <c r="T779" s="3">
        <v>0</v>
      </c>
      <c r="U779">
        <v>1</v>
      </c>
      <c r="V779" s="3">
        <v>0</v>
      </c>
      <c r="W779">
        <v>1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t="s">
        <v>47</v>
      </c>
      <c r="AI779" t="s">
        <v>48</v>
      </c>
      <c r="AJ779" s="3" t="s">
        <v>135</v>
      </c>
      <c r="AK779" t="s">
        <v>387</v>
      </c>
      <c r="AL779" t="s">
        <v>1384</v>
      </c>
      <c r="AM779" t="s">
        <v>1403</v>
      </c>
      <c r="AN779">
        <v>-122.50512535</v>
      </c>
      <c r="AO779">
        <v>37.775322959999997</v>
      </c>
    </row>
    <row r="780" spans="1:41">
      <c r="A780" s="1" t="s">
        <v>893</v>
      </c>
      <c r="B780" s="1">
        <v>1</v>
      </c>
      <c r="C780" s="1" t="s">
        <v>894</v>
      </c>
      <c r="D780" s="1">
        <v>14393</v>
      </c>
      <c r="E780" s="4" t="s">
        <v>42</v>
      </c>
      <c r="F780" s="4" t="s">
        <v>895</v>
      </c>
      <c r="G780" s="1">
        <v>2</v>
      </c>
      <c r="H780" s="1" t="s">
        <v>1404</v>
      </c>
      <c r="K780" t="s">
        <v>1405</v>
      </c>
      <c r="N780" t="s">
        <v>46</v>
      </c>
      <c r="O780" t="s">
        <v>968</v>
      </c>
      <c r="Q780" s="3">
        <f t="shared" si="13"/>
        <v>1</v>
      </c>
      <c r="R780" s="3">
        <v>1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>
        <v>1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t="s">
        <v>47</v>
      </c>
      <c r="AI780" t="s">
        <v>48</v>
      </c>
      <c r="AJ780" s="3"/>
      <c r="AL780" t="s">
        <v>1406</v>
      </c>
      <c r="AM780" t="s">
        <v>1407</v>
      </c>
      <c r="AN780">
        <v>-122.50384210999999</v>
      </c>
      <c r="AO780">
        <v>37.775415189999997</v>
      </c>
    </row>
    <row r="781" spans="1:41">
      <c r="A781" s="1" t="s">
        <v>893</v>
      </c>
      <c r="B781" s="1">
        <v>1</v>
      </c>
      <c r="C781" s="1" t="s">
        <v>894</v>
      </c>
      <c r="D781" s="1">
        <v>14393</v>
      </c>
      <c r="E781" s="4" t="s">
        <v>42</v>
      </c>
      <c r="F781" s="4" t="s">
        <v>895</v>
      </c>
      <c r="G781" s="1">
        <v>2</v>
      </c>
      <c r="H781" s="1" t="s">
        <v>1408</v>
      </c>
      <c r="I781">
        <v>745</v>
      </c>
      <c r="K781" t="s">
        <v>1027</v>
      </c>
      <c r="N781" t="s">
        <v>53</v>
      </c>
      <c r="O781" t="s">
        <v>1168</v>
      </c>
      <c r="Q781" s="3">
        <f t="shared" si="13"/>
        <v>2</v>
      </c>
      <c r="R781" s="3">
        <v>1</v>
      </c>
      <c r="S781" s="3">
        <v>0</v>
      </c>
      <c r="T781" s="3">
        <v>0</v>
      </c>
      <c r="U781">
        <v>1</v>
      </c>
      <c r="V781" s="3">
        <v>0</v>
      </c>
      <c r="W781">
        <v>1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t="s">
        <v>88</v>
      </c>
      <c r="AI781" t="s">
        <v>50</v>
      </c>
      <c r="AJ781" s="3" t="s">
        <v>135</v>
      </c>
      <c r="AK781" t="s">
        <v>1409</v>
      </c>
      <c r="AL781" t="s">
        <v>1410</v>
      </c>
      <c r="AM781" t="s">
        <v>1411</v>
      </c>
      <c r="AN781">
        <v>-122.50378933</v>
      </c>
      <c r="AO781">
        <v>37.77462397</v>
      </c>
    </row>
    <row r="782" spans="1:41">
      <c r="A782" s="1" t="s">
        <v>893</v>
      </c>
      <c r="B782" s="1">
        <v>1</v>
      </c>
      <c r="C782" s="1" t="s">
        <v>894</v>
      </c>
      <c r="D782" s="1">
        <v>14393</v>
      </c>
      <c r="E782" s="4" t="s">
        <v>42</v>
      </c>
      <c r="F782" s="4" t="s">
        <v>895</v>
      </c>
      <c r="G782" s="1">
        <v>2</v>
      </c>
      <c r="H782" s="1" t="s">
        <v>1412</v>
      </c>
      <c r="I782">
        <v>4210</v>
      </c>
      <c r="K782" t="s">
        <v>901</v>
      </c>
      <c r="N782" t="s">
        <v>53</v>
      </c>
      <c r="O782" t="s">
        <v>1274</v>
      </c>
      <c r="Q782" s="3">
        <f t="shared" si="13"/>
        <v>2</v>
      </c>
      <c r="R782" s="3">
        <v>1</v>
      </c>
      <c r="S782" s="3">
        <v>0</v>
      </c>
      <c r="T782" s="3">
        <v>0</v>
      </c>
      <c r="U782" s="3">
        <v>0</v>
      </c>
      <c r="V782" s="3">
        <v>0</v>
      </c>
      <c r="W782">
        <v>2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t="s">
        <v>88</v>
      </c>
      <c r="AI782" t="s">
        <v>50</v>
      </c>
      <c r="AJ782" s="3" t="s">
        <v>135</v>
      </c>
      <c r="AK782" t="s">
        <v>387</v>
      </c>
      <c r="AL782" t="s">
        <v>1413</v>
      </c>
      <c r="AM782" t="s">
        <v>1414</v>
      </c>
      <c r="AN782">
        <v>-122.50409424</v>
      </c>
      <c r="AO782">
        <v>37.775495589999998</v>
      </c>
    </row>
    <row r="783" spans="1:41">
      <c r="A783" s="1" t="s">
        <v>893</v>
      </c>
      <c r="B783" s="1">
        <v>1</v>
      </c>
      <c r="C783" s="1" t="s">
        <v>894</v>
      </c>
      <c r="D783" s="1">
        <v>14393</v>
      </c>
      <c r="E783" s="4" t="s">
        <v>42</v>
      </c>
      <c r="F783" s="4" t="s">
        <v>895</v>
      </c>
      <c r="G783" s="1">
        <v>2</v>
      </c>
      <c r="H783" s="1" t="s">
        <v>1415</v>
      </c>
      <c r="I783">
        <v>4444</v>
      </c>
      <c r="K783" t="s">
        <v>901</v>
      </c>
      <c r="N783" t="s">
        <v>53</v>
      </c>
      <c r="O783" t="s">
        <v>1383</v>
      </c>
      <c r="Q783" s="3">
        <f t="shared" si="13"/>
        <v>2</v>
      </c>
      <c r="R783" s="3">
        <v>1</v>
      </c>
      <c r="S783" s="3">
        <v>0</v>
      </c>
      <c r="T783" s="3">
        <v>0</v>
      </c>
      <c r="U783" s="3">
        <v>0</v>
      </c>
      <c r="V783" s="3">
        <v>0</v>
      </c>
      <c r="W783">
        <v>2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t="s">
        <v>47</v>
      </c>
      <c r="AI783" t="s">
        <v>50</v>
      </c>
      <c r="AJ783" s="3" t="s">
        <v>135</v>
      </c>
      <c r="AL783" t="s">
        <v>1416</v>
      </c>
      <c r="AM783" t="s">
        <v>1417</v>
      </c>
      <c r="AN783">
        <v>-122.50654578</v>
      </c>
      <c r="AO783">
        <v>37.775374630000002</v>
      </c>
    </row>
    <row r="784" spans="1:41">
      <c r="A784" s="1" t="s">
        <v>893</v>
      </c>
      <c r="B784" s="1">
        <v>1</v>
      </c>
      <c r="C784" s="1" t="s">
        <v>894</v>
      </c>
      <c r="D784" s="1">
        <v>14393</v>
      </c>
      <c r="E784" s="4" t="s">
        <v>42</v>
      </c>
      <c r="F784" s="4" t="s">
        <v>895</v>
      </c>
      <c r="G784" s="1">
        <v>2</v>
      </c>
      <c r="H784" s="1" t="s">
        <v>1418</v>
      </c>
      <c r="I784">
        <v>4630</v>
      </c>
      <c r="K784" t="s">
        <v>901</v>
      </c>
      <c r="N784" t="s">
        <v>53</v>
      </c>
      <c r="O784" t="s">
        <v>1165</v>
      </c>
      <c r="Q784" s="3">
        <f t="shared" si="13"/>
        <v>1</v>
      </c>
      <c r="R784" s="3">
        <v>1</v>
      </c>
      <c r="S784" s="3">
        <v>0</v>
      </c>
      <c r="T784" s="3">
        <v>0</v>
      </c>
      <c r="U784" s="3">
        <v>0</v>
      </c>
      <c r="V784" s="3">
        <v>0</v>
      </c>
      <c r="W784">
        <v>1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t="s">
        <v>88</v>
      </c>
      <c r="AI784" t="s">
        <v>48</v>
      </c>
      <c r="AJ784" s="3" t="s">
        <v>135</v>
      </c>
      <c r="AK784" t="s">
        <v>117</v>
      </c>
      <c r="AL784" t="s">
        <v>1005</v>
      </c>
      <c r="AM784" t="s">
        <v>1419</v>
      </c>
      <c r="AN784">
        <v>-122.50866882</v>
      </c>
      <c r="AO784">
        <v>37.775290310000003</v>
      </c>
    </row>
    <row r="785" spans="1:41">
      <c r="A785" s="1" t="s">
        <v>893</v>
      </c>
      <c r="B785" s="1">
        <v>1</v>
      </c>
      <c r="C785" s="1" t="s">
        <v>894</v>
      </c>
      <c r="D785" s="1">
        <v>14393</v>
      </c>
      <c r="E785" s="4" t="s">
        <v>42</v>
      </c>
      <c r="F785" s="4" t="s">
        <v>895</v>
      </c>
      <c r="G785" s="1">
        <v>2</v>
      </c>
      <c r="H785" s="1" t="s">
        <v>1420</v>
      </c>
      <c r="I785">
        <v>685</v>
      </c>
      <c r="K785" t="s">
        <v>1421</v>
      </c>
      <c r="N785" t="s">
        <v>53</v>
      </c>
      <c r="O785" t="s">
        <v>1140</v>
      </c>
      <c r="Q785" s="3">
        <f t="shared" si="13"/>
        <v>1</v>
      </c>
      <c r="R785" s="3">
        <v>1</v>
      </c>
      <c r="S785" s="3">
        <v>0</v>
      </c>
      <c r="T785" s="3">
        <v>0</v>
      </c>
      <c r="U785" s="3">
        <v>0</v>
      </c>
      <c r="V785" s="3">
        <v>0</v>
      </c>
      <c r="W785">
        <v>1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t="s">
        <v>88</v>
      </c>
      <c r="AI785" t="s">
        <v>50</v>
      </c>
      <c r="AJ785" s="3" t="s">
        <v>135</v>
      </c>
      <c r="AK785" t="s">
        <v>117</v>
      </c>
      <c r="AL785" t="s">
        <v>1159</v>
      </c>
      <c r="AM785" t="s">
        <v>1422</v>
      </c>
      <c r="AN785">
        <v>-122.50922364</v>
      </c>
      <c r="AO785">
        <v>37.775469559999998</v>
      </c>
    </row>
    <row r="786" spans="1:41">
      <c r="A786" s="1" t="s">
        <v>893</v>
      </c>
      <c r="B786" s="1">
        <v>1</v>
      </c>
      <c r="C786" s="1" t="s">
        <v>894</v>
      </c>
      <c r="D786" s="1">
        <v>14393</v>
      </c>
      <c r="E786" s="4" t="s">
        <v>42</v>
      </c>
      <c r="F786" s="4" t="s">
        <v>895</v>
      </c>
      <c r="G786" s="1">
        <v>2</v>
      </c>
      <c r="H786" s="1" t="s">
        <v>1423</v>
      </c>
      <c r="I786">
        <v>684</v>
      </c>
      <c r="K786" t="s">
        <v>1421</v>
      </c>
      <c r="N786" t="s">
        <v>53</v>
      </c>
      <c r="O786" t="s">
        <v>1289</v>
      </c>
      <c r="Q786" s="3">
        <f t="shared" si="13"/>
        <v>3</v>
      </c>
      <c r="R786" s="3">
        <v>1</v>
      </c>
      <c r="S786" s="3">
        <v>0</v>
      </c>
      <c r="T786" s="3">
        <v>0</v>
      </c>
      <c r="U786">
        <v>1</v>
      </c>
      <c r="V786" s="3">
        <v>0</v>
      </c>
      <c r="W786">
        <v>2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t="s">
        <v>88</v>
      </c>
      <c r="AI786" t="s">
        <v>48</v>
      </c>
      <c r="AJ786" s="3" t="s">
        <v>135</v>
      </c>
      <c r="AK786" t="s">
        <v>117</v>
      </c>
      <c r="AL786" t="s">
        <v>1159</v>
      </c>
      <c r="AM786" t="s">
        <v>1424</v>
      </c>
      <c r="AN786">
        <v>-122.50915062</v>
      </c>
      <c r="AO786">
        <v>37.775505969999998</v>
      </c>
    </row>
    <row r="787" spans="1:41">
      <c r="A787" s="1" t="s">
        <v>893</v>
      </c>
      <c r="B787" s="1">
        <v>1</v>
      </c>
      <c r="C787" s="1" t="s">
        <v>894</v>
      </c>
      <c r="D787" s="1">
        <v>14393</v>
      </c>
      <c r="E787" s="4" t="s">
        <v>42</v>
      </c>
      <c r="F787" s="4" t="s">
        <v>895</v>
      </c>
      <c r="G787" s="1">
        <v>2</v>
      </c>
      <c r="H787" s="1" t="s">
        <v>1425</v>
      </c>
      <c r="I787" t="s">
        <v>1426</v>
      </c>
      <c r="K787" t="s">
        <v>1421</v>
      </c>
      <c r="N787" t="s">
        <v>53</v>
      </c>
      <c r="O787" t="s">
        <v>993</v>
      </c>
      <c r="Q787" s="3">
        <f t="shared" si="13"/>
        <v>2</v>
      </c>
      <c r="R787" s="3">
        <v>1</v>
      </c>
      <c r="S787" s="3">
        <v>0</v>
      </c>
      <c r="T787" s="3">
        <v>0</v>
      </c>
      <c r="U787" s="3">
        <v>0</v>
      </c>
      <c r="V787" s="3">
        <v>0</v>
      </c>
      <c r="W787">
        <v>2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t="s">
        <v>47</v>
      </c>
      <c r="AI787" t="s">
        <v>50</v>
      </c>
      <c r="AJ787" s="3"/>
      <c r="AL787" t="s">
        <v>1427</v>
      </c>
      <c r="AM787" t="s">
        <v>1428</v>
      </c>
      <c r="AN787">
        <v>-122.50953242</v>
      </c>
      <c r="AO787">
        <v>37.775559639999997</v>
      </c>
    </row>
    <row r="788" spans="1:41">
      <c r="A788" s="1" t="s">
        <v>893</v>
      </c>
      <c r="B788" s="1">
        <v>1</v>
      </c>
      <c r="C788" s="1" t="s">
        <v>894</v>
      </c>
      <c r="D788" s="1">
        <v>14393</v>
      </c>
      <c r="E788" s="4" t="s">
        <v>42</v>
      </c>
      <c r="F788" s="4" t="s">
        <v>895</v>
      </c>
      <c r="G788" s="1">
        <v>2</v>
      </c>
      <c r="H788" s="1" t="s">
        <v>1429</v>
      </c>
      <c r="I788">
        <v>695</v>
      </c>
      <c r="K788" t="s">
        <v>1421</v>
      </c>
      <c r="N788" t="s">
        <v>53</v>
      </c>
      <c r="O788" t="s">
        <v>1291</v>
      </c>
      <c r="Q788" s="3">
        <f t="shared" si="13"/>
        <v>2</v>
      </c>
      <c r="R788" s="3">
        <v>1</v>
      </c>
      <c r="S788" s="3">
        <v>0</v>
      </c>
      <c r="T788" s="3">
        <v>0</v>
      </c>
      <c r="U788">
        <v>1</v>
      </c>
      <c r="V788" s="3">
        <v>0</v>
      </c>
      <c r="W788">
        <v>1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t="s">
        <v>88</v>
      </c>
      <c r="AI788" t="s">
        <v>50</v>
      </c>
      <c r="AJ788" s="3" t="s">
        <v>135</v>
      </c>
      <c r="AK788" t="s">
        <v>117</v>
      </c>
      <c r="AL788" t="s">
        <v>1430</v>
      </c>
      <c r="AM788" t="s">
        <v>1431</v>
      </c>
      <c r="AN788">
        <v>-122.50929832999999</v>
      </c>
      <c r="AO788">
        <v>37.775264989999997</v>
      </c>
    </row>
    <row r="789" spans="1:41">
      <c r="A789" s="1" t="s">
        <v>893</v>
      </c>
      <c r="B789" s="1">
        <v>1</v>
      </c>
      <c r="C789" s="1" t="s">
        <v>894</v>
      </c>
      <c r="D789" s="1">
        <v>14393</v>
      </c>
      <c r="E789" s="4" t="s">
        <v>42</v>
      </c>
      <c r="F789" s="4" t="s">
        <v>895</v>
      </c>
      <c r="G789" s="1">
        <v>2</v>
      </c>
      <c r="H789" s="1" t="s">
        <v>1432</v>
      </c>
      <c r="I789" t="s">
        <v>1433</v>
      </c>
      <c r="K789" t="s">
        <v>901</v>
      </c>
      <c r="N789" t="s">
        <v>46</v>
      </c>
      <c r="O789" t="s">
        <v>1294</v>
      </c>
      <c r="Q789" s="3">
        <f t="shared" si="13"/>
        <v>3</v>
      </c>
      <c r="R789" s="3">
        <v>1</v>
      </c>
      <c r="S789">
        <v>1</v>
      </c>
      <c r="T789" s="3">
        <v>0</v>
      </c>
      <c r="U789" s="3">
        <v>0</v>
      </c>
      <c r="V789">
        <v>2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t="s">
        <v>88</v>
      </c>
      <c r="AI789" t="s">
        <v>50</v>
      </c>
      <c r="AJ789" s="3"/>
      <c r="AM789" t="s">
        <v>1434</v>
      </c>
      <c r="AN789">
        <v>-122.50950996</v>
      </c>
      <c r="AO789">
        <v>37.775244579999999</v>
      </c>
    </row>
    <row r="790" spans="1:41">
      <c r="A790" s="1" t="s">
        <v>893</v>
      </c>
      <c r="B790" s="1">
        <v>1</v>
      </c>
      <c r="C790" s="1" t="s">
        <v>894</v>
      </c>
      <c r="D790" s="1">
        <v>14393</v>
      </c>
      <c r="E790" s="4" t="s">
        <v>42</v>
      </c>
      <c r="F790" s="4" t="s">
        <v>895</v>
      </c>
      <c r="G790" s="1">
        <v>2</v>
      </c>
      <c r="H790" s="1" t="s">
        <v>1435</v>
      </c>
      <c r="I790">
        <v>4728</v>
      </c>
      <c r="K790" t="s">
        <v>901</v>
      </c>
      <c r="N790" t="s">
        <v>53</v>
      </c>
      <c r="O790" t="s">
        <v>1179</v>
      </c>
      <c r="Q790" s="3">
        <f t="shared" si="13"/>
        <v>3</v>
      </c>
      <c r="R790" s="3">
        <v>1</v>
      </c>
      <c r="S790" s="3">
        <v>0</v>
      </c>
      <c r="T790" s="3">
        <v>0</v>
      </c>
      <c r="U790">
        <v>3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t="s">
        <v>88</v>
      </c>
      <c r="AI790" t="s">
        <v>48</v>
      </c>
      <c r="AJ790" s="3" t="s">
        <v>135</v>
      </c>
      <c r="AK790" t="s">
        <v>1436</v>
      </c>
      <c r="AL790" t="s">
        <v>1437</v>
      </c>
      <c r="AM790" t="s">
        <v>1438</v>
      </c>
      <c r="AN790">
        <v>-122.50967073</v>
      </c>
      <c r="AO790">
        <v>37.775232129999999</v>
      </c>
    </row>
    <row r="791" spans="1:41">
      <c r="A791" s="1" t="s">
        <v>893</v>
      </c>
      <c r="B791" s="1">
        <v>1</v>
      </c>
      <c r="C791" s="1" t="s">
        <v>894</v>
      </c>
      <c r="D791" s="1">
        <v>14393</v>
      </c>
      <c r="E791" s="4" t="s">
        <v>42</v>
      </c>
      <c r="F791" s="4" t="s">
        <v>895</v>
      </c>
      <c r="G791" s="1">
        <v>2</v>
      </c>
      <c r="H791" s="1" t="s">
        <v>1439</v>
      </c>
      <c r="I791">
        <v>4740</v>
      </c>
      <c r="K791" t="s">
        <v>901</v>
      </c>
      <c r="N791" t="s">
        <v>53</v>
      </c>
      <c r="O791" t="s">
        <v>1440</v>
      </c>
      <c r="Q791" s="3">
        <f t="shared" si="13"/>
        <v>2</v>
      </c>
      <c r="R791" s="3">
        <v>1</v>
      </c>
      <c r="S791" s="3">
        <v>0</v>
      </c>
      <c r="T791" s="3">
        <v>0</v>
      </c>
      <c r="U791" s="3">
        <v>0</v>
      </c>
      <c r="V791" s="3">
        <v>0</v>
      </c>
      <c r="W791">
        <v>2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t="s">
        <v>88</v>
      </c>
      <c r="AI791" t="s">
        <v>48</v>
      </c>
      <c r="AJ791" s="3" t="s">
        <v>135</v>
      </c>
      <c r="AK791" t="s">
        <v>1436</v>
      </c>
      <c r="AL791" t="s">
        <v>1441</v>
      </c>
      <c r="AM791" t="s">
        <v>1442</v>
      </c>
      <c r="AN791">
        <v>-122.50983219</v>
      </c>
      <c r="AO791">
        <v>37.775211839999997</v>
      </c>
    </row>
    <row r="792" spans="1:41">
      <c r="A792" s="1" t="s">
        <v>893</v>
      </c>
      <c r="B792" s="1">
        <v>1</v>
      </c>
      <c r="C792" s="1" t="s">
        <v>894</v>
      </c>
      <c r="D792" s="1">
        <v>14393</v>
      </c>
      <c r="E792" s="4" t="s">
        <v>42</v>
      </c>
      <c r="F792" s="4" t="s">
        <v>895</v>
      </c>
      <c r="G792" s="1">
        <v>2</v>
      </c>
      <c r="H792" s="1" t="s">
        <v>1443</v>
      </c>
      <c r="I792">
        <v>970</v>
      </c>
      <c r="K792" t="s">
        <v>665</v>
      </c>
      <c r="N792" t="s">
        <v>477</v>
      </c>
      <c r="O792" t="s">
        <v>1274</v>
      </c>
      <c r="Q792" s="3">
        <f t="shared" si="13"/>
        <v>3</v>
      </c>
      <c r="R792" s="3">
        <v>1</v>
      </c>
      <c r="S792" s="3">
        <v>0</v>
      </c>
      <c r="T792" s="3">
        <v>0</v>
      </c>
      <c r="U792" s="3">
        <v>0</v>
      </c>
      <c r="V792">
        <v>2</v>
      </c>
      <c r="W792">
        <v>1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t="s">
        <v>47</v>
      </c>
      <c r="AI792" t="s">
        <v>50</v>
      </c>
      <c r="AJ792" s="3" t="s">
        <v>135</v>
      </c>
      <c r="AL792" t="s">
        <v>1444</v>
      </c>
      <c r="AM792" t="s">
        <v>1445</v>
      </c>
      <c r="AN792">
        <v>-122.50798118</v>
      </c>
      <c r="AO792">
        <v>37.769587459999997</v>
      </c>
    </row>
    <row r="793" spans="1:41">
      <c r="A793" s="1" t="s">
        <v>1446</v>
      </c>
      <c r="B793" s="1">
        <v>4</v>
      </c>
      <c r="C793" s="1" t="s">
        <v>894</v>
      </c>
      <c r="D793" s="1">
        <v>14393</v>
      </c>
      <c r="E793" s="4" t="s">
        <v>42</v>
      </c>
      <c r="F793" s="4" t="s">
        <v>895</v>
      </c>
      <c r="G793" s="1">
        <v>2</v>
      </c>
      <c r="H793" s="1" t="s">
        <v>590</v>
      </c>
      <c r="I793" t="s">
        <v>1447</v>
      </c>
      <c r="K793" t="s">
        <v>896</v>
      </c>
      <c r="N793" t="s">
        <v>46</v>
      </c>
      <c r="O793" t="s">
        <v>1104</v>
      </c>
      <c r="Q793" s="3">
        <f t="shared" ref="Q793:Q856" si="14">SUM(S793:AE793)</f>
        <v>5</v>
      </c>
      <c r="R793" s="3">
        <v>1</v>
      </c>
      <c r="S793" s="3">
        <v>0</v>
      </c>
      <c r="T793">
        <v>2</v>
      </c>
      <c r="U793">
        <v>2</v>
      </c>
      <c r="V793">
        <v>1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t="s">
        <v>47</v>
      </c>
      <c r="AI793" t="s">
        <v>48</v>
      </c>
      <c r="AJ793" s="3"/>
      <c r="AM793" t="s">
        <v>1448</v>
      </c>
      <c r="AN793">
        <v>-122.5018</v>
      </c>
      <c r="AO793">
        <v>37.771884110000002</v>
      </c>
    </row>
    <row r="794" spans="1:41">
      <c r="A794" s="1" t="s">
        <v>1446</v>
      </c>
      <c r="B794" s="1">
        <v>4</v>
      </c>
      <c r="C794" s="1" t="s">
        <v>894</v>
      </c>
      <c r="D794" s="1">
        <v>14393</v>
      </c>
      <c r="E794" s="4" t="s">
        <v>42</v>
      </c>
      <c r="F794" s="4" t="s">
        <v>895</v>
      </c>
      <c r="G794" s="1">
        <v>2</v>
      </c>
      <c r="H794" s="1" t="s">
        <v>900</v>
      </c>
      <c r="I794" t="s">
        <v>1449</v>
      </c>
      <c r="K794" t="s">
        <v>896</v>
      </c>
      <c r="N794" t="s">
        <v>46</v>
      </c>
      <c r="O794" t="s">
        <v>946</v>
      </c>
      <c r="Q794" s="3">
        <f t="shared" si="14"/>
        <v>5</v>
      </c>
      <c r="R794" s="3">
        <v>1</v>
      </c>
      <c r="S794">
        <v>3</v>
      </c>
      <c r="T794" s="3">
        <v>0</v>
      </c>
      <c r="U794">
        <v>2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t="s">
        <v>47</v>
      </c>
      <c r="AI794" t="s">
        <v>48</v>
      </c>
      <c r="AJ794" s="3"/>
      <c r="AM794" t="s">
        <v>1450</v>
      </c>
      <c r="AN794">
        <v>-122.50203406999999</v>
      </c>
      <c r="AO794">
        <v>37.771868990000002</v>
      </c>
    </row>
    <row r="795" spans="1:41">
      <c r="A795" s="1" t="s">
        <v>1446</v>
      </c>
      <c r="B795" s="1">
        <v>4</v>
      </c>
      <c r="C795" s="1" t="s">
        <v>894</v>
      </c>
      <c r="D795" s="1">
        <v>14393</v>
      </c>
      <c r="E795" s="4" t="s">
        <v>42</v>
      </c>
      <c r="F795" s="4" t="s">
        <v>895</v>
      </c>
      <c r="G795" s="1">
        <v>2</v>
      </c>
      <c r="H795" s="1" t="s">
        <v>904</v>
      </c>
      <c r="I795" t="s">
        <v>1451</v>
      </c>
      <c r="K795" t="s">
        <v>896</v>
      </c>
      <c r="N795" t="s">
        <v>46</v>
      </c>
      <c r="O795" t="s">
        <v>1077</v>
      </c>
      <c r="Q795" s="3">
        <f t="shared" si="14"/>
        <v>3</v>
      </c>
      <c r="R795" s="3">
        <v>1</v>
      </c>
      <c r="S795">
        <v>2</v>
      </c>
      <c r="T795" s="3">
        <v>0</v>
      </c>
      <c r="U795">
        <v>1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t="s">
        <v>47</v>
      </c>
      <c r="AI795" t="s">
        <v>48</v>
      </c>
      <c r="AJ795" s="3"/>
      <c r="AM795" t="s">
        <v>1452</v>
      </c>
      <c r="AN795">
        <v>-122.50222356</v>
      </c>
      <c r="AO795">
        <v>37.771844629999997</v>
      </c>
    </row>
    <row r="796" spans="1:41">
      <c r="A796" s="1" t="s">
        <v>1446</v>
      </c>
      <c r="B796" s="1">
        <v>4</v>
      </c>
      <c r="C796" s="1" t="s">
        <v>894</v>
      </c>
      <c r="D796" s="1">
        <v>14393</v>
      </c>
      <c r="E796" s="4" t="s">
        <v>42</v>
      </c>
      <c r="F796" s="4" t="s">
        <v>895</v>
      </c>
      <c r="G796" s="1">
        <v>2</v>
      </c>
      <c r="H796" s="1" t="s">
        <v>908</v>
      </c>
      <c r="I796">
        <v>6600</v>
      </c>
      <c r="K796" t="s">
        <v>896</v>
      </c>
      <c r="N796" t="s">
        <v>46</v>
      </c>
      <c r="O796" t="s">
        <v>1003</v>
      </c>
      <c r="Q796" s="3">
        <f t="shared" si="14"/>
        <v>2</v>
      </c>
      <c r="R796" s="3">
        <v>1</v>
      </c>
      <c r="S796" s="3">
        <v>0</v>
      </c>
      <c r="T796" s="3">
        <v>0</v>
      </c>
      <c r="U796">
        <v>1</v>
      </c>
      <c r="V796" s="3">
        <v>0</v>
      </c>
      <c r="W796">
        <v>1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t="s">
        <v>47</v>
      </c>
      <c r="AI796" t="s">
        <v>48</v>
      </c>
      <c r="AJ796" s="3"/>
      <c r="AM796" t="s">
        <v>1453</v>
      </c>
      <c r="AN796">
        <v>-122.50269414</v>
      </c>
      <c r="AO796">
        <v>37.77185557</v>
      </c>
    </row>
    <row r="797" spans="1:41">
      <c r="A797" s="1" t="s">
        <v>1446</v>
      </c>
      <c r="B797" s="1">
        <v>4</v>
      </c>
      <c r="C797" s="1" t="s">
        <v>894</v>
      </c>
      <c r="D797" s="1">
        <v>14393</v>
      </c>
      <c r="E797" s="4" t="s">
        <v>42</v>
      </c>
      <c r="F797" s="4" t="s">
        <v>895</v>
      </c>
      <c r="G797" s="1">
        <v>2</v>
      </c>
      <c r="H797" s="1" t="s">
        <v>912</v>
      </c>
      <c r="I797" t="s">
        <v>1454</v>
      </c>
      <c r="K797" t="s">
        <v>896</v>
      </c>
      <c r="N797" t="s">
        <v>46</v>
      </c>
      <c r="O797" t="s">
        <v>1062</v>
      </c>
      <c r="Q797" s="3">
        <f t="shared" si="14"/>
        <v>4</v>
      </c>
      <c r="R797" s="3">
        <v>1</v>
      </c>
      <c r="S797" s="3">
        <v>0</v>
      </c>
      <c r="T797">
        <v>2</v>
      </c>
      <c r="U797">
        <v>2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t="s">
        <v>47</v>
      </c>
      <c r="AI797" t="s">
        <v>48</v>
      </c>
      <c r="AJ797" s="3"/>
      <c r="AM797" t="s">
        <v>1455</v>
      </c>
      <c r="AN797">
        <v>-122.50287403999999</v>
      </c>
      <c r="AO797">
        <v>37.771861710000003</v>
      </c>
    </row>
    <row r="798" spans="1:41">
      <c r="A798" s="1" t="s">
        <v>1446</v>
      </c>
      <c r="B798" s="1">
        <v>4</v>
      </c>
      <c r="C798" s="1" t="s">
        <v>894</v>
      </c>
      <c r="D798" s="1">
        <v>14393</v>
      </c>
      <c r="E798" s="4" t="s">
        <v>42</v>
      </c>
      <c r="F798" s="4" t="s">
        <v>895</v>
      </c>
      <c r="G798" s="1">
        <v>2</v>
      </c>
      <c r="H798" s="1" t="s">
        <v>916</v>
      </c>
      <c r="I798" t="s">
        <v>1456</v>
      </c>
      <c r="K798" t="s">
        <v>1457</v>
      </c>
      <c r="N798" t="s">
        <v>46</v>
      </c>
      <c r="O798" t="s">
        <v>1041</v>
      </c>
      <c r="Q798" s="3">
        <f t="shared" si="14"/>
        <v>4</v>
      </c>
      <c r="R798" s="3">
        <v>1</v>
      </c>
      <c r="S798">
        <v>1</v>
      </c>
      <c r="T798" s="3">
        <v>0</v>
      </c>
      <c r="U798">
        <v>3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t="s">
        <v>47</v>
      </c>
      <c r="AI798" t="s">
        <v>50</v>
      </c>
      <c r="AJ798" s="3"/>
      <c r="AM798" t="s">
        <v>1458</v>
      </c>
      <c r="AN798">
        <v>-122.50306123</v>
      </c>
      <c r="AO798">
        <v>37.771822589999999</v>
      </c>
    </row>
    <row r="799" spans="1:41">
      <c r="A799" s="1" t="s">
        <v>1446</v>
      </c>
      <c r="B799" s="1">
        <v>4</v>
      </c>
      <c r="C799" s="1" t="s">
        <v>894</v>
      </c>
      <c r="D799" s="1">
        <v>14393</v>
      </c>
      <c r="E799" s="4" t="s">
        <v>42</v>
      </c>
      <c r="F799" s="4" t="s">
        <v>895</v>
      </c>
      <c r="G799" s="1">
        <v>2</v>
      </c>
      <c r="H799" s="1" t="s">
        <v>920</v>
      </c>
      <c r="I799">
        <v>888</v>
      </c>
      <c r="K799" t="s">
        <v>1027</v>
      </c>
      <c r="N799" t="s">
        <v>46</v>
      </c>
      <c r="O799" t="s">
        <v>989</v>
      </c>
      <c r="Q799" s="3">
        <f t="shared" si="14"/>
        <v>1</v>
      </c>
      <c r="R799" s="3">
        <v>1</v>
      </c>
      <c r="S799" s="3">
        <v>0</v>
      </c>
      <c r="T799" s="3">
        <v>0</v>
      </c>
      <c r="U799">
        <v>1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t="s">
        <v>47</v>
      </c>
      <c r="AI799" t="s">
        <v>48</v>
      </c>
      <c r="AJ799" s="3"/>
      <c r="AM799" t="s">
        <v>1459</v>
      </c>
      <c r="AN799">
        <v>-122.50341112</v>
      </c>
      <c r="AO799">
        <v>37.771985119999997</v>
      </c>
    </row>
    <row r="800" spans="1:41">
      <c r="A800" s="1" t="s">
        <v>1446</v>
      </c>
      <c r="B800" s="1">
        <v>4</v>
      </c>
      <c r="C800" s="1" t="s">
        <v>894</v>
      </c>
      <c r="D800" s="1">
        <v>14393</v>
      </c>
      <c r="E800" s="4" t="s">
        <v>42</v>
      </c>
      <c r="F800" s="4" t="s">
        <v>895</v>
      </c>
      <c r="G800" s="1">
        <v>2</v>
      </c>
      <c r="H800" s="1" t="s">
        <v>925</v>
      </c>
      <c r="I800" t="s">
        <v>1460</v>
      </c>
      <c r="K800" t="s">
        <v>1027</v>
      </c>
      <c r="N800" t="s">
        <v>46</v>
      </c>
      <c r="O800" t="s">
        <v>1064</v>
      </c>
      <c r="Q800" s="3">
        <f t="shared" si="14"/>
        <v>4</v>
      </c>
      <c r="R800" s="3">
        <v>1</v>
      </c>
      <c r="S800">
        <v>1</v>
      </c>
      <c r="T800">
        <v>3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t="s">
        <v>47</v>
      </c>
      <c r="AI800" t="s">
        <v>48</v>
      </c>
      <c r="AJ800" s="3"/>
      <c r="AM800" t="s">
        <v>1461</v>
      </c>
      <c r="AN800">
        <v>-122.5034199</v>
      </c>
      <c r="AO800">
        <v>37.772103020000003</v>
      </c>
    </row>
    <row r="801" spans="1:41">
      <c r="A801" s="1" t="s">
        <v>1446</v>
      </c>
      <c r="B801" s="1">
        <v>4</v>
      </c>
      <c r="C801" s="1" t="s">
        <v>894</v>
      </c>
      <c r="D801" s="1">
        <v>14393</v>
      </c>
      <c r="E801" s="4" t="s">
        <v>42</v>
      </c>
      <c r="F801" s="4" t="s">
        <v>895</v>
      </c>
      <c r="G801" s="1">
        <v>2</v>
      </c>
      <c r="H801" s="1" t="s">
        <v>928</v>
      </c>
      <c r="I801" t="s">
        <v>1462</v>
      </c>
      <c r="K801" t="s">
        <v>1027</v>
      </c>
      <c r="N801" t="s">
        <v>46</v>
      </c>
      <c r="O801" t="s">
        <v>1017</v>
      </c>
      <c r="Q801" s="3">
        <f t="shared" si="14"/>
        <v>3</v>
      </c>
      <c r="R801" s="3">
        <v>1</v>
      </c>
      <c r="S801">
        <v>2</v>
      </c>
      <c r="T801" s="3">
        <v>0</v>
      </c>
      <c r="U801">
        <v>1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t="s">
        <v>47</v>
      </c>
      <c r="AI801" t="s">
        <v>48</v>
      </c>
      <c r="AJ801" s="3"/>
      <c r="AL801" t="s">
        <v>1463</v>
      </c>
      <c r="AM801" t="s">
        <v>1464</v>
      </c>
      <c r="AN801">
        <v>-122.50344556</v>
      </c>
      <c r="AO801">
        <v>37.772292950000001</v>
      </c>
    </row>
    <row r="802" spans="1:41">
      <c r="A802" s="1" t="s">
        <v>1446</v>
      </c>
      <c r="B802" s="1">
        <v>4</v>
      </c>
      <c r="C802" s="1" t="s">
        <v>894</v>
      </c>
      <c r="D802" s="1">
        <v>14393</v>
      </c>
      <c r="E802" s="4" t="s">
        <v>42</v>
      </c>
      <c r="F802" s="4" t="s">
        <v>895</v>
      </c>
      <c r="G802" s="1">
        <v>2</v>
      </c>
      <c r="H802" s="1" t="s">
        <v>932</v>
      </c>
      <c r="I802">
        <v>860</v>
      </c>
      <c r="K802" t="s">
        <v>1027</v>
      </c>
      <c r="N802" t="s">
        <v>46</v>
      </c>
      <c r="O802" t="s">
        <v>1009</v>
      </c>
      <c r="Q802" s="3">
        <f t="shared" si="14"/>
        <v>2</v>
      </c>
      <c r="R802" s="3">
        <v>1</v>
      </c>
      <c r="S802" s="3">
        <v>0</v>
      </c>
      <c r="T802" s="3">
        <v>0</v>
      </c>
      <c r="U802">
        <v>2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1</v>
      </c>
      <c r="AH802" t="s">
        <v>47</v>
      </c>
      <c r="AI802" t="s">
        <v>48</v>
      </c>
      <c r="AJ802" s="3"/>
      <c r="AL802" t="s">
        <v>1131</v>
      </c>
      <c r="AM802" t="s">
        <v>1465</v>
      </c>
      <c r="AN802">
        <v>-122.5034619</v>
      </c>
      <c r="AO802">
        <v>37.772421340000001</v>
      </c>
    </row>
    <row r="803" spans="1:41">
      <c r="A803" s="1" t="s">
        <v>1446</v>
      </c>
      <c r="B803" s="1">
        <v>4</v>
      </c>
      <c r="C803" s="1" t="s">
        <v>894</v>
      </c>
      <c r="D803" s="1">
        <v>14393</v>
      </c>
      <c r="E803" s="4" t="s">
        <v>42</v>
      </c>
      <c r="F803" s="4" t="s">
        <v>895</v>
      </c>
      <c r="G803" s="1">
        <v>2</v>
      </c>
      <c r="H803" s="1" t="s">
        <v>936</v>
      </c>
      <c r="I803" t="s">
        <v>1466</v>
      </c>
      <c r="K803" t="s">
        <v>1027</v>
      </c>
      <c r="N803" t="s">
        <v>46</v>
      </c>
      <c r="O803" t="s">
        <v>1101</v>
      </c>
      <c r="Q803" s="3">
        <f t="shared" si="14"/>
        <v>4</v>
      </c>
      <c r="R803" s="3">
        <v>1</v>
      </c>
      <c r="S803">
        <v>2</v>
      </c>
      <c r="T803" s="3">
        <v>0</v>
      </c>
      <c r="U803">
        <v>1</v>
      </c>
      <c r="V803">
        <v>1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t="s">
        <v>47</v>
      </c>
      <c r="AI803" t="s">
        <v>48</v>
      </c>
      <c r="AJ803" s="3"/>
      <c r="AM803" t="s">
        <v>1467</v>
      </c>
      <c r="AN803">
        <v>-122.50347373</v>
      </c>
      <c r="AO803">
        <v>37.772629899999998</v>
      </c>
    </row>
    <row r="804" spans="1:41">
      <c r="A804" s="1" t="s">
        <v>1446</v>
      </c>
      <c r="B804" s="1">
        <v>4</v>
      </c>
      <c r="C804" s="1" t="s">
        <v>894</v>
      </c>
      <c r="D804" s="1">
        <v>14393</v>
      </c>
      <c r="E804" s="4" t="s">
        <v>42</v>
      </c>
      <c r="F804" s="4" t="s">
        <v>895</v>
      </c>
      <c r="G804" s="1">
        <v>2</v>
      </c>
      <c r="H804" s="1" t="s">
        <v>910</v>
      </c>
      <c r="I804" t="s">
        <v>1468</v>
      </c>
      <c r="K804" t="s">
        <v>1027</v>
      </c>
      <c r="N804" t="s">
        <v>46</v>
      </c>
      <c r="O804" t="s">
        <v>1057</v>
      </c>
      <c r="Q804" s="3">
        <f t="shared" si="14"/>
        <v>4</v>
      </c>
      <c r="R804" s="3">
        <v>1</v>
      </c>
      <c r="S804">
        <v>2</v>
      </c>
      <c r="T804" s="3">
        <v>0</v>
      </c>
      <c r="U804">
        <v>2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t="s">
        <v>47</v>
      </c>
      <c r="AI804" t="s">
        <v>48</v>
      </c>
      <c r="AJ804" s="3"/>
      <c r="AM804" t="s">
        <v>1469</v>
      </c>
      <c r="AN804">
        <v>-122.50345526</v>
      </c>
      <c r="AO804">
        <v>37.77276269</v>
      </c>
    </row>
    <row r="805" spans="1:41">
      <c r="A805" s="1" t="s">
        <v>1446</v>
      </c>
      <c r="B805" s="1">
        <v>4</v>
      </c>
      <c r="C805" s="1" t="s">
        <v>894</v>
      </c>
      <c r="D805" s="1">
        <v>14393</v>
      </c>
      <c r="E805" s="4" t="s">
        <v>42</v>
      </c>
      <c r="F805" s="4" t="s">
        <v>895</v>
      </c>
      <c r="G805" s="1">
        <v>2</v>
      </c>
      <c r="H805" s="1" t="s">
        <v>944</v>
      </c>
      <c r="I805" t="s">
        <v>1470</v>
      </c>
      <c r="K805" t="s">
        <v>1027</v>
      </c>
      <c r="N805" t="s">
        <v>46</v>
      </c>
      <c r="O805" t="s">
        <v>1221</v>
      </c>
      <c r="Q805" s="3">
        <f t="shared" si="14"/>
        <v>7</v>
      </c>
      <c r="R805" s="3">
        <v>1</v>
      </c>
      <c r="S805" s="3">
        <v>0</v>
      </c>
      <c r="T805">
        <v>2</v>
      </c>
      <c r="U805">
        <v>4</v>
      </c>
      <c r="V805">
        <v>1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t="s">
        <v>47</v>
      </c>
      <c r="AI805" t="s">
        <v>48</v>
      </c>
      <c r="AJ805" s="3"/>
      <c r="AM805" t="s">
        <v>1471</v>
      </c>
      <c r="AN805">
        <v>-122.50349912999999</v>
      </c>
      <c r="AO805">
        <v>37.772927230000001</v>
      </c>
    </row>
    <row r="806" spans="1:41">
      <c r="A806" s="1" t="s">
        <v>1446</v>
      </c>
      <c r="B806" s="1">
        <v>4</v>
      </c>
      <c r="C806" s="1" t="s">
        <v>894</v>
      </c>
      <c r="D806" s="1">
        <v>14393</v>
      </c>
      <c r="E806" s="4" t="s">
        <v>42</v>
      </c>
      <c r="F806" s="4" t="s">
        <v>895</v>
      </c>
      <c r="G806" s="1">
        <v>2</v>
      </c>
      <c r="H806" s="1" t="s">
        <v>948</v>
      </c>
      <c r="I806">
        <v>818</v>
      </c>
      <c r="K806" t="s">
        <v>1027</v>
      </c>
      <c r="N806" t="s">
        <v>46</v>
      </c>
      <c r="O806" t="s">
        <v>1017</v>
      </c>
      <c r="Q806" s="3">
        <f t="shared" si="14"/>
        <v>2</v>
      </c>
      <c r="R806" s="3">
        <v>1</v>
      </c>
      <c r="S806">
        <v>1</v>
      </c>
      <c r="T806" s="3">
        <v>0</v>
      </c>
      <c r="U806">
        <v>1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t="s">
        <v>47</v>
      </c>
      <c r="AI806" t="s">
        <v>48</v>
      </c>
      <c r="AJ806" s="3"/>
      <c r="AM806" t="s">
        <v>1472</v>
      </c>
      <c r="AN806">
        <v>-122.50352542</v>
      </c>
      <c r="AO806">
        <v>37.77312585</v>
      </c>
    </row>
    <row r="807" spans="1:41">
      <c r="A807" s="1" t="s">
        <v>1446</v>
      </c>
      <c r="B807" s="1">
        <v>4</v>
      </c>
      <c r="C807" s="1" t="s">
        <v>894</v>
      </c>
      <c r="D807" s="1">
        <v>14393</v>
      </c>
      <c r="E807" s="4" t="s">
        <v>42</v>
      </c>
      <c r="F807" s="4" t="s">
        <v>895</v>
      </c>
      <c r="G807" s="1">
        <v>2</v>
      </c>
      <c r="H807" s="1" t="s">
        <v>952</v>
      </c>
      <c r="I807">
        <v>814</v>
      </c>
      <c r="K807" t="s">
        <v>1027</v>
      </c>
      <c r="N807" t="s">
        <v>46</v>
      </c>
      <c r="O807" t="s">
        <v>966</v>
      </c>
      <c r="Q807" s="3">
        <f t="shared" si="14"/>
        <v>2</v>
      </c>
      <c r="R807" s="3">
        <v>1</v>
      </c>
      <c r="S807">
        <v>1</v>
      </c>
      <c r="T807" s="3">
        <v>0</v>
      </c>
      <c r="U807">
        <v>1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t="s">
        <v>47</v>
      </c>
      <c r="AI807" t="s">
        <v>48</v>
      </c>
      <c r="AJ807" s="3"/>
      <c r="AM807" t="s">
        <v>1473</v>
      </c>
      <c r="AN807">
        <v>-122.50350813</v>
      </c>
      <c r="AO807">
        <v>37.773223510000001</v>
      </c>
    </row>
    <row r="808" spans="1:41">
      <c r="A808" s="1" t="s">
        <v>1446</v>
      </c>
      <c r="B808" s="1">
        <v>4</v>
      </c>
      <c r="C808" s="1" t="s">
        <v>894</v>
      </c>
      <c r="D808" s="1">
        <v>14393</v>
      </c>
      <c r="E808" s="4" t="s">
        <v>42</v>
      </c>
      <c r="F808" s="4" t="s">
        <v>895</v>
      </c>
      <c r="G808" s="1">
        <v>2</v>
      </c>
      <c r="H808" s="1" t="s">
        <v>956</v>
      </c>
      <c r="I808">
        <v>806</v>
      </c>
      <c r="K808" t="s">
        <v>1027</v>
      </c>
      <c r="N808" t="s">
        <v>46</v>
      </c>
      <c r="O808" t="s">
        <v>968</v>
      </c>
      <c r="Q808" s="3">
        <f t="shared" si="14"/>
        <v>2</v>
      </c>
      <c r="R808" s="3">
        <v>1</v>
      </c>
      <c r="S808" s="3">
        <v>0</v>
      </c>
      <c r="T808" s="3">
        <v>0</v>
      </c>
      <c r="U808" s="3">
        <v>0</v>
      </c>
      <c r="V808">
        <v>2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t="s">
        <v>47</v>
      </c>
      <c r="AI808" t="s">
        <v>48</v>
      </c>
      <c r="AJ808" s="3"/>
      <c r="AM808" t="s">
        <v>1474</v>
      </c>
      <c r="AN808">
        <v>-122.50352024999999</v>
      </c>
      <c r="AO808">
        <v>37.773363879999998</v>
      </c>
    </row>
    <row r="809" spans="1:41">
      <c r="A809" s="1" t="s">
        <v>1446</v>
      </c>
      <c r="B809" s="1">
        <v>4</v>
      </c>
      <c r="C809" s="1" t="s">
        <v>894</v>
      </c>
      <c r="D809" s="1">
        <v>14393</v>
      </c>
      <c r="E809" s="4" t="s">
        <v>42</v>
      </c>
      <c r="F809" s="4" t="s">
        <v>895</v>
      </c>
      <c r="G809" s="1">
        <v>2</v>
      </c>
      <c r="H809" s="1" t="s">
        <v>942</v>
      </c>
      <c r="I809">
        <v>790</v>
      </c>
      <c r="K809" t="s">
        <v>1027</v>
      </c>
      <c r="N809" t="s">
        <v>46</v>
      </c>
      <c r="O809" t="s">
        <v>1014</v>
      </c>
      <c r="Q809" s="3">
        <f t="shared" si="14"/>
        <v>2</v>
      </c>
      <c r="R809" s="3">
        <v>1</v>
      </c>
      <c r="S809" s="3">
        <v>0</v>
      </c>
      <c r="T809" s="3">
        <v>0</v>
      </c>
      <c r="U809">
        <v>2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t="s">
        <v>88</v>
      </c>
      <c r="AI809" t="s">
        <v>48</v>
      </c>
      <c r="AJ809" s="3"/>
      <c r="AM809" t="s">
        <v>1475</v>
      </c>
      <c r="AN809">
        <v>-122.50356711000001</v>
      </c>
      <c r="AO809">
        <v>37.773765750000003</v>
      </c>
    </row>
    <row r="810" spans="1:41">
      <c r="A810" s="1" t="s">
        <v>1446</v>
      </c>
      <c r="B810" s="1">
        <v>4</v>
      </c>
      <c r="C810" s="1" t="s">
        <v>894</v>
      </c>
      <c r="D810" s="1">
        <v>14393</v>
      </c>
      <c r="E810" s="4" t="s">
        <v>42</v>
      </c>
      <c r="F810" s="4" t="s">
        <v>895</v>
      </c>
      <c r="G810" s="1">
        <v>2</v>
      </c>
      <c r="H810" s="1" t="s">
        <v>962</v>
      </c>
      <c r="I810" t="s">
        <v>1476</v>
      </c>
      <c r="K810" t="s">
        <v>1027</v>
      </c>
      <c r="N810" t="s">
        <v>46</v>
      </c>
      <c r="O810" t="s">
        <v>1172</v>
      </c>
      <c r="Q810" s="3">
        <f t="shared" si="14"/>
        <v>5</v>
      </c>
      <c r="R810" s="3">
        <v>1</v>
      </c>
      <c r="S810" s="3">
        <v>0</v>
      </c>
      <c r="T810">
        <v>2</v>
      </c>
      <c r="U810">
        <v>3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t="s">
        <v>88</v>
      </c>
      <c r="AI810" t="s">
        <v>48</v>
      </c>
      <c r="AJ810" s="3"/>
      <c r="AM810" t="s">
        <v>1477</v>
      </c>
      <c r="AN810">
        <v>-122.503536</v>
      </c>
      <c r="AO810">
        <v>37.773865579999999</v>
      </c>
    </row>
    <row r="811" spans="1:41">
      <c r="A811" s="1" t="s">
        <v>1446</v>
      </c>
      <c r="B811" s="1">
        <v>4</v>
      </c>
      <c r="C811" s="1" t="s">
        <v>894</v>
      </c>
      <c r="D811" s="1">
        <v>14393</v>
      </c>
      <c r="E811" s="4" t="s">
        <v>42</v>
      </c>
      <c r="F811" s="4" t="s">
        <v>895</v>
      </c>
      <c r="G811" s="1">
        <v>2</v>
      </c>
      <c r="H811" s="1" t="s">
        <v>934</v>
      </c>
      <c r="I811" t="s">
        <v>1478</v>
      </c>
      <c r="K811" t="s">
        <v>1027</v>
      </c>
      <c r="N811" t="s">
        <v>46</v>
      </c>
      <c r="O811" t="s">
        <v>990</v>
      </c>
      <c r="Q811" s="3">
        <f t="shared" si="14"/>
        <v>4</v>
      </c>
      <c r="R811" s="3">
        <v>1</v>
      </c>
      <c r="S811">
        <v>2</v>
      </c>
      <c r="T811">
        <v>1</v>
      </c>
      <c r="U811">
        <v>1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t="s">
        <v>88</v>
      </c>
      <c r="AI811" t="s">
        <v>48</v>
      </c>
      <c r="AJ811" s="3"/>
      <c r="AK811" t="s">
        <v>1051</v>
      </c>
      <c r="AM811" t="s">
        <v>1479</v>
      </c>
      <c r="AN811">
        <v>-122.50356453000001</v>
      </c>
      <c r="AO811">
        <v>37.774134719999999</v>
      </c>
    </row>
    <row r="812" spans="1:41">
      <c r="A812" s="1" t="s">
        <v>1446</v>
      </c>
      <c r="B812" s="1">
        <v>4</v>
      </c>
      <c r="C812" s="1" t="s">
        <v>894</v>
      </c>
      <c r="D812" s="1">
        <v>14393</v>
      </c>
      <c r="E812" s="4" t="s">
        <v>42</v>
      </c>
      <c r="F812" s="4" t="s">
        <v>895</v>
      </c>
      <c r="G812" s="1">
        <v>2</v>
      </c>
      <c r="H812" s="1" t="s">
        <v>930</v>
      </c>
      <c r="I812" t="s">
        <v>1480</v>
      </c>
      <c r="K812" t="s">
        <v>1027</v>
      </c>
      <c r="N812" t="s">
        <v>46</v>
      </c>
      <c r="O812" t="s">
        <v>1003</v>
      </c>
      <c r="Q812" s="3">
        <f t="shared" si="14"/>
        <v>2</v>
      </c>
      <c r="R812" s="3">
        <v>1</v>
      </c>
      <c r="S812">
        <v>1</v>
      </c>
      <c r="T812" s="3">
        <v>0</v>
      </c>
      <c r="U812">
        <v>1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t="s">
        <v>88</v>
      </c>
      <c r="AI812" t="s">
        <v>48</v>
      </c>
      <c r="AJ812" s="3"/>
      <c r="AM812" t="s">
        <v>1481</v>
      </c>
      <c r="AN812">
        <v>-122.50360883</v>
      </c>
      <c r="AO812">
        <v>37.774345510000003</v>
      </c>
    </row>
    <row r="813" spans="1:41">
      <c r="A813" s="1" t="s">
        <v>1446</v>
      </c>
      <c r="B813" s="1">
        <v>4</v>
      </c>
      <c r="C813" s="1" t="s">
        <v>894</v>
      </c>
      <c r="D813" s="1">
        <v>14393</v>
      </c>
      <c r="E813" s="4" t="s">
        <v>42</v>
      </c>
      <c r="F813" s="4" t="s">
        <v>895</v>
      </c>
      <c r="G813" s="1">
        <v>2</v>
      </c>
      <c r="H813" s="1" t="s">
        <v>918</v>
      </c>
      <c r="I813" t="s">
        <v>1482</v>
      </c>
      <c r="K813" t="s">
        <v>1027</v>
      </c>
      <c r="N813" t="s">
        <v>46</v>
      </c>
      <c r="O813" t="s">
        <v>978</v>
      </c>
      <c r="Q813" s="3">
        <f t="shared" si="14"/>
        <v>3</v>
      </c>
      <c r="R813" s="3">
        <v>1</v>
      </c>
      <c r="S813">
        <v>2</v>
      </c>
      <c r="T813" s="3">
        <v>0</v>
      </c>
      <c r="U813">
        <v>1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t="s">
        <v>88</v>
      </c>
      <c r="AI813" t="s">
        <v>48</v>
      </c>
      <c r="AJ813" s="3"/>
      <c r="AK813" t="s">
        <v>1051</v>
      </c>
      <c r="AM813" t="s">
        <v>1483</v>
      </c>
      <c r="AN813">
        <v>-122.50363005</v>
      </c>
      <c r="AO813">
        <v>37.774484280000003</v>
      </c>
    </row>
    <row r="814" spans="1:41">
      <c r="A814" s="1" t="s">
        <v>1446</v>
      </c>
      <c r="B814" s="1">
        <v>4</v>
      </c>
      <c r="C814" s="1" t="s">
        <v>894</v>
      </c>
      <c r="D814" s="1">
        <v>14393</v>
      </c>
      <c r="E814" s="4" t="s">
        <v>42</v>
      </c>
      <c r="F814" s="4" t="s">
        <v>895</v>
      </c>
      <c r="G814" s="1">
        <v>2</v>
      </c>
      <c r="H814" s="1" t="s">
        <v>972</v>
      </c>
      <c r="I814" t="s">
        <v>1484</v>
      </c>
      <c r="K814" t="s">
        <v>1027</v>
      </c>
      <c r="N814" t="s">
        <v>46</v>
      </c>
      <c r="O814" t="s">
        <v>1012</v>
      </c>
      <c r="Q814" s="3">
        <f t="shared" si="14"/>
        <v>4</v>
      </c>
      <c r="R814" s="3">
        <v>1</v>
      </c>
      <c r="S814" s="3">
        <v>0</v>
      </c>
      <c r="T814">
        <v>1</v>
      </c>
      <c r="U814">
        <v>3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t="s">
        <v>88</v>
      </c>
      <c r="AI814" t="s">
        <v>48</v>
      </c>
      <c r="AJ814" s="3"/>
      <c r="AM814" t="s">
        <v>1485</v>
      </c>
      <c r="AN814">
        <v>-122.5036453</v>
      </c>
      <c r="AO814">
        <v>37.774644479999999</v>
      </c>
    </row>
    <row r="815" spans="1:41">
      <c r="A815" s="1" t="s">
        <v>1446</v>
      </c>
      <c r="B815" s="1">
        <v>4</v>
      </c>
      <c r="C815" s="1" t="s">
        <v>894</v>
      </c>
      <c r="D815" s="1">
        <v>14393</v>
      </c>
      <c r="E815" s="4" t="s">
        <v>42</v>
      </c>
      <c r="F815" s="4" t="s">
        <v>895</v>
      </c>
      <c r="G815" s="1">
        <v>2</v>
      </c>
      <c r="H815" s="1" t="s">
        <v>906</v>
      </c>
      <c r="I815" t="s">
        <v>1486</v>
      </c>
      <c r="K815" t="s">
        <v>1027</v>
      </c>
      <c r="N815" t="s">
        <v>46</v>
      </c>
      <c r="O815" t="s">
        <v>960</v>
      </c>
      <c r="Q815" s="3">
        <f t="shared" si="14"/>
        <v>4</v>
      </c>
      <c r="R815" s="3">
        <v>1</v>
      </c>
      <c r="S815" s="3">
        <v>0</v>
      </c>
      <c r="T815">
        <v>1</v>
      </c>
      <c r="U815">
        <v>1</v>
      </c>
      <c r="V815">
        <v>2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t="s">
        <v>88</v>
      </c>
      <c r="AI815" t="s">
        <v>48</v>
      </c>
      <c r="AJ815" s="3"/>
      <c r="AM815" t="s">
        <v>1487</v>
      </c>
      <c r="AN815">
        <v>-122.50364197</v>
      </c>
      <c r="AO815">
        <v>37.77474102</v>
      </c>
    </row>
    <row r="816" spans="1:41">
      <c r="A816" s="1" t="s">
        <v>1446</v>
      </c>
      <c r="B816" s="1">
        <v>4</v>
      </c>
      <c r="C816" s="1" t="s">
        <v>894</v>
      </c>
      <c r="D816" s="1">
        <v>14393</v>
      </c>
      <c r="E816" s="4" t="s">
        <v>42</v>
      </c>
      <c r="F816" s="4" t="s">
        <v>895</v>
      </c>
      <c r="G816" s="1">
        <v>2</v>
      </c>
      <c r="H816" s="1" t="s">
        <v>978</v>
      </c>
      <c r="I816" t="s">
        <v>1488</v>
      </c>
      <c r="K816" t="s">
        <v>1027</v>
      </c>
      <c r="N816" t="s">
        <v>46</v>
      </c>
      <c r="O816" t="s">
        <v>1014</v>
      </c>
      <c r="Q816" s="3">
        <f t="shared" si="14"/>
        <v>3</v>
      </c>
      <c r="R816" s="3">
        <v>1</v>
      </c>
      <c r="S816" s="3">
        <v>0</v>
      </c>
      <c r="T816">
        <v>2</v>
      </c>
      <c r="U816">
        <v>1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t="s">
        <v>88</v>
      </c>
      <c r="AI816" t="s">
        <v>48</v>
      </c>
      <c r="AJ816" s="3"/>
      <c r="AK816" t="s">
        <v>1051</v>
      </c>
      <c r="AM816" t="s">
        <v>1489</v>
      </c>
      <c r="AN816">
        <v>-122.50365356</v>
      </c>
      <c r="AO816">
        <v>37.774858610000003</v>
      </c>
    </row>
    <row r="817" spans="1:41">
      <c r="A817" s="1" t="s">
        <v>1446</v>
      </c>
      <c r="B817" s="1">
        <v>4</v>
      </c>
      <c r="C817" s="1" t="s">
        <v>894</v>
      </c>
      <c r="D817" s="1">
        <v>14393</v>
      </c>
      <c r="E817" s="4" t="s">
        <v>42</v>
      </c>
      <c r="F817" s="4" t="s">
        <v>895</v>
      </c>
      <c r="G817" s="1">
        <v>2</v>
      </c>
      <c r="H817" s="1" t="s">
        <v>981</v>
      </c>
      <c r="I817" t="s">
        <v>1490</v>
      </c>
      <c r="K817" t="s">
        <v>1027</v>
      </c>
      <c r="N817" t="s">
        <v>46</v>
      </c>
      <c r="O817" t="s">
        <v>1064</v>
      </c>
      <c r="Q817" s="3">
        <f t="shared" si="14"/>
        <v>3</v>
      </c>
      <c r="R817" s="3">
        <v>1</v>
      </c>
      <c r="S817">
        <v>1</v>
      </c>
      <c r="T817" s="3">
        <v>0</v>
      </c>
      <c r="U817">
        <v>2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t="s">
        <v>88</v>
      </c>
      <c r="AI817" t="s">
        <v>48</v>
      </c>
      <c r="AJ817" s="3"/>
      <c r="AM817" t="s">
        <v>1491</v>
      </c>
      <c r="AN817">
        <v>-122.50365696</v>
      </c>
      <c r="AO817">
        <v>37.774999520000001</v>
      </c>
    </row>
    <row r="818" spans="1:41">
      <c r="A818" s="1" t="s">
        <v>1446</v>
      </c>
      <c r="B818" s="1">
        <v>4</v>
      </c>
      <c r="C818" s="1" t="s">
        <v>894</v>
      </c>
      <c r="D818" s="1">
        <v>14393</v>
      </c>
      <c r="E818" s="4" t="s">
        <v>42</v>
      </c>
      <c r="F818" s="4" t="s">
        <v>895</v>
      </c>
      <c r="G818" s="1">
        <v>2</v>
      </c>
      <c r="H818" s="1" t="s">
        <v>984</v>
      </c>
      <c r="I818">
        <v>710</v>
      </c>
      <c r="K818" t="s">
        <v>1027</v>
      </c>
      <c r="N818" t="s">
        <v>46</v>
      </c>
      <c r="O818" t="s">
        <v>930</v>
      </c>
      <c r="Q818" s="3">
        <f t="shared" si="14"/>
        <v>1</v>
      </c>
      <c r="R818" s="3">
        <v>1</v>
      </c>
      <c r="S818">
        <v>1</v>
      </c>
      <c r="T818" s="3">
        <v>0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t="s">
        <v>88</v>
      </c>
      <c r="AI818" t="s">
        <v>48</v>
      </c>
      <c r="AJ818" s="3"/>
      <c r="AM818" t="s">
        <v>1492</v>
      </c>
      <c r="AN818">
        <v>-122.50366731</v>
      </c>
      <c r="AO818">
        <v>37.77517289</v>
      </c>
    </row>
    <row r="819" spans="1:41">
      <c r="A819" s="1" t="s">
        <v>1446</v>
      </c>
      <c r="B819" s="1">
        <v>4</v>
      </c>
      <c r="C819" s="1" t="s">
        <v>894</v>
      </c>
      <c r="D819" s="1">
        <v>14393</v>
      </c>
      <c r="E819" s="4" t="s">
        <v>42</v>
      </c>
      <c r="F819" s="4" t="s">
        <v>895</v>
      </c>
      <c r="G819" s="1">
        <v>2</v>
      </c>
      <c r="H819" s="1" t="s">
        <v>966</v>
      </c>
      <c r="I819" t="s">
        <v>1493</v>
      </c>
      <c r="K819" t="s">
        <v>1027</v>
      </c>
      <c r="N819" t="s">
        <v>46</v>
      </c>
      <c r="O819" t="s">
        <v>1046</v>
      </c>
      <c r="Q819" s="3">
        <f t="shared" si="14"/>
        <v>3</v>
      </c>
      <c r="R819" s="3">
        <v>1</v>
      </c>
      <c r="S819" s="3">
        <v>0</v>
      </c>
      <c r="T819" s="3">
        <v>0</v>
      </c>
      <c r="U819">
        <v>2</v>
      </c>
      <c r="V819">
        <v>1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t="s">
        <v>88</v>
      </c>
      <c r="AI819" t="s">
        <v>48</v>
      </c>
      <c r="AJ819" s="3"/>
      <c r="AM819" t="s">
        <v>1494</v>
      </c>
      <c r="AN819">
        <v>-122.50367079</v>
      </c>
      <c r="AO819">
        <v>37.775256419999998</v>
      </c>
    </row>
    <row r="820" spans="1:41">
      <c r="A820" s="1" t="s">
        <v>1446</v>
      </c>
      <c r="B820" s="1">
        <v>4</v>
      </c>
      <c r="C820" s="1" t="s">
        <v>894</v>
      </c>
      <c r="D820" s="1">
        <v>14393</v>
      </c>
      <c r="E820" s="4" t="s">
        <v>42</v>
      </c>
      <c r="F820" s="4" t="s">
        <v>895</v>
      </c>
      <c r="G820" s="1">
        <v>2</v>
      </c>
      <c r="H820" s="1" t="s">
        <v>964</v>
      </c>
      <c r="I820">
        <v>401</v>
      </c>
      <c r="K820" t="s">
        <v>1027</v>
      </c>
      <c r="N820" t="s">
        <v>53</v>
      </c>
      <c r="O820" t="s">
        <v>1168</v>
      </c>
      <c r="Q820" s="3">
        <f t="shared" si="14"/>
        <v>2</v>
      </c>
      <c r="R820" s="3">
        <v>1</v>
      </c>
      <c r="S820" s="3">
        <v>0</v>
      </c>
      <c r="T820" s="3">
        <v>0</v>
      </c>
      <c r="U820" s="3">
        <v>0</v>
      </c>
      <c r="V820" s="3">
        <v>0</v>
      </c>
      <c r="W820">
        <v>2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t="s">
        <v>88</v>
      </c>
      <c r="AI820" t="s">
        <v>48</v>
      </c>
      <c r="AJ820" s="3"/>
      <c r="AL820" t="s">
        <v>1495</v>
      </c>
      <c r="AM820" t="s">
        <v>1496</v>
      </c>
      <c r="AN820">
        <v>-122.50453768</v>
      </c>
      <c r="AO820">
        <v>37.781142770000002</v>
      </c>
    </row>
    <row r="821" spans="1:41">
      <c r="A821" s="1" t="s">
        <v>1446</v>
      </c>
      <c r="B821" s="1">
        <v>4</v>
      </c>
      <c r="C821" s="1" t="s">
        <v>894</v>
      </c>
      <c r="D821" s="1">
        <v>14393</v>
      </c>
      <c r="E821" s="4" t="s">
        <v>42</v>
      </c>
      <c r="F821" s="4" t="s">
        <v>895</v>
      </c>
      <c r="G821" s="1">
        <v>2</v>
      </c>
      <c r="H821" s="1" t="s">
        <v>989</v>
      </c>
      <c r="I821">
        <v>777</v>
      </c>
      <c r="K821" t="s">
        <v>1001</v>
      </c>
      <c r="N821" t="s">
        <v>46</v>
      </c>
      <c r="O821" t="s">
        <v>972</v>
      </c>
      <c r="Q821" s="3">
        <f t="shared" si="14"/>
        <v>1</v>
      </c>
      <c r="R821" s="3">
        <v>1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>
        <v>1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t="s">
        <v>47</v>
      </c>
      <c r="AI821" t="s">
        <v>48</v>
      </c>
      <c r="AJ821" s="3"/>
      <c r="AM821" t="s">
        <v>1497</v>
      </c>
      <c r="AN821">
        <v>-122.50189383</v>
      </c>
      <c r="AO821">
        <v>37.779199830000003</v>
      </c>
    </row>
    <row r="822" spans="1:41">
      <c r="A822" s="1" t="s">
        <v>1446</v>
      </c>
      <c r="B822" s="1">
        <v>4</v>
      </c>
      <c r="C822" s="1" t="s">
        <v>894</v>
      </c>
      <c r="D822" s="1">
        <v>14393</v>
      </c>
      <c r="E822" s="4" t="s">
        <v>42</v>
      </c>
      <c r="F822" s="4" t="s">
        <v>895</v>
      </c>
      <c r="G822" s="1">
        <v>2</v>
      </c>
      <c r="H822" s="1" t="s">
        <v>968</v>
      </c>
      <c r="K822" t="s">
        <v>1498</v>
      </c>
      <c r="N822" t="s">
        <v>46</v>
      </c>
      <c r="O822" t="s">
        <v>989</v>
      </c>
      <c r="Q822" s="3">
        <f t="shared" si="14"/>
        <v>0</v>
      </c>
      <c r="R822" s="3">
        <v>1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t="s">
        <v>47</v>
      </c>
      <c r="AI822" t="s">
        <v>50</v>
      </c>
      <c r="AJ822" s="3" t="s">
        <v>135</v>
      </c>
      <c r="AM822" t="s">
        <v>1499</v>
      </c>
      <c r="AN822">
        <v>-122.50377515</v>
      </c>
      <c r="AO822">
        <v>37.775332179999999</v>
      </c>
    </row>
    <row r="823" spans="1:41">
      <c r="A823" s="1" t="s">
        <v>1446</v>
      </c>
      <c r="B823" s="1">
        <v>4</v>
      </c>
      <c r="C823" s="1" t="s">
        <v>894</v>
      </c>
      <c r="D823" s="1">
        <v>14393</v>
      </c>
      <c r="E823" s="4" t="s">
        <v>42</v>
      </c>
      <c r="F823" s="4" t="s">
        <v>895</v>
      </c>
      <c r="G823" s="1">
        <v>2</v>
      </c>
      <c r="H823" s="1" t="s">
        <v>996</v>
      </c>
      <c r="I823" t="s">
        <v>1500</v>
      </c>
      <c r="K823" t="s">
        <v>1027</v>
      </c>
      <c r="N823" t="s">
        <v>46</v>
      </c>
      <c r="O823" t="s">
        <v>1215</v>
      </c>
      <c r="Q823" s="3">
        <f t="shared" si="14"/>
        <v>4</v>
      </c>
      <c r="R823" s="3">
        <v>1</v>
      </c>
      <c r="S823">
        <v>1</v>
      </c>
      <c r="T823" s="3">
        <v>0</v>
      </c>
      <c r="U823">
        <v>3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t="s">
        <v>88</v>
      </c>
      <c r="AI823" t="s">
        <v>48</v>
      </c>
      <c r="AJ823" s="3"/>
      <c r="AL823" t="s">
        <v>1501</v>
      </c>
      <c r="AM823" t="s">
        <v>1502</v>
      </c>
      <c r="AN823">
        <v>-122.50377951999999</v>
      </c>
      <c r="AO823">
        <v>37.77526435</v>
      </c>
    </row>
    <row r="824" spans="1:41">
      <c r="A824" s="1" t="s">
        <v>1446</v>
      </c>
      <c r="B824" s="1">
        <v>4</v>
      </c>
      <c r="C824" s="1" t="s">
        <v>894</v>
      </c>
      <c r="D824" s="1">
        <v>14393</v>
      </c>
      <c r="E824" s="4" t="s">
        <v>42</v>
      </c>
      <c r="F824" s="4" t="s">
        <v>895</v>
      </c>
      <c r="G824" s="1">
        <v>2</v>
      </c>
      <c r="H824" s="1" t="s">
        <v>973</v>
      </c>
      <c r="I824">
        <v>711</v>
      </c>
      <c r="K824" t="s">
        <v>1027</v>
      </c>
      <c r="N824" t="s">
        <v>46</v>
      </c>
      <c r="O824" t="s">
        <v>964</v>
      </c>
      <c r="Q824" s="3">
        <f t="shared" si="14"/>
        <v>1</v>
      </c>
      <c r="R824" s="3">
        <v>1</v>
      </c>
      <c r="S824" s="3">
        <v>0</v>
      </c>
      <c r="T824" s="3">
        <v>0</v>
      </c>
      <c r="U824">
        <v>1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t="s">
        <v>88</v>
      </c>
      <c r="AI824" t="s">
        <v>48</v>
      </c>
      <c r="AJ824" s="3"/>
      <c r="AM824" t="s">
        <v>1503</v>
      </c>
      <c r="AN824">
        <v>-122.50379654</v>
      </c>
      <c r="AO824">
        <v>37.775134919999999</v>
      </c>
    </row>
    <row r="825" spans="1:41">
      <c r="A825" s="1" t="s">
        <v>1446</v>
      </c>
      <c r="B825" s="1">
        <v>4</v>
      </c>
      <c r="C825" s="1" t="s">
        <v>894</v>
      </c>
      <c r="D825" s="1">
        <v>14393</v>
      </c>
      <c r="E825" s="4" t="s">
        <v>42</v>
      </c>
      <c r="F825" s="4" t="s">
        <v>895</v>
      </c>
      <c r="G825" s="1">
        <v>2</v>
      </c>
      <c r="H825" s="1" t="s">
        <v>1003</v>
      </c>
      <c r="I825">
        <v>715</v>
      </c>
      <c r="K825" t="s">
        <v>1027</v>
      </c>
      <c r="N825" t="s">
        <v>46</v>
      </c>
      <c r="O825" t="s">
        <v>1012</v>
      </c>
      <c r="Q825" s="3">
        <f t="shared" si="14"/>
        <v>2</v>
      </c>
      <c r="R825" s="3">
        <v>1</v>
      </c>
      <c r="S825" s="3">
        <v>0</v>
      </c>
      <c r="T825" s="3">
        <v>0</v>
      </c>
      <c r="U825">
        <v>2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t="s">
        <v>88</v>
      </c>
      <c r="AI825" t="s">
        <v>48</v>
      </c>
      <c r="AJ825" s="3"/>
      <c r="AM825" t="s">
        <v>1504</v>
      </c>
      <c r="AN825">
        <v>-122.50378456999999</v>
      </c>
      <c r="AO825">
        <v>37.775096830000003</v>
      </c>
    </row>
    <row r="826" spans="1:41">
      <c r="A826" s="1" t="s">
        <v>1446</v>
      </c>
      <c r="B826" s="1">
        <v>4</v>
      </c>
      <c r="C826" s="1" t="s">
        <v>894</v>
      </c>
      <c r="D826" s="1">
        <v>14393</v>
      </c>
      <c r="E826" s="4" t="s">
        <v>42</v>
      </c>
      <c r="F826" s="4" t="s">
        <v>895</v>
      </c>
      <c r="G826" s="1">
        <v>2</v>
      </c>
      <c r="H826" s="1" t="s">
        <v>954</v>
      </c>
      <c r="I826">
        <v>727</v>
      </c>
      <c r="K826" t="s">
        <v>1027</v>
      </c>
      <c r="N826" t="s">
        <v>46</v>
      </c>
      <c r="O826" t="s">
        <v>1003</v>
      </c>
      <c r="Q826" s="3">
        <f t="shared" si="14"/>
        <v>2</v>
      </c>
      <c r="R826" s="3">
        <v>1</v>
      </c>
      <c r="S826" s="3">
        <v>0</v>
      </c>
      <c r="T826">
        <v>1</v>
      </c>
      <c r="U826">
        <v>1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t="s">
        <v>88</v>
      </c>
      <c r="AI826" t="s">
        <v>48</v>
      </c>
      <c r="AJ826" s="3"/>
      <c r="AM826" t="s">
        <v>1505</v>
      </c>
      <c r="AN826">
        <v>-122.50376789000001</v>
      </c>
      <c r="AO826">
        <v>37.774883500000001</v>
      </c>
    </row>
    <row r="827" spans="1:41">
      <c r="A827" s="1" t="s">
        <v>1446</v>
      </c>
      <c r="B827" s="1">
        <v>4</v>
      </c>
      <c r="C827" s="1" t="s">
        <v>894</v>
      </c>
      <c r="D827" s="1">
        <v>14393</v>
      </c>
      <c r="E827" s="4" t="s">
        <v>42</v>
      </c>
      <c r="F827" s="4" t="s">
        <v>895</v>
      </c>
      <c r="G827" s="1">
        <v>2</v>
      </c>
      <c r="H827" s="1" t="s">
        <v>970</v>
      </c>
      <c r="I827">
        <v>731</v>
      </c>
      <c r="K827" t="s">
        <v>1027</v>
      </c>
      <c r="N827" t="s">
        <v>46</v>
      </c>
      <c r="O827" t="s">
        <v>914</v>
      </c>
      <c r="Q827" s="3">
        <f t="shared" si="14"/>
        <v>2</v>
      </c>
      <c r="R827" s="3">
        <v>1</v>
      </c>
      <c r="S827" s="3">
        <v>0</v>
      </c>
      <c r="T827">
        <v>1</v>
      </c>
      <c r="U827">
        <v>1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t="s">
        <v>88</v>
      </c>
      <c r="AI827" t="s">
        <v>48</v>
      </c>
      <c r="AJ827" s="3"/>
      <c r="AL827" t="s">
        <v>1506</v>
      </c>
      <c r="AM827" t="s">
        <v>1507</v>
      </c>
      <c r="AN827">
        <v>-122.50377389000001</v>
      </c>
      <c r="AO827">
        <v>37.77480663</v>
      </c>
    </row>
    <row r="828" spans="1:41">
      <c r="A828" s="1" t="s">
        <v>1446</v>
      </c>
      <c r="B828" s="1">
        <v>4</v>
      </c>
      <c r="C828" s="1" t="s">
        <v>894</v>
      </c>
      <c r="D828" s="1">
        <v>14393</v>
      </c>
      <c r="E828" s="4" t="s">
        <v>42</v>
      </c>
      <c r="F828" s="4" t="s">
        <v>895</v>
      </c>
      <c r="G828" s="1">
        <v>2</v>
      </c>
      <c r="H828" s="1" t="s">
        <v>1012</v>
      </c>
      <c r="I828">
        <v>745</v>
      </c>
      <c r="K828" t="s">
        <v>1027</v>
      </c>
      <c r="N828" t="s">
        <v>53</v>
      </c>
      <c r="O828" t="s">
        <v>1224</v>
      </c>
      <c r="Q828" s="3">
        <f t="shared" si="14"/>
        <v>1</v>
      </c>
      <c r="R828" s="3">
        <v>1</v>
      </c>
      <c r="S828" s="3">
        <v>0</v>
      </c>
      <c r="T828" s="3">
        <v>0</v>
      </c>
      <c r="U828" s="3">
        <v>0</v>
      </c>
      <c r="V828" s="3">
        <v>0</v>
      </c>
      <c r="W828">
        <v>1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t="s">
        <v>88</v>
      </c>
      <c r="AI828" t="s">
        <v>50</v>
      </c>
      <c r="AJ828" s="3"/>
      <c r="AK828" t="s">
        <v>117</v>
      </c>
      <c r="AL828" t="s">
        <v>1508</v>
      </c>
      <c r="AM828" t="s">
        <v>1509</v>
      </c>
      <c r="AN828">
        <v>-122.50375468999999</v>
      </c>
      <c r="AO828">
        <v>37.774670950000001</v>
      </c>
    </row>
    <row r="829" spans="1:41">
      <c r="A829" s="1" t="s">
        <v>1446</v>
      </c>
      <c r="B829" s="1">
        <v>4</v>
      </c>
      <c r="C829" s="1" t="s">
        <v>894</v>
      </c>
      <c r="D829" s="1">
        <v>14393</v>
      </c>
      <c r="E829" s="4" t="s">
        <v>42</v>
      </c>
      <c r="F829" s="4" t="s">
        <v>895</v>
      </c>
      <c r="G829" s="1">
        <v>2</v>
      </c>
      <c r="H829" s="1" t="s">
        <v>1014</v>
      </c>
      <c r="I829" t="s">
        <v>1510</v>
      </c>
      <c r="K829" t="s">
        <v>1027</v>
      </c>
      <c r="N829" t="s">
        <v>46</v>
      </c>
      <c r="O829" t="s">
        <v>1039</v>
      </c>
      <c r="Q829" s="3">
        <f t="shared" si="14"/>
        <v>4</v>
      </c>
      <c r="R829" s="3">
        <v>1</v>
      </c>
      <c r="S829">
        <v>2</v>
      </c>
      <c r="T829" s="3">
        <v>0</v>
      </c>
      <c r="U829">
        <v>2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t="s">
        <v>88</v>
      </c>
      <c r="AI829" t="s">
        <v>50</v>
      </c>
      <c r="AJ829" s="3"/>
      <c r="AM829" t="s">
        <v>1511</v>
      </c>
      <c r="AN829">
        <v>-122.5037562</v>
      </c>
      <c r="AO829">
        <v>37.774712989999998</v>
      </c>
    </row>
    <row r="830" spans="1:41">
      <c r="A830" s="1" t="s">
        <v>1446</v>
      </c>
      <c r="B830" s="1">
        <v>4</v>
      </c>
      <c r="C830" s="1" t="s">
        <v>894</v>
      </c>
      <c r="D830" s="1">
        <v>14393</v>
      </c>
      <c r="E830" s="4" t="s">
        <v>42</v>
      </c>
      <c r="F830" s="4" t="s">
        <v>895</v>
      </c>
      <c r="G830" s="1">
        <v>2</v>
      </c>
      <c r="H830" s="1" t="s">
        <v>976</v>
      </c>
      <c r="I830" t="s">
        <v>1512</v>
      </c>
      <c r="K830" t="s">
        <v>1027</v>
      </c>
      <c r="N830" t="s">
        <v>46</v>
      </c>
      <c r="O830" t="s">
        <v>950</v>
      </c>
      <c r="Q830" s="3">
        <f t="shared" si="14"/>
        <v>3</v>
      </c>
      <c r="R830" s="3">
        <v>1</v>
      </c>
      <c r="S830">
        <v>2</v>
      </c>
      <c r="T830" s="3">
        <v>0</v>
      </c>
      <c r="U830">
        <v>1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t="s">
        <v>88</v>
      </c>
      <c r="AI830" t="s">
        <v>48</v>
      </c>
      <c r="AJ830" s="3"/>
      <c r="AM830" t="s">
        <v>1513</v>
      </c>
      <c r="AN830">
        <v>-122.50376432</v>
      </c>
      <c r="AO830">
        <v>37.77457957</v>
      </c>
    </row>
    <row r="831" spans="1:41">
      <c r="A831" s="1" t="s">
        <v>1446</v>
      </c>
      <c r="B831" s="1">
        <v>4</v>
      </c>
      <c r="C831" s="1" t="s">
        <v>894</v>
      </c>
      <c r="D831" s="1">
        <v>14393</v>
      </c>
      <c r="E831" s="4" t="s">
        <v>42</v>
      </c>
      <c r="F831" s="4" t="s">
        <v>895</v>
      </c>
      <c r="G831" s="1">
        <v>2</v>
      </c>
      <c r="H831" s="1" t="s">
        <v>1017</v>
      </c>
      <c r="I831">
        <v>751</v>
      </c>
      <c r="K831" t="s">
        <v>1027</v>
      </c>
      <c r="N831" t="s">
        <v>46</v>
      </c>
      <c r="O831" t="s">
        <v>989</v>
      </c>
      <c r="Q831" s="3">
        <f t="shared" si="14"/>
        <v>2</v>
      </c>
      <c r="R831" s="3">
        <v>1</v>
      </c>
      <c r="S831">
        <v>1</v>
      </c>
      <c r="T831" s="3">
        <v>0</v>
      </c>
      <c r="U831">
        <v>1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t="s">
        <v>88</v>
      </c>
      <c r="AI831" t="s">
        <v>48</v>
      </c>
      <c r="AJ831" s="3"/>
      <c r="AK831" t="s">
        <v>1051</v>
      </c>
      <c r="AM831" t="s">
        <v>1514</v>
      </c>
      <c r="AN831">
        <v>-122.50377810000001</v>
      </c>
      <c r="AO831">
        <v>37.774503680000002</v>
      </c>
    </row>
    <row r="832" spans="1:41">
      <c r="A832" s="1" t="s">
        <v>1446</v>
      </c>
      <c r="B832" s="1">
        <v>4</v>
      </c>
      <c r="C832" s="1" t="s">
        <v>894</v>
      </c>
      <c r="D832" s="1">
        <v>14393</v>
      </c>
      <c r="E832" s="4" t="s">
        <v>42</v>
      </c>
      <c r="F832" s="4" t="s">
        <v>895</v>
      </c>
      <c r="G832" s="1">
        <v>2</v>
      </c>
      <c r="H832" s="1" t="s">
        <v>1018</v>
      </c>
      <c r="I832" t="s">
        <v>1515</v>
      </c>
      <c r="K832" t="s">
        <v>1027</v>
      </c>
      <c r="N832" t="s">
        <v>46</v>
      </c>
      <c r="O832" t="s">
        <v>960</v>
      </c>
      <c r="Q832" s="3">
        <f t="shared" si="14"/>
        <v>3</v>
      </c>
      <c r="R832" s="3">
        <v>1</v>
      </c>
      <c r="S832">
        <v>1</v>
      </c>
      <c r="T832" s="3">
        <v>0</v>
      </c>
      <c r="U832">
        <v>1</v>
      </c>
      <c r="V832">
        <v>1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t="s">
        <v>88</v>
      </c>
      <c r="AI832" t="s">
        <v>48</v>
      </c>
      <c r="AJ832" s="3"/>
      <c r="AM832" t="s">
        <v>1516</v>
      </c>
      <c r="AN832">
        <v>-122.5037212</v>
      </c>
      <c r="AO832">
        <v>37.774372219999997</v>
      </c>
    </row>
    <row r="833" spans="1:41">
      <c r="A833" s="1" t="s">
        <v>1446</v>
      </c>
      <c r="B833" s="1">
        <v>4</v>
      </c>
      <c r="C833" s="1" t="s">
        <v>894</v>
      </c>
      <c r="D833" s="1">
        <v>14393</v>
      </c>
      <c r="E833" s="4" t="s">
        <v>42</v>
      </c>
      <c r="F833" s="4" t="s">
        <v>895</v>
      </c>
      <c r="G833" s="1">
        <v>2</v>
      </c>
      <c r="H833" s="1" t="s">
        <v>1023</v>
      </c>
      <c r="I833">
        <v>771</v>
      </c>
      <c r="K833" t="s">
        <v>1027</v>
      </c>
      <c r="N833" t="s">
        <v>46</v>
      </c>
      <c r="O833" t="s">
        <v>1026</v>
      </c>
      <c r="Q833" s="3">
        <f t="shared" si="14"/>
        <v>3</v>
      </c>
      <c r="R833" s="3">
        <v>1</v>
      </c>
      <c r="S833" s="3">
        <v>0</v>
      </c>
      <c r="T833" s="3">
        <v>0</v>
      </c>
      <c r="U833">
        <v>2</v>
      </c>
      <c r="V833">
        <v>1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t="s">
        <v>88</v>
      </c>
      <c r="AI833" t="s">
        <v>48</v>
      </c>
      <c r="AJ833" s="3"/>
      <c r="AM833" t="s">
        <v>1517</v>
      </c>
      <c r="AN833">
        <v>-122.50370684000001</v>
      </c>
      <c r="AO833">
        <v>37.774147579999998</v>
      </c>
    </row>
    <row r="834" spans="1:41">
      <c r="A834" s="1" t="s">
        <v>1446</v>
      </c>
      <c r="B834" s="1">
        <v>4</v>
      </c>
      <c r="C834" s="1" t="s">
        <v>894</v>
      </c>
      <c r="D834" s="1">
        <v>14393</v>
      </c>
      <c r="E834" s="4" t="s">
        <v>42</v>
      </c>
      <c r="F834" s="4" t="s">
        <v>895</v>
      </c>
      <c r="G834" s="1">
        <v>2</v>
      </c>
      <c r="H834" s="1" t="s">
        <v>1026</v>
      </c>
      <c r="I834" t="s">
        <v>1518</v>
      </c>
      <c r="K834" t="s">
        <v>1027</v>
      </c>
      <c r="N834" t="s">
        <v>46</v>
      </c>
      <c r="O834" t="s">
        <v>946</v>
      </c>
      <c r="Q834" s="3">
        <f t="shared" si="14"/>
        <v>4</v>
      </c>
      <c r="R834" s="3">
        <v>1</v>
      </c>
      <c r="S834" s="3">
        <v>0</v>
      </c>
      <c r="T834" s="3">
        <v>0</v>
      </c>
      <c r="U834">
        <v>4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t="s">
        <v>88</v>
      </c>
      <c r="AI834" t="s">
        <v>1519</v>
      </c>
      <c r="AJ834" s="3"/>
      <c r="AM834" t="s">
        <v>1520</v>
      </c>
      <c r="AN834">
        <v>-122.50370144</v>
      </c>
      <c r="AO834">
        <v>37.77400858</v>
      </c>
    </row>
    <row r="835" spans="1:41">
      <c r="A835" s="1" t="s">
        <v>1446</v>
      </c>
      <c r="B835" s="1">
        <v>4</v>
      </c>
      <c r="C835" s="1" t="s">
        <v>894</v>
      </c>
      <c r="D835" s="1">
        <v>14393</v>
      </c>
      <c r="E835" s="4" t="s">
        <v>42</v>
      </c>
      <c r="F835" s="4" t="s">
        <v>895</v>
      </c>
      <c r="G835" s="1">
        <v>2</v>
      </c>
      <c r="H835" s="1" t="s">
        <v>1031</v>
      </c>
      <c r="I835">
        <v>783</v>
      </c>
      <c r="K835" t="s">
        <v>1027</v>
      </c>
      <c r="N835" t="s">
        <v>46</v>
      </c>
      <c r="O835" t="s">
        <v>1221</v>
      </c>
      <c r="Q835" s="3">
        <f t="shared" si="14"/>
        <v>3</v>
      </c>
      <c r="R835" s="3">
        <v>1</v>
      </c>
      <c r="S835" s="3">
        <v>0</v>
      </c>
      <c r="T835" s="3">
        <v>0</v>
      </c>
      <c r="U835">
        <v>3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t="s">
        <v>88</v>
      </c>
      <c r="AI835" t="s">
        <v>48</v>
      </c>
      <c r="AJ835" s="3"/>
      <c r="AL835" t="s">
        <v>1521</v>
      </c>
      <c r="AM835" t="s">
        <v>1522</v>
      </c>
      <c r="AN835">
        <v>-122.50368537999999</v>
      </c>
      <c r="AO835">
        <v>37.773874880000001</v>
      </c>
    </row>
    <row r="836" spans="1:41">
      <c r="A836" s="1" t="s">
        <v>1446</v>
      </c>
      <c r="B836" s="1">
        <v>4</v>
      </c>
      <c r="C836" s="1" t="s">
        <v>894</v>
      </c>
      <c r="D836" s="1">
        <v>14393</v>
      </c>
      <c r="E836" s="4" t="s">
        <v>42</v>
      </c>
      <c r="F836" s="4" t="s">
        <v>895</v>
      </c>
      <c r="G836" s="1">
        <v>2</v>
      </c>
      <c r="H836" s="1" t="s">
        <v>914</v>
      </c>
      <c r="I836" t="s">
        <v>1523</v>
      </c>
      <c r="K836" t="s">
        <v>1027</v>
      </c>
      <c r="N836" t="s">
        <v>46</v>
      </c>
      <c r="O836" t="s">
        <v>1062</v>
      </c>
      <c r="Q836" s="3">
        <f t="shared" si="14"/>
        <v>4</v>
      </c>
      <c r="R836" s="3">
        <v>1</v>
      </c>
      <c r="S836">
        <v>2</v>
      </c>
      <c r="T836" s="3">
        <v>0</v>
      </c>
      <c r="U836">
        <v>2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t="s">
        <v>47</v>
      </c>
      <c r="AI836" t="s">
        <v>48</v>
      </c>
      <c r="AJ836" s="3"/>
      <c r="AM836" t="s">
        <v>1524</v>
      </c>
      <c r="AN836">
        <v>-122.50368202999999</v>
      </c>
      <c r="AO836">
        <v>37.773778350000001</v>
      </c>
    </row>
    <row r="837" spans="1:41">
      <c r="A837" s="1" t="s">
        <v>1446</v>
      </c>
      <c r="B837" s="1">
        <v>4</v>
      </c>
      <c r="C837" s="1" t="s">
        <v>894</v>
      </c>
      <c r="D837" s="1">
        <v>14393</v>
      </c>
      <c r="E837" s="4" t="s">
        <v>42</v>
      </c>
      <c r="F837" s="4" t="s">
        <v>895</v>
      </c>
      <c r="G837" s="1">
        <v>2</v>
      </c>
      <c r="H837" s="1" t="s">
        <v>1036</v>
      </c>
      <c r="I837" t="s">
        <v>1525</v>
      </c>
      <c r="K837" t="s">
        <v>1027</v>
      </c>
      <c r="N837" t="s">
        <v>46</v>
      </c>
      <c r="O837" t="s">
        <v>1111</v>
      </c>
      <c r="Q837" s="3">
        <f t="shared" si="14"/>
        <v>4</v>
      </c>
      <c r="R837" s="3">
        <v>1</v>
      </c>
      <c r="S837">
        <v>1</v>
      </c>
      <c r="T837" s="3">
        <v>0</v>
      </c>
      <c r="U837">
        <v>3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t="s">
        <v>47</v>
      </c>
      <c r="AI837" t="s">
        <v>48</v>
      </c>
      <c r="AJ837" s="3"/>
      <c r="AM837" t="s">
        <v>1526</v>
      </c>
      <c r="AN837">
        <v>-122.50367978</v>
      </c>
      <c r="AO837">
        <v>37.773304349999997</v>
      </c>
    </row>
    <row r="838" spans="1:41">
      <c r="A838" s="1" t="s">
        <v>1446</v>
      </c>
      <c r="B838" s="1">
        <v>4</v>
      </c>
      <c r="C838" s="1" t="s">
        <v>894</v>
      </c>
      <c r="D838" s="1">
        <v>14393</v>
      </c>
      <c r="E838" s="4" t="s">
        <v>42</v>
      </c>
      <c r="F838" s="4" t="s">
        <v>895</v>
      </c>
      <c r="G838" s="1">
        <v>2</v>
      </c>
      <c r="H838" s="1" t="s">
        <v>1039</v>
      </c>
      <c r="I838">
        <v>815</v>
      </c>
      <c r="K838" t="s">
        <v>1027</v>
      </c>
      <c r="N838" t="s">
        <v>46</v>
      </c>
      <c r="O838" t="s">
        <v>1039</v>
      </c>
      <c r="Q838" s="3">
        <f t="shared" si="14"/>
        <v>2</v>
      </c>
      <c r="R838" s="3">
        <v>1</v>
      </c>
      <c r="S838">
        <v>1</v>
      </c>
      <c r="T838" s="3">
        <v>0</v>
      </c>
      <c r="U838">
        <v>1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t="s">
        <v>47</v>
      </c>
      <c r="AI838" t="s">
        <v>48</v>
      </c>
      <c r="AJ838" s="3"/>
      <c r="AM838" t="s">
        <v>1527</v>
      </c>
      <c r="AN838">
        <v>-122.50367137000001</v>
      </c>
      <c r="AO838">
        <v>37.773167200000003</v>
      </c>
    </row>
    <row r="839" spans="1:41">
      <c r="A839" s="1" t="s">
        <v>1446</v>
      </c>
      <c r="B839" s="1">
        <v>4</v>
      </c>
      <c r="C839" s="1" t="s">
        <v>894</v>
      </c>
      <c r="D839" s="1">
        <v>14393</v>
      </c>
      <c r="E839" s="4" t="s">
        <v>42</v>
      </c>
      <c r="F839" s="4" t="s">
        <v>895</v>
      </c>
      <c r="G839" s="1">
        <v>2</v>
      </c>
      <c r="H839" s="1" t="s">
        <v>1009</v>
      </c>
      <c r="I839" t="s">
        <v>1528</v>
      </c>
      <c r="K839" t="s">
        <v>1027</v>
      </c>
      <c r="N839" t="s">
        <v>46</v>
      </c>
      <c r="O839" t="s">
        <v>966</v>
      </c>
      <c r="Q839" s="3">
        <f t="shared" si="14"/>
        <v>2</v>
      </c>
      <c r="R839" s="3">
        <v>1</v>
      </c>
      <c r="S839" s="3">
        <v>0</v>
      </c>
      <c r="T839" s="3">
        <v>0</v>
      </c>
      <c r="U839" s="3">
        <v>0</v>
      </c>
      <c r="V839">
        <v>2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t="s">
        <v>47</v>
      </c>
      <c r="AI839" t="s">
        <v>48</v>
      </c>
      <c r="AJ839" s="3"/>
      <c r="AM839" t="s">
        <v>1529</v>
      </c>
      <c r="AN839">
        <v>-122.50365383</v>
      </c>
      <c r="AO839">
        <v>37.773100960000001</v>
      </c>
    </row>
    <row r="840" spans="1:41">
      <c r="A840" s="1" t="s">
        <v>1446</v>
      </c>
      <c r="B840" s="1">
        <v>4</v>
      </c>
      <c r="C840" s="1" t="s">
        <v>894</v>
      </c>
      <c r="D840" s="1">
        <v>14393</v>
      </c>
      <c r="E840" s="4" t="s">
        <v>42</v>
      </c>
      <c r="F840" s="4" t="s">
        <v>895</v>
      </c>
      <c r="G840" s="1">
        <v>2</v>
      </c>
      <c r="H840" s="1" t="s">
        <v>950</v>
      </c>
      <c r="I840" t="s">
        <v>1530</v>
      </c>
      <c r="K840" t="s">
        <v>1027</v>
      </c>
      <c r="N840" t="s">
        <v>46</v>
      </c>
      <c r="O840" t="s">
        <v>1088</v>
      </c>
      <c r="Q840" s="3">
        <f t="shared" si="14"/>
        <v>4</v>
      </c>
      <c r="R840" s="3">
        <v>1</v>
      </c>
      <c r="S840">
        <v>2</v>
      </c>
      <c r="T840" s="3">
        <v>0</v>
      </c>
      <c r="U840">
        <v>2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t="s">
        <v>47</v>
      </c>
      <c r="AI840" t="s">
        <v>48</v>
      </c>
      <c r="AJ840" s="3"/>
      <c r="AM840" t="s">
        <v>1531</v>
      </c>
      <c r="AN840">
        <v>-122.50362636</v>
      </c>
      <c r="AO840">
        <v>37.772913449999997</v>
      </c>
    </row>
    <row r="841" spans="1:41">
      <c r="A841" s="1" t="s">
        <v>1446</v>
      </c>
      <c r="B841" s="1">
        <v>4</v>
      </c>
      <c r="C841" s="1" t="s">
        <v>894</v>
      </c>
      <c r="D841" s="1">
        <v>14393</v>
      </c>
      <c r="E841" s="4" t="s">
        <v>42</v>
      </c>
      <c r="F841" s="4" t="s">
        <v>895</v>
      </c>
      <c r="G841" s="1">
        <v>2</v>
      </c>
      <c r="H841" s="1" t="s">
        <v>1046</v>
      </c>
      <c r="I841" t="s">
        <v>1532</v>
      </c>
      <c r="K841" t="s">
        <v>1027</v>
      </c>
      <c r="N841" t="s">
        <v>46</v>
      </c>
      <c r="O841" t="s">
        <v>1057</v>
      </c>
      <c r="Q841" s="3">
        <f t="shared" si="14"/>
        <v>4</v>
      </c>
      <c r="R841" s="3">
        <v>1</v>
      </c>
      <c r="S841" s="3">
        <v>0</v>
      </c>
      <c r="T841">
        <v>1</v>
      </c>
      <c r="U841">
        <v>3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t="s">
        <v>47</v>
      </c>
      <c r="AI841" t="s">
        <v>48</v>
      </c>
      <c r="AJ841" s="3"/>
      <c r="AM841" t="s">
        <v>1533</v>
      </c>
      <c r="AN841">
        <v>-122.50364116</v>
      </c>
      <c r="AO841">
        <v>37.772789609999997</v>
      </c>
    </row>
    <row r="842" spans="1:41">
      <c r="A842" s="1" t="s">
        <v>1446</v>
      </c>
      <c r="B842" s="1">
        <v>4</v>
      </c>
      <c r="C842" s="1" t="s">
        <v>894</v>
      </c>
      <c r="D842" s="1">
        <v>14393</v>
      </c>
      <c r="E842" s="4" t="s">
        <v>42</v>
      </c>
      <c r="F842" s="4" t="s">
        <v>895</v>
      </c>
      <c r="G842" s="1">
        <v>2</v>
      </c>
      <c r="H842" s="1" t="s">
        <v>990</v>
      </c>
      <c r="I842" t="s">
        <v>1534</v>
      </c>
      <c r="K842" t="s">
        <v>1027</v>
      </c>
      <c r="N842" t="s">
        <v>46</v>
      </c>
      <c r="O842" t="s">
        <v>1068</v>
      </c>
      <c r="Q842" s="3">
        <f t="shared" si="14"/>
        <v>4</v>
      </c>
      <c r="R842" s="3">
        <v>1</v>
      </c>
      <c r="S842">
        <v>1</v>
      </c>
      <c r="T842" s="3">
        <v>0</v>
      </c>
      <c r="U842">
        <v>3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t="s">
        <v>47</v>
      </c>
      <c r="AI842" t="s">
        <v>50</v>
      </c>
      <c r="AJ842" s="3"/>
      <c r="AL842" t="s">
        <v>1501</v>
      </c>
      <c r="AM842" t="s">
        <v>1535</v>
      </c>
      <c r="AN842">
        <v>-122.5036534</v>
      </c>
      <c r="AO842">
        <v>37.772641010000001</v>
      </c>
    </row>
    <row r="843" spans="1:41">
      <c r="A843" s="1" t="s">
        <v>1446</v>
      </c>
      <c r="B843" s="1">
        <v>4</v>
      </c>
      <c r="C843" s="1" t="s">
        <v>894</v>
      </c>
      <c r="D843" s="1">
        <v>14393</v>
      </c>
      <c r="E843" s="4" t="s">
        <v>42</v>
      </c>
      <c r="F843" s="4" t="s">
        <v>895</v>
      </c>
      <c r="G843" s="1">
        <v>2</v>
      </c>
      <c r="H843" s="1" t="s">
        <v>960</v>
      </c>
      <c r="I843" t="s">
        <v>1536</v>
      </c>
      <c r="K843" t="s">
        <v>1027</v>
      </c>
      <c r="N843" t="s">
        <v>46</v>
      </c>
      <c r="O843" t="s">
        <v>1068</v>
      </c>
      <c r="Q843" s="3">
        <f t="shared" si="14"/>
        <v>4</v>
      </c>
      <c r="R843" s="3">
        <v>1</v>
      </c>
      <c r="S843">
        <v>1</v>
      </c>
      <c r="T843">
        <v>1</v>
      </c>
      <c r="U843">
        <v>2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t="s">
        <v>47</v>
      </c>
      <c r="AI843" t="s">
        <v>48</v>
      </c>
      <c r="AJ843" s="3"/>
      <c r="AK843" t="s">
        <v>1051</v>
      </c>
      <c r="AL843" t="s">
        <v>1537</v>
      </c>
      <c r="AM843" t="s">
        <v>1538</v>
      </c>
      <c r="AN843">
        <v>-122.50362197</v>
      </c>
      <c r="AO843">
        <v>37.77249793</v>
      </c>
    </row>
    <row r="844" spans="1:41">
      <c r="A844" s="1" t="s">
        <v>1446</v>
      </c>
      <c r="B844" s="1">
        <v>4</v>
      </c>
      <c r="C844" s="1" t="s">
        <v>894</v>
      </c>
      <c r="D844" s="1">
        <v>14393</v>
      </c>
      <c r="E844" s="4" t="s">
        <v>42</v>
      </c>
      <c r="F844" s="4" t="s">
        <v>895</v>
      </c>
      <c r="G844" s="1">
        <v>2</v>
      </c>
      <c r="H844" s="1" t="s">
        <v>1057</v>
      </c>
      <c r="I844" t="s">
        <v>1539</v>
      </c>
      <c r="K844" t="s">
        <v>1027</v>
      </c>
      <c r="N844" t="s">
        <v>46</v>
      </c>
      <c r="O844" t="s">
        <v>1108</v>
      </c>
      <c r="Q844" s="3">
        <f t="shared" si="14"/>
        <v>6</v>
      </c>
      <c r="R844" s="3">
        <v>1</v>
      </c>
      <c r="S844">
        <v>1</v>
      </c>
      <c r="T844" s="3">
        <v>0</v>
      </c>
      <c r="U844">
        <v>5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t="s">
        <v>47</v>
      </c>
      <c r="AI844" t="s">
        <v>48</v>
      </c>
      <c r="AJ844" s="3"/>
      <c r="AM844" t="s">
        <v>1540</v>
      </c>
      <c r="AN844">
        <v>-122.50360113000001</v>
      </c>
      <c r="AO844">
        <v>37.772316070000002</v>
      </c>
    </row>
    <row r="845" spans="1:41">
      <c r="A845" s="1" t="s">
        <v>1446</v>
      </c>
      <c r="B845" s="1">
        <v>4</v>
      </c>
      <c r="C845" s="1" t="s">
        <v>894</v>
      </c>
      <c r="D845" s="1">
        <v>14393</v>
      </c>
      <c r="E845" s="4" t="s">
        <v>42</v>
      </c>
      <c r="F845" s="4" t="s">
        <v>895</v>
      </c>
      <c r="G845" s="1">
        <v>2</v>
      </c>
      <c r="H845" s="1" t="s">
        <v>958</v>
      </c>
      <c r="I845" t="s">
        <v>1541</v>
      </c>
      <c r="K845" t="s">
        <v>1027</v>
      </c>
      <c r="N845" t="s">
        <v>46</v>
      </c>
      <c r="O845" t="s">
        <v>1064</v>
      </c>
      <c r="Q845" s="3">
        <f t="shared" si="14"/>
        <v>4</v>
      </c>
      <c r="R845" s="3">
        <v>1</v>
      </c>
      <c r="S845">
        <v>1</v>
      </c>
      <c r="T845" s="3">
        <v>0</v>
      </c>
      <c r="U845">
        <v>3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t="s">
        <v>47</v>
      </c>
      <c r="AI845" t="s">
        <v>48</v>
      </c>
      <c r="AJ845" s="3"/>
      <c r="AM845" t="s">
        <v>1542</v>
      </c>
      <c r="AN845">
        <v>-122.50357934</v>
      </c>
      <c r="AO845">
        <v>37.772002370000003</v>
      </c>
    </row>
    <row r="846" spans="1:41">
      <c r="A846" s="1" t="s">
        <v>1446</v>
      </c>
      <c r="B846" s="1">
        <v>4</v>
      </c>
      <c r="C846" s="1" t="s">
        <v>894</v>
      </c>
      <c r="D846" s="1">
        <v>14393</v>
      </c>
      <c r="E846" s="4" t="s">
        <v>42</v>
      </c>
      <c r="F846" s="4" t="s">
        <v>895</v>
      </c>
      <c r="G846" s="1">
        <v>2</v>
      </c>
      <c r="H846" s="1" t="s">
        <v>1064</v>
      </c>
      <c r="K846" t="s">
        <v>1543</v>
      </c>
      <c r="N846" t="s">
        <v>46</v>
      </c>
      <c r="O846" t="s">
        <v>918</v>
      </c>
      <c r="Q846" s="3">
        <f t="shared" si="14"/>
        <v>1</v>
      </c>
      <c r="R846" s="3">
        <v>1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>
        <v>1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t="s">
        <v>47</v>
      </c>
      <c r="AI846" t="s">
        <v>50</v>
      </c>
      <c r="AJ846" s="3" t="s">
        <v>135</v>
      </c>
      <c r="AM846" t="s">
        <v>1544</v>
      </c>
      <c r="AN846">
        <v>-122.50372846</v>
      </c>
      <c r="AO846">
        <v>37.771698749999999</v>
      </c>
    </row>
    <row r="847" spans="1:41">
      <c r="A847" s="1" t="s">
        <v>1446</v>
      </c>
      <c r="B847" s="1">
        <v>4</v>
      </c>
      <c r="C847" s="1" t="s">
        <v>894</v>
      </c>
      <c r="D847" s="1">
        <v>14393</v>
      </c>
      <c r="E847" s="4" t="s">
        <v>42</v>
      </c>
      <c r="F847" s="4" t="s">
        <v>895</v>
      </c>
      <c r="G847" s="1">
        <v>2</v>
      </c>
      <c r="H847" s="1" t="s">
        <v>1068</v>
      </c>
      <c r="I847">
        <v>4139</v>
      </c>
      <c r="K847" t="s">
        <v>1545</v>
      </c>
      <c r="N847" t="s">
        <v>46</v>
      </c>
      <c r="O847" t="s">
        <v>968</v>
      </c>
      <c r="Q847" s="3">
        <f t="shared" si="14"/>
        <v>2</v>
      </c>
      <c r="R847" s="3">
        <v>1</v>
      </c>
      <c r="S847" s="3">
        <v>0</v>
      </c>
      <c r="T847">
        <v>1</v>
      </c>
      <c r="U847">
        <v>1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t="s">
        <v>47</v>
      </c>
      <c r="AI847" t="s">
        <v>48</v>
      </c>
      <c r="AJ847" s="3"/>
      <c r="AM847" t="s">
        <v>1546</v>
      </c>
      <c r="AN847">
        <v>-122.50338678999999</v>
      </c>
      <c r="AO847">
        <v>37.773574289999999</v>
      </c>
    </row>
    <row r="848" spans="1:41">
      <c r="A848" s="1" t="s">
        <v>1446</v>
      </c>
      <c r="B848" s="1">
        <v>4</v>
      </c>
      <c r="C848" s="1" t="s">
        <v>894</v>
      </c>
      <c r="D848" s="1">
        <v>14393</v>
      </c>
      <c r="E848" s="4" t="s">
        <v>42</v>
      </c>
      <c r="F848" s="4" t="s">
        <v>895</v>
      </c>
      <c r="G848" s="1">
        <v>2</v>
      </c>
      <c r="H848" s="1" t="s">
        <v>1071</v>
      </c>
      <c r="I848">
        <v>4131</v>
      </c>
      <c r="K848" t="s">
        <v>1545</v>
      </c>
      <c r="N848" t="s">
        <v>46</v>
      </c>
      <c r="O848" t="s">
        <v>1012</v>
      </c>
      <c r="Q848" s="3">
        <f t="shared" si="14"/>
        <v>2</v>
      </c>
      <c r="R848" s="3">
        <v>1</v>
      </c>
      <c r="S848" s="3">
        <v>0</v>
      </c>
      <c r="T848">
        <v>1</v>
      </c>
      <c r="U848">
        <v>1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t="s">
        <v>88</v>
      </c>
      <c r="AI848" t="s">
        <v>48</v>
      </c>
      <c r="AJ848" s="3"/>
      <c r="AM848" t="s">
        <v>1547</v>
      </c>
      <c r="AN848">
        <v>-122.50314118999999</v>
      </c>
      <c r="AO848">
        <v>37.773525370000002</v>
      </c>
    </row>
    <row r="849" spans="1:41">
      <c r="A849" s="1" t="s">
        <v>1446</v>
      </c>
      <c r="B849" s="1">
        <v>4</v>
      </c>
      <c r="C849" s="1" t="s">
        <v>894</v>
      </c>
      <c r="D849" s="1">
        <v>14393</v>
      </c>
      <c r="E849" s="4" t="s">
        <v>42</v>
      </c>
      <c r="F849" s="4" t="s">
        <v>895</v>
      </c>
      <c r="G849" s="1">
        <v>2</v>
      </c>
      <c r="H849" s="1" t="s">
        <v>902</v>
      </c>
      <c r="I849" t="s">
        <v>1548</v>
      </c>
      <c r="K849" t="s">
        <v>1549</v>
      </c>
      <c r="N849" t="s">
        <v>46</v>
      </c>
      <c r="O849" t="s">
        <v>1009</v>
      </c>
      <c r="Q849" s="3">
        <f t="shared" si="14"/>
        <v>3</v>
      </c>
      <c r="R849" s="3">
        <v>1</v>
      </c>
      <c r="S849" s="3">
        <v>0</v>
      </c>
      <c r="T849" s="3">
        <v>0</v>
      </c>
      <c r="U849">
        <v>2</v>
      </c>
      <c r="V849">
        <v>1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t="s">
        <v>88</v>
      </c>
      <c r="AI849" t="s">
        <v>48</v>
      </c>
      <c r="AJ849" s="3"/>
      <c r="AL849" t="s">
        <v>1550</v>
      </c>
      <c r="AM849" t="s">
        <v>1551</v>
      </c>
      <c r="AN849">
        <v>-122.50297988</v>
      </c>
      <c r="AO849">
        <v>37.773510639999998</v>
      </c>
    </row>
    <row r="850" spans="1:41">
      <c r="A850" s="1" t="s">
        <v>1446</v>
      </c>
      <c r="B850" s="1">
        <v>4</v>
      </c>
      <c r="C850" s="1" t="s">
        <v>894</v>
      </c>
      <c r="D850" s="1">
        <v>14393</v>
      </c>
      <c r="E850" s="4" t="s">
        <v>42</v>
      </c>
      <c r="F850" s="4" t="s">
        <v>895</v>
      </c>
      <c r="G850" s="1">
        <v>2</v>
      </c>
      <c r="H850" s="1" t="s">
        <v>1077</v>
      </c>
      <c r="I850" t="s">
        <v>1552</v>
      </c>
      <c r="K850" t="s">
        <v>1545</v>
      </c>
      <c r="N850" t="s">
        <v>46</v>
      </c>
      <c r="O850" t="s">
        <v>1054</v>
      </c>
      <c r="Q850" s="3">
        <f t="shared" si="14"/>
        <v>6</v>
      </c>
      <c r="R850" s="3">
        <v>1</v>
      </c>
      <c r="S850">
        <v>1</v>
      </c>
      <c r="T850" s="3">
        <v>0</v>
      </c>
      <c r="U850">
        <v>5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t="s">
        <v>88</v>
      </c>
      <c r="AI850" t="s">
        <v>48</v>
      </c>
      <c r="AJ850" s="3"/>
      <c r="AM850" t="s">
        <v>1553</v>
      </c>
      <c r="AN850">
        <v>-122.50239395</v>
      </c>
      <c r="AO850">
        <v>37.77356803</v>
      </c>
    </row>
    <row r="851" spans="1:41">
      <c r="A851" s="1" t="s">
        <v>1446</v>
      </c>
      <c r="B851" s="1">
        <v>4</v>
      </c>
      <c r="C851" s="1" t="s">
        <v>894</v>
      </c>
      <c r="D851" s="1">
        <v>14393</v>
      </c>
      <c r="E851" s="4" t="s">
        <v>42</v>
      </c>
      <c r="F851" s="4" t="s">
        <v>895</v>
      </c>
      <c r="G851" s="1">
        <v>2</v>
      </c>
      <c r="H851" s="1" t="s">
        <v>1062</v>
      </c>
      <c r="I851">
        <v>4031</v>
      </c>
      <c r="K851" t="s">
        <v>1545</v>
      </c>
      <c r="N851" t="s">
        <v>46</v>
      </c>
      <c r="O851" t="s">
        <v>1012</v>
      </c>
      <c r="Q851" s="3">
        <f t="shared" si="14"/>
        <v>2</v>
      </c>
      <c r="R851" s="3">
        <v>1</v>
      </c>
      <c r="S851" s="3">
        <v>0</v>
      </c>
      <c r="T851" s="3">
        <v>0</v>
      </c>
      <c r="U851">
        <v>2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t="s">
        <v>88</v>
      </c>
      <c r="AI851" t="s">
        <v>48</v>
      </c>
      <c r="AJ851" s="3"/>
      <c r="AM851" t="s">
        <v>1554</v>
      </c>
      <c r="AN851">
        <v>-122.50209545</v>
      </c>
      <c r="AO851">
        <v>37.773566440000003</v>
      </c>
    </row>
    <row r="852" spans="1:41">
      <c r="A852" s="1" t="s">
        <v>1446</v>
      </c>
      <c r="B852" s="1">
        <v>4</v>
      </c>
      <c r="C852" s="1" t="s">
        <v>894</v>
      </c>
      <c r="D852" s="1">
        <v>14393</v>
      </c>
      <c r="E852" s="4" t="s">
        <v>42</v>
      </c>
      <c r="F852" s="4" t="s">
        <v>895</v>
      </c>
      <c r="G852" s="1">
        <v>2</v>
      </c>
      <c r="H852" s="1" t="s">
        <v>946</v>
      </c>
      <c r="I852">
        <v>4025</v>
      </c>
      <c r="K852" t="s">
        <v>1545</v>
      </c>
      <c r="N852" t="s">
        <v>46</v>
      </c>
      <c r="O852" t="s">
        <v>954</v>
      </c>
      <c r="Q852" s="3">
        <f t="shared" si="14"/>
        <v>2</v>
      </c>
      <c r="R852" s="3">
        <v>1</v>
      </c>
      <c r="S852" s="3">
        <v>0</v>
      </c>
      <c r="T852" s="3">
        <v>0</v>
      </c>
      <c r="U852">
        <v>2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t="s">
        <v>88</v>
      </c>
      <c r="AI852" t="s">
        <v>48</v>
      </c>
      <c r="AJ852" s="3"/>
      <c r="AM852" t="s">
        <v>1555</v>
      </c>
      <c r="AN852">
        <v>-122.50196185</v>
      </c>
      <c r="AO852">
        <v>37.773563490000001</v>
      </c>
    </row>
    <row r="853" spans="1:41">
      <c r="A853" s="1" t="s">
        <v>1446</v>
      </c>
      <c r="B853" s="1">
        <v>4</v>
      </c>
      <c r="C853" s="1" t="s">
        <v>894</v>
      </c>
      <c r="D853" s="1">
        <v>14393</v>
      </c>
      <c r="E853" s="4" t="s">
        <v>42</v>
      </c>
      <c r="F853" s="4" t="s">
        <v>895</v>
      </c>
      <c r="G853" s="1">
        <v>2</v>
      </c>
      <c r="H853" s="1" t="s">
        <v>1084</v>
      </c>
      <c r="I853">
        <v>801</v>
      </c>
      <c r="K853" t="s">
        <v>1556</v>
      </c>
      <c r="N853" t="s">
        <v>46</v>
      </c>
      <c r="O853" t="s">
        <v>1064</v>
      </c>
      <c r="Q853" s="3">
        <f t="shared" si="14"/>
        <v>2</v>
      </c>
      <c r="R853" s="3">
        <v>1</v>
      </c>
      <c r="S853">
        <v>1</v>
      </c>
      <c r="T853" s="3">
        <v>0</v>
      </c>
      <c r="U853">
        <v>1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t="s">
        <v>88</v>
      </c>
      <c r="AI853" t="s">
        <v>48</v>
      </c>
      <c r="AJ853" s="3"/>
      <c r="AM853" t="s">
        <v>1557</v>
      </c>
      <c r="AN853">
        <v>-122.50175589</v>
      </c>
      <c r="AO853">
        <v>37.773571779999997</v>
      </c>
    </row>
    <row r="854" spans="1:41">
      <c r="A854" s="1" t="s">
        <v>1446</v>
      </c>
      <c r="B854" s="1">
        <v>4</v>
      </c>
      <c r="C854" s="1" t="s">
        <v>894</v>
      </c>
      <c r="D854" s="1">
        <v>14393</v>
      </c>
      <c r="E854" s="4" t="s">
        <v>42</v>
      </c>
      <c r="F854" s="4" t="s">
        <v>895</v>
      </c>
      <c r="G854" s="1">
        <v>2</v>
      </c>
      <c r="H854" s="1" t="s">
        <v>979</v>
      </c>
      <c r="I854" t="s">
        <v>1558</v>
      </c>
      <c r="K854" t="s">
        <v>1545</v>
      </c>
      <c r="N854" t="s">
        <v>46</v>
      </c>
      <c r="O854" t="s">
        <v>1084</v>
      </c>
      <c r="Q854" s="3">
        <f t="shared" si="14"/>
        <v>3</v>
      </c>
      <c r="R854" s="3">
        <v>1</v>
      </c>
      <c r="S854" s="3">
        <v>0</v>
      </c>
      <c r="T854">
        <v>1</v>
      </c>
      <c r="U854">
        <v>2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t="s">
        <v>88</v>
      </c>
      <c r="AI854" t="s">
        <v>48</v>
      </c>
      <c r="AJ854" s="3"/>
      <c r="AM854" t="s">
        <v>1559</v>
      </c>
      <c r="AN854">
        <v>-122.50194406</v>
      </c>
      <c r="AO854">
        <v>37.773746060000001</v>
      </c>
    </row>
    <row r="855" spans="1:41">
      <c r="A855" s="1" t="s">
        <v>1446</v>
      </c>
      <c r="B855" s="1">
        <v>4</v>
      </c>
      <c r="C855" s="1" t="s">
        <v>894</v>
      </c>
      <c r="D855" s="1">
        <v>14393</v>
      </c>
      <c r="E855" s="4" t="s">
        <v>42</v>
      </c>
      <c r="F855" s="4" t="s">
        <v>895</v>
      </c>
      <c r="G855" s="1">
        <v>2</v>
      </c>
      <c r="H855" s="1" t="s">
        <v>1090</v>
      </c>
      <c r="I855">
        <v>4040</v>
      </c>
      <c r="K855" t="s">
        <v>1545</v>
      </c>
      <c r="N855" t="s">
        <v>46</v>
      </c>
      <c r="O855" t="s">
        <v>966</v>
      </c>
      <c r="Q855" s="3">
        <f t="shared" si="14"/>
        <v>1</v>
      </c>
      <c r="R855" s="3">
        <v>1</v>
      </c>
      <c r="S855">
        <v>1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t="s">
        <v>88</v>
      </c>
      <c r="AI855" t="s">
        <v>48</v>
      </c>
      <c r="AJ855" s="3"/>
      <c r="AM855" t="s">
        <v>1560</v>
      </c>
      <c r="AN855">
        <v>-122.50217395999999</v>
      </c>
      <c r="AO855">
        <v>37.773711460000001</v>
      </c>
    </row>
    <row r="856" spans="1:41">
      <c r="A856" s="1" t="s">
        <v>1446</v>
      </c>
      <c r="B856" s="1">
        <v>4</v>
      </c>
      <c r="C856" s="1" t="s">
        <v>894</v>
      </c>
      <c r="D856" s="1">
        <v>14393</v>
      </c>
      <c r="E856" s="4" t="s">
        <v>42</v>
      </c>
      <c r="F856" s="4" t="s">
        <v>895</v>
      </c>
      <c r="G856" s="1">
        <v>2</v>
      </c>
      <c r="H856" s="1" t="s">
        <v>1094</v>
      </c>
      <c r="I856" t="s">
        <v>1561</v>
      </c>
      <c r="K856" t="s">
        <v>1545</v>
      </c>
      <c r="N856" t="s">
        <v>46</v>
      </c>
      <c r="O856" t="s">
        <v>1009</v>
      </c>
      <c r="Q856" s="3">
        <f t="shared" si="14"/>
        <v>3</v>
      </c>
      <c r="R856" s="3">
        <v>1</v>
      </c>
      <c r="S856" s="3">
        <v>0</v>
      </c>
      <c r="T856">
        <v>1</v>
      </c>
      <c r="U856">
        <v>2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t="s">
        <v>88</v>
      </c>
      <c r="AI856" t="s">
        <v>48</v>
      </c>
      <c r="AJ856" s="3"/>
      <c r="AM856" t="s">
        <v>1562</v>
      </c>
      <c r="AN856">
        <v>-122.50228706</v>
      </c>
      <c r="AO856">
        <v>37.773715989999999</v>
      </c>
    </row>
    <row r="857" spans="1:41">
      <c r="A857" s="1" t="s">
        <v>1446</v>
      </c>
      <c r="B857" s="1">
        <v>4</v>
      </c>
      <c r="C857" s="1" t="s">
        <v>894</v>
      </c>
      <c r="D857" s="1">
        <v>14393</v>
      </c>
      <c r="E857" s="4" t="s">
        <v>42</v>
      </c>
      <c r="F857" s="4" t="s">
        <v>895</v>
      </c>
      <c r="G857" s="1">
        <v>2</v>
      </c>
      <c r="H857" s="1" t="s">
        <v>1088</v>
      </c>
      <c r="I857">
        <v>4120</v>
      </c>
      <c r="K857" t="s">
        <v>1545</v>
      </c>
      <c r="N857" t="s">
        <v>46</v>
      </c>
      <c r="O857" t="s">
        <v>1108</v>
      </c>
      <c r="Q857" s="3">
        <f t="shared" ref="Q857:Q920" si="15">SUM(S857:AE857)</f>
        <v>2</v>
      </c>
      <c r="R857" s="3">
        <v>1</v>
      </c>
      <c r="S857">
        <v>1</v>
      </c>
      <c r="T857" s="3">
        <v>0</v>
      </c>
      <c r="U857">
        <v>1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t="s">
        <v>88</v>
      </c>
      <c r="AI857" t="s">
        <v>48</v>
      </c>
      <c r="AJ857" s="3"/>
      <c r="AL857" t="s">
        <v>1563</v>
      </c>
      <c r="AM857" t="s">
        <v>1564</v>
      </c>
      <c r="AN857">
        <v>-122.50297858</v>
      </c>
      <c r="AO857">
        <v>37.773693739999999</v>
      </c>
    </row>
    <row r="858" spans="1:41">
      <c r="A858" s="1" t="s">
        <v>1446</v>
      </c>
      <c r="B858" s="1">
        <v>4</v>
      </c>
      <c r="C858" s="1" t="s">
        <v>894</v>
      </c>
      <c r="D858" s="1">
        <v>14393</v>
      </c>
      <c r="E858" s="4" t="s">
        <v>42</v>
      </c>
      <c r="F858" s="4" t="s">
        <v>895</v>
      </c>
      <c r="G858" s="1">
        <v>2</v>
      </c>
      <c r="H858" s="1" t="s">
        <v>1097</v>
      </c>
      <c r="I858">
        <v>4150</v>
      </c>
      <c r="K858" t="s">
        <v>1545</v>
      </c>
      <c r="N858" t="s">
        <v>46</v>
      </c>
      <c r="O858" t="s">
        <v>1099</v>
      </c>
      <c r="Q858" s="3">
        <f t="shared" si="15"/>
        <v>2</v>
      </c>
      <c r="R858" s="3">
        <v>1</v>
      </c>
      <c r="S858" s="3">
        <v>0</v>
      </c>
      <c r="T858" s="3">
        <v>0</v>
      </c>
      <c r="U858">
        <v>1</v>
      </c>
      <c r="V858">
        <v>1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t="s">
        <v>88</v>
      </c>
      <c r="AI858" t="s">
        <v>48</v>
      </c>
      <c r="AJ858" s="3" t="s">
        <v>135</v>
      </c>
      <c r="AL858" t="s">
        <v>1565</v>
      </c>
      <c r="AM858" t="s">
        <v>1566</v>
      </c>
      <c r="AN858">
        <v>-122.50318396</v>
      </c>
      <c r="AO858">
        <v>37.773621140000003</v>
      </c>
    </row>
    <row r="859" spans="1:41">
      <c r="A859" s="1" t="s">
        <v>1446</v>
      </c>
      <c r="B859" s="1">
        <v>4</v>
      </c>
      <c r="C859" s="1" t="s">
        <v>894</v>
      </c>
      <c r="D859" s="1">
        <v>14393</v>
      </c>
      <c r="E859" s="4" t="s">
        <v>42</v>
      </c>
      <c r="F859" s="4" t="s">
        <v>895</v>
      </c>
      <c r="G859" s="1">
        <v>2</v>
      </c>
      <c r="H859" s="1" t="s">
        <v>1101</v>
      </c>
      <c r="I859" t="s">
        <v>1567</v>
      </c>
      <c r="K859" t="s">
        <v>1568</v>
      </c>
      <c r="N859" t="s">
        <v>46</v>
      </c>
      <c r="O859" t="s">
        <v>950</v>
      </c>
      <c r="Q859" s="3">
        <f t="shared" si="15"/>
        <v>4</v>
      </c>
      <c r="R859" s="3">
        <v>1</v>
      </c>
      <c r="S859">
        <v>2</v>
      </c>
      <c r="T859" s="3">
        <v>0</v>
      </c>
      <c r="U859">
        <v>2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t="s">
        <v>47</v>
      </c>
      <c r="AI859" t="s">
        <v>48</v>
      </c>
      <c r="AJ859" s="3"/>
      <c r="AM859" t="s">
        <v>1569</v>
      </c>
      <c r="AN859">
        <v>-122.50683418</v>
      </c>
      <c r="AO859">
        <v>37.77384077</v>
      </c>
    </row>
    <row r="860" spans="1:41">
      <c r="A860" s="1" t="s">
        <v>1446</v>
      </c>
      <c r="B860" s="1">
        <v>4</v>
      </c>
      <c r="C860" s="1" t="s">
        <v>894</v>
      </c>
      <c r="D860" s="1">
        <v>14393</v>
      </c>
      <c r="E860" s="4" t="s">
        <v>42</v>
      </c>
      <c r="F860" s="4" t="s">
        <v>895</v>
      </c>
      <c r="G860" s="1">
        <v>2</v>
      </c>
      <c r="H860" s="1" t="s">
        <v>1104</v>
      </c>
      <c r="I860" t="s">
        <v>1567</v>
      </c>
      <c r="K860" t="s">
        <v>1568</v>
      </c>
      <c r="N860" t="s">
        <v>46</v>
      </c>
      <c r="O860" t="s">
        <v>950</v>
      </c>
      <c r="Q860" s="3">
        <f t="shared" si="15"/>
        <v>4</v>
      </c>
      <c r="R860" s="3">
        <v>1</v>
      </c>
      <c r="S860">
        <v>2</v>
      </c>
      <c r="T860" s="3">
        <v>0</v>
      </c>
      <c r="U860">
        <v>2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t="s">
        <v>47</v>
      </c>
      <c r="AI860" t="s">
        <v>48</v>
      </c>
      <c r="AJ860" s="3"/>
      <c r="AM860" t="s">
        <v>1570</v>
      </c>
      <c r="AN860">
        <v>-122.50683418</v>
      </c>
      <c r="AO860">
        <v>37.77384077</v>
      </c>
    </row>
    <row r="861" spans="1:41">
      <c r="A861" s="1" t="s">
        <v>1446</v>
      </c>
      <c r="B861" s="1">
        <v>4</v>
      </c>
      <c r="C861" s="1" t="s">
        <v>894</v>
      </c>
      <c r="D861" s="1">
        <v>14393</v>
      </c>
      <c r="E861" s="4" t="s">
        <v>42</v>
      </c>
      <c r="F861" s="4" t="s">
        <v>895</v>
      </c>
      <c r="G861" s="1">
        <v>2</v>
      </c>
      <c r="H861" s="1" t="s">
        <v>1106</v>
      </c>
      <c r="I861">
        <v>762</v>
      </c>
      <c r="K861" t="s">
        <v>1568</v>
      </c>
      <c r="N861" t="s">
        <v>46</v>
      </c>
      <c r="O861" t="s">
        <v>968</v>
      </c>
      <c r="Q861" s="3">
        <f t="shared" si="15"/>
        <v>2</v>
      </c>
      <c r="R861" s="3">
        <v>1</v>
      </c>
      <c r="S861" s="3">
        <v>0</v>
      </c>
      <c r="T861" s="3">
        <v>0</v>
      </c>
      <c r="U861" s="3">
        <v>0</v>
      </c>
      <c r="V861">
        <v>2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t="s">
        <v>47</v>
      </c>
      <c r="AI861" t="s">
        <v>48</v>
      </c>
      <c r="AJ861" s="3"/>
      <c r="AM861" t="s">
        <v>1571</v>
      </c>
      <c r="AN861">
        <v>-122.50680645</v>
      </c>
      <c r="AO861">
        <v>37.774078469999999</v>
      </c>
    </row>
    <row r="862" spans="1:41">
      <c r="A862" s="1" t="s">
        <v>1446</v>
      </c>
      <c r="B862" s="1">
        <v>4</v>
      </c>
      <c r="C862" s="1" t="s">
        <v>894</v>
      </c>
      <c r="D862" s="1">
        <v>14393</v>
      </c>
      <c r="E862" s="4" t="s">
        <v>42</v>
      </c>
      <c r="F862" s="4" t="s">
        <v>895</v>
      </c>
      <c r="G862" s="1">
        <v>2</v>
      </c>
      <c r="H862" s="1" t="s">
        <v>1108</v>
      </c>
      <c r="I862" t="s">
        <v>1572</v>
      </c>
      <c r="K862" t="s">
        <v>1568</v>
      </c>
      <c r="N862" t="s">
        <v>46</v>
      </c>
      <c r="O862" t="s">
        <v>1003</v>
      </c>
      <c r="Q862" s="3">
        <f t="shared" si="15"/>
        <v>2</v>
      </c>
      <c r="R862" s="3">
        <v>1</v>
      </c>
      <c r="S862">
        <v>1</v>
      </c>
      <c r="T862">
        <v>1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t="s">
        <v>47</v>
      </c>
      <c r="AI862" t="s">
        <v>48</v>
      </c>
      <c r="AJ862" s="3"/>
      <c r="AM862" t="s">
        <v>1573</v>
      </c>
      <c r="AN862">
        <v>-122.50682448000001</v>
      </c>
      <c r="AO862">
        <v>37.774216459999998</v>
      </c>
    </row>
    <row r="863" spans="1:41">
      <c r="A863" s="1" t="s">
        <v>1446</v>
      </c>
      <c r="B863" s="1">
        <v>4</v>
      </c>
      <c r="C863" s="1" t="s">
        <v>894</v>
      </c>
      <c r="D863" s="1">
        <v>14393</v>
      </c>
      <c r="E863" s="4" t="s">
        <v>42</v>
      </c>
      <c r="F863" s="4" t="s">
        <v>895</v>
      </c>
      <c r="G863" s="1">
        <v>2</v>
      </c>
      <c r="H863" s="1" t="s">
        <v>1111</v>
      </c>
      <c r="I863">
        <v>746</v>
      </c>
      <c r="K863" t="s">
        <v>1027</v>
      </c>
      <c r="N863" t="s">
        <v>46</v>
      </c>
      <c r="O863" t="s">
        <v>984</v>
      </c>
      <c r="Q863" s="3">
        <f t="shared" si="15"/>
        <v>1</v>
      </c>
      <c r="R863" s="3">
        <v>1</v>
      </c>
      <c r="S863" s="3">
        <v>0</v>
      </c>
      <c r="T863" s="3">
        <v>0</v>
      </c>
      <c r="U863" s="3">
        <v>0</v>
      </c>
      <c r="V863">
        <v>1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t="s">
        <v>88</v>
      </c>
      <c r="AI863" t="s">
        <v>48</v>
      </c>
      <c r="AJ863" s="3"/>
      <c r="AM863" t="s">
        <v>1574</v>
      </c>
      <c r="AN863">
        <v>-122.50683327</v>
      </c>
      <c r="AO863">
        <v>37.774384920000003</v>
      </c>
    </row>
    <row r="864" spans="1:41">
      <c r="A864" s="1" t="s">
        <v>1446</v>
      </c>
      <c r="B864" s="1">
        <v>4</v>
      </c>
      <c r="C864" s="1" t="s">
        <v>894</v>
      </c>
      <c r="D864" s="1">
        <v>14393</v>
      </c>
      <c r="E864" s="4" t="s">
        <v>42</v>
      </c>
      <c r="F864" s="4" t="s">
        <v>895</v>
      </c>
      <c r="G864" s="1">
        <v>2</v>
      </c>
      <c r="H864" s="1" t="s">
        <v>1041</v>
      </c>
      <c r="I864" t="s">
        <v>1575</v>
      </c>
      <c r="K864" t="s">
        <v>1027</v>
      </c>
      <c r="N864" t="s">
        <v>46</v>
      </c>
      <c r="O864" t="s">
        <v>1133</v>
      </c>
      <c r="Q864" s="3">
        <f t="shared" si="15"/>
        <v>4</v>
      </c>
      <c r="R864" s="3">
        <v>1</v>
      </c>
      <c r="S864" s="3">
        <v>0</v>
      </c>
      <c r="T864" s="3">
        <v>0</v>
      </c>
      <c r="U864">
        <v>2</v>
      </c>
      <c r="V864">
        <v>2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t="s">
        <v>88</v>
      </c>
      <c r="AI864" t="s">
        <v>48</v>
      </c>
      <c r="AJ864" s="3"/>
      <c r="AL864" t="s">
        <v>1576</v>
      </c>
      <c r="AM864" t="s">
        <v>1577</v>
      </c>
      <c r="AN864">
        <v>-122.50685636999999</v>
      </c>
      <c r="AO864">
        <v>37.774498979999997</v>
      </c>
    </row>
    <row r="865" spans="1:41">
      <c r="A865" s="1" t="s">
        <v>1446</v>
      </c>
      <c r="B865" s="1">
        <v>4</v>
      </c>
      <c r="C865" s="1" t="s">
        <v>894</v>
      </c>
      <c r="D865" s="1">
        <v>14393</v>
      </c>
      <c r="E865" s="4" t="s">
        <v>42</v>
      </c>
      <c r="F865" s="4" t="s">
        <v>895</v>
      </c>
      <c r="G865" s="1">
        <v>2</v>
      </c>
      <c r="H865" s="1" t="s">
        <v>1115</v>
      </c>
      <c r="I865">
        <v>730</v>
      </c>
      <c r="K865" t="s">
        <v>1027</v>
      </c>
      <c r="N865" t="s">
        <v>46</v>
      </c>
      <c r="O865" t="s">
        <v>966</v>
      </c>
      <c r="Q865" s="3">
        <f t="shared" si="15"/>
        <v>2</v>
      </c>
      <c r="R865" s="3">
        <v>1</v>
      </c>
      <c r="S865" s="3">
        <v>0</v>
      </c>
      <c r="T865">
        <v>1</v>
      </c>
      <c r="U865">
        <v>1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t="s">
        <v>88</v>
      </c>
      <c r="AI865" t="s">
        <v>48</v>
      </c>
      <c r="AJ865" s="3"/>
      <c r="AM865" t="s">
        <v>1578</v>
      </c>
      <c r="AN865">
        <v>-122.50683644</v>
      </c>
      <c r="AO865">
        <v>37.774662890000002</v>
      </c>
    </row>
    <row r="866" spans="1:41">
      <c r="A866" s="1" t="s">
        <v>1446</v>
      </c>
      <c r="B866" s="1">
        <v>4</v>
      </c>
      <c r="C866" s="1" t="s">
        <v>894</v>
      </c>
      <c r="D866" s="1">
        <v>14393</v>
      </c>
      <c r="E866" s="4" t="s">
        <v>42</v>
      </c>
      <c r="F866" s="4" t="s">
        <v>895</v>
      </c>
      <c r="G866" s="1">
        <v>2</v>
      </c>
      <c r="H866" s="1" t="s">
        <v>1118</v>
      </c>
      <c r="I866" t="s">
        <v>1579</v>
      </c>
      <c r="K866" t="s">
        <v>1027</v>
      </c>
      <c r="N866" t="s">
        <v>46</v>
      </c>
      <c r="O866" t="s">
        <v>1064</v>
      </c>
      <c r="Q866" s="3">
        <f t="shared" si="15"/>
        <v>4</v>
      </c>
      <c r="R866" s="3">
        <v>1</v>
      </c>
      <c r="S866">
        <v>2</v>
      </c>
      <c r="T866" s="3">
        <v>0</v>
      </c>
      <c r="U866">
        <v>2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t="s">
        <v>88</v>
      </c>
      <c r="AI866" t="s">
        <v>48</v>
      </c>
      <c r="AJ866" s="3"/>
      <c r="AM866" t="s">
        <v>1580</v>
      </c>
      <c r="AN866">
        <v>-122.50686281</v>
      </c>
      <c r="AO866">
        <v>37.774720799999997</v>
      </c>
    </row>
    <row r="867" spans="1:41">
      <c r="A867" s="1" t="s">
        <v>1446</v>
      </c>
      <c r="B867" s="1">
        <v>4</v>
      </c>
      <c r="C867" s="1" t="s">
        <v>894</v>
      </c>
      <c r="D867" s="1">
        <v>14393</v>
      </c>
      <c r="E867" s="4" t="s">
        <v>42</v>
      </c>
      <c r="F867" s="4" t="s">
        <v>895</v>
      </c>
      <c r="G867" s="1">
        <v>2</v>
      </c>
      <c r="H867" s="1" t="s">
        <v>1122</v>
      </c>
      <c r="I867" t="s">
        <v>1581</v>
      </c>
      <c r="K867" t="s">
        <v>1027</v>
      </c>
      <c r="N867" t="s">
        <v>46</v>
      </c>
      <c r="O867" t="s">
        <v>1077</v>
      </c>
      <c r="Q867" s="3">
        <f t="shared" si="15"/>
        <v>3</v>
      </c>
      <c r="R867" s="3">
        <v>1</v>
      </c>
      <c r="S867" s="3">
        <v>0</v>
      </c>
      <c r="T867">
        <v>1</v>
      </c>
      <c r="U867">
        <v>2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t="s">
        <v>88</v>
      </c>
      <c r="AI867" t="s">
        <v>48</v>
      </c>
      <c r="AJ867" s="3"/>
      <c r="AM867" t="s">
        <v>1582</v>
      </c>
      <c r="AN867">
        <v>-122.5068751</v>
      </c>
      <c r="AO867">
        <v>37.774906770000001</v>
      </c>
    </row>
    <row r="868" spans="1:41">
      <c r="A868" s="1" t="s">
        <v>1446</v>
      </c>
      <c r="B868" s="1">
        <v>4</v>
      </c>
      <c r="C868" s="1" t="s">
        <v>894</v>
      </c>
      <c r="D868" s="1">
        <v>14393</v>
      </c>
      <c r="E868" s="4" t="s">
        <v>42</v>
      </c>
      <c r="F868" s="4" t="s">
        <v>895</v>
      </c>
      <c r="G868" s="1">
        <v>2</v>
      </c>
      <c r="H868" s="1" t="s">
        <v>1124</v>
      </c>
      <c r="I868">
        <v>712</v>
      </c>
      <c r="K868" t="s">
        <v>1027</v>
      </c>
      <c r="N868" t="s">
        <v>46</v>
      </c>
      <c r="O868" t="s">
        <v>984</v>
      </c>
      <c r="Q868" s="3">
        <f t="shared" si="15"/>
        <v>1</v>
      </c>
      <c r="R868" s="3">
        <v>1</v>
      </c>
      <c r="S868" s="3">
        <v>0</v>
      </c>
      <c r="T868">
        <v>1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t="s">
        <v>88</v>
      </c>
      <c r="AI868" t="s">
        <v>48</v>
      </c>
      <c r="AJ868" s="3"/>
      <c r="AM868" t="s">
        <v>1583</v>
      </c>
      <c r="AN868">
        <v>-122.50688221</v>
      </c>
      <c r="AO868">
        <v>37.775020150000003</v>
      </c>
    </row>
    <row r="869" spans="1:41">
      <c r="A869" s="1" t="s">
        <v>1446</v>
      </c>
      <c r="B869" s="1">
        <v>4</v>
      </c>
      <c r="C869" s="1" t="s">
        <v>894</v>
      </c>
      <c r="D869" s="1">
        <v>14393</v>
      </c>
      <c r="E869" s="4" t="s">
        <v>42</v>
      </c>
      <c r="F869" s="4" t="s">
        <v>895</v>
      </c>
      <c r="G869" s="1">
        <v>2</v>
      </c>
      <c r="H869" s="1" t="s">
        <v>1066</v>
      </c>
      <c r="I869" t="s">
        <v>1584</v>
      </c>
      <c r="K869" t="s">
        <v>1027</v>
      </c>
      <c r="N869" t="s">
        <v>46</v>
      </c>
      <c r="O869" t="s">
        <v>946</v>
      </c>
      <c r="Q869" s="3">
        <f t="shared" si="15"/>
        <v>4</v>
      </c>
      <c r="R869" s="3">
        <v>1</v>
      </c>
      <c r="S869" s="3">
        <v>0</v>
      </c>
      <c r="T869" s="3">
        <v>0</v>
      </c>
      <c r="U869">
        <v>4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t="s">
        <v>88</v>
      </c>
      <c r="AI869" t="s">
        <v>48</v>
      </c>
      <c r="AJ869" s="3"/>
      <c r="AM869" t="s">
        <v>1585</v>
      </c>
      <c r="AN869">
        <v>-122.50688683</v>
      </c>
      <c r="AO869">
        <v>37.775108330000002</v>
      </c>
    </row>
    <row r="870" spans="1:41">
      <c r="A870" s="1" t="s">
        <v>1446</v>
      </c>
      <c r="B870" s="1">
        <v>4</v>
      </c>
      <c r="C870" s="1" t="s">
        <v>894</v>
      </c>
      <c r="D870" s="1">
        <v>14393</v>
      </c>
      <c r="E870" s="4" t="s">
        <v>42</v>
      </c>
      <c r="F870" s="4" t="s">
        <v>895</v>
      </c>
      <c r="G870" s="1">
        <v>2</v>
      </c>
      <c r="H870" s="1" t="s">
        <v>1129</v>
      </c>
      <c r="I870">
        <v>4500</v>
      </c>
      <c r="K870" t="s">
        <v>901</v>
      </c>
      <c r="N870" t="s">
        <v>46</v>
      </c>
      <c r="O870" t="s">
        <v>968</v>
      </c>
      <c r="Q870" s="3">
        <f t="shared" si="15"/>
        <v>1</v>
      </c>
      <c r="R870" s="3">
        <v>1</v>
      </c>
      <c r="S870" s="3">
        <v>0</v>
      </c>
      <c r="T870" s="3">
        <v>0</v>
      </c>
      <c r="U870">
        <v>1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t="s">
        <v>47</v>
      </c>
      <c r="AI870" t="s">
        <v>48</v>
      </c>
      <c r="AJ870" s="3"/>
      <c r="AM870" t="s">
        <v>1586</v>
      </c>
      <c r="AN870">
        <v>-122.50712206999999</v>
      </c>
      <c r="AO870">
        <v>37.7753601</v>
      </c>
    </row>
    <row r="871" spans="1:41">
      <c r="A871" s="1" t="s">
        <v>1446</v>
      </c>
      <c r="B871" s="1">
        <v>4</v>
      </c>
      <c r="C871" s="1" t="s">
        <v>894</v>
      </c>
      <c r="D871" s="1">
        <v>14393</v>
      </c>
      <c r="E871" s="4" t="s">
        <v>42</v>
      </c>
      <c r="F871" s="4" t="s">
        <v>895</v>
      </c>
      <c r="G871" s="1">
        <v>2</v>
      </c>
      <c r="H871" s="1" t="s">
        <v>1133</v>
      </c>
      <c r="I871">
        <v>4508</v>
      </c>
      <c r="K871" t="s">
        <v>901</v>
      </c>
      <c r="N871" t="s">
        <v>46</v>
      </c>
      <c r="O871" t="s">
        <v>973</v>
      </c>
      <c r="Q871" s="3">
        <f t="shared" si="15"/>
        <v>2</v>
      </c>
      <c r="R871" s="3">
        <v>1</v>
      </c>
      <c r="S871" s="3">
        <v>0</v>
      </c>
      <c r="T871" s="3">
        <v>0</v>
      </c>
      <c r="U871">
        <v>1</v>
      </c>
      <c r="V871">
        <v>1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t="s">
        <v>47</v>
      </c>
      <c r="AI871" t="s">
        <v>48</v>
      </c>
      <c r="AJ871" s="3"/>
      <c r="AM871" t="s">
        <v>1587</v>
      </c>
      <c r="AN871">
        <v>-122.50730283999999</v>
      </c>
      <c r="AO871">
        <v>37.775346519999999</v>
      </c>
    </row>
    <row r="872" spans="1:41">
      <c r="A872" s="1" t="s">
        <v>1446</v>
      </c>
      <c r="B872" s="1">
        <v>4</v>
      </c>
      <c r="C872" s="1" t="s">
        <v>894</v>
      </c>
      <c r="D872" s="1">
        <v>14393</v>
      </c>
      <c r="E872" s="4" t="s">
        <v>42</v>
      </c>
      <c r="F872" s="4" t="s">
        <v>895</v>
      </c>
      <c r="G872" s="1">
        <v>2</v>
      </c>
      <c r="H872" s="1" t="s">
        <v>1135</v>
      </c>
      <c r="I872">
        <v>4524</v>
      </c>
      <c r="K872" t="s">
        <v>901</v>
      </c>
      <c r="N872" t="s">
        <v>46</v>
      </c>
      <c r="O872" t="s">
        <v>1014</v>
      </c>
      <c r="Q872" s="3">
        <f t="shared" si="15"/>
        <v>2</v>
      </c>
      <c r="R872" s="3">
        <v>1</v>
      </c>
      <c r="S872">
        <v>1</v>
      </c>
      <c r="T872" s="3">
        <v>0</v>
      </c>
      <c r="U872">
        <v>1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t="s">
        <v>47</v>
      </c>
      <c r="AI872" t="s">
        <v>48</v>
      </c>
      <c r="AJ872" s="3"/>
      <c r="AM872" t="s">
        <v>1588</v>
      </c>
      <c r="AN872">
        <v>-122.50744558</v>
      </c>
      <c r="AO872">
        <v>37.775361109999999</v>
      </c>
    </row>
    <row r="873" spans="1:41">
      <c r="A873" s="1" t="s">
        <v>1446</v>
      </c>
      <c r="B873" s="1">
        <v>4</v>
      </c>
      <c r="C873" s="1" t="s">
        <v>894</v>
      </c>
      <c r="D873" s="1">
        <v>14393</v>
      </c>
      <c r="E873" s="4" t="s">
        <v>42</v>
      </c>
      <c r="F873" s="4" t="s">
        <v>895</v>
      </c>
      <c r="G873" s="1">
        <v>2</v>
      </c>
      <c r="H873" s="1" t="s">
        <v>1137</v>
      </c>
      <c r="I873">
        <v>4530</v>
      </c>
      <c r="K873" t="s">
        <v>901</v>
      </c>
      <c r="N873" t="s">
        <v>46</v>
      </c>
      <c r="O873" t="s">
        <v>973</v>
      </c>
      <c r="Q873" s="3">
        <f t="shared" si="15"/>
        <v>2</v>
      </c>
      <c r="R873" s="3">
        <v>1</v>
      </c>
      <c r="S873" s="3">
        <v>0</v>
      </c>
      <c r="T873" s="3">
        <v>0</v>
      </c>
      <c r="U873" s="3">
        <v>0</v>
      </c>
      <c r="V873">
        <v>2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t="s">
        <v>47</v>
      </c>
      <c r="AI873" t="s">
        <v>48</v>
      </c>
      <c r="AJ873" s="3"/>
      <c r="AM873" t="s">
        <v>1589</v>
      </c>
      <c r="AN873">
        <v>-122.50755153999999</v>
      </c>
      <c r="AO873">
        <v>37.775351909999998</v>
      </c>
    </row>
    <row r="874" spans="1:41">
      <c r="A874" s="1" t="s">
        <v>1446</v>
      </c>
      <c r="B874" s="1">
        <v>4</v>
      </c>
      <c r="C874" s="1" t="s">
        <v>894</v>
      </c>
      <c r="D874" s="1">
        <v>14393</v>
      </c>
      <c r="E874" s="4" t="s">
        <v>42</v>
      </c>
      <c r="F874" s="4" t="s">
        <v>895</v>
      </c>
      <c r="G874" s="1">
        <v>2</v>
      </c>
      <c r="H874" s="1" t="s">
        <v>1140</v>
      </c>
      <c r="I874">
        <v>4550</v>
      </c>
      <c r="K874" t="s">
        <v>901</v>
      </c>
      <c r="N874" t="s">
        <v>46</v>
      </c>
      <c r="O874" t="s">
        <v>1014</v>
      </c>
      <c r="Q874" s="3">
        <f t="shared" si="15"/>
        <v>1</v>
      </c>
      <c r="R874" s="3">
        <v>1</v>
      </c>
      <c r="S874" s="3">
        <v>0</v>
      </c>
      <c r="T874" s="3">
        <v>0</v>
      </c>
      <c r="U874">
        <v>1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t="s">
        <v>47</v>
      </c>
      <c r="AI874" t="s">
        <v>48</v>
      </c>
      <c r="AJ874" s="3"/>
      <c r="AL874" t="s">
        <v>1590</v>
      </c>
      <c r="AM874" t="s">
        <v>1591</v>
      </c>
      <c r="AN874">
        <v>-122.50777443</v>
      </c>
      <c r="AO874">
        <v>37.77531381</v>
      </c>
    </row>
    <row r="875" spans="1:41">
      <c r="A875" s="1" t="s">
        <v>1446</v>
      </c>
      <c r="B875" s="1">
        <v>4</v>
      </c>
      <c r="C875" s="1" t="s">
        <v>894</v>
      </c>
      <c r="D875" s="1">
        <v>14393</v>
      </c>
      <c r="E875" s="4" t="s">
        <v>42</v>
      </c>
      <c r="F875" s="4" t="s">
        <v>895</v>
      </c>
      <c r="G875" s="1">
        <v>2</v>
      </c>
      <c r="H875" s="1" t="s">
        <v>1143</v>
      </c>
      <c r="I875">
        <v>4660</v>
      </c>
      <c r="K875" t="s">
        <v>901</v>
      </c>
      <c r="N875" t="s">
        <v>46</v>
      </c>
      <c r="O875" t="s">
        <v>1017</v>
      </c>
      <c r="Q875" s="3">
        <f t="shared" si="15"/>
        <v>1</v>
      </c>
      <c r="R875" s="3">
        <v>1</v>
      </c>
      <c r="S875" s="3">
        <v>0</v>
      </c>
      <c r="T875" s="3">
        <v>0</v>
      </c>
      <c r="U875" s="3">
        <v>0</v>
      </c>
      <c r="V875">
        <v>1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t="s">
        <v>88</v>
      </c>
      <c r="AI875" t="s">
        <v>48</v>
      </c>
      <c r="AJ875" s="3"/>
      <c r="AM875" t="s">
        <v>1592</v>
      </c>
      <c r="AN875">
        <v>-122.50848014</v>
      </c>
      <c r="AO875">
        <v>37.77525661</v>
      </c>
    </row>
    <row r="876" spans="1:41">
      <c r="A876" s="1" t="s">
        <v>1446</v>
      </c>
      <c r="B876" s="1">
        <v>4</v>
      </c>
      <c r="C876" s="1" t="s">
        <v>894</v>
      </c>
      <c r="D876" s="1">
        <v>14393</v>
      </c>
      <c r="E876" s="4" t="s">
        <v>42</v>
      </c>
      <c r="F876" s="4" t="s">
        <v>895</v>
      </c>
      <c r="G876" s="1">
        <v>2</v>
      </c>
      <c r="H876" s="1" t="s">
        <v>1145</v>
      </c>
      <c r="I876">
        <v>4630</v>
      </c>
      <c r="K876" t="s">
        <v>901</v>
      </c>
      <c r="N876" t="s">
        <v>46</v>
      </c>
      <c r="O876" t="s">
        <v>1003</v>
      </c>
      <c r="Q876" s="3">
        <f t="shared" si="15"/>
        <v>1</v>
      </c>
      <c r="R876" s="3">
        <v>1</v>
      </c>
      <c r="S876" s="3">
        <v>0</v>
      </c>
      <c r="T876" s="3">
        <v>0</v>
      </c>
      <c r="U876" s="3">
        <v>0</v>
      </c>
      <c r="V876">
        <v>1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t="s">
        <v>88</v>
      </c>
      <c r="AI876" t="s">
        <v>48</v>
      </c>
      <c r="AJ876" s="3"/>
      <c r="AM876" t="s">
        <v>1593</v>
      </c>
      <c r="AN876">
        <v>-122.50851604</v>
      </c>
      <c r="AO876">
        <v>37.775270900000002</v>
      </c>
    </row>
    <row r="877" spans="1:41">
      <c r="A877" s="1" t="s">
        <v>1446</v>
      </c>
      <c r="B877" s="1">
        <v>4</v>
      </c>
      <c r="C877" s="1" t="s">
        <v>894</v>
      </c>
      <c r="D877" s="1">
        <v>14393</v>
      </c>
      <c r="E877" s="4" t="s">
        <v>42</v>
      </c>
      <c r="F877" s="4" t="s">
        <v>895</v>
      </c>
      <c r="G877" s="1">
        <v>2</v>
      </c>
      <c r="H877" s="1" t="s">
        <v>1050</v>
      </c>
      <c r="I877">
        <v>4650</v>
      </c>
      <c r="K877" t="s">
        <v>901</v>
      </c>
      <c r="N877" t="s">
        <v>46</v>
      </c>
      <c r="O877" t="s">
        <v>1077</v>
      </c>
      <c r="Q877" s="3">
        <f t="shared" si="15"/>
        <v>2</v>
      </c>
      <c r="R877" s="3">
        <v>1</v>
      </c>
      <c r="S877" s="3">
        <v>0</v>
      </c>
      <c r="T877" s="3">
        <v>0</v>
      </c>
      <c r="U877">
        <v>2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t="s">
        <v>88</v>
      </c>
      <c r="AI877" t="s">
        <v>50</v>
      </c>
      <c r="AJ877" s="3"/>
      <c r="AM877" t="s">
        <v>1594</v>
      </c>
      <c r="AN877">
        <v>-122.50891813</v>
      </c>
      <c r="AO877">
        <v>37.775289659999999</v>
      </c>
    </row>
    <row r="878" spans="1:41">
      <c r="A878" s="1" t="s">
        <v>1446</v>
      </c>
      <c r="B878" s="1">
        <v>4</v>
      </c>
      <c r="C878" s="1" t="s">
        <v>894</v>
      </c>
      <c r="D878" s="1">
        <v>14393</v>
      </c>
      <c r="E878" s="4" t="s">
        <v>42</v>
      </c>
      <c r="F878" s="4" t="s">
        <v>895</v>
      </c>
      <c r="G878" s="1">
        <v>2</v>
      </c>
      <c r="H878" s="1" t="s">
        <v>897</v>
      </c>
      <c r="K878" t="s">
        <v>1595</v>
      </c>
      <c r="N878" t="s">
        <v>46</v>
      </c>
      <c r="O878" t="s">
        <v>930</v>
      </c>
      <c r="Q878" s="3">
        <f t="shared" si="15"/>
        <v>1</v>
      </c>
      <c r="R878" s="3">
        <v>1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>
        <v>1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t="s">
        <v>47</v>
      </c>
      <c r="AI878" t="s">
        <v>48</v>
      </c>
      <c r="AJ878" s="3" t="s">
        <v>135</v>
      </c>
      <c r="AM878" t="s">
        <v>1596</v>
      </c>
      <c r="AN878">
        <v>-122.50939408000001</v>
      </c>
      <c r="AO878">
        <v>37.778964100000003</v>
      </c>
    </row>
    <row r="879" spans="1:41">
      <c r="A879" s="1" t="s">
        <v>1446</v>
      </c>
      <c r="B879" s="1">
        <v>4</v>
      </c>
      <c r="C879" s="1" t="s">
        <v>894</v>
      </c>
      <c r="D879" s="1">
        <v>14393</v>
      </c>
      <c r="E879" s="4" t="s">
        <v>42</v>
      </c>
      <c r="F879" s="4" t="s">
        <v>895</v>
      </c>
      <c r="G879" s="1">
        <v>2</v>
      </c>
      <c r="H879" s="1" t="s">
        <v>1152</v>
      </c>
      <c r="I879">
        <v>545</v>
      </c>
      <c r="K879" t="s">
        <v>945</v>
      </c>
      <c r="N879" t="s">
        <v>46</v>
      </c>
      <c r="O879" t="s">
        <v>1104</v>
      </c>
      <c r="Q879" s="3">
        <f t="shared" si="15"/>
        <v>2</v>
      </c>
      <c r="R879" s="3">
        <v>1</v>
      </c>
      <c r="S879" s="3">
        <v>0</v>
      </c>
      <c r="T879" s="3">
        <v>0</v>
      </c>
      <c r="U879" s="3">
        <v>0</v>
      </c>
      <c r="V879">
        <v>1</v>
      </c>
      <c r="W879">
        <v>1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t="s">
        <v>47</v>
      </c>
      <c r="AI879" t="s">
        <v>50</v>
      </c>
      <c r="AJ879" s="3"/>
      <c r="AM879" t="s">
        <v>1597</v>
      </c>
      <c r="AN879">
        <v>-122.50944017</v>
      </c>
      <c r="AO879">
        <v>37.779609729999997</v>
      </c>
    </row>
    <row r="880" spans="1:41">
      <c r="A880" s="1" t="s">
        <v>1446</v>
      </c>
      <c r="B880" s="1">
        <v>4</v>
      </c>
      <c r="C880" s="1" t="s">
        <v>894</v>
      </c>
      <c r="D880" s="1">
        <v>14393</v>
      </c>
      <c r="E880" s="4" t="s">
        <v>42</v>
      </c>
      <c r="F880" s="4" t="s">
        <v>895</v>
      </c>
      <c r="G880" s="1">
        <v>2</v>
      </c>
      <c r="H880" s="1" t="s">
        <v>1082</v>
      </c>
      <c r="I880">
        <v>902</v>
      </c>
      <c r="K880" t="s">
        <v>945</v>
      </c>
      <c r="N880" t="s">
        <v>46</v>
      </c>
      <c r="O880" t="s">
        <v>1229</v>
      </c>
      <c r="Q880" s="3">
        <f t="shared" si="15"/>
        <v>2</v>
      </c>
      <c r="R880" s="3">
        <v>1</v>
      </c>
      <c r="S880" s="3">
        <v>0</v>
      </c>
      <c r="T880" s="3">
        <v>0</v>
      </c>
      <c r="U880" s="3">
        <v>0</v>
      </c>
      <c r="V880">
        <v>2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t="s">
        <v>88</v>
      </c>
      <c r="AI880" t="s">
        <v>48</v>
      </c>
      <c r="AJ880" s="3"/>
      <c r="AL880" t="s">
        <v>1598</v>
      </c>
      <c r="AM880" t="s">
        <v>1599</v>
      </c>
      <c r="AN880">
        <v>-122.51272178000001</v>
      </c>
      <c r="AO880">
        <v>37.779141240000001</v>
      </c>
    </row>
    <row r="881" spans="1:41">
      <c r="A881" s="1" t="s">
        <v>1446</v>
      </c>
      <c r="B881" s="1">
        <v>4</v>
      </c>
      <c r="C881" s="1" t="s">
        <v>894</v>
      </c>
      <c r="D881" s="1">
        <v>14393</v>
      </c>
      <c r="E881" s="4" t="s">
        <v>42</v>
      </c>
      <c r="F881" s="4" t="s">
        <v>895</v>
      </c>
      <c r="G881" s="1">
        <v>2</v>
      </c>
      <c r="H881" s="1" t="s">
        <v>1054</v>
      </c>
      <c r="K881" t="s">
        <v>937</v>
      </c>
      <c r="N881" t="s">
        <v>46</v>
      </c>
      <c r="P881" t="s">
        <v>1600</v>
      </c>
      <c r="Q881" s="3">
        <f t="shared" si="15"/>
        <v>6</v>
      </c>
      <c r="R881" s="3">
        <v>6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6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t="s">
        <v>47</v>
      </c>
      <c r="AI881" t="s">
        <v>50</v>
      </c>
      <c r="AJ881" s="3"/>
      <c r="AL881" t="s">
        <v>1601</v>
      </c>
      <c r="AM881" t="s">
        <v>1602</v>
      </c>
      <c r="AN881">
        <v>-122.51176185</v>
      </c>
      <c r="AO881">
        <v>37.776122819999998</v>
      </c>
    </row>
    <row r="882" spans="1:41">
      <c r="A882" s="1" t="s">
        <v>1446</v>
      </c>
      <c r="B882" s="1">
        <v>4</v>
      </c>
      <c r="C882" s="1" t="s">
        <v>894</v>
      </c>
      <c r="D882" s="1">
        <v>14393</v>
      </c>
      <c r="E882" s="4" t="s">
        <v>42</v>
      </c>
      <c r="F882" s="4" t="s">
        <v>895</v>
      </c>
      <c r="G882" s="1">
        <v>2</v>
      </c>
      <c r="H882" s="1" t="s">
        <v>1157</v>
      </c>
      <c r="I882">
        <v>850</v>
      </c>
      <c r="K882" t="s">
        <v>921</v>
      </c>
      <c r="N882" t="s">
        <v>46</v>
      </c>
      <c r="O882" t="s">
        <v>1157</v>
      </c>
      <c r="Q882" s="3">
        <f t="shared" si="15"/>
        <v>3</v>
      </c>
      <c r="R882" s="3">
        <v>1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>
        <v>3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t="s">
        <v>47</v>
      </c>
      <c r="AI882" t="s">
        <v>50</v>
      </c>
      <c r="AJ882" s="3" t="s">
        <v>135</v>
      </c>
      <c r="AL882" t="s">
        <v>1603</v>
      </c>
      <c r="AM882" t="s">
        <v>1604</v>
      </c>
      <c r="AN882">
        <v>-122.50997904</v>
      </c>
      <c r="AO882">
        <v>37.771967850000003</v>
      </c>
    </row>
    <row r="883" spans="1:41">
      <c r="A883" s="1" t="s">
        <v>1446</v>
      </c>
      <c r="B883" s="1">
        <v>4</v>
      </c>
      <c r="C883" s="1" t="s">
        <v>894</v>
      </c>
      <c r="D883" s="1">
        <v>14393</v>
      </c>
      <c r="E883" s="4" t="s">
        <v>42</v>
      </c>
      <c r="F883" s="4" t="s">
        <v>895</v>
      </c>
      <c r="G883" s="1">
        <v>2</v>
      </c>
      <c r="H883" s="1" t="s">
        <v>1099</v>
      </c>
      <c r="I883">
        <v>4645</v>
      </c>
      <c r="K883" t="s">
        <v>901</v>
      </c>
      <c r="N883" t="s">
        <v>53</v>
      </c>
      <c r="O883" t="s">
        <v>1036</v>
      </c>
      <c r="Q883" s="3">
        <f t="shared" si="15"/>
        <v>3</v>
      </c>
      <c r="R883" s="3">
        <v>1</v>
      </c>
      <c r="S883" s="3">
        <v>0</v>
      </c>
      <c r="T883" s="3">
        <v>0</v>
      </c>
      <c r="U883">
        <v>1</v>
      </c>
      <c r="V883">
        <v>2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t="s">
        <v>88</v>
      </c>
      <c r="AI883" t="s">
        <v>48</v>
      </c>
      <c r="AJ883" s="3" t="s">
        <v>135</v>
      </c>
      <c r="AL883" t="s">
        <v>1381</v>
      </c>
      <c r="AM883" t="s">
        <v>1605</v>
      </c>
      <c r="AN883">
        <v>-122.50881387</v>
      </c>
      <c r="AO883">
        <v>37.775183990000002</v>
      </c>
    </row>
    <row r="884" spans="1:41">
      <c r="A884" s="1" t="s">
        <v>1446</v>
      </c>
      <c r="B884" s="1">
        <v>4</v>
      </c>
      <c r="C884" s="1" t="s">
        <v>894</v>
      </c>
      <c r="D884" s="1">
        <v>14393</v>
      </c>
      <c r="E884" s="4" t="s">
        <v>42</v>
      </c>
      <c r="F884" s="4" t="s">
        <v>895</v>
      </c>
      <c r="G884" s="1">
        <v>2</v>
      </c>
      <c r="H884" s="1" t="s">
        <v>1161</v>
      </c>
      <c r="I884">
        <v>1532</v>
      </c>
      <c r="K884" t="s">
        <v>901</v>
      </c>
      <c r="N884" t="s">
        <v>46</v>
      </c>
      <c r="O884" t="s">
        <v>964</v>
      </c>
      <c r="Q884" s="3">
        <f t="shared" si="15"/>
        <v>1</v>
      </c>
      <c r="R884" s="3">
        <v>1</v>
      </c>
      <c r="S884">
        <v>1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t="s">
        <v>47</v>
      </c>
      <c r="AI884" t="s">
        <v>48</v>
      </c>
      <c r="AJ884" s="3"/>
      <c r="AM884" t="s">
        <v>1606</v>
      </c>
      <c r="AN884">
        <v>-122.50759887</v>
      </c>
      <c r="AO884">
        <v>37.775168579999999</v>
      </c>
    </row>
    <row r="885" spans="1:41">
      <c r="A885" s="1" t="s">
        <v>1446</v>
      </c>
      <c r="B885" s="1">
        <v>4</v>
      </c>
      <c r="C885" s="1" t="s">
        <v>894</v>
      </c>
      <c r="D885" s="1">
        <v>14393</v>
      </c>
      <c r="E885" s="4" t="s">
        <v>42</v>
      </c>
      <c r="F885" s="4" t="s">
        <v>895</v>
      </c>
      <c r="G885" s="1">
        <v>2</v>
      </c>
      <c r="H885" s="1" t="s">
        <v>1165</v>
      </c>
      <c r="I885">
        <v>701</v>
      </c>
      <c r="K885" t="s">
        <v>1568</v>
      </c>
      <c r="N885" t="s">
        <v>46</v>
      </c>
      <c r="O885" t="s">
        <v>990</v>
      </c>
      <c r="Q885" s="3">
        <f t="shared" si="15"/>
        <v>1</v>
      </c>
      <c r="R885" s="3">
        <v>1</v>
      </c>
      <c r="S885" s="3">
        <v>0</v>
      </c>
      <c r="T885">
        <v>1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t="s">
        <v>47</v>
      </c>
      <c r="AI885" t="s">
        <v>48</v>
      </c>
      <c r="AJ885" s="3"/>
      <c r="AL885" t="s">
        <v>1607</v>
      </c>
      <c r="AM885" t="s">
        <v>1608</v>
      </c>
      <c r="AN885">
        <v>-122.50728671</v>
      </c>
      <c r="AO885">
        <v>37.775174290000002</v>
      </c>
    </row>
    <row r="886" spans="1:41">
      <c r="A886" s="1" t="s">
        <v>1446</v>
      </c>
      <c r="B886" s="1">
        <v>4</v>
      </c>
      <c r="C886" s="1" t="s">
        <v>894</v>
      </c>
      <c r="D886" s="1">
        <v>14393</v>
      </c>
      <c r="E886" s="4" t="s">
        <v>42</v>
      </c>
      <c r="F886" s="4" t="s">
        <v>895</v>
      </c>
      <c r="G886" s="1">
        <v>2</v>
      </c>
      <c r="H886" s="1" t="s">
        <v>1168</v>
      </c>
      <c r="I886" t="s">
        <v>1609</v>
      </c>
      <c r="K886" t="s">
        <v>1568</v>
      </c>
      <c r="N886" t="s">
        <v>46</v>
      </c>
      <c r="O886" t="s">
        <v>1009</v>
      </c>
      <c r="Q886" s="3">
        <f t="shared" si="15"/>
        <v>4</v>
      </c>
      <c r="R886" s="3">
        <v>1</v>
      </c>
      <c r="S886">
        <v>1</v>
      </c>
      <c r="T886">
        <v>1</v>
      </c>
      <c r="U886">
        <v>2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t="s">
        <v>88</v>
      </c>
      <c r="AI886" t="s">
        <v>48</v>
      </c>
      <c r="AJ886" s="3"/>
      <c r="AM886" t="s">
        <v>1610</v>
      </c>
      <c r="AN886">
        <v>-122.50702075</v>
      </c>
      <c r="AO886">
        <v>37.775044319999999</v>
      </c>
    </row>
    <row r="887" spans="1:41">
      <c r="A887" s="1" t="s">
        <v>1446</v>
      </c>
      <c r="B887" s="1">
        <v>4</v>
      </c>
      <c r="C887" s="1" t="s">
        <v>894</v>
      </c>
      <c r="D887" s="1">
        <v>14393</v>
      </c>
      <c r="E887" s="4" t="s">
        <v>42</v>
      </c>
      <c r="F887" s="4" t="s">
        <v>895</v>
      </c>
      <c r="G887" s="1">
        <v>2</v>
      </c>
      <c r="H887" s="1" t="s">
        <v>1172</v>
      </c>
      <c r="I887">
        <v>715</v>
      </c>
      <c r="K887" t="s">
        <v>1568</v>
      </c>
      <c r="N887" t="s">
        <v>46</v>
      </c>
      <c r="O887" t="s">
        <v>1012</v>
      </c>
      <c r="Q887" s="3">
        <f t="shared" si="15"/>
        <v>2</v>
      </c>
      <c r="R887" s="3">
        <v>1</v>
      </c>
      <c r="S887" s="3">
        <v>0</v>
      </c>
      <c r="T887" s="3">
        <v>0</v>
      </c>
      <c r="U887">
        <v>2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t="s">
        <v>88</v>
      </c>
      <c r="AI887" t="s">
        <v>48</v>
      </c>
      <c r="AJ887" s="3"/>
      <c r="AM887" t="s">
        <v>1611</v>
      </c>
      <c r="AN887">
        <v>-122.50698357</v>
      </c>
      <c r="AO887">
        <v>37.774934109999997</v>
      </c>
    </row>
    <row r="888" spans="1:41">
      <c r="A888" s="1" t="s">
        <v>1446</v>
      </c>
      <c r="B888" s="1">
        <v>4</v>
      </c>
      <c r="C888" s="1" t="s">
        <v>894</v>
      </c>
      <c r="D888" s="1">
        <v>14393</v>
      </c>
      <c r="E888" s="4" t="s">
        <v>42</v>
      </c>
      <c r="F888" s="4" t="s">
        <v>895</v>
      </c>
      <c r="G888" s="1">
        <v>2</v>
      </c>
      <c r="H888" s="1" t="s">
        <v>1174</v>
      </c>
      <c r="I888">
        <v>737</v>
      </c>
      <c r="K888" t="s">
        <v>1568</v>
      </c>
      <c r="N888" t="s">
        <v>46</v>
      </c>
      <c r="O888" t="s">
        <v>966</v>
      </c>
      <c r="Q888" s="3">
        <f t="shared" si="15"/>
        <v>2</v>
      </c>
      <c r="R888" s="3">
        <v>1</v>
      </c>
      <c r="S888">
        <v>1</v>
      </c>
      <c r="T888" s="3">
        <v>0</v>
      </c>
      <c r="U888">
        <v>1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t="s">
        <v>88</v>
      </c>
      <c r="AI888" t="s">
        <v>48</v>
      </c>
      <c r="AJ888" s="3"/>
      <c r="AM888" t="s">
        <v>1612</v>
      </c>
      <c r="AN888">
        <v>-122.50693789</v>
      </c>
      <c r="AO888">
        <v>37.774582289999998</v>
      </c>
    </row>
    <row r="889" spans="1:41">
      <c r="A889" s="1" t="s">
        <v>1446</v>
      </c>
      <c r="B889" s="1">
        <v>4</v>
      </c>
      <c r="C889" s="1" t="s">
        <v>894</v>
      </c>
      <c r="D889" s="1">
        <v>14393</v>
      </c>
      <c r="E889" s="4" t="s">
        <v>42</v>
      </c>
      <c r="F889" s="4" t="s">
        <v>895</v>
      </c>
      <c r="G889" s="1">
        <v>2</v>
      </c>
      <c r="H889" s="1" t="s">
        <v>1020</v>
      </c>
      <c r="I889">
        <v>745</v>
      </c>
      <c r="K889" t="s">
        <v>1568</v>
      </c>
      <c r="N889" t="s">
        <v>46</v>
      </c>
      <c r="O889" t="s">
        <v>1064</v>
      </c>
      <c r="Q889" s="3">
        <f t="shared" si="15"/>
        <v>4</v>
      </c>
      <c r="R889" s="3">
        <v>1</v>
      </c>
      <c r="S889">
        <v>2</v>
      </c>
      <c r="T889" s="3">
        <v>0</v>
      </c>
      <c r="U889">
        <v>2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t="s">
        <v>88</v>
      </c>
      <c r="AI889" t="s">
        <v>48</v>
      </c>
      <c r="AJ889" s="3"/>
      <c r="AM889" t="s">
        <v>1613</v>
      </c>
      <c r="AN889">
        <v>-122.50696105</v>
      </c>
      <c r="AO889">
        <v>37.774421179999997</v>
      </c>
    </row>
    <row r="890" spans="1:41">
      <c r="A890" s="1" t="s">
        <v>1446</v>
      </c>
      <c r="B890" s="1">
        <v>4</v>
      </c>
      <c r="C890" s="1" t="s">
        <v>894</v>
      </c>
      <c r="D890" s="1">
        <v>14393</v>
      </c>
      <c r="E890" s="4" t="s">
        <v>42</v>
      </c>
      <c r="F890" s="4" t="s">
        <v>895</v>
      </c>
      <c r="G890" s="1">
        <v>2</v>
      </c>
      <c r="H890" s="1" t="s">
        <v>1179</v>
      </c>
      <c r="I890">
        <v>759</v>
      </c>
      <c r="K890" t="s">
        <v>1568</v>
      </c>
      <c r="N890" t="s">
        <v>46</v>
      </c>
      <c r="O890" t="s">
        <v>930</v>
      </c>
      <c r="Q890" s="3">
        <f t="shared" si="15"/>
        <v>1</v>
      </c>
      <c r="R890" s="3">
        <v>1</v>
      </c>
      <c r="S890">
        <v>1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t="s">
        <v>47</v>
      </c>
      <c r="AI890" t="s">
        <v>48</v>
      </c>
      <c r="AJ890" s="3"/>
      <c r="AM890" t="s">
        <v>1614</v>
      </c>
      <c r="AN890">
        <v>-122.50692094</v>
      </c>
      <c r="AO890">
        <v>37.774138110000003</v>
      </c>
    </row>
    <row r="891" spans="1:41">
      <c r="A891" s="1" t="s">
        <v>1446</v>
      </c>
      <c r="B891" s="1">
        <v>4</v>
      </c>
      <c r="C891" s="1" t="s">
        <v>894</v>
      </c>
      <c r="D891" s="1">
        <v>14393</v>
      </c>
      <c r="E891" s="4" t="s">
        <v>42</v>
      </c>
      <c r="F891" s="4" t="s">
        <v>895</v>
      </c>
      <c r="G891" s="1">
        <v>2</v>
      </c>
      <c r="H891" s="1" t="s">
        <v>1182</v>
      </c>
      <c r="I891" t="s">
        <v>1615</v>
      </c>
      <c r="K891" t="s">
        <v>1568</v>
      </c>
      <c r="N891" t="s">
        <v>46</v>
      </c>
      <c r="O891" t="s">
        <v>1068</v>
      </c>
      <c r="Q891" s="3">
        <f t="shared" si="15"/>
        <v>3</v>
      </c>
      <c r="R891" s="3">
        <v>1</v>
      </c>
      <c r="S891">
        <v>1</v>
      </c>
      <c r="T891" s="3">
        <v>0</v>
      </c>
      <c r="U891">
        <v>2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t="s">
        <v>47</v>
      </c>
      <c r="AI891" t="s">
        <v>50</v>
      </c>
      <c r="AJ891" s="3"/>
      <c r="AL891" t="s">
        <v>1616</v>
      </c>
      <c r="AM891" t="s">
        <v>1617</v>
      </c>
      <c r="AN891">
        <v>-122.50691809</v>
      </c>
      <c r="AO891">
        <v>37.774074970000001</v>
      </c>
    </row>
    <row r="892" spans="1:41">
      <c r="A892" s="1" t="s">
        <v>1446</v>
      </c>
      <c r="B892" s="1">
        <v>4</v>
      </c>
      <c r="C892" s="1" t="s">
        <v>894</v>
      </c>
      <c r="D892" s="1">
        <v>14393</v>
      </c>
      <c r="E892" s="4" t="s">
        <v>42</v>
      </c>
      <c r="F892" s="4" t="s">
        <v>895</v>
      </c>
      <c r="G892" s="1">
        <v>2</v>
      </c>
      <c r="H892" s="1" t="s">
        <v>1184</v>
      </c>
      <c r="I892" t="s">
        <v>1618</v>
      </c>
      <c r="K892" t="s">
        <v>1568</v>
      </c>
      <c r="N892" t="s">
        <v>46</v>
      </c>
      <c r="O892" t="s">
        <v>981</v>
      </c>
      <c r="Q892" s="3">
        <f t="shared" si="15"/>
        <v>2</v>
      </c>
      <c r="R892" s="3">
        <v>1</v>
      </c>
      <c r="S892">
        <v>1</v>
      </c>
      <c r="T892">
        <v>1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t="s">
        <v>47</v>
      </c>
      <c r="AI892" t="s">
        <v>48</v>
      </c>
      <c r="AJ892" s="3"/>
      <c r="AM892" t="s">
        <v>1619</v>
      </c>
      <c r="AN892">
        <v>-122.50695186999999</v>
      </c>
      <c r="AO892">
        <v>37.77393988</v>
      </c>
    </row>
    <row r="893" spans="1:41">
      <c r="A893" s="1" t="s">
        <v>1446</v>
      </c>
      <c r="B893" s="1">
        <v>4</v>
      </c>
      <c r="C893" s="1" t="s">
        <v>894</v>
      </c>
      <c r="D893" s="1">
        <v>14393</v>
      </c>
      <c r="E893" s="4" t="s">
        <v>42</v>
      </c>
      <c r="F893" s="4" t="s">
        <v>895</v>
      </c>
      <c r="G893" s="1">
        <v>2</v>
      </c>
      <c r="H893" s="1" t="s">
        <v>1186</v>
      </c>
      <c r="I893" t="s">
        <v>1620</v>
      </c>
      <c r="K893" t="s">
        <v>1568</v>
      </c>
      <c r="N893" t="s">
        <v>46</v>
      </c>
      <c r="O893" t="s">
        <v>1084</v>
      </c>
      <c r="Q893" s="3">
        <f t="shared" si="15"/>
        <v>4</v>
      </c>
      <c r="R893" s="3">
        <v>1</v>
      </c>
      <c r="S893">
        <v>1</v>
      </c>
      <c r="T893" s="3">
        <v>0</v>
      </c>
      <c r="U893">
        <v>3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t="s">
        <v>47</v>
      </c>
      <c r="AI893" t="s">
        <v>48</v>
      </c>
      <c r="AJ893" s="3"/>
      <c r="AM893" t="s">
        <v>1621</v>
      </c>
      <c r="AN893">
        <v>-122.50693663</v>
      </c>
      <c r="AO893">
        <v>37.773895590000002</v>
      </c>
    </row>
    <row r="894" spans="1:41">
      <c r="A894" s="1" t="s">
        <v>1446</v>
      </c>
      <c r="B894" s="1">
        <v>4</v>
      </c>
      <c r="C894" s="1" t="s">
        <v>894</v>
      </c>
      <c r="D894" s="1">
        <v>14393</v>
      </c>
      <c r="E894" s="4" t="s">
        <v>42</v>
      </c>
      <c r="F894" s="4" t="s">
        <v>895</v>
      </c>
      <c r="G894" s="1">
        <v>2</v>
      </c>
      <c r="H894" s="1" t="s">
        <v>1189</v>
      </c>
      <c r="I894" t="s">
        <v>1622</v>
      </c>
      <c r="K894" t="s">
        <v>1623</v>
      </c>
      <c r="N894" t="s">
        <v>46</v>
      </c>
      <c r="O894" t="s">
        <v>1054</v>
      </c>
      <c r="Q894" s="3">
        <f t="shared" si="15"/>
        <v>3</v>
      </c>
      <c r="R894" s="3">
        <v>1</v>
      </c>
      <c r="S894">
        <v>1</v>
      </c>
      <c r="T894" s="3">
        <v>0</v>
      </c>
      <c r="U894">
        <v>2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t="s">
        <v>47</v>
      </c>
      <c r="AI894" t="s">
        <v>48</v>
      </c>
      <c r="AJ894" s="3"/>
      <c r="AL894" t="s">
        <v>1624</v>
      </c>
      <c r="AM894" t="s">
        <v>1625</v>
      </c>
      <c r="AN894">
        <v>-122.50689661</v>
      </c>
      <c r="AO894">
        <v>37.773733120000003</v>
      </c>
    </row>
    <row r="895" spans="1:41">
      <c r="A895" s="1" t="s">
        <v>1446</v>
      </c>
      <c r="B895" s="1">
        <v>4</v>
      </c>
      <c r="C895" s="1" t="s">
        <v>894</v>
      </c>
      <c r="D895" s="1">
        <v>14393</v>
      </c>
      <c r="E895" s="4" t="s">
        <v>42</v>
      </c>
      <c r="F895" s="4" t="s">
        <v>895</v>
      </c>
      <c r="G895" s="1">
        <v>2</v>
      </c>
      <c r="H895" s="1" t="s">
        <v>1192</v>
      </c>
      <c r="K895" t="s">
        <v>1626</v>
      </c>
      <c r="N895" t="s">
        <v>46</v>
      </c>
      <c r="O895" t="s">
        <v>952</v>
      </c>
      <c r="Q895" s="3">
        <f t="shared" si="15"/>
        <v>1</v>
      </c>
      <c r="R895" s="3">
        <v>1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>
        <v>1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t="s">
        <v>47</v>
      </c>
      <c r="AI895" t="s">
        <v>50</v>
      </c>
      <c r="AJ895" s="3" t="s">
        <v>135</v>
      </c>
      <c r="AM895" t="s">
        <v>1627</v>
      </c>
      <c r="AN895">
        <v>-122.50693462</v>
      </c>
      <c r="AO895">
        <v>37.771566270000001</v>
      </c>
    </row>
    <row r="896" spans="1:41">
      <c r="A896" s="1" t="s">
        <v>1446</v>
      </c>
      <c r="B896" s="1">
        <v>4</v>
      </c>
      <c r="C896" s="1" t="s">
        <v>894</v>
      </c>
      <c r="D896" s="1">
        <v>14393</v>
      </c>
      <c r="E896" s="4" t="s">
        <v>42</v>
      </c>
      <c r="F896" s="4" t="s">
        <v>895</v>
      </c>
      <c r="G896" s="1">
        <v>2</v>
      </c>
      <c r="H896" s="1" t="s">
        <v>1004</v>
      </c>
      <c r="I896" t="s">
        <v>1628</v>
      </c>
      <c r="K896" t="s">
        <v>1629</v>
      </c>
      <c r="N896" t="s">
        <v>46</v>
      </c>
      <c r="O896" t="s">
        <v>1300</v>
      </c>
      <c r="Q896" s="3">
        <f t="shared" si="15"/>
        <v>3</v>
      </c>
      <c r="R896" s="3">
        <v>1</v>
      </c>
      <c r="S896">
        <v>2</v>
      </c>
      <c r="T896">
        <v>1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t="s">
        <v>47</v>
      </c>
      <c r="AI896" t="s">
        <v>48</v>
      </c>
      <c r="AJ896" s="3"/>
      <c r="AL896" t="s">
        <v>1630</v>
      </c>
      <c r="AM896" t="s">
        <v>1631</v>
      </c>
      <c r="AN896">
        <v>-122.50773166</v>
      </c>
      <c r="AO896">
        <v>37.771927839999996</v>
      </c>
    </row>
    <row r="897" spans="1:41">
      <c r="A897" s="1" t="s">
        <v>1446</v>
      </c>
      <c r="B897" s="1">
        <v>4</v>
      </c>
      <c r="C897" s="1" t="s">
        <v>894</v>
      </c>
      <c r="D897" s="1">
        <v>14393</v>
      </c>
      <c r="E897" s="4" t="s">
        <v>42</v>
      </c>
      <c r="F897" s="4" t="s">
        <v>895</v>
      </c>
      <c r="G897" s="1">
        <v>2</v>
      </c>
      <c r="H897" s="1" t="s">
        <v>993</v>
      </c>
      <c r="I897" t="s">
        <v>1632</v>
      </c>
      <c r="K897" t="s">
        <v>1629</v>
      </c>
      <c r="N897" t="s">
        <v>46</v>
      </c>
      <c r="O897" t="s">
        <v>958</v>
      </c>
      <c r="Q897" s="3">
        <f t="shared" si="15"/>
        <v>4</v>
      </c>
      <c r="R897" s="3">
        <v>1</v>
      </c>
      <c r="S897">
        <v>2</v>
      </c>
      <c r="T897" s="3">
        <v>0</v>
      </c>
      <c r="U897" s="3">
        <v>0</v>
      </c>
      <c r="V897">
        <v>2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t="s">
        <v>47</v>
      </c>
      <c r="AI897" t="s">
        <v>50</v>
      </c>
      <c r="AJ897" s="3"/>
      <c r="AM897" t="s">
        <v>1633</v>
      </c>
      <c r="AN897">
        <v>-122.50778242</v>
      </c>
      <c r="AO897">
        <v>37.772115239999998</v>
      </c>
    </row>
    <row r="898" spans="1:41">
      <c r="A898" s="1" t="s">
        <v>1446</v>
      </c>
      <c r="B898" s="1">
        <v>4</v>
      </c>
      <c r="C898" s="1" t="s">
        <v>894</v>
      </c>
      <c r="D898" s="1">
        <v>14393</v>
      </c>
      <c r="E898" s="4" t="s">
        <v>42</v>
      </c>
      <c r="F898" s="4" t="s">
        <v>895</v>
      </c>
      <c r="G898" s="1">
        <v>2</v>
      </c>
      <c r="H898" s="1" t="s">
        <v>1199</v>
      </c>
      <c r="I898">
        <v>856</v>
      </c>
      <c r="K898" t="s">
        <v>1629</v>
      </c>
      <c r="N898" t="s">
        <v>46</v>
      </c>
      <c r="O898" t="s">
        <v>1003</v>
      </c>
      <c r="Q898" s="3">
        <f t="shared" si="15"/>
        <v>2</v>
      </c>
      <c r="R898" s="3">
        <v>1</v>
      </c>
      <c r="S898" s="3">
        <v>0</v>
      </c>
      <c r="T898" s="3">
        <v>0</v>
      </c>
      <c r="U898">
        <v>2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t="s">
        <v>47</v>
      </c>
      <c r="AI898" t="s">
        <v>48</v>
      </c>
      <c r="AJ898" s="3"/>
      <c r="AM898" t="s">
        <v>1634</v>
      </c>
      <c r="AN898">
        <v>-122.50776291</v>
      </c>
      <c r="AO898">
        <v>37.77225773</v>
      </c>
    </row>
    <row r="899" spans="1:41">
      <c r="A899" s="1" t="s">
        <v>1446</v>
      </c>
      <c r="B899" s="1">
        <v>4</v>
      </c>
      <c r="C899" s="1" t="s">
        <v>894</v>
      </c>
      <c r="D899" s="1">
        <v>14393</v>
      </c>
      <c r="E899" s="4" t="s">
        <v>42</v>
      </c>
      <c r="F899" s="4" t="s">
        <v>895</v>
      </c>
      <c r="G899" s="1">
        <v>2</v>
      </c>
      <c r="H899" s="1" t="s">
        <v>1203</v>
      </c>
      <c r="I899" t="s">
        <v>1635</v>
      </c>
      <c r="K899" t="s">
        <v>1629</v>
      </c>
      <c r="N899" t="s">
        <v>46</v>
      </c>
      <c r="O899" t="s">
        <v>970</v>
      </c>
      <c r="Q899" s="3">
        <f t="shared" si="15"/>
        <v>3</v>
      </c>
      <c r="R899" s="3">
        <v>1</v>
      </c>
      <c r="S899">
        <v>1</v>
      </c>
      <c r="T899" s="3">
        <v>0</v>
      </c>
      <c r="U899">
        <v>2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t="s">
        <v>47</v>
      </c>
      <c r="AI899" t="s">
        <v>48</v>
      </c>
      <c r="AJ899" s="3"/>
      <c r="AK899" t="s">
        <v>1051</v>
      </c>
      <c r="AL899" t="s">
        <v>1636</v>
      </c>
      <c r="AM899" t="s">
        <v>1637</v>
      </c>
      <c r="AN899">
        <v>-122.50774973</v>
      </c>
      <c r="AO899">
        <v>37.772377220000003</v>
      </c>
    </row>
    <row r="900" spans="1:41">
      <c r="A900" s="1" t="s">
        <v>1446</v>
      </c>
      <c r="B900" s="1">
        <v>4</v>
      </c>
      <c r="C900" s="1" t="s">
        <v>894</v>
      </c>
      <c r="D900" s="1">
        <v>14393</v>
      </c>
      <c r="E900" s="4" t="s">
        <v>42</v>
      </c>
      <c r="F900" s="4" t="s">
        <v>895</v>
      </c>
      <c r="G900" s="1">
        <v>2</v>
      </c>
      <c r="H900" s="1" t="s">
        <v>1208</v>
      </c>
      <c r="I900">
        <v>838</v>
      </c>
      <c r="K900" t="s">
        <v>1629</v>
      </c>
      <c r="N900" t="s">
        <v>46</v>
      </c>
      <c r="O900" t="s">
        <v>990</v>
      </c>
      <c r="Q900" s="3">
        <f t="shared" si="15"/>
        <v>2</v>
      </c>
      <c r="R900" s="3">
        <v>1</v>
      </c>
      <c r="S900" s="3">
        <v>0</v>
      </c>
      <c r="T900">
        <v>1</v>
      </c>
      <c r="U900">
        <v>1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t="s">
        <v>47</v>
      </c>
      <c r="AI900" t="s">
        <v>48</v>
      </c>
      <c r="AJ900" s="3"/>
      <c r="AM900" t="s">
        <v>1638</v>
      </c>
      <c r="AN900">
        <v>-122.50780684999999</v>
      </c>
      <c r="AO900">
        <v>37.772572599999997</v>
      </c>
    </row>
    <row r="901" spans="1:41">
      <c r="A901" s="1" t="s">
        <v>1446</v>
      </c>
      <c r="B901" s="1">
        <v>4</v>
      </c>
      <c r="C901" s="1" t="s">
        <v>894</v>
      </c>
      <c r="D901" s="1">
        <v>14393</v>
      </c>
      <c r="E901" s="4" t="s">
        <v>42</v>
      </c>
      <c r="F901" s="4" t="s">
        <v>895</v>
      </c>
      <c r="G901" s="1">
        <v>2</v>
      </c>
      <c r="H901" s="1" t="s">
        <v>1085</v>
      </c>
      <c r="I901">
        <v>834</v>
      </c>
      <c r="K901" t="s">
        <v>1629</v>
      </c>
      <c r="N901" t="s">
        <v>46</v>
      </c>
      <c r="O901" t="s">
        <v>989</v>
      </c>
      <c r="Q901" s="3">
        <f t="shared" si="15"/>
        <v>1</v>
      </c>
      <c r="R901" s="3">
        <v>1</v>
      </c>
      <c r="S901">
        <v>1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t="s">
        <v>47</v>
      </c>
      <c r="AI901" t="s">
        <v>48</v>
      </c>
      <c r="AJ901" s="3"/>
      <c r="AM901" t="s">
        <v>1639</v>
      </c>
      <c r="AN901">
        <v>-122.50779137000001</v>
      </c>
      <c r="AO901">
        <v>37.772663950000002</v>
      </c>
    </row>
    <row r="902" spans="1:41">
      <c r="A902" s="1" t="s">
        <v>1446</v>
      </c>
      <c r="B902" s="1">
        <v>4</v>
      </c>
      <c r="C902" s="1" t="s">
        <v>894</v>
      </c>
      <c r="D902" s="1">
        <v>14393</v>
      </c>
      <c r="E902" s="4" t="s">
        <v>42</v>
      </c>
      <c r="F902" s="4" t="s">
        <v>895</v>
      </c>
      <c r="G902" s="1">
        <v>2</v>
      </c>
      <c r="H902" s="1" t="s">
        <v>1212</v>
      </c>
      <c r="I902" t="s">
        <v>1640</v>
      </c>
      <c r="K902" t="s">
        <v>1629</v>
      </c>
      <c r="N902" t="s">
        <v>46</v>
      </c>
      <c r="O902" t="s">
        <v>958</v>
      </c>
      <c r="Q902" s="3">
        <f t="shared" si="15"/>
        <v>3</v>
      </c>
      <c r="R902" s="3">
        <v>1</v>
      </c>
      <c r="S902">
        <v>2</v>
      </c>
      <c r="T902" s="3">
        <v>0</v>
      </c>
      <c r="U902">
        <v>1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t="s">
        <v>47</v>
      </c>
      <c r="AI902" t="s">
        <v>50</v>
      </c>
      <c r="AJ902" s="3"/>
      <c r="AM902" t="s">
        <v>1641</v>
      </c>
      <c r="AN902">
        <v>-122.50781096</v>
      </c>
      <c r="AO902">
        <v>37.772872059999997</v>
      </c>
    </row>
    <row r="903" spans="1:41">
      <c r="A903" s="1" t="s">
        <v>1446</v>
      </c>
      <c r="B903" s="1">
        <v>4</v>
      </c>
      <c r="C903" s="1" t="s">
        <v>894</v>
      </c>
      <c r="D903" s="1">
        <v>14393</v>
      </c>
      <c r="E903" s="4" t="s">
        <v>42</v>
      </c>
      <c r="F903" s="4" t="s">
        <v>895</v>
      </c>
      <c r="G903" s="1">
        <v>2</v>
      </c>
      <c r="H903" s="1" t="s">
        <v>1215</v>
      </c>
      <c r="I903" t="s">
        <v>1642</v>
      </c>
      <c r="K903" t="s">
        <v>1629</v>
      </c>
      <c r="N903" t="s">
        <v>46</v>
      </c>
      <c r="O903" t="s">
        <v>978</v>
      </c>
      <c r="Q903" s="3">
        <f t="shared" si="15"/>
        <v>2</v>
      </c>
      <c r="R903" s="3">
        <v>1</v>
      </c>
      <c r="S903" s="3">
        <v>0</v>
      </c>
      <c r="T903" s="3">
        <v>0</v>
      </c>
      <c r="U903">
        <v>1</v>
      </c>
      <c r="V903">
        <v>1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t="s">
        <v>47</v>
      </c>
      <c r="AI903" t="s">
        <v>50</v>
      </c>
      <c r="AJ903" s="3"/>
      <c r="AM903" t="s">
        <v>1643</v>
      </c>
      <c r="AN903">
        <v>-122.50781931</v>
      </c>
      <c r="AO903">
        <v>37.772951900000002</v>
      </c>
    </row>
    <row r="904" spans="1:41">
      <c r="A904" s="1" t="s">
        <v>1446</v>
      </c>
      <c r="B904" s="1">
        <v>4</v>
      </c>
      <c r="C904" s="1" t="s">
        <v>894</v>
      </c>
      <c r="D904" s="1">
        <v>14393</v>
      </c>
      <c r="E904" s="4" t="s">
        <v>42</v>
      </c>
      <c r="F904" s="4" t="s">
        <v>895</v>
      </c>
      <c r="G904" s="1">
        <v>2</v>
      </c>
      <c r="H904" s="1" t="s">
        <v>1219</v>
      </c>
      <c r="I904" t="s">
        <v>1644</v>
      </c>
      <c r="K904" t="s">
        <v>1629</v>
      </c>
      <c r="N904" t="s">
        <v>46</v>
      </c>
      <c r="O904" t="s">
        <v>1009</v>
      </c>
      <c r="Q904" s="3">
        <f t="shared" si="15"/>
        <v>4</v>
      </c>
      <c r="R904" s="3">
        <v>1</v>
      </c>
      <c r="S904">
        <v>2</v>
      </c>
      <c r="T904" s="3">
        <v>0</v>
      </c>
      <c r="U904">
        <v>2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t="s">
        <v>47</v>
      </c>
      <c r="AI904" t="s">
        <v>48</v>
      </c>
      <c r="AJ904" s="3"/>
      <c r="AK904" t="s">
        <v>1051</v>
      </c>
      <c r="AM904" t="s">
        <v>1645</v>
      </c>
      <c r="AN904">
        <v>-122.50784867</v>
      </c>
      <c r="AO904">
        <v>37.773010890000002</v>
      </c>
    </row>
    <row r="905" spans="1:41">
      <c r="A905" s="1" t="s">
        <v>1446</v>
      </c>
      <c r="B905" s="1">
        <v>4</v>
      </c>
      <c r="C905" s="1" t="s">
        <v>894</v>
      </c>
      <c r="D905" s="1">
        <v>14393</v>
      </c>
      <c r="E905" s="4" t="s">
        <v>42</v>
      </c>
      <c r="F905" s="4" t="s">
        <v>895</v>
      </c>
      <c r="G905" s="1">
        <v>2</v>
      </c>
      <c r="H905" s="1" t="s">
        <v>1221</v>
      </c>
      <c r="I905" t="s">
        <v>1646</v>
      </c>
      <c r="K905" t="s">
        <v>1647</v>
      </c>
      <c r="N905" t="s">
        <v>46</v>
      </c>
      <c r="O905" t="s">
        <v>946</v>
      </c>
      <c r="Q905" s="3">
        <f t="shared" si="15"/>
        <v>4</v>
      </c>
      <c r="R905" s="3">
        <v>1</v>
      </c>
      <c r="S905">
        <v>2</v>
      </c>
      <c r="T905" s="3">
        <v>0</v>
      </c>
      <c r="U905">
        <v>2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t="s">
        <v>47</v>
      </c>
      <c r="AI905" t="s">
        <v>48</v>
      </c>
      <c r="AJ905" s="3"/>
      <c r="AK905" t="s">
        <v>1051</v>
      </c>
      <c r="AL905" t="s">
        <v>1648</v>
      </c>
      <c r="AM905" t="s">
        <v>1649</v>
      </c>
      <c r="AN905">
        <v>-122.50784064</v>
      </c>
      <c r="AO905">
        <v>37.773099420000001</v>
      </c>
    </row>
    <row r="906" spans="1:41">
      <c r="A906" s="1" t="s">
        <v>1446</v>
      </c>
      <c r="B906" s="1">
        <v>4</v>
      </c>
      <c r="C906" s="1" t="s">
        <v>894</v>
      </c>
      <c r="D906" s="1">
        <v>14393</v>
      </c>
      <c r="E906" s="4" t="s">
        <v>42</v>
      </c>
      <c r="F906" s="4" t="s">
        <v>895</v>
      </c>
      <c r="G906" s="1">
        <v>2</v>
      </c>
      <c r="H906" s="1" t="s">
        <v>1224</v>
      </c>
      <c r="I906" t="s">
        <v>1650</v>
      </c>
      <c r="K906" t="s">
        <v>1629</v>
      </c>
      <c r="N906" t="s">
        <v>46</v>
      </c>
      <c r="O906" t="s">
        <v>1036</v>
      </c>
      <c r="Q906" s="3">
        <f t="shared" si="15"/>
        <v>4</v>
      </c>
      <c r="R906" s="3">
        <v>1</v>
      </c>
      <c r="S906">
        <v>2</v>
      </c>
      <c r="T906" s="3">
        <v>0</v>
      </c>
      <c r="U906">
        <v>2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t="s">
        <v>47</v>
      </c>
      <c r="AI906" t="s">
        <v>48</v>
      </c>
      <c r="AJ906" s="3"/>
      <c r="AM906" t="s">
        <v>1651</v>
      </c>
      <c r="AN906">
        <v>-122.50788201</v>
      </c>
      <c r="AO906">
        <v>37.77406174</v>
      </c>
    </row>
    <row r="907" spans="1:41">
      <c r="A907" s="1" t="s">
        <v>1446</v>
      </c>
      <c r="B907" s="1">
        <v>4</v>
      </c>
      <c r="C907" s="1" t="s">
        <v>894</v>
      </c>
      <c r="D907" s="1">
        <v>14393</v>
      </c>
      <c r="E907" s="4" t="s">
        <v>42</v>
      </c>
      <c r="F907" s="4" t="s">
        <v>895</v>
      </c>
      <c r="G907" s="1">
        <v>2</v>
      </c>
      <c r="H907" s="1" t="s">
        <v>1226</v>
      </c>
      <c r="I907" t="s">
        <v>1652</v>
      </c>
      <c r="K907" t="s">
        <v>1629</v>
      </c>
      <c r="N907" t="s">
        <v>46</v>
      </c>
      <c r="O907" t="s">
        <v>1041</v>
      </c>
      <c r="Q907" s="3">
        <f t="shared" si="15"/>
        <v>5</v>
      </c>
      <c r="R907" s="3">
        <v>1</v>
      </c>
      <c r="S907" s="3">
        <v>0</v>
      </c>
      <c r="T907">
        <v>1</v>
      </c>
      <c r="U907">
        <v>2</v>
      </c>
      <c r="V907">
        <v>2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t="s">
        <v>88</v>
      </c>
      <c r="AI907" t="s">
        <v>48</v>
      </c>
      <c r="AJ907" s="3"/>
      <c r="AM907" t="s">
        <v>1653</v>
      </c>
      <c r="AN907">
        <v>-122.50791834</v>
      </c>
      <c r="AO907">
        <v>37.774200540000002</v>
      </c>
    </row>
    <row r="908" spans="1:41">
      <c r="A908" s="1" t="s">
        <v>1446</v>
      </c>
      <c r="B908" s="1">
        <v>4</v>
      </c>
      <c r="C908" s="1" t="s">
        <v>894</v>
      </c>
      <c r="D908" s="1">
        <v>14393</v>
      </c>
      <c r="E908" s="4" t="s">
        <v>42</v>
      </c>
      <c r="F908" s="4" t="s">
        <v>895</v>
      </c>
      <c r="G908" s="1">
        <v>2</v>
      </c>
      <c r="H908" s="1" t="s">
        <v>1229</v>
      </c>
      <c r="I908" t="s">
        <v>1654</v>
      </c>
      <c r="K908" t="s">
        <v>1629</v>
      </c>
      <c r="N908" t="s">
        <v>46</v>
      </c>
      <c r="O908" t="s">
        <v>902</v>
      </c>
      <c r="Q908" s="3">
        <f t="shared" si="15"/>
        <v>4</v>
      </c>
      <c r="R908" s="3">
        <v>1</v>
      </c>
      <c r="S908">
        <v>1</v>
      </c>
      <c r="T908" s="3">
        <v>0</v>
      </c>
      <c r="U908">
        <v>2</v>
      </c>
      <c r="V908">
        <v>1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t="s">
        <v>88</v>
      </c>
      <c r="AI908" t="s">
        <v>48</v>
      </c>
      <c r="AJ908" s="3"/>
      <c r="AM908" t="s">
        <v>1655</v>
      </c>
      <c r="AN908">
        <v>-122.50788489</v>
      </c>
      <c r="AO908">
        <v>37.774333159999998</v>
      </c>
    </row>
    <row r="909" spans="1:41">
      <c r="A909" s="1" t="s">
        <v>1446</v>
      </c>
      <c r="B909" s="1">
        <v>4</v>
      </c>
      <c r="C909" s="1" t="s">
        <v>894</v>
      </c>
      <c r="D909" s="1">
        <v>14393</v>
      </c>
      <c r="E909" s="4" t="s">
        <v>42</v>
      </c>
      <c r="F909" s="4" t="s">
        <v>895</v>
      </c>
      <c r="G909" s="1">
        <v>2</v>
      </c>
      <c r="H909" s="1" t="s">
        <v>1232</v>
      </c>
      <c r="I909" t="s">
        <v>1656</v>
      </c>
      <c r="K909" t="s">
        <v>1629</v>
      </c>
      <c r="N909" t="s">
        <v>46</v>
      </c>
      <c r="O909" t="s">
        <v>1241</v>
      </c>
      <c r="Q909" s="3">
        <f t="shared" si="15"/>
        <v>3</v>
      </c>
      <c r="R909" s="3">
        <v>1</v>
      </c>
      <c r="S909" s="3">
        <v>0</v>
      </c>
      <c r="T909" s="3">
        <v>0</v>
      </c>
      <c r="U909">
        <v>1</v>
      </c>
      <c r="V909">
        <v>2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t="s">
        <v>88</v>
      </c>
      <c r="AI909" t="s">
        <v>48</v>
      </c>
      <c r="AJ909" s="3"/>
      <c r="AL909" t="s">
        <v>1657</v>
      </c>
      <c r="AM909" t="s">
        <v>1658</v>
      </c>
      <c r="AN909">
        <v>-122.50791687</v>
      </c>
      <c r="AO909">
        <v>37.774467059999999</v>
      </c>
    </row>
    <row r="910" spans="1:41">
      <c r="A910" s="1" t="s">
        <v>1446</v>
      </c>
      <c r="B910" s="1">
        <v>4</v>
      </c>
      <c r="C910" s="1" t="s">
        <v>894</v>
      </c>
      <c r="D910" s="1">
        <v>14393</v>
      </c>
      <c r="E910" s="4" t="s">
        <v>42</v>
      </c>
      <c r="F910" s="4" t="s">
        <v>895</v>
      </c>
      <c r="G910" s="1">
        <v>2</v>
      </c>
      <c r="H910" s="1" t="s">
        <v>1120</v>
      </c>
      <c r="I910">
        <v>732</v>
      </c>
      <c r="K910" t="s">
        <v>1629</v>
      </c>
      <c r="N910" t="s">
        <v>46</v>
      </c>
      <c r="O910" t="s">
        <v>954</v>
      </c>
      <c r="Q910" s="3">
        <f t="shared" si="15"/>
        <v>2</v>
      </c>
      <c r="R910" s="3">
        <v>1</v>
      </c>
      <c r="S910">
        <v>1</v>
      </c>
      <c r="T910" s="3">
        <v>0</v>
      </c>
      <c r="U910">
        <v>1</v>
      </c>
      <c r="V910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t="s">
        <v>88</v>
      </c>
      <c r="AI910" t="s">
        <v>48</v>
      </c>
      <c r="AJ910" s="3"/>
      <c r="AM910" t="s">
        <v>1659</v>
      </c>
      <c r="AN910">
        <v>-122.50795106</v>
      </c>
      <c r="AO910">
        <v>37.77456377</v>
      </c>
    </row>
    <row r="911" spans="1:41">
      <c r="A911" s="1" t="s">
        <v>1446</v>
      </c>
      <c r="B911" s="1">
        <v>4</v>
      </c>
      <c r="C911" s="1" t="s">
        <v>894</v>
      </c>
      <c r="D911" s="1">
        <v>14393</v>
      </c>
      <c r="E911" s="4" t="s">
        <v>42</v>
      </c>
      <c r="F911" s="4" t="s">
        <v>895</v>
      </c>
      <c r="G911" s="1">
        <v>2</v>
      </c>
      <c r="H911" s="1" t="s">
        <v>1238</v>
      </c>
      <c r="I911">
        <v>724</v>
      </c>
      <c r="K911" t="s">
        <v>1629</v>
      </c>
      <c r="N911" t="s">
        <v>46</v>
      </c>
      <c r="O911" t="s">
        <v>1017</v>
      </c>
      <c r="Q911" s="3">
        <f t="shared" si="15"/>
        <v>2</v>
      </c>
      <c r="R911" s="3">
        <v>1</v>
      </c>
      <c r="S911" s="3">
        <v>0</v>
      </c>
      <c r="T911" s="3">
        <v>0</v>
      </c>
      <c r="U911">
        <v>2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t="s">
        <v>88</v>
      </c>
      <c r="AI911" t="s">
        <v>48</v>
      </c>
      <c r="AJ911" s="3"/>
      <c r="AM911" t="s">
        <v>1660</v>
      </c>
      <c r="AN911">
        <v>-122.50796015</v>
      </c>
      <c r="AO911">
        <v>37.774680050000001</v>
      </c>
    </row>
    <row r="912" spans="1:41">
      <c r="A912" s="1" t="s">
        <v>1446</v>
      </c>
      <c r="B912" s="1">
        <v>4</v>
      </c>
      <c r="C912" s="1" t="s">
        <v>894</v>
      </c>
      <c r="D912" s="1">
        <v>14393</v>
      </c>
      <c r="E912" s="4" t="s">
        <v>42</v>
      </c>
      <c r="F912" s="4" t="s">
        <v>895</v>
      </c>
      <c r="G912" s="1">
        <v>2</v>
      </c>
      <c r="H912" s="1" t="s">
        <v>1241</v>
      </c>
      <c r="I912" t="s">
        <v>1661</v>
      </c>
      <c r="K912" t="s">
        <v>1629</v>
      </c>
      <c r="N912" t="s">
        <v>46</v>
      </c>
      <c r="O912" t="s">
        <v>1094</v>
      </c>
      <c r="Q912" s="3">
        <f t="shared" si="15"/>
        <v>4</v>
      </c>
      <c r="R912" s="3">
        <v>1</v>
      </c>
      <c r="S912" s="3">
        <v>0</v>
      </c>
      <c r="T912" s="3">
        <v>0</v>
      </c>
      <c r="U912">
        <v>3</v>
      </c>
      <c r="V912">
        <v>1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t="s">
        <v>88</v>
      </c>
      <c r="AI912" t="s">
        <v>48</v>
      </c>
      <c r="AJ912" s="3"/>
      <c r="AM912" t="s">
        <v>1662</v>
      </c>
      <c r="AN912">
        <v>-122.50796264</v>
      </c>
      <c r="AO912">
        <v>37.774839550000003</v>
      </c>
    </row>
    <row r="913" spans="1:41">
      <c r="A913" s="1" t="s">
        <v>1446</v>
      </c>
      <c r="B913" s="1">
        <v>4</v>
      </c>
      <c r="C913" s="1" t="s">
        <v>894</v>
      </c>
      <c r="D913" s="1">
        <v>14393</v>
      </c>
      <c r="E913" s="4" t="s">
        <v>42</v>
      </c>
      <c r="F913" s="4" t="s">
        <v>895</v>
      </c>
      <c r="G913" s="1">
        <v>2</v>
      </c>
      <c r="H913" s="1" t="s">
        <v>998</v>
      </c>
      <c r="I913">
        <v>705</v>
      </c>
      <c r="K913" t="s">
        <v>921</v>
      </c>
      <c r="N913" t="s">
        <v>46</v>
      </c>
      <c r="O913" t="s">
        <v>1018</v>
      </c>
      <c r="Q913" s="3">
        <f t="shared" si="15"/>
        <v>2</v>
      </c>
      <c r="R913" s="3">
        <v>1</v>
      </c>
      <c r="S913" s="3">
        <v>0</v>
      </c>
      <c r="T913" s="3">
        <v>0</v>
      </c>
      <c r="U913" s="3">
        <v>0</v>
      </c>
      <c r="V913">
        <v>2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t="s">
        <v>47</v>
      </c>
      <c r="AI913" t="s">
        <v>48</v>
      </c>
      <c r="AJ913" s="3"/>
      <c r="AM913" t="s">
        <v>1663</v>
      </c>
      <c r="AN913">
        <v>-122.51022653</v>
      </c>
      <c r="AO913">
        <v>37.774850600000001</v>
      </c>
    </row>
    <row r="914" spans="1:41">
      <c r="A914" s="1" t="s">
        <v>1446</v>
      </c>
      <c r="B914" s="1">
        <v>4</v>
      </c>
      <c r="C914" s="1" t="s">
        <v>894</v>
      </c>
      <c r="D914" s="1">
        <v>14393</v>
      </c>
      <c r="E914" s="4" t="s">
        <v>42</v>
      </c>
      <c r="F914" s="4" t="s">
        <v>895</v>
      </c>
      <c r="G914" s="1">
        <v>2</v>
      </c>
      <c r="H914" s="1" t="s">
        <v>1246</v>
      </c>
      <c r="I914" t="s">
        <v>1664</v>
      </c>
      <c r="K914" t="s">
        <v>921</v>
      </c>
      <c r="N914" t="s">
        <v>46</v>
      </c>
      <c r="O914" t="s">
        <v>1068</v>
      </c>
      <c r="Q914" s="3">
        <f t="shared" si="15"/>
        <v>2</v>
      </c>
      <c r="R914">
        <v>1</v>
      </c>
      <c r="S914" s="3">
        <v>0</v>
      </c>
      <c r="T914" s="3">
        <v>0</v>
      </c>
      <c r="U914" s="3">
        <v>0</v>
      </c>
      <c r="V914" s="3">
        <v>0</v>
      </c>
      <c r="W914">
        <v>2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t="s">
        <v>47</v>
      </c>
      <c r="AI914" t="s">
        <v>48</v>
      </c>
      <c r="AJ914" s="3"/>
      <c r="AM914" t="s">
        <v>1665</v>
      </c>
      <c r="AN914">
        <v>-122.51000739</v>
      </c>
      <c r="AO914">
        <v>37.774808159999999</v>
      </c>
    </row>
    <row r="915" spans="1:41">
      <c r="A915" s="1" t="s">
        <v>1446</v>
      </c>
      <c r="B915" s="1">
        <v>4</v>
      </c>
      <c r="C915" s="1" t="s">
        <v>894</v>
      </c>
      <c r="D915" s="1">
        <v>14393</v>
      </c>
      <c r="E915" s="4" t="s">
        <v>42</v>
      </c>
      <c r="F915" s="4" t="s">
        <v>895</v>
      </c>
      <c r="G915" s="1">
        <v>2</v>
      </c>
      <c r="H915" s="1" t="s">
        <v>1205</v>
      </c>
      <c r="I915">
        <v>725</v>
      </c>
      <c r="K915" t="s">
        <v>921</v>
      </c>
      <c r="N915" t="s">
        <v>46</v>
      </c>
      <c r="O915" t="s">
        <v>978</v>
      </c>
      <c r="Q915" s="3">
        <f t="shared" si="15"/>
        <v>1</v>
      </c>
      <c r="R915" s="3">
        <v>1</v>
      </c>
      <c r="S915" s="3">
        <v>0</v>
      </c>
      <c r="T915" s="3">
        <v>0</v>
      </c>
      <c r="U915" s="3">
        <v>0</v>
      </c>
      <c r="V915">
        <v>1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t="s">
        <v>47</v>
      </c>
      <c r="AI915" t="s">
        <v>50</v>
      </c>
      <c r="AJ915" s="3"/>
      <c r="AM915" t="s">
        <v>1666</v>
      </c>
      <c r="AN915">
        <v>-122.50997873</v>
      </c>
      <c r="AO915">
        <v>37.774608000000001</v>
      </c>
    </row>
    <row r="916" spans="1:41">
      <c r="A916" s="1" t="s">
        <v>1446</v>
      </c>
      <c r="B916" s="1">
        <v>4</v>
      </c>
      <c r="C916" s="1" t="s">
        <v>894</v>
      </c>
      <c r="D916" s="1">
        <v>14393</v>
      </c>
      <c r="E916" s="4" t="s">
        <v>42</v>
      </c>
      <c r="F916" s="4" t="s">
        <v>895</v>
      </c>
      <c r="G916" s="1">
        <v>2</v>
      </c>
      <c r="H916" s="1" t="s">
        <v>1251</v>
      </c>
      <c r="I916">
        <v>731</v>
      </c>
      <c r="K916" t="s">
        <v>921</v>
      </c>
      <c r="N916" t="s">
        <v>46</v>
      </c>
      <c r="O916" t="s">
        <v>1046</v>
      </c>
      <c r="Q916" s="3">
        <f t="shared" si="15"/>
        <v>3</v>
      </c>
      <c r="R916" s="3">
        <v>1</v>
      </c>
      <c r="S916">
        <v>1</v>
      </c>
      <c r="T916" s="3">
        <v>0</v>
      </c>
      <c r="U916">
        <v>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t="s">
        <v>47</v>
      </c>
      <c r="AI916" t="s">
        <v>50</v>
      </c>
      <c r="AJ916" s="3"/>
      <c r="AL916" t="s">
        <v>1667</v>
      </c>
      <c r="AM916" t="s">
        <v>1668</v>
      </c>
      <c r="AN916">
        <v>-122.50991601</v>
      </c>
      <c r="AO916">
        <v>37.774477939999997</v>
      </c>
    </row>
    <row r="917" spans="1:41">
      <c r="A917" s="1" t="s">
        <v>1446</v>
      </c>
      <c r="B917" s="1">
        <v>4</v>
      </c>
      <c r="C917" s="1" t="s">
        <v>894</v>
      </c>
      <c r="D917" s="1">
        <v>14393</v>
      </c>
      <c r="E917" s="4" t="s">
        <v>42</v>
      </c>
      <c r="F917" s="4" t="s">
        <v>895</v>
      </c>
      <c r="G917" s="1">
        <v>2</v>
      </c>
      <c r="H917" s="1" t="s">
        <v>1254</v>
      </c>
      <c r="I917">
        <v>737</v>
      </c>
      <c r="K917" t="s">
        <v>921</v>
      </c>
      <c r="N917" t="s">
        <v>46</v>
      </c>
      <c r="O917" t="s">
        <v>981</v>
      </c>
      <c r="Q917" s="3">
        <f t="shared" si="15"/>
        <v>1</v>
      </c>
      <c r="R917" s="3">
        <v>1</v>
      </c>
      <c r="S917" s="3">
        <v>0</v>
      </c>
      <c r="T917" s="3">
        <v>0</v>
      </c>
      <c r="U917">
        <v>1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t="s">
        <v>47</v>
      </c>
      <c r="AI917" t="s">
        <v>48</v>
      </c>
      <c r="AJ917" s="3"/>
      <c r="AM917" t="s">
        <v>1669</v>
      </c>
      <c r="AN917">
        <v>-122.51001472</v>
      </c>
      <c r="AO917">
        <v>37.774395699999999</v>
      </c>
    </row>
    <row r="918" spans="1:41">
      <c r="A918" s="1" t="s">
        <v>1446</v>
      </c>
      <c r="B918" s="1">
        <v>4</v>
      </c>
      <c r="C918" s="1" t="s">
        <v>894</v>
      </c>
      <c r="D918" s="1">
        <v>14393</v>
      </c>
      <c r="E918" s="4" t="s">
        <v>42</v>
      </c>
      <c r="F918" s="4" t="s">
        <v>895</v>
      </c>
      <c r="G918" s="1">
        <v>2</v>
      </c>
      <c r="H918" s="1" t="s">
        <v>1257</v>
      </c>
      <c r="I918">
        <v>743</v>
      </c>
      <c r="K918" t="s">
        <v>921</v>
      </c>
      <c r="N918" t="s">
        <v>46</v>
      </c>
      <c r="O918" t="s">
        <v>1017</v>
      </c>
      <c r="Q918" s="3">
        <f t="shared" si="15"/>
        <v>3</v>
      </c>
      <c r="R918" s="3">
        <v>1</v>
      </c>
      <c r="S918">
        <v>1</v>
      </c>
      <c r="T918">
        <v>1</v>
      </c>
      <c r="U918">
        <v>1</v>
      </c>
      <c r="V918" s="3">
        <v>0</v>
      </c>
      <c r="W918" s="3">
        <v>0</v>
      </c>
      <c r="X918" s="3">
        <v>0</v>
      </c>
      <c r="Y918" s="3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t="s">
        <v>47</v>
      </c>
      <c r="AI918" t="s">
        <v>48</v>
      </c>
      <c r="AJ918" s="3"/>
      <c r="AM918" t="s">
        <v>1670</v>
      </c>
      <c r="AN918">
        <v>-122.51003846</v>
      </c>
      <c r="AO918">
        <v>37.774329139999999</v>
      </c>
    </row>
    <row r="919" spans="1:41">
      <c r="A919" s="1" t="s">
        <v>1446</v>
      </c>
      <c r="B919" s="1">
        <v>4</v>
      </c>
      <c r="C919" s="1" t="s">
        <v>894</v>
      </c>
      <c r="D919" s="1">
        <v>14393</v>
      </c>
      <c r="E919" s="4" t="s">
        <v>42</v>
      </c>
      <c r="F919" s="4" t="s">
        <v>895</v>
      </c>
      <c r="G919" s="1">
        <v>2</v>
      </c>
      <c r="H919" s="1" t="s">
        <v>922</v>
      </c>
      <c r="I919" t="s">
        <v>1671</v>
      </c>
      <c r="K919" t="s">
        <v>921</v>
      </c>
      <c r="N919" t="s">
        <v>46</v>
      </c>
      <c r="O919" t="s">
        <v>1161</v>
      </c>
      <c r="Q919" s="3">
        <f t="shared" si="15"/>
        <v>7</v>
      </c>
      <c r="R919" s="3">
        <v>1</v>
      </c>
      <c r="S919" s="3">
        <v>0</v>
      </c>
      <c r="T919" s="3">
        <v>0</v>
      </c>
      <c r="U919" s="3">
        <v>7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t="s">
        <v>47</v>
      </c>
      <c r="AI919" t="s">
        <v>48</v>
      </c>
      <c r="AJ919" s="3"/>
      <c r="AL919" t="s">
        <v>1672</v>
      </c>
      <c r="AM919" t="s">
        <v>1673</v>
      </c>
      <c r="AN919">
        <v>-122.50998525</v>
      </c>
      <c r="AO919">
        <v>37.774243609999999</v>
      </c>
    </row>
    <row r="920" spans="1:41">
      <c r="A920" s="1" t="s">
        <v>1446</v>
      </c>
      <c r="B920" s="1">
        <v>4</v>
      </c>
      <c r="C920" s="1" t="s">
        <v>894</v>
      </c>
      <c r="D920" s="1">
        <v>14393</v>
      </c>
      <c r="E920" s="4" t="s">
        <v>42</v>
      </c>
      <c r="F920" s="4" t="s">
        <v>895</v>
      </c>
      <c r="G920" s="1">
        <v>2</v>
      </c>
      <c r="H920" s="1" t="s">
        <v>1169</v>
      </c>
      <c r="I920" t="s">
        <v>1615</v>
      </c>
      <c r="K920" t="s">
        <v>921</v>
      </c>
      <c r="N920" t="s">
        <v>46</v>
      </c>
      <c r="O920" t="s">
        <v>1118</v>
      </c>
      <c r="Q920" s="3">
        <f t="shared" si="15"/>
        <v>5</v>
      </c>
      <c r="R920" s="3">
        <v>1</v>
      </c>
      <c r="S920" s="3">
        <v>0</v>
      </c>
      <c r="T920" s="3">
        <v>0</v>
      </c>
      <c r="U920">
        <v>5</v>
      </c>
      <c r="V920" s="3">
        <v>0</v>
      </c>
      <c r="W920" s="3">
        <v>0</v>
      </c>
      <c r="X920" s="3">
        <v>0</v>
      </c>
      <c r="Y920" s="3">
        <v>0</v>
      </c>
      <c r="Z920" s="3">
        <v>0</v>
      </c>
      <c r="AA920" s="3">
        <v>0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t="s">
        <v>47</v>
      </c>
      <c r="AI920" t="s">
        <v>50</v>
      </c>
      <c r="AJ920" s="3"/>
      <c r="AM920" t="s">
        <v>1674</v>
      </c>
      <c r="AN920">
        <v>-122.5099574</v>
      </c>
      <c r="AO920">
        <v>37.774077749999996</v>
      </c>
    </row>
    <row r="921" spans="1:41">
      <c r="A921" s="1" t="s">
        <v>1446</v>
      </c>
      <c r="B921" s="1">
        <v>4</v>
      </c>
      <c r="C921" s="1" t="s">
        <v>894</v>
      </c>
      <c r="D921" s="1">
        <v>14393</v>
      </c>
      <c r="E921" s="4" t="s">
        <v>42</v>
      </c>
      <c r="F921" s="4" t="s">
        <v>895</v>
      </c>
      <c r="G921" s="1">
        <v>2</v>
      </c>
      <c r="H921" s="1" t="s">
        <v>1262</v>
      </c>
      <c r="I921" t="s">
        <v>1675</v>
      </c>
      <c r="K921" t="s">
        <v>921</v>
      </c>
      <c r="N921" t="s">
        <v>46</v>
      </c>
      <c r="O921" t="s">
        <v>1039</v>
      </c>
      <c r="Q921" s="3">
        <f t="shared" ref="Q921:Q984" si="16">SUM(S921:AE921)</f>
        <v>4</v>
      </c>
      <c r="R921" s="3">
        <v>1</v>
      </c>
      <c r="S921" s="3">
        <v>0</v>
      </c>
      <c r="T921" s="3">
        <v>0</v>
      </c>
      <c r="U921">
        <v>3</v>
      </c>
      <c r="V921">
        <v>1</v>
      </c>
      <c r="W921" s="3">
        <v>0</v>
      </c>
      <c r="X921" s="3">
        <v>0</v>
      </c>
      <c r="Y921" s="3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t="s">
        <v>47</v>
      </c>
      <c r="AI921" t="s">
        <v>50</v>
      </c>
      <c r="AJ921" s="3"/>
      <c r="AM921" t="s">
        <v>1676</v>
      </c>
      <c r="AN921">
        <v>-122.50996524999999</v>
      </c>
      <c r="AO921">
        <v>37.773934449999999</v>
      </c>
    </row>
    <row r="922" spans="1:41">
      <c r="A922" s="1" t="s">
        <v>1446</v>
      </c>
      <c r="B922" s="1">
        <v>4</v>
      </c>
      <c r="C922" s="1" t="s">
        <v>894</v>
      </c>
      <c r="D922" s="1">
        <v>14393</v>
      </c>
      <c r="E922" s="4" t="s">
        <v>42</v>
      </c>
      <c r="F922" s="4" t="s">
        <v>895</v>
      </c>
      <c r="G922" s="1">
        <v>2</v>
      </c>
      <c r="H922" s="1" t="s">
        <v>1265</v>
      </c>
      <c r="I922" t="s">
        <v>1677</v>
      </c>
      <c r="K922" t="s">
        <v>921</v>
      </c>
      <c r="N922" t="s">
        <v>46</v>
      </c>
      <c r="O922" t="s">
        <v>1172</v>
      </c>
      <c r="Q922" s="3">
        <f t="shared" si="16"/>
        <v>5</v>
      </c>
      <c r="R922" s="3">
        <v>1</v>
      </c>
      <c r="S922" s="3">
        <v>0</v>
      </c>
      <c r="T922" s="3">
        <v>0</v>
      </c>
      <c r="U922">
        <v>4</v>
      </c>
      <c r="V922" s="3">
        <v>0</v>
      </c>
      <c r="W922">
        <v>1</v>
      </c>
      <c r="X922" s="3">
        <v>0</v>
      </c>
      <c r="Y922" s="3">
        <v>0</v>
      </c>
      <c r="Z922" s="3">
        <v>0</v>
      </c>
      <c r="AA922" s="3">
        <v>0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t="s">
        <v>47</v>
      </c>
      <c r="AI922" t="s">
        <v>50</v>
      </c>
      <c r="AJ922" s="3"/>
      <c r="AL922" t="s">
        <v>1678</v>
      </c>
      <c r="AM922" t="s">
        <v>1679</v>
      </c>
      <c r="AN922">
        <v>-122.50998380999999</v>
      </c>
      <c r="AO922">
        <v>37.773808420000002</v>
      </c>
    </row>
    <row r="923" spans="1:41">
      <c r="A923" s="1" t="s">
        <v>1446</v>
      </c>
      <c r="B923" s="1">
        <v>4</v>
      </c>
      <c r="C923" s="1" t="s">
        <v>894</v>
      </c>
      <c r="D923" s="1">
        <v>14393</v>
      </c>
      <c r="E923" s="4" t="s">
        <v>42</v>
      </c>
      <c r="F923" s="4" t="s">
        <v>895</v>
      </c>
      <c r="G923" s="1">
        <v>2</v>
      </c>
      <c r="H923" s="1" t="s">
        <v>1268</v>
      </c>
      <c r="I923">
        <v>787</v>
      </c>
      <c r="K923" t="s">
        <v>921</v>
      </c>
      <c r="N923" t="s">
        <v>46</v>
      </c>
      <c r="O923" t="s">
        <v>958</v>
      </c>
      <c r="Q923" s="3">
        <f t="shared" si="16"/>
        <v>4</v>
      </c>
      <c r="R923" s="3">
        <v>1</v>
      </c>
      <c r="S923" s="3">
        <v>0</v>
      </c>
      <c r="T923" s="3">
        <v>0</v>
      </c>
      <c r="U923">
        <v>4</v>
      </c>
      <c r="V923" s="3">
        <v>0</v>
      </c>
      <c r="W923" s="3">
        <v>0</v>
      </c>
      <c r="X923" s="3">
        <v>0</v>
      </c>
      <c r="Y923" s="3">
        <v>0</v>
      </c>
      <c r="Z923" s="3">
        <v>0</v>
      </c>
      <c r="AA923" s="3">
        <v>0</v>
      </c>
      <c r="AB923" s="3">
        <v>0</v>
      </c>
      <c r="AC923" s="3">
        <v>0</v>
      </c>
      <c r="AD923" s="3">
        <v>0</v>
      </c>
      <c r="AE923" s="3">
        <v>0</v>
      </c>
      <c r="AF923" s="3">
        <v>1</v>
      </c>
      <c r="AG923" s="3">
        <v>0</v>
      </c>
      <c r="AH923" t="s">
        <v>47</v>
      </c>
      <c r="AI923" t="s">
        <v>50</v>
      </c>
      <c r="AJ923" s="3"/>
      <c r="AL923" t="s">
        <v>1680</v>
      </c>
      <c r="AM923" t="s">
        <v>1681</v>
      </c>
      <c r="AN923">
        <v>-122.51010161000001</v>
      </c>
      <c r="AO923">
        <v>37.773674870000001</v>
      </c>
    </row>
    <row r="924" spans="1:41">
      <c r="A924" s="1" t="s">
        <v>1446</v>
      </c>
      <c r="B924" s="1">
        <v>4</v>
      </c>
      <c r="C924" s="1" t="s">
        <v>894</v>
      </c>
      <c r="D924" s="1">
        <v>14393</v>
      </c>
      <c r="E924" s="4" t="s">
        <v>42</v>
      </c>
      <c r="F924" s="4" t="s">
        <v>895</v>
      </c>
      <c r="G924" s="1">
        <v>2</v>
      </c>
      <c r="H924" s="1" t="s">
        <v>1271</v>
      </c>
      <c r="I924">
        <v>791</v>
      </c>
      <c r="K924" t="s">
        <v>921</v>
      </c>
      <c r="N924" t="s">
        <v>46</v>
      </c>
      <c r="O924" t="s">
        <v>996</v>
      </c>
      <c r="Q924" s="3">
        <f t="shared" si="16"/>
        <v>2</v>
      </c>
      <c r="R924" s="3">
        <v>1</v>
      </c>
      <c r="S924" s="3">
        <v>0</v>
      </c>
      <c r="T924" s="3">
        <v>0</v>
      </c>
      <c r="U924">
        <v>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t="s">
        <v>47</v>
      </c>
      <c r="AI924" t="s">
        <v>48</v>
      </c>
      <c r="AJ924" s="3"/>
      <c r="AM924" t="s">
        <v>1682</v>
      </c>
      <c r="AN924">
        <v>-122.51003982</v>
      </c>
      <c r="AO924">
        <v>37.773635280000001</v>
      </c>
    </row>
    <row r="925" spans="1:41">
      <c r="A925" s="1" t="s">
        <v>1446</v>
      </c>
      <c r="B925" s="1">
        <v>4</v>
      </c>
      <c r="C925" s="1" t="s">
        <v>894</v>
      </c>
      <c r="D925" s="1">
        <v>14393</v>
      </c>
      <c r="E925" s="4" t="s">
        <v>42</v>
      </c>
      <c r="F925" s="4" t="s">
        <v>895</v>
      </c>
      <c r="G925" s="1">
        <v>2</v>
      </c>
      <c r="H925" s="1" t="s">
        <v>1274</v>
      </c>
      <c r="I925" t="s">
        <v>1683</v>
      </c>
      <c r="K925" t="s">
        <v>921</v>
      </c>
      <c r="N925" t="s">
        <v>46</v>
      </c>
      <c r="O925" t="s">
        <v>1031</v>
      </c>
      <c r="Q925" s="3">
        <f t="shared" si="16"/>
        <v>3</v>
      </c>
      <c r="R925" s="3">
        <v>1</v>
      </c>
      <c r="S925" s="3">
        <v>0</v>
      </c>
      <c r="T925" s="3">
        <v>0</v>
      </c>
      <c r="U925">
        <v>2</v>
      </c>
      <c r="V925" s="3">
        <v>0</v>
      </c>
      <c r="W925">
        <v>1</v>
      </c>
      <c r="X925" s="3">
        <v>0</v>
      </c>
      <c r="Y925" s="3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t="s">
        <v>47</v>
      </c>
      <c r="AI925" t="s">
        <v>48</v>
      </c>
      <c r="AJ925" s="3"/>
      <c r="AM925" t="s">
        <v>1684</v>
      </c>
      <c r="AN925">
        <v>-122.50993171</v>
      </c>
      <c r="AO925">
        <v>37.773541960000003</v>
      </c>
    </row>
    <row r="926" spans="1:41">
      <c r="A926" s="1" t="s">
        <v>1446</v>
      </c>
      <c r="B926" s="1">
        <v>4</v>
      </c>
      <c r="C926" s="1" t="s">
        <v>894</v>
      </c>
      <c r="D926" s="1">
        <v>14393</v>
      </c>
      <c r="E926" s="4" t="s">
        <v>42</v>
      </c>
      <c r="F926" s="4" t="s">
        <v>895</v>
      </c>
      <c r="G926" s="1">
        <v>2</v>
      </c>
      <c r="H926" s="1" t="s">
        <v>1277</v>
      </c>
      <c r="I926">
        <v>794</v>
      </c>
      <c r="K926" t="s">
        <v>1421</v>
      </c>
      <c r="N926" t="s">
        <v>46</v>
      </c>
      <c r="O926" t="s">
        <v>976</v>
      </c>
      <c r="Q926" s="3">
        <f t="shared" si="16"/>
        <v>2</v>
      </c>
      <c r="R926" s="3">
        <v>1</v>
      </c>
      <c r="S926" s="3">
        <v>0</v>
      </c>
      <c r="T926" s="3">
        <v>0</v>
      </c>
      <c r="U926">
        <v>2</v>
      </c>
      <c r="V926" s="3">
        <v>0</v>
      </c>
      <c r="W926" s="3">
        <v>0</v>
      </c>
      <c r="X926" s="3">
        <v>0</v>
      </c>
      <c r="Y926" s="3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t="s">
        <v>47</v>
      </c>
      <c r="AI926" t="s">
        <v>50</v>
      </c>
      <c r="AJ926" s="3"/>
      <c r="AM926" t="s">
        <v>1685</v>
      </c>
      <c r="AN926">
        <v>-122.50897627000001</v>
      </c>
      <c r="AO926">
        <v>37.773508579999998</v>
      </c>
    </row>
    <row r="927" spans="1:41">
      <c r="A927" s="1" t="s">
        <v>1446</v>
      </c>
      <c r="B927" s="1">
        <v>4</v>
      </c>
      <c r="C927" s="1" t="s">
        <v>894</v>
      </c>
      <c r="D927" s="1">
        <v>14393</v>
      </c>
      <c r="E927" s="4" t="s">
        <v>42</v>
      </c>
      <c r="F927" s="4" t="s">
        <v>895</v>
      </c>
      <c r="G927" s="1">
        <v>2</v>
      </c>
      <c r="H927" s="1" t="s">
        <v>1216</v>
      </c>
      <c r="I927" t="s">
        <v>1686</v>
      </c>
      <c r="K927" t="s">
        <v>1421</v>
      </c>
      <c r="N927" t="s">
        <v>46</v>
      </c>
      <c r="O927" t="s">
        <v>1140</v>
      </c>
      <c r="Q927" s="3">
        <f t="shared" si="16"/>
        <v>4</v>
      </c>
      <c r="R927" s="3">
        <v>1</v>
      </c>
      <c r="S927" s="3">
        <v>0</v>
      </c>
      <c r="T927" s="3">
        <v>0</v>
      </c>
      <c r="U927">
        <v>4</v>
      </c>
      <c r="V927" s="3">
        <v>0</v>
      </c>
      <c r="W927" s="3">
        <v>0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t="s">
        <v>47</v>
      </c>
      <c r="AI927" t="s">
        <v>48</v>
      </c>
      <c r="AJ927" s="3"/>
      <c r="AM927" t="s">
        <v>1687</v>
      </c>
      <c r="AN927">
        <v>-122.50894974000001</v>
      </c>
      <c r="AO927">
        <v>37.773621910000003</v>
      </c>
    </row>
    <row r="928" spans="1:41">
      <c r="A928" s="1" t="s">
        <v>1446</v>
      </c>
      <c r="B928" s="1">
        <v>4</v>
      </c>
      <c r="C928" s="1" t="s">
        <v>894</v>
      </c>
      <c r="D928" s="1">
        <v>14393</v>
      </c>
      <c r="E928" s="4" t="s">
        <v>42</v>
      </c>
      <c r="F928" s="4" t="s">
        <v>895</v>
      </c>
      <c r="G928" s="1">
        <v>2</v>
      </c>
      <c r="H928" s="1" t="s">
        <v>1281</v>
      </c>
      <c r="I928">
        <v>770</v>
      </c>
      <c r="K928" t="s">
        <v>1421</v>
      </c>
      <c r="N928" t="s">
        <v>46</v>
      </c>
      <c r="O928" t="s">
        <v>1023</v>
      </c>
      <c r="Q928" s="3">
        <f t="shared" si="16"/>
        <v>2</v>
      </c>
      <c r="R928" s="3">
        <v>1</v>
      </c>
      <c r="S928" s="3">
        <v>0</v>
      </c>
      <c r="T928">
        <v>1</v>
      </c>
      <c r="U928">
        <v>1</v>
      </c>
      <c r="V928" s="3">
        <v>0</v>
      </c>
      <c r="W928" s="3">
        <v>0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t="s">
        <v>47</v>
      </c>
      <c r="AI928" t="s">
        <v>48</v>
      </c>
      <c r="AJ928" s="3"/>
      <c r="AM928" t="s">
        <v>1688</v>
      </c>
      <c r="AN928">
        <v>-122.50895432999999</v>
      </c>
      <c r="AO928">
        <v>37.7739233</v>
      </c>
    </row>
    <row r="929" spans="1:41">
      <c r="A929" s="1" t="s">
        <v>1446</v>
      </c>
      <c r="B929" s="1">
        <v>4</v>
      </c>
      <c r="C929" s="1" t="s">
        <v>894</v>
      </c>
      <c r="D929" s="1">
        <v>14393</v>
      </c>
      <c r="E929" s="4" t="s">
        <v>42</v>
      </c>
      <c r="F929" s="4" t="s">
        <v>895</v>
      </c>
      <c r="G929" s="1">
        <v>2</v>
      </c>
      <c r="H929" s="1" t="s">
        <v>1284</v>
      </c>
      <c r="I929" t="s">
        <v>1689</v>
      </c>
      <c r="K929" t="s">
        <v>1421</v>
      </c>
      <c r="N929" t="s">
        <v>46</v>
      </c>
      <c r="O929" t="s">
        <v>1036</v>
      </c>
      <c r="Q929" s="3">
        <f t="shared" si="16"/>
        <v>4</v>
      </c>
      <c r="R929" s="3">
        <v>1</v>
      </c>
      <c r="S929">
        <v>1</v>
      </c>
      <c r="T929">
        <v>1</v>
      </c>
      <c r="U929">
        <v>2</v>
      </c>
      <c r="V929" s="3">
        <v>0</v>
      </c>
      <c r="W929" s="3">
        <v>0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t="s">
        <v>47</v>
      </c>
      <c r="AI929" t="s">
        <v>48</v>
      </c>
      <c r="AJ929" s="3"/>
      <c r="AM929" t="s">
        <v>1690</v>
      </c>
      <c r="AN929">
        <v>-122.50895136</v>
      </c>
      <c r="AO929">
        <v>37.773972780000001</v>
      </c>
    </row>
    <row r="930" spans="1:41">
      <c r="A930" s="1" t="s">
        <v>1446</v>
      </c>
      <c r="B930" s="1">
        <v>4</v>
      </c>
      <c r="C930" s="1" t="s">
        <v>894</v>
      </c>
      <c r="D930" s="1">
        <v>14393</v>
      </c>
      <c r="E930" s="4" t="s">
        <v>42</v>
      </c>
      <c r="F930" s="4" t="s">
        <v>895</v>
      </c>
      <c r="G930" s="1">
        <v>2</v>
      </c>
      <c r="H930" s="1" t="s">
        <v>1287</v>
      </c>
      <c r="I930" t="s">
        <v>1572</v>
      </c>
      <c r="K930" t="s">
        <v>1421</v>
      </c>
      <c r="N930" t="s">
        <v>46</v>
      </c>
      <c r="O930" t="s">
        <v>1017</v>
      </c>
      <c r="Q930" s="3">
        <f t="shared" si="16"/>
        <v>3</v>
      </c>
      <c r="R930" s="3">
        <v>1</v>
      </c>
      <c r="S930">
        <v>2</v>
      </c>
      <c r="T930" s="3">
        <v>0</v>
      </c>
      <c r="U930">
        <v>1</v>
      </c>
      <c r="V930" s="3">
        <v>0</v>
      </c>
      <c r="W930" s="3">
        <v>0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t="s">
        <v>47</v>
      </c>
      <c r="AI930" t="s">
        <v>48</v>
      </c>
      <c r="AJ930" s="3"/>
      <c r="AM930" t="s">
        <v>1691</v>
      </c>
      <c r="AN930">
        <v>-122.50896246000001</v>
      </c>
      <c r="AO930">
        <v>37.774064129999999</v>
      </c>
    </row>
    <row r="931" spans="1:41">
      <c r="A931" s="1" t="s">
        <v>1446</v>
      </c>
      <c r="B931" s="1">
        <v>4</v>
      </c>
      <c r="C931" s="1" t="s">
        <v>894</v>
      </c>
      <c r="D931" s="1">
        <v>14393</v>
      </c>
      <c r="E931" s="4" t="s">
        <v>42</v>
      </c>
      <c r="F931" s="4" t="s">
        <v>895</v>
      </c>
      <c r="G931" s="1">
        <v>2</v>
      </c>
      <c r="H931" s="1" t="s">
        <v>1289</v>
      </c>
      <c r="I931">
        <v>746</v>
      </c>
      <c r="K931" t="s">
        <v>1421</v>
      </c>
      <c r="N931" t="s">
        <v>46</v>
      </c>
      <c r="O931" t="s">
        <v>968</v>
      </c>
      <c r="Q931" s="3">
        <f t="shared" si="16"/>
        <v>2</v>
      </c>
      <c r="R931" s="3">
        <v>1</v>
      </c>
      <c r="S931">
        <v>1</v>
      </c>
      <c r="T931" s="3">
        <v>0</v>
      </c>
      <c r="U931">
        <v>1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t="s">
        <v>47</v>
      </c>
      <c r="AI931" t="s">
        <v>48</v>
      </c>
      <c r="AJ931" s="3"/>
      <c r="AM931" t="s">
        <v>1692</v>
      </c>
      <c r="AN931">
        <v>-122.5089558</v>
      </c>
      <c r="AO931">
        <v>37.774194270000002</v>
      </c>
    </row>
    <row r="932" spans="1:41">
      <c r="A932" s="1" t="s">
        <v>1446</v>
      </c>
      <c r="B932" s="1">
        <v>4</v>
      </c>
      <c r="C932" s="1" t="s">
        <v>894</v>
      </c>
      <c r="D932" s="1">
        <v>14393</v>
      </c>
      <c r="E932" s="4" t="s">
        <v>42</v>
      </c>
      <c r="F932" s="4" t="s">
        <v>895</v>
      </c>
      <c r="G932" s="1">
        <v>2</v>
      </c>
      <c r="H932" s="1" t="s">
        <v>1291</v>
      </c>
      <c r="I932">
        <v>742</v>
      </c>
      <c r="K932" t="s">
        <v>1421</v>
      </c>
      <c r="N932" t="s">
        <v>46</v>
      </c>
      <c r="O932" t="s">
        <v>981</v>
      </c>
      <c r="Q932" s="3">
        <f t="shared" si="16"/>
        <v>1</v>
      </c>
      <c r="R932" s="3">
        <v>1</v>
      </c>
      <c r="S932" s="3">
        <v>0</v>
      </c>
      <c r="T932" s="3">
        <v>0</v>
      </c>
      <c r="U932" s="3">
        <v>0</v>
      </c>
      <c r="V932">
        <v>1</v>
      </c>
      <c r="W932" s="3">
        <v>0</v>
      </c>
      <c r="X932" s="3">
        <v>0</v>
      </c>
      <c r="Y932" s="3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t="s">
        <v>88</v>
      </c>
      <c r="AI932" t="s">
        <v>48</v>
      </c>
      <c r="AJ932" s="3"/>
      <c r="AM932" t="s">
        <v>1693</v>
      </c>
      <c r="AN932">
        <v>-122.50896100999999</v>
      </c>
      <c r="AO932">
        <v>37.774321499999999</v>
      </c>
    </row>
    <row r="933" spans="1:41">
      <c r="A933" s="1" t="s">
        <v>1446</v>
      </c>
      <c r="B933" s="1">
        <v>4</v>
      </c>
      <c r="C933" s="1" t="s">
        <v>894</v>
      </c>
      <c r="D933" s="1">
        <v>14393</v>
      </c>
      <c r="E933" s="4" t="s">
        <v>42</v>
      </c>
      <c r="F933" s="4" t="s">
        <v>895</v>
      </c>
      <c r="G933" s="1">
        <v>2</v>
      </c>
      <c r="H933" s="1" t="s">
        <v>1294</v>
      </c>
      <c r="I933">
        <v>738</v>
      </c>
      <c r="K933" t="s">
        <v>1421</v>
      </c>
      <c r="N933" t="s">
        <v>46</v>
      </c>
      <c r="O933" t="s">
        <v>958</v>
      </c>
      <c r="Q933" s="3">
        <f t="shared" si="16"/>
        <v>2</v>
      </c>
      <c r="R933" s="3">
        <v>1</v>
      </c>
      <c r="S933" s="3">
        <v>0</v>
      </c>
      <c r="T933" s="3">
        <v>0</v>
      </c>
      <c r="U933">
        <v>2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t="s">
        <v>88</v>
      </c>
      <c r="AI933" t="s">
        <v>48</v>
      </c>
      <c r="AJ933" s="3"/>
      <c r="AL933" t="s">
        <v>1694</v>
      </c>
      <c r="AM933" t="s">
        <v>1695</v>
      </c>
      <c r="AN933">
        <v>-122.50897415999999</v>
      </c>
      <c r="AO933">
        <v>37.774393910000001</v>
      </c>
    </row>
    <row r="934" spans="1:41">
      <c r="A934" s="1" t="s">
        <v>1446</v>
      </c>
      <c r="B934" s="1">
        <v>4</v>
      </c>
      <c r="C934" s="1" t="s">
        <v>894</v>
      </c>
      <c r="D934" s="1">
        <v>14393</v>
      </c>
      <c r="E934" s="4" t="s">
        <v>42</v>
      </c>
      <c r="F934" s="4" t="s">
        <v>895</v>
      </c>
      <c r="G934" s="1">
        <v>2</v>
      </c>
      <c r="H934" s="1" t="s">
        <v>1297</v>
      </c>
      <c r="I934" t="s">
        <v>1696</v>
      </c>
      <c r="K934" t="s">
        <v>1421</v>
      </c>
      <c r="N934" t="s">
        <v>46</v>
      </c>
      <c r="O934" t="s">
        <v>1039</v>
      </c>
      <c r="Q934" s="3">
        <f t="shared" si="16"/>
        <v>4</v>
      </c>
      <c r="R934" s="3">
        <v>1</v>
      </c>
      <c r="S934">
        <v>1</v>
      </c>
      <c r="T934" s="3">
        <v>0</v>
      </c>
      <c r="U934">
        <v>3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t="s">
        <v>88</v>
      </c>
      <c r="AI934" t="s">
        <v>48</v>
      </c>
      <c r="AJ934" s="3"/>
      <c r="AM934" t="s">
        <v>1697</v>
      </c>
      <c r="AN934">
        <v>-122.5089866</v>
      </c>
      <c r="AO934">
        <v>37.774508779999998</v>
      </c>
    </row>
    <row r="935" spans="1:41">
      <c r="A935" s="1" t="s">
        <v>1446</v>
      </c>
      <c r="B935" s="1">
        <v>4</v>
      </c>
      <c r="C935" s="1" t="s">
        <v>894</v>
      </c>
      <c r="D935" s="1">
        <v>14393</v>
      </c>
      <c r="E935" s="4" t="s">
        <v>42</v>
      </c>
      <c r="F935" s="4" t="s">
        <v>895</v>
      </c>
      <c r="G935" s="1">
        <v>2</v>
      </c>
      <c r="H935" s="1" t="s">
        <v>1300</v>
      </c>
      <c r="I935">
        <v>722</v>
      </c>
      <c r="K935" t="s">
        <v>1421</v>
      </c>
      <c r="N935" t="s">
        <v>46</v>
      </c>
      <c r="O935" t="s">
        <v>989</v>
      </c>
      <c r="Q935" s="3">
        <f t="shared" si="16"/>
        <v>2</v>
      </c>
      <c r="R935" s="3">
        <v>1</v>
      </c>
      <c r="S935" s="3">
        <v>0</v>
      </c>
      <c r="T935" s="3">
        <v>0</v>
      </c>
      <c r="U935">
        <v>2</v>
      </c>
      <c r="V935" s="3">
        <v>0</v>
      </c>
      <c r="W935" s="3">
        <v>0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t="s">
        <v>88</v>
      </c>
      <c r="AI935" t="s">
        <v>48</v>
      </c>
      <c r="AJ935" s="3"/>
      <c r="AM935" t="s">
        <v>1698</v>
      </c>
      <c r="AN935">
        <v>-122.50904499000001</v>
      </c>
      <c r="AO935">
        <v>37.774713439999999</v>
      </c>
    </row>
    <row r="936" spans="1:41">
      <c r="A936" s="1" t="s">
        <v>1446</v>
      </c>
      <c r="B936" s="1">
        <v>4</v>
      </c>
      <c r="C936" s="1" t="s">
        <v>894</v>
      </c>
      <c r="D936" s="1">
        <v>14393</v>
      </c>
      <c r="E936" s="4" t="s">
        <v>42</v>
      </c>
      <c r="F936" s="4" t="s">
        <v>895</v>
      </c>
      <c r="G936" s="1">
        <v>2</v>
      </c>
      <c r="H936" s="1" t="s">
        <v>1303</v>
      </c>
      <c r="I936" t="s">
        <v>1581</v>
      </c>
      <c r="K936" t="s">
        <v>1421</v>
      </c>
      <c r="N936" t="s">
        <v>46</v>
      </c>
      <c r="O936" t="s">
        <v>990</v>
      </c>
      <c r="Q936" s="3">
        <f t="shared" si="16"/>
        <v>3</v>
      </c>
      <c r="R936" s="3">
        <v>1</v>
      </c>
      <c r="S936">
        <v>2</v>
      </c>
      <c r="T936" s="3">
        <v>0</v>
      </c>
      <c r="U936">
        <v>1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t="s">
        <v>88</v>
      </c>
      <c r="AI936" t="s">
        <v>48</v>
      </c>
      <c r="AJ936" s="3"/>
      <c r="AM936" t="s">
        <v>1699</v>
      </c>
      <c r="AN936">
        <v>-122.50897911</v>
      </c>
      <c r="AO936">
        <v>37.774838840000001</v>
      </c>
    </row>
    <row r="937" spans="1:41">
      <c r="A937" s="1" t="s">
        <v>1446</v>
      </c>
      <c r="B937" s="1">
        <v>4</v>
      </c>
      <c r="C937" s="1" t="s">
        <v>894</v>
      </c>
      <c r="D937" s="1">
        <v>14393</v>
      </c>
      <c r="E937" s="4" t="s">
        <v>42</v>
      </c>
      <c r="F937" s="4" t="s">
        <v>895</v>
      </c>
      <c r="G937" s="1">
        <v>2</v>
      </c>
      <c r="H937" s="1" t="s">
        <v>1306</v>
      </c>
      <c r="I937">
        <v>710</v>
      </c>
      <c r="K937" t="s">
        <v>1421</v>
      </c>
      <c r="N937" t="s">
        <v>46</v>
      </c>
      <c r="O937" t="s">
        <v>934</v>
      </c>
      <c r="Q937" s="3">
        <f t="shared" si="16"/>
        <v>1</v>
      </c>
      <c r="R937" s="3">
        <v>1</v>
      </c>
      <c r="S937">
        <v>1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t="s">
        <v>88</v>
      </c>
      <c r="AI937" t="s">
        <v>48</v>
      </c>
      <c r="AJ937" s="3"/>
      <c r="AM937" t="s">
        <v>1700</v>
      </c>
      <c r="AN937">
        <v>-122.50902919000001</v>
      </c>
      <c r="AO937">
        <v>37.774873880000001</v>
      </c>
    </row>
    <row r="938" spans="1:41">
      <c r="A938" s="1" t="s">
        <v>1446</v>
      </c>
      <c r="B938" s="1">
        <v>4</v>
      </c>
      <c r="C938" s="1" t="s">
        <v>894</v>
      </c>
      <c r="D938" s="1">
        <v>14393</v>
      </c>
      <c r="E938" s="4" t="s">
        <v>42</v>
      </c>
      <c r="F938" s="4" t="s">
        <v>895</v>
      </c>
      <c r="G938" s="1">
        <v>2</v>
      </c>
      <c r="H938" s="1" t="s">
        <v>1308</v>
      </c>
      <c r="I938">
        <v>706</v>
      </c>
      <c r="K938" t="s">
        <v>1421</v>
      </c>
      <c r="N938" t="s">
        <v>46</v>
      </c>
      <c r="O938" t="s">
        <v>1036</v>
      </c>
      <c r="Q938" s="3">
        <f t="shared" si="16"/>
        <v>2</v>
      </c>
      <c r="R938" s="3">
        <v>1</v>
      </c>
      <c r="S938" s="3">
        <v>0</v>
      </c>
      <c r="T938" s="3">
        <v>0</v>
      </c>
      <c r="U938">
        <v>2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t="s">
        <v>88</v>
      </c>
      <c r="AI938" t="s">
        <v>48</v>
      </c>
      <c r="AJ938" s="3"/>
      <c r="AM938" t="s">
        <v>1701</v>
      </c>
      <c r="AN938">
        <v>-122.50902809999999</v>
      </c>
      <c r="AO938">
        <v>37.774987639999999</v>
      </c>
    </row>
    <row r="939" spans="1:41">
      <c r="A939" s="1" t="s">
        <v>1446</v>
      </c>
      <c r="B939" s="1">
        <v>4</v>
      </c>
      <c r="C939" s="1" t="s">
        <v>894</v>
      </c>
      <c r="D939" s="1">
        <v>14393</v>
      </c>
      <c r="E939" s="4" t="s">
        <v>42</v>
      </c>
      <c r="F939" s="4" t="s">
        <v>895</v>
      </c>
      <c r="G939" s="1">
        <v>2</v>
      </c>
      <c r="H939" s="1" t="s">
        <v>1310</v>
      </c>
      <c r="I939">
        <v>4301</v>
      </c>
      <c r="K939" t="s">
        <v>901</v>
      </c>
      <c r="N939" t="s">
        <v>53</v>
      </c>
      <c r="O939" t="s">
        <v>1020</v>
      </c>
      <c r="Q939" s="3">
        <f t="shared" si="16"/>
        <v>1</v>
      </c>
      <c r="R939" s="3">
        <v>1</v>
      </c>
      <c r="S939" s="3">
        <v>0</v>
      </c>
      <c r="T939" s="3">
        <v>0</v>
      </c>
      <c r="U939" s="3">
        <v>0</v>
      </c>
      <c r="V939" s="3">
        <v>0</v>
      </c>
      <c r="W939">
        <v>1</v>
      </c>
      <c r="X939" s="3">
        <v>0</v>
      </c>
      <c r="Y939" s="3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t="s">
        <v>47</v>
      </c>
      <c r="AI939" t="s">
        <v>48</v>
      </c>
      <c r="AJ939" s="3" t="s">
        <v>135</v>
      </c>
      <c r="AK939" t="s">
        <v>387</v>
      </c>
      <c r="AL939" t="s">
        <v>1702</v>
      </c>
      <c r="AM939" t="s">
        <v>1703</v>
      </c>
      <c r="AN939">
        <v>-122.50512289</v>
      </c>
      <c r="AO939">
        <v>37.775359389999998</v>
      </c>
    </row>
    <row r="940" spans="1:41">
      <c r="A940" s="1" t="s">
        <v>1446</v>
      </c>
      <c r="B940" s="1">
        <v>4</v>
      </c>
      <c r="C940" s="1" t="s">
        <v>894</v>
      </c>
      <c r="D940" s="1">
        <v>14393</v>
      </c>
      <c r="E940" s="4" t="s">
        <v>42</v>
      </c>
      <c r="F940" s="4" t="s">
        <v>895</v>
      </c>
      <c r="G940" s="1">
        <v>2</v>
      </c>
      <c r="H940" s="1" t="s">
        <v>1312</v>
      </c>
      <c r="I940" t="s">
        <v>1609</v>
      </c>
      <c r="K940" t="s">
        <v>1629</v>
      </c>
      <c r="N940" t="s">
        <v>46</v>
      </c>
      <c r="O940" t="s">
        <v>1297</v>
      </c>
      <c r="Q940" s="3">
        <f t="shared" si="16"/>
        <v>3</v>
      </c>
      <c r="R940" s="3">
        <v>1</v>
      </c>
      <c r="S940">
        <v>1</v>
      </c>
      <c r="T940" s="3">
        <v>0</v>
      </c>
      <c r="U940">
        <v>2</v>
      </c>
      <c r="V940" s="3">
        <v>0</v>
      </c>
      <c r="W940" s="3">
        <v>0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3</v>
      </c>
      <c r="AH940" t="s">
        <v>88</v>
      </c>
      <c r="AI940" t="s">
        <v>48</v>
      </c>
      <c r="AJ940" s="3"/>
      <c r="AL940" t="s">
        <v>1704</v>
      </c>
      <c r="AM940" t="s">
        <v>1705</v>
      </c>
      <c r="AN940">
        <v>-122.50809575</v>
      </c>
      <c r="AO940">
        <v>37.774972120000001</v>
      </c>
    </row>
    <row r="941" spans="1:41">
      <c r="A941" s="1" t="s">
        <v>1446</v>
      </c>
      <c r="B941" s="1">
        <v>4</v>
      </c>
      <c r="C941" s="1" t="s">
        <v>894</v>
      </c>
      <c r="D941" s="1">
        <v>14393</v>
      </c>
      <c r="E941" s="4" t="s">
        <v>42</v>
      </c>
      <c r="F941" s="4" t="s">
        <v>895</v>
      </c>
      <c r="G941" s="1">
        <v>2</v>
      </c>
      <c r="H941" s="1" t="s">
        <v>1315</v>
      </c>
      <c r="I941">
        <v>715</v>
      </c>
      <c r="K941" t="s">
        <v>1629</v>
      </c>
      <c r="N941" t="s">
        <v>46</v>
      </c>
      <c r="O941" t="s">
        <v>930</v>
      </c>
      <c r="Q941" s="3">
        <f t="shared" si="16"/>
        <v>1</v>
      </c>
      <c r="R941" s="3">
        <v>1</v>
      </c>
      <c r="S941" s="3">
        <v>0</v>
      </c>
      <c r="T941" s="3">
        <v>0</v>
      </c>
      <c r="U941" s="3">
        <v>0</v>
      </c>
      <c r="V941">
        <v>1</v>
      </c>
      <c r="W941" s="3">
        <v>0</v>
      </c>
      <c r="X941" s="3">
        <v>0</v>
      </c>
      <c r="Y941" s="3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t="s">
        <v>88</v>
      </c>
      <c r="AI941" t="s">
        <v>48</v>
      </c>
      <c r="AJ941" s="3"/>
      <c r="AM941" t="s">
        <v>1706</v>
      </c>
      <c r="AN941">
        <v>-122.50811648</v>
      </c>
      <c r="AO941">
        <v>37.774913720000001</v>
      </c>
    </row>
    <row r="942" spans="1:41">
      <c r="A942" s="1" t="s">
        <v>1446</v>
      </c>
      <c r="B942" s="1">
        <v>4</v>
      </c>
      <c r="C942" s="1" t="s">
        <v>894</v>
      </c>
      <c r="D942" s="1">
        <v>14393</v>
      </c>
      <c r="E942" s="4" t="s">
        <v>42</v>
      </c>
      <c r="F942" s="4" t="s">
        <v>895</v>
      </c>
      <c r="G942" s="1">
        <v>2</v>
      </c>
      <c r="H942" s="1" t="s">
        <v>1317</v>
      </c>
      <c r="I942" t="s">
        <v>1707</v>
      </c>
      <c r="K942" t="s">
        <v>1629</v>
      </c>
      <c r="N942" t="s">
        <v>46</v>
      </c>
      <c r="O942" t="s">
        <v>1077</v>
      </c>
      <c r="Q942" s="3">
        <f t="shared" si="16"/>
        <v>4</v>
      </c>
      <c r="R942" s="3">
        <v>1</v>
      </c>
      <c r="S942" s="3">
        <v>0</v>
      </c>
      <c r="T942" s="3">
        <v>0</v>
      </c>
      <c r="U942">
        <v>3</v>
      </c>
      <c r="V942">
        <v>1</v>
      </c>
      <c r="W942" s="3">
        <v>0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t="s">
        <v>88</v>
      </c>
      <c r="AI942" t="s">
        <v>48</v>
      </c>
      <c r="AJ942" s="3"/>
      <c r="AM942" t="s">
        <v>1708</v>
      </c>
      <c r="AN942">
        <v>-122.50809666000001</v>
      </c>
      <c r="AO942">
        <v>37.774826949999998</v>
      </c>
    </row>
    <row r="943" spans="1:41">
      <c r="A943" s="1" t="s">
        <v>1446</v>
      </c>
      <c r="B943" s="1">
        <v>4</v>
      </c>
      <c r="C943" s="1" t="s">
        <v>894</v>
      </c>
      <c r="D943" s="1">
        <v>14393</v>
      </c>
      <c r="E943" s="4" t="s">
        <v>42</v>
      </c>
      <c r="F943" s="4" t="s">
        <v>895</v>
      </c>
      <c r="G943" s="1">
        <v>2</v>
      </c>
      <c r="H943" s="1" t="s">
        <v>1320</v>
      </c>
      <c r="I943" t="s">
        <v>1709</v>
      </c>
      <c r="K943" t="s">
        <v>1629</v>
      </c>
      <c r="N943" t="s">
        <v>46</v>
      </c>
      <c r="O943" t="s">
        <v>1135</v>
      </c>
      <c r="Q943" s="3">
        <f t="shared" si="16"/>
        <v>5</v>
      </c>
      <c r="R943" s="3">
        <v>1</v>
      </c>
      <c r="S943">
        <v>3</v>
      </c>
      <c r="T943" s="3">
        <v>0</v>
      </c>
      <c r="U943">
        <v>1</v>
      </c>
      <c r="V943">
        <v>1</v>
      </c>
      <c r="W943" s="3">
        <v>0</v>
      </c>
      <c r="X943" s="3">
        <v>0</v>
      </c>
      <c r="Y943" s="3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t="s">
        <v>88</v>
      </c>
      <c r="AI943" t="s">
        <v>48</v>
      </c>
      <c r="AJ943" s="3"/>
      <c r="AM943" t="s">
        <v>1710</v>
      </c>
      <c r="AN943">
        <v>-122.50810468</v>
      </c>
      <c r="AO943">
        <v>37.774703809999998</v>
      </c>
    </row>
    <row r="944" spans="1:41">
      <c r="A944" s="1" t="s">
        <v>1446</v>
      </c>
      <c r="B944" s="1">
        <v>4</v>
      </c>
      <c r="C944" s="1" t="s">
        <v>894</v>
      </c>
      <c r="D944" s="1">
        <v>14393</v>
      </c>
      <c r="E944" s="4" t="s">
        <v>42</v>
      </c>
      <c r="F944" s="4" t="s">
        <v>895</v>
      </c>
      <c r="G944" s="1">
        <v>2</v>
      </c>
      <c r="H944" s="1" t="s">
        <v>1323</v>
      </c>
      <c r="I944">
        <v>731</v>
      </c>
      <c r="K944" t="s">
        <v>1629</v>
      </c>
      <c r="N944" t="s">
        <v>98</v>
      </c>
      <c r="O944" t="s">
        <v>1192</v>
      </c>
      <c r="Q944" s="3">
        <f t="shared" si="16"/>
        <v>3</v>
      </c>
      <c r="R944" s="3">
        <v>1</v>
      </c>
      <c r="S944" s="3">
        <v>0</v>
      </c>
      <c r="T944" s="3">
        <v>0</v>
      </c>
      <c r="U944" s="3">
        <v>0</v>
      </c>
      <c r="V944">
        <v>3</v>
      </c>
      <c r="W944" s="3">
        <v>0</v>
      </c>
      <c r="X944" s="3">
        <v>0</v>
      </c>
      <c r="Y944" s="3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t="s">
        <v>88</v>
      </c>
      <c r="AI944" t="s">
        <v>48</v>
      </c>
      <c r="AJ944" s="3" t="s">
        <v>135</v>
      </c>
      <c r="AK944" t="s">
        <v>117</v>
      </c>
      <c r="AL944" t="s">
        <v>1711</v>
      </c>
      <c r="AM944" t="s">
        <v>1712</v>
      </c>
      <c r="AN944">
        <v>-122.50808959</v>
      </c>
      <c r="AO944">
        <v>37.774719410000003</v>
      </c>
    </row>
    <row r="945" spans="1:41">
      <c r="A945" s="1" t="s">
        <v>1446</v>
      </c>
      <c r="B945" s="1">
        <v>4</v>
      </c>
      <c r="C945" s="1" t="s">
        <v>894</v>
      </c>
      <c r="D945" s="1">
        <v>14393</v>
      </c>
      <c r="E945" s="4" t="s">
        <v>42</v>
      </c>
      <c r="F945" s="4" t="s">
        <v>895</v>
      </c>
      <c r="G945" s="1">
        <v>2</v>
      </c>
      <c r="H945" s="1" t="s">
        <v>1325</v>
      </c>
      <c r="I945">
        <v>735</v>
      </c>
      <c r="K945" t="s">
        <v>1629</v>
      </c>
      <c r="N945" t="s">
        <v>46</v>
      </c>
      <c r="O945" t="s">
        <v>984</v>
      </c>
      <c r="Q945" s="3">
        <f t="shared" si="16"/>
        <v>1</v>
      </c>
      <c r="R945" s="3">
        <v>1</v>
      </c>
      <c r="S945" s="3">
        <v>0</v>
      </c>
      <c r="T945" s="3">
        <v>0</v>
      </c>
      <c r="U945">
        <v>1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t="s">
        <v>88</v>
      </c>
      <c r="AI945" t="s">
        <v>48</v>
      </c>
      <c r="AJ945" s="3"/>
      <c r="AM945" t="s">
        <v>1713</v>
      </c>
      <c r="AN945">
        <v>-122.50811097</v>
      </c>
      <c r="AO945">
        <v>37.77452126</v>
      </c>
    </row>
    <row r="946" spans="1:41">
      <c r="A946" s="1" t="s">
        <v>1446</v>
      </c>
      <c r="B946" s="1">
        <v>4</v>
      </c>
      <c r="C946" s="1" t="s">
        <v>894</v>
      </c>
      <c r="D946" s="1">
        <v>14393</v>
      </c>
      <c r="E946" s="4" t="s">
        <v>42</v>
      </c>
      <c r="F946" s="4" t="s">
        <v>895</v>
      </c>
      <c r="G946" s="1">
        <v>2</v>
      </c>
      <c r="H946" s="1" t="s">
        <v>1329</v>
      </c>
      <c r="I946" t="s">
        <v>1714</v>
      </c>
      <c r="K946" t="s">
        <v>1629</v>
      </c>
      <c r="N946" t="s">
        <v>46</v>
      </c>
      <c r="O946" t="s">
        <v>990</v>
      </c>
      <c r="Q946" s="3">
        <f t="shared" si="16"/>
        <v>3</v>
      </c>
      <c r="R946" s="3">
        <v>1</v>
      </c>
      <c r="S946">
        <v>1</v>
      </c>
      <c r="T946" s="3">
        <v>0</v>
      </c>
      <c r="U946">
        <v>2</v>
      </c>
      <c r="V946" s="3">
        <v>0</v>
      </c>
      <c r="W946" s="3">
        <v>0</v>
      </c>
      <c r="X946" s="3">
        <v>0</v>
      </c>
      <c r="Y946" s="3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t="s">
        <v>88</v>
      </c>
      <c r="AI946" t="s">
        <v>48</v>
      </c>
      <c r="AJ946" s="3"/>
      <c r="AK946" t="s">
        <v>1051</v>
      </c>
      <c r="AL946" t="s">
        <v>1715</v>
      </c>
      <c r="AM946" t="s">
        <v>1716</v>
      </c>
      <c r="AN946">
        <v>-122.5081007</v>
      </c>
      <c r="AO946">
        <v>37.774388569999999</v>
      </c>
    </row>
    <row r="947" spans="1:41">
      <c r="A947" s="1" t="s">
        <v>1446</v>
      </c>
      <c r="B947" s="1">
        <v>4</v>
      </c>
      <c r="C947" s="1" t="s">
        <v>894</v>
      </c>
      <c r="D947" s="1">
        <v>14393</v>
      </c>
      <c r="E947" s="4" t="s">
        <v>42</v>
      </c>
      <c r="F947" s="4" t="s">
        <v>895</v>
      </c>
      <c r="G947" s="1">
        <v>2</v>
      </c>
      <c r="H947" s="1" t="s">
        <v>1333</v>
      </c>
      <c r="I947" t="s">
        <v>1717</v>
      </c>
      <c r="K947" t="s">
        <v>1629</v>
      </c>
      <c r="N947" t="s">
        <v>46</v>
      </c>
      <c r="O947" t="s">
        <v>1023</v>
      </c>
      <c r="Q947" s="3">
        <f t="shared" si="16"/>
        <v>3</v>
      </c>
      <c r="R947" s="3">
        <v>1</v>
      </c>
      <c r="S947" s="3">
        <v>0</v>
      </c>
      <c r="T947">
        <v>1</v>
      </c>
      <c r="U947">
        <v>2</v>
      </c>
      <c r="V947" s="3">
        <v>0</v>
      </c>
      <c r="W947" s="3">
        <v>0</v>
      </c>
      <c r="X947" s="3">
        <v>0</v>
      </c>
      <c r="Y947" s="3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t="s">
        <v>88</v>
      </c>
      <c r="AI947" t="s">
        <v>48</v>
      </c>
      <c r="AJ947" s="3"/>
      <c r="AM947" t="s">
        <v>1718</v>
      </c>
      <c r="AN947">
        <v>-122.50809941999999</v>
      </c>
      <c r="AO947">
        <v>37.774258400000001</v>
      </c>
    </row>
    <row r="948" spans="1:41">
      <c r="A948" s="1" t="s">
        <v>1446</v>
      </c>
      <c r="B948" s="1">
        <v>4</v>
      </c>
      <c r="C948" s="1" t="s">
        <v>894</v>
      </c>
      <c r="D948" s="1">
        <v>14393</v>
      </c>
      <c r="E948" s="4" t="s">
        <v>42</v>
      </c>
      <c r="F948" s="4" t="s">
        <v>895</v>
      </c>
      <c r="G948" s="1">
        <v>2</v>
      </c>
      <c r="H948" s="1" t="s">
        <v>1335</v>
      </c>
      <c r="I948" t="s">
        <v>1719</v>
      </c>
      <c r="K948" t="s">
        <v>1629</v>
      </c>
      <c r="N948" t="s">
        <v>46</v>
      </c>
      <c r="O948" t="s">
        <v>989</v>
      </c>
      <c r="Q948" s="3">
        <f t="shared" si="16"/>
        <v>3</v>
      </c>
      <c r="R948" s="3">
        <v>1</v>
      </c>
      <c r="S948" s="3">
        <v>0</v>
      </c>
      <c r="T948">
        <v>1</v>
      </c>
      <c r="U948">
        <v>2</v>
      </c>
      <c r="V948" s="3">
        <v>0</v>
      </c>
      <c r="W948" s="3">
        <v>0</v>
      </c>
      <c r="X948" s="3">
        <v>0</v>
      </c>
      <c r="Y948" s="3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t="s">
        <v>88</v>
      </c>
      <c r="AI948" t="s">
        <v>48</v>
      </c>
      <c r="AJ948" s="3"/>
      <c r="AM948" t="s">
        <v>1720</v>
      </c>
      <c r="AN948">
        <v>-122.50807037</v>
      </c>
      <c r="AO948">
        <v>37.774131060000002</v>
      </c>
    </row>
    <row r="949" spans="1:41">
      <c r="A949" s="1" t="s">
        <v>1446</v>
      </c>
      <c r="B949" s="1">
        <v>4</v>
      </c>
      <c r="C949" s="1" t="s">
        <v>894</v>
      </c>
      <c r="D949" s="1">
        <v>14393</v>
      </c>
      <c r="E949" s="4" t="s">
        <v>42</v>
      </c>
      <c r="F949" s="4" t="s">
        <v>895</v>
      </c>
      <c r="G949" s="1">
        <v>2</v>
      </c>
      <c r="H949" s="1" t="s">
        <v>1338</v>
      </c>
      <c r="I949" t="s">
        <v>1721</v>
      </c>
      <c r="K949" t="s">
        <v>1629</v>
      </c>
      <c r="N949" t="s">
        <v>46</v>
      </c>
      <c r="O949" t="s">
        <v>1036</v>
      </c>
      <c r="Q949" s="3">
        <f t="shared" si="16"/>
        <v>2</v>
      </c>
      <c r="R949" s="3">
        <v>1</v>
      </c>
      <c r="S949">
        <v>1</v>
      </c>
      <c r="T949" s="3">
        <v>0</v>
      </c>
      <c r="U949">
        <v>1</v>
      </c>
      <c r="V949" s="3">
        <v>0</v>
      </c>
      <c r="W949" s="3">
        <v>0</v>
      </c>
      <c r="X949" s="3">
        <v>0</v>
      </c>
      <c r="Y949" s="3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t="s">
        <v>47</v>
      </c>
      <c r="AI949" t="s">
        <v>48</v>
      </c>
      <c r="AJ949" s="3"/>
      <c r="AM949" t="s">
        <v>1722</v>
      </c>
      <c r="AN949">
        <v>-122.50805387</v>
      </c>
      <c r="AO949">
        <v>37.773764040000003</v>
      </c>
    </row>
    <row r="950" spans="1:41">
      <c r="A950" s="1" t="s">
        <v>1446</v>
      </c>
      <c r="B950" s="1">
        <v>4</v>
      </c>
      <c r="C950" s="1" t="s">
        <v>894</v>
      </c>
      <c r="D950" s="1">
        <v>14393</v>
      </c>
      <c r="E950" s="4" t="s">
        <v>42</v>
      </c>
      <c r="F950" s="4" t="s">
        <v>895</v>
      </c>
      <c r="G950" s="1">
        <v>2</v>
      </c>
      <c r="H950" s="1" t="s">
        <v>1341</v>
      </c>
      <c r="I950">
        <v>801</v>
      </c>
      <c r="K950" t="s">
        <v>1629</v>
      </c>
      <c r="N950" t="s">
        <v>46</v>
      </c>
      <c r="O950" t="s">
        <v>1036</v>
      </c>
      <c r="Q950" s="3">
        <f t="shared" si="16"/>
        <v>4</v>
      </c>
      <c r="R950" s="3">
        <v>1</v>
      </c>
      <c r="S950">
        <v>2</v>
      </c>
      <c r="T950" s="3">
        <v>0</v>
      </c>
      <c r="U950">
        <v>2</v>
      </c>
      <c r="V950" s="3">
        <v>0</v>
      </c>
      <c r="W950" s="3">
        <v>0</v>
      </c>
      <c r="X950" s="3">
        <v>0</v>
      </c>
      <c r="Y950" s="3">
        <v>0</v>
      </c>
      <c r="Z950" s="3">
        <v>0</v>
      </c>
      <c r="AA950" s="3">
        <v>0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t="s">
        <v>47</v>
      </c>
      <c r="AI950" t="s">
        <v>48</v>
      </c>
      <c r="AJ950" s="3"/>
      <c r="AM950" t="s">
        <v>1723</v>
      </c>
      <c r="AN950">
        <v>-122.50799744</v>
      </c>
      <c r="AO950">
        <v>37.773282999999999</v>
      </c>
    </row>
    <row r="951" spans="1:41">
      <c r="A951" s="1" t="s">
        <v>1446</v>
      </c>
      <c r="B951" s="1">
        <v>4</v>
      </c>
      <c r="C951" s="1" t="s">
        <v>894</v>
      </c>
      <c r="D951" s="1">
        <v>14393</v>
      </c>
      <c r="E951" s="4" t="s">
        <v>42</v>
      </c>
      <c r="F951" s="4" t="s">
        <v>895</v>
      </c>
      <c r="G951" s="1">
        <v>2</v>
      </c>
      <c r="H951" s="1" t="s">
        <v>1344</v>
      </c>
      <c r="I951">
        <v>807</v>
      </c>
      <c r="K951" t="s">
        <v>1629</v>
      </c>
      <c r="N951" t="s">
        <v>46</v>
      </c>
      <c r="O951" t="s">
        <v>981</v>
      </c>
      <c r="Q951" s="3">
        <f t="shared" si="16"/>
        <v>2</v>
      </c>
      <c r="R951" s="3">
        <v>1</v>
      </c>
      <c r="S951" s="3">
        <v>0</v>
      </c>
      <c r="T951">
        <v>1</v>
      </c>
      <c r="U951">
        <v>1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0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t="s">
        <v>47</v>
      </c>
      <c r="AI951" t="s">
        <v>48</v>
      </c>
      <c r="AJ951" s="3"/>
      <c r="AM951" t="s">
        <v>1724</v>
      </c>
      <c r="AN951">
        <v>-122.50807706000001</v>
      </c>
      <c r="AO951">
        <v>37.77316587</v>
      </c>
    </row>
    <row r="952" spans="1:41">
      <c r="A952" s="1" t="s">
        <v>1446</v>
      </c>
      <c r="B952" s="1">
        <v>4</v>
      </c>
      <c r="C952" s="1" t="s">
        <v>894</v>
      </c>
      <c r="D952" s="1">
        <v>14393</v>
      </c>
      <c r="E952" s="4" t="s">
        <v>42</v>
      </c>
      <c r="F952" s="4" t="s">
        <v>895</v>
      </c>
      <c r="G952" s="1">
        <v>2</v>
      </c>
      <c r="H952" s="1" t="s">
        <v>1347</v>
      </c>
      <c r="I952">
        <v>813</v>
      </c>
      <c r="K952" t="s">
        <v>1629</v>
      </c>
      <c r="N952" t="s">
        <v>46</v>
      </c>
      <c r="O952" t="s">
        <v>1111</v>
      </c>
      <c r="Q952" s="3">
        <f t="shared" si="16"/>
        <v>5</v>
      </c>
      <c r="R952" s="3">
        <v>1</v>
      </c>
      <c r="S952">
        <v>1</v>
      </c>
      <c r="T952">
        <v>1</v>
      </c>
      <c r="U952">
        <v>3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t="s">
        <v>47</v>
      </c>
      <c r="AI952" t="s">
        <v>48</v>
      </c>
      <c r="AJ952" s="3"/>
      <c r="AK952" t="s">
        <v>1051</v>
      </c>
      <c r="AL952" t="s">
        <v>1725</v>
      </c>
      <c r="AM952" t="s">
        <v>1726</v>
      </c>
      <c r="AN952">
        <v>-122.50805640999999</v>
      </c>
      <c r="AO952">
        <v>37.773054870000003</v>
      </c>
    </row>
    <row r="953" spans="1:41">
      <c r="A953" s="1" t="s">
        <v>1446</v>
      </c>
      <c r="B953" s="1">
        <v>4</v>
      </c>
      <c r="C953" s="1" t="s">
        <v>894</v>
      </c>
      <c r="D953" s="1">
        <v>14393</v>
      </c>
      <c r="E953" s="4" t="s">
        <v>42</v>
      </c>
      <c r="F953" s="4" t="s">
        <v>895</v>
      </c>
      <c r="G953" s="1">
        <v>2</v>
      </c>
      <c r="H953" s="1" t="s">
        <v>1349</v>
      </c>
      <c r="I953" t="s">
        <v>1727</v>
      </c>
      <c r="K953" t="s">
        <v>1629</v>
      </c>
      <c r="N953" t="s">
        <v>46</v>
      </c>
      <c r="O953" t="s">
        <v>960</v>
      </c>
      <c r="Q953" s="3">
        <f t="shared" si="16"/>
        <v>3</v>
      </c>
      <c r="R953" s="3">
        <v>1</v>
      </c>
      <c r="S953">
        <v>1</v>
      </c>
      <c r="T953" s="3">
        <v>0</v>
      </c>
      <c r="U953">
        <v>2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t="s">
        <v>47</v>
      </c>
      <c r="AI953" t="s">
        <v>48</v>
      </c>
      <c r="AJ953" s="3"/>
      <c r="AM953" t="s">
        <v>1728</v>
      </c>
      <c r="AN953">
        <v>-122.50805122</v>
      </c>
      <c r="AO953">
        <v>37.77297737</v>
      </c>
    </row>
    <row r="954" spans="1:41">
      <c r="A954" s="1" t="s">
        <v>1446</v>
      </c>
      <c r="B954" s="1">
        <v>4</v>
      </c>
      <c r="C954" s="1" t="s">
        <v>894</v>
      </c>
      <c r="D954" s="1">
        <v>14393</v>
      </c>
      <c r="E954" s="4" t="s">
        <v>42</v>
      </c>
      <c r="F954" s="4" t="s">
        <v>895</v>
      </c>
      <c r="G954" s="1">
        <v>2</v>
      </c>
      <c r="H954" s="1" t="s">
        <v>1352</v>
      </c>
      <c r="I954" t="s">
        <v>1729</v>
      </c>
      <c r="K954" t="s">
        <v>1629</v>
      </c>
      <c r="N954" t="s">
        <v>46</v>
      </c>
      <c r="O954" t="s">
        <v>1064</v>
      </c>
      <c r="Q954" s="3">
        <f t="shared" si="16"/>
        <v>4</v>
      </c>
      <c r="R954" s="3">
        <v>1</v>
      </c>
      <c r="S954">
        <v>1</v>
      </c>
      <c r="T954" s="3">
        <v>0</v>
      </c>
      <c r="U954">
        <v>3</v>
      </c>
      <c r="V954" s="3">
        <v>0</v>
      </c>
      <c r="W954" s="3">
        <v>0</v>
      </c>
      <c r="X954" s="3">
        <v>0</v>
      </c>
      <c r="Y954" s="3">
        <v>0</v>
      </c>
      <c r="Z954" s="3">
        <v>0</v>
      </c>
      <c r="AA954" s="3">
        <v>0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t="s">
        <v>47</v>
      </c>
      <c r="AI954" t="s">
        <v>48</v>
      </c>
      <c r="AJ954" s="3"/>
      <c r="AM954" t="s">
        <v>1730</v>
      </c>
      <c r="AN954">
        <v>-122.50801733</v>
      </c>
      <c r="AO954">
        <v>37.772828390000001</v>
      </c>
    </row>
    <row r="955" spans="1:41">
      <c r="A955" s="1" t="s">
        <v>1446</v>
      </c>
      <c r="B955" s="1">
        <v>4</v>
      </c>
      <c r="C955" s="1" t="s">
        <v>894</v>
      </c>
      <c r="D955" s="1">
        <v>14393</v>
      </c>
      <c r="E955" s="4" t="s">
        <v>42</v>
      </c>
      <c r="F955" s="4" t="s">
        <v>895</v>
      </c>
      <c r="G955" s="1">
        <v>2</v>
      </c>
      <c r="H955" s="1" t="s">
        <v>1356</v>
      </c>
      <c r="I955" t="s">
        <v>1532</v>
      </c>
      <c r="K955" t="s">
        <v>1629</v>
      </c>
      <c r="N955" t="s">
        <v>46</v>
      </c>
      <c r="O955" t="s">
        <v>960</v>
      </c>
      <c r="Q955" s="3">
        <f t="shared" si="16"/>
        <v>4</v>
      </c>
      <c r="R955" s="3">
        <v>1</v>
      </c>
      <c r="S955" s="3">
        <v>0</v>
      </c>
      <c r="T955">
        <v>1</v>
      </c>
      <c r="U955">
        <v>3</v>
      </c>
      <c r="V955" s="3">
        <v>0</v>
      </c>
      <c r="W955" s="3">
        <v>0</v>
      </c>
      <c r="X955" s="3">
        <v>0</v>
      </c>
      <c r="Y955" s="3">
        <v>0</v>
      </c>
      <c r="Z955" s="3">
        <v>0</v>
      </c>
      <c r="AA955" s="3">
        <v>0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t="s">
        <v>47</v>
      </c>
      <c r="AI955" t="s">
        <v>48</v>
      </c>
      <c r="AJ955" s="3"/>
      <c r="AM955" t="s">
        <v>1731</v>
      </c>
      <c r="AN955">
        <v>-122.50799771</v>
      </c>
      <c r="AO955">
        <v>37.7726884</v>
      </c>
    </row>
    <row r="956" spans="1:41">
      <c r="A956" s="1" t="s">
        <v>1446</v>
      </c>
      <c r="B956" s="1">
        <v>4</v>
      </c>
      <c r="C956" s="1" t="s">
        <v>894</v>
      </c>
      <c r="D956" s="1">
        <v>14393</v>
      </c>
      <c r="E956" s="4" t="s">
        <v>42</v>
      </c>
      <c r="F956" s="4" t="s">
        <v>895</v>
      </c>
      <c r="G956" s="1">
        <v>2</v>
      </c>
      <c r="H956" s="1" t="s">
        <v>1358</v>
      </c>
      <c r="I956" t="s">
        <v>1732</v>
      </c>
      <c r="K956" t="s">
        <v>1629</v>
      </c>
      <c r="N956" t="s">
        <v>46</v>
      </c>
      <c r="O956" t="s">
        <v>1026</v>
      </c>
      <c r="Q956" s="3">
        <f t="shared" si="16"/>
        <v>3</v>
      </c>
      <c r="R956" s="3">
        <v>1</v>
      </c>
      <c r="S956">
        <v>1</v>
      </c>
      <c r="T956" s="3">
        <v>0</v>
      </c>
      <c r="U956">
        <v>2</v>
      </c>
      <c r="V956" s="3">
        <v>0</v>
      </c>
      <c r="W956" s="3">
        <v>0</v>
      </c>
      <c r="X956" s="3">
        <v>0</v>
      </c>
      <c r="Y956" s="3">
        <v>0</v>
      </c>
      <c r="Z956" s="3">
        <v>0</v>
      </c>
      <c r="AA956" s="3">
        <v>0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t="s">
        <v>47</v>
      </c>
      <c r="AI956" t="s">
        <v>48</v>
      </c>
      <c r="AJ956" s="3"/>
      <c r="AM956" t="s">
        <v>1733</v>
      </c>
      <c r="AN956">
        <v>-122.50800267</v>
      </c>
      <c r="AO956">
        <v>37.772477100000003</v>
      </c>
    </row>
    <row r="957" spans="1:41">
      <c r="A957" s="1" t="s">
        <v>1446</v>
      </c>
      <c r="B957" s="1">
        <v>4</v>
      </c>
      <c r="C957" s="1" t="s">
        <v>894</v>
      </c>
      <c r="D957" s="1">
        <v>14393</v>
      </c>
      <c r="E957" s="4" t="s">
        <v>42</v>
      </c>
      <c r="F957" s="4" t="s">
        <v>895</v>
      </c>
      <c r="G957" s="1">
        <v>2</v>
      </c>
      <c r="H957" s="1" t="s">
        <v>1360</v>
      </c>
      <c r="I957" t="s">
        <v>1734</v>
      </c>
      <c r="K957" t="s">
        <v>1629</v>
      </c>
      <c r="N957" t="s">
        <v>46</v>
      </c>
      <c r="O957" t="s">
        <v>958</v>
      </c>
      <c r="Q957" s="3">
        <f t="shared" si="16"/>
        <v>2</v>
      </c>
      <c r="R957" s="3">
        <v>1</v>
      </c>
      <c r="S957" s="3">
        <v>0</v>
      </c>
      <c r="T957" s="3">
        <v>0</v>
      </c>
      <c r="U957">
        <v>2</v>
      </c>
      <c r="V957" s="3">
        <v>0</v>
      </c>
      <c r="W957" s="3">
        <v>0</v>
      </c>
      <c r="X957" s="3">
        <v>0</v>
      </c>
      <c r="Y957" s="3">
        <v>0</v>
      </c>
      <c r="Z957" s="3">
        <v>0</v>
      </c>
      <c r="AA957" s="3">
        <v>0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t="s">
        <v>47</v>
      </c>
      <c r="AI957" t="s">
        <v>48</v>
      </c>
      <c r="AJ957" s="3"/>
      <c r="AM957" t="s">
        <v>1735</v>
      </c>
      <c r="AN957">
        <v>-122.50798890999999</v>
      </c>
      <c r="AO957">
        <v>37.772360829999997</v>
      </c>
    </row>
    <row r="958" spans="1:41">
      <c r="A958" s="1" t="s">
        <v>1446</v>
      </c>
      <c r="B958" s="1">
        <v>4</v>
      </c>
      <c r="C958" s="1" t="s">
        <v>894</v>
      </c>
      <c r="D958" s="1">
        <v>14393</v>
      </c>
      <c r="E958" s="4" t="s">
        <v>42</v>
      </c>
      <c r="F958" s="4" t="s">
        <v>895</v>
      </c>
      <c r="G958" s="1">
        <v>2</v>
      </c>
      <c r="H958" s="1" t="s">
        <v>1362</v>
      </c>
      <c r="I958" t="s">
        <v>1736</v>
      </c>
      <c r="K958" t="s">
        <v>1629</v>
      </c>
      <c r="N958" t="s">
        <v>46</v>
      </c>
      <c r="O958" t="s">
        <v>958</v>
      </c>
      <c r="Q958" s="3">
        <f t="shared" si="16"/>
        <v>3</v>
      </c>
      <c r="R958" s="3">
        <v>1</v>
      </c>
      <c r="S958" s="3">
        <v>0</v>
      </c>
      <c r="T958" s="3">
        <v>0</v>
      </c>
      <c r="U958">
        <v>2</v>
      </c>
      <c r="V958">
        <v>1</v>
      </c>
      <c r="W958" s="3">
        <v>0</v>
      </c>
      <c r="X958" s="3">
        <v>0</v>
      </c>
      <c r="Y958" s="3">
        <v>0</v>
      </c>
      <c r="Z958" s="3">
        <v>0</v>
      </c>
      <c r="AA958" s="3">
        <v>0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t="s">
        <v>47</v>
      </c>
      <c r="AI958" t="s">
        <v>48</v>
      </c>
      <c r="AJ958" s="3"/>
      <c r="AM958" t="s">
        <v>1737</v>
      </c>
      <c r="AN958">
        <v>-122.50798577</v>
      </c>
      <c r="AO958">
        <v>37.772211249999998</v>
      </c>
    </row>
    <row r="959" spans="1:41">
      <c r="A959" s="1" t="s">
        <v>1446</v>
      </c>
      <c r="B959" s="1">
        <v>4</v>
      </c>
      <c r="C959" s="1" t="s">
        <v>894</v>
      </c>
      <c r="D959" s="1">
        <v>14393</v>
      </c>
      <c r="E959" s="4" t="s">
        <v>42</v>
      </c>
      <c r="F959" s="4" t="s">
        <v>895</v>
      </c>
      <c r="G959" s="1">
        <v>2</v>
      </c>
      <c r="H959" s="1" t="s">
        <v>1364</v>
      </c>
      <c r="I959" t="s">
        <v>1738</v>
      </c>
      <c r="K959" t="s">
        <v>1629</v>
      </c>
      <c r="N959" t="s">
        <v>46</v>
      </c>
      <c r="O959" t="s">
        <v>1064</v>
      </c>
      <c r="Q959" s="3">
        <f t="shared" si="16"/>
        <v>4</v>
      </c>
      <c r="R959" s="3">
        <v>1</v>
      </c>
      <c r="S959" s="3">
        <v>0</v>
      </c>
      <c r="T959" s="3">
        <v>0</v>
      </c>
      <c r="U959">
        <v>4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t="s">
        <v>47</v>
      </c>
      <c r="AI959" t="s">
        <v>48</v>
      </c>
      <c r="AJ959" s="3"/>
      <c r="AM959" t="s">
        <v>1739</v>
      </c>
      <c r="AN959">
        <v>-122.50800503000001</v>
      </c>
      <c r="AO959">
        <v>37.771886510000002</v>
      </c>
    </row>
    <row r="960" spans="1:41">
      <c r="A960" s="1" t="s">
        <v>1446</v>
      </c>
      <c r="B960" s="1">
        <v>4</v>
      </c>
      <c r="C960" s="1" t="s">
        <v>894</v>
      </c>
      <c r="D960" s="1">
        <v>14393</v>
      </c>
      <c r="E960" s="4" t="s">
        <v>42</v>
      </c>
      <c r="F960" s="4" t="s">
        <v>895</v>
      </c>
      <c r="G960" s="1">
        <v>2</v>
      </c>
      <c r="H960" s="1" t="s">
        <v>1366</v>
      </c>
      <c r="I960" t="s">
        <v>1740</v>
      </c>
      <c r="K960" t="s">
        <v>1629</v>
      </c>
      <c r="N960" t="s">
        <v>46</v>
      </c>
      <c r="O960" t="s">
        <v>1009</v>
      </c>
      <c r="Q960" s="3">
        <f t="shared" si="16"/>
        <v>3</v>
      </c>
      <c r="R960" s="3">
        <v>1</v>
      </c>
      <c r="S960" s="3">
        <v>0</v>
      </c>
      <c r="T960" s="3">
        <v>0</v>
      </c>
      <c r="U960">
        <v>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t="s">
        <v>47</v>
      </c>
      <c r="AI960" t="s">
        <v>48</v>
      </c>
      <c r="AJ960" s="3"/>
      <c r="AM960" t="s">
        <v>1741</v>
      </c>
      <c r="AN960">
        <v>-122.50799302</v>
      </c>
      <c r="AO960">
        <v>37.771766290000002</v>
      </c>
    </row>
    <row r="961" spans="1:41">
      <c r="A961" s="1" t="s">
        <v>1446</v>
      </c>
      <c r="B961" s="1">
        <v>4</v>
      </c>
      <c r="C961" s="1" t="s">
        <v>894</v>
      </c>
      <c r="D961" s="1">
        <v>14393</v>
      </c>
      <c r="E961" s="4" t="s">
        <v>42</v>
      </c>
      <c r="F961" s="4" t="s">
        <v>895</v>
      </c>
      <c r="G961" s="1">
        <v>2</v>
      </c>
      <c r="H961" s="1" t="s">
        <v>1370</v>
      </c>
      <c r="I961" t="s">
        <v>1742</v>
      </c>
      <c r="K961" t="s">
        <v>1421</v>
      </c>
      <c r="N961" t="s">
        <v>46</v>
      </c>
      <c r="O961" t="s">
        <v>950</v>
      </c>
      <c r="Q961" s="3">
        <f t="shared" si="16"/>
        <v>4</v>
      </c>
      <c r="R961" s="3">
        <v>1</v>
      </c>
      <c r="S961">
        <v>2</v>
      </c>
      <c r="T961" s="3">
        <v>0</v>
      </c>
      <c r="U961">
        <v>2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t="s">
        <v>88</v>
      </c>
      <c r="AI961" t="s">
        <v>50</v>
      </c>
      <c r="AJ961" s="3"/>
      <c r="AM961" t="s">
        <v>1743</v>
      </c>
      <c r="AN961">
        <v>-122.50911839</v>
      </c>
      <c r="AO961">
        <v>37.774902969999999</v>
      </c>
    </row>
    <row r="962" spans="1:41">
      <c r="A962" s="1" t="s">
        <v>1446</v>
      </c>
      <c r="B962" s="1">
        <v>4</v>
      </c>
      <c r="C962" s="1" t="s">
        <v>894</v>
      </c>
      <c r="D962" s="1">
        <v>14393</v>
      </c>
      <c r="E962" s="4" t="s">
        <v>42</v>
      </c>
      <c r="F962" s="4" t="s">
        <v>895</v>
      </c>
      <c r="G962" s="1">
        <v>2</v>
      </c>
      <c r="H962" s="1" t="s">
        <v>1373</v>
      </c>
      <c r="I962" t="s">
        <v>1744</v>
      </c>
      <c r="K962" t="s">
        <v>1421</v>
      </c>
      <c r="N962" t="s">
        <v>46</v>
      </c>
      <c r="O962" t="s">
        <v>1026</v>
      </c>
      <c r="Q962" s="3">
        <f t="shared" si="16"/>
        <v>3</v>
      </c>
      <c r="R962" s="3">
        <v>1</v>
      </c>
      <c r="S962" s="3">
        <v>0</v>
      </c>
      <c r="T962">
        <v>1</v>
      </c>
      <c r="U962">
        <v>2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0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t="s">
        <v>88</v>
      </c>
      <c r="AI962" t="s">
        <v>48</v>
      </c>
      <c r="AJ962" s="3"/>
      <c r="AM962" t="s">
        <v>1745</v>
      </c>
      <c r="AN962">
        <v>-122.50918584</v>
      </c>
      <c r="AO962">
        <v>37.774686039999999</v>
      </c>
    </row>
    <row r="963" spans="1:41">
      <c r="A963" s="1" t="s">
        <v>1446</v>
      </c>
      <c r="B963" s="1">
        <v>4</v>
      </c>
      <c r="C963" s="1" t="s">
        <v>894</v>
      </c>
      <c r="D963" s="1">
        <v>14393</v>
      </c>
      <c r="E963" s="4" t="s">
        <v>42</v>
      </c>
      <c r="F963" s="4" t="s">
        <v>895</v>
      </c>
      <c r="G963" s="1">
        <v>2</v>
      </c>
      <c r="H963" s="1" t="s">
        <v>1375</v>
      </c>
      <c r="I963">
        <v>731</v>
      </c>
      <c r="K963" t="s">
        <v>1421</v>
      </c>
      <c r="N963" t="s">
        <v>46</v>
      </c>
      <c r="O963" t="s">
        <v>970</v>
      </c>
      <c r="Q963" s="3">
        <f t="shared" si="16"/>
        <v>2</v>
      </c>
      <c r="R963" s="3">
        <v>1</v>
      </c>
      <c r="S963">
        <v>1</v>
      </c>
      <c r="T963" s="3">
        <v>0</v>
      </c>
      <c r="U963">
        <v>1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0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t="s">
        <v>88</v>
      </c>
      <c r="AI963" t="s">
        <v>48</v>
      </c>
      <c r="AJ963" s="3"/>
      <c r="AM963" t="s">
        <v>1746</v>
      </c>
      <c r="AN963">
        <v>-122.50918679</v>
      </c>
      <c r="AO963">
        <v>37.774607869999997</v>
      </c>
    </row>
    <row r="964" spans="1:41">
      <c r="A964" s="1" t="s">
        <v>1446</v>
      </c>
      <c r="B964" s="1">
        <v>4</v>
      </c>
      <c r="C964" s="1" t="s">
        <v>894</v>
      </c>
      <c r="D964" s="1">
        <v>14393</v>
      </c>
      <c r="E964" s="4" t="s">
        <v>42</v>
      </c>
      <c r="F964" s="4" t="s">
        <v>895</v>
      </c>
      <c r="G964" s="1">
        <v>2</v>
      </c>
      <c r="H964" s="1" t="s">
        <v>1379</v>
      </c>
      <c r="I964">
        <v>735</v>
      </c>
      <c r="K964" t="s">
        <v>1421</v>
      </c>
      <c r="N964" t="s">
        <v>46</v>
      </c>
      <c r="O964" t="s">
        <v>996</v>
      </c>
      <c r="Q964" s="3">
        <f t="shared" si="16"/>
        <v>2</v>
      </c>
      <c r="R964" s="3">
        <v>1</v>
      </c>
      <c r="S964" s="3">
        <v>0</v>
      </c>
      <c r="T964" s="3">
        <v>0</v>
      </c>
      <c r="U964">
        <v>2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t="s">
        <v>88</v>
      </c>
      <c r="AI964" t="s">
        <v>48</v>
      </c>
      <c r="AJ964" s="3"/>
      <c r="AM964" t="s">
        <v>1747</v>
      </c>
      <c r="AN964">
        <v>-122.50917216000001</v>
      </c>
      <c r="AO964">
        <v>37.774459239999999</v>
      </c>
    </row>
    <row r="965" spans="1:41">
      <c r="A965" s="1" t="s">
        <v>1446</v>
      </c>
      <c r="B965" s="1">
        <v>4</v>
      </c>
      <c r="C965" s="1" t="s">
        <v>894</v>
      </c>
      <c r="D965" s="1">
        <v>14393</v>
      </c>
      <c r="E965" s="4" t="s">
        <v>42</v>
      </c>
      <c r="F965" s="4" t="s">
        <v>895</v>
      </c>
      <c r="G965" s="1">
        <v>2</v>
      </c>
      <c r="H965" s="1" t="s">
        <v>1383</v>
      </c>
      <c r="I965">
        <v>747</v>
      </c>
      <c r="K965" t="s">
        <v>1421</v>
      </c>
      <c r="N965" t="s">
        <v>46</v>
      </c>
      <c r="O965" t="s">
        <v>1003</v>
      </c>
      <c r="Q965" s="3">
        <f t="shared" si="16"/>
        <v>2</v>
      </c>
      <c r="R965" s="3">
        <v>1</v>
      </c>
      <c r="S965" s="3">
        <v>0</v>
      </c>
      <c r="T965">
        <v>1</v>
      </c>
      <c r="U965">
        <v>1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0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t="s">
        <v>88</v>
      </c>
      <c r="AI965" t="s">
        <v>48</v>
      </c>
      <c r="AJ965" s="3"/>
      <c r="AM965" t="s">
        <v>1748</v>
      </c>
      <c r="AN965">
        <v>-122.5091879</v>
      </c>
      <c r="AO965">
        <v>37.774322529999999</v>
      </c>
    </row>
    <row r="966" spans="1:41">
      <c r="A966" s="1" t="s">
        <v>1446</v>
      </c>
      <c r="B966" s="1">
        <v>4</v>
      </c>
      <c r="C966" s="1" t="s">
        <v>894</v>
      </c>
      <c r="D966" s="1">
        <v>14393</v>
      </c>
      <c r="E966" s="4" t="s">
        <v>42</v>
      </c>
      <c r="F966" s="4" t="s">
        <v>895</v>
      </c>
      <c r="G966" s="1">
        <v>2</v>
      </c>
      <c r="H966" s="1" t="s">
        <v>1386</v>
      </c>
      <c r="I966" t="s">
        <v>1749</v>
      </c>
      <c r="K966" t="s">
        <v>1421</v>
      </c>
      <c r="N966" t="s">
        <v>46</v>
      </c>
      <c r="O966" t="s">
        <v>1068</v>
      </c>
      <c r="Q966" s="3">
        <f t="shared" si="16"/>
        <v>3</v>
      </c>
      <c r="R966">
        <v>1</v>
      </c>
      <c r="S966" s="3">
        <v>0</v>
      </c>
      <c r="T966">
        <v>1</v>
      </c>
      <c r="U966">
        <v>2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0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t="s">
        <v>47</v>
      </c>
      <c r="AI966" t="s">
        <v>48</v>
      </c>
      <c r="AJ966" s="3"/>
      <c r="AM966" t="s">
        <v>1750</v>
      </c>
      <c r="AN966">
        <v>-122.50917137</v>
      </c>
      <c r="AO966">
        <v>37.774218640000001</v>
      </c>
    </row>
    <row r="967" spans="1:41">
      <c r="A967" s="1" t="s">
        <v>1446</v>
      </c>
      <c r="B967" s="1">
        <v>4</v>
      </c>
      <c r="C967" s="1" t="s">
        <v>894</v>
      </c>
      <c r="D967" s="1">
        <v>14393</v>
      </c>
      <c r="E967" s="4" t="s">
        <v>42</v>
      </c>
      <c r="F967" s="4" t="s">
        <v>895</v>
      </c>
      <c r="G967" s="1">
        <v>2</v>
      </c>
      <c r="H967" s="1" t="s">
        <v>1389</v>
      </c>
      <c r="I967" t="s">
        <v>1751</v>
      </c>
      <c r="K967" t="s">
        <v>1421</v>
      </c>
      <c r="N967" t="s">
        <v>46</v>
      </c>
      <c r="O967" t="s">
        <v>902</v>
      </c>
      <c r="Q967" s="3">
        <f t="shared" si="16"/>
        <v>4</v>
      </c>
      <c r="R967" s="3">
        <v>1</v>
      </c>
      <c r="S967">
        <v>1</v>
      </c>
      <c r="T967" s="3">
        <v>0</v>
      </c>
      <c r="U967">
        <v>3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0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t="s">
        <v>47</v>
      </c>
      <c r="AI967" t="s">
        <v>48</v>
      </c>
      <c r="AJ967" s="3"/>
      <c r="AM967" t="s">
        <v>1752</v>
      </c>
      <c r="AN967">
        <v>-122.50911732</v>
      </c>
      <c r="AO967">
        <v>37.774101440000003</v>
      </c>
    </row>
    <row r="968" spans="1:41">
      <c r="A968" s="1" t="s">
        <v>1446</v>
      </c>
      <c r="B968" s="1">
        <v>4</v>
      </c>
      <c r="C968" s="1" t="s">
        <v>894</v>
      </c>
      <c r="D968" s="1">
        <v>14393</v>
      </c>
      <c r="E968" s="4" t="s">
        <v>42</v>
      </c>
      <c r="F968" s="4" t="s">
        <v>895</v>
      </c>
      <c r="G968" s="1">
        <v>2</v>
      </c>
      <c r="H968" s="1" t="s">
        <v>1391</v>
      </c>
      <c r="I968" t="s">
        <v>1753</v>
      </c>
      <c r="K968" t="s">
        <v>1421</v>
      </c>
      <c r="N968" t="s">
        <v>46</v>
      </c>
      <c r="O968" t="s">
        <v>1064</v>
      </c>
      <c r="Q968" s="3">
        <f t="shared" si="16"/>
        <v>4</v>
      </c>
      <c r="R968" s="3">
        <v>1</v>
      </c>
      <c r="S968">
        <v>1</v>
      </c>
      <c r="T968" s="3">
        <v>0</v>
      </c>
      <c r="U968">
        <v>3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0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t="s">
        <v>47</v>
      </c>
      <c r="AI968" t="s">
        <v>48</v>
      </c>
      <c r="AJ968" s="3"/>
      <c r="AM968" t="s">
        <v>1754</v>
      </c>
      <c r="AN968">
        <v>-122.50912882</v>
      </c>
      <c r="AO968">
        <v>37.773918299999998</v>
      </c>
    </row>
    <row r="969" spans="1:41">
      <c r="A969" s="1" t="s">
        <v>1446</v>
      </c>
      <c r="B969" s="1">
        <v>4</v>
      </c>
      <c r="C969" s="1" t="s">
        <v>894</v>
      </c>
      <c r="D969" s="1">
        <v>14393</v>
      </c>
      <c r="E969" s="4" t="s">
        <v>42</v>
      </c>
      <c r="F969" s="4" t="s">
        <v>895</v>
      </c>
      <c r="G969" s="1">
        <v>2</v>
      </c>
      <c r="H969" s="1" t="s">
        <v>1395</v>
      </c>
      <c r="I969" t="s">
        <v>1755</v>
      </c>
      <c r="K969" t="s">
        <v>1421</v>
      </c>
      <c r="N969" t="s">
        <v>46</v>
      </c>
      <c r="O969" t="s">
        <v>958</v>
      </c>
      <c r="Q969" s="3">
        <f t="shared" si="16"/>
        <v>3</v>
      </c>
      <c r="R969" s="3">
        <v>1</v>
      </c>
      <c r="S969" s="3">
        <v>0</v>
      </c>
      <c r="T969">
        <v>1</v>
      </c>
      <c r="U969">
        <v>2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0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t="s">
        <v>47</v>
      </c>
      <c r="AI969" t="s">
        <v>48</v>
      </c>
      <c r="AJ969" s="3"/>
      <c r="AM969" t="s">
        <v>1756</v>
      </c>
      <c r="AN969">
        <v>-122.50912362</v>
      </c>
      <c r="AO969">
        <v>37.773787599999999</v>
      </c>
    </row>
    <row r="970" spans="1:41">
      <c r="A970" s="1" t="s">
        <v>1446</v>
      </c>
      <c r="B970" s="1">
        <v>4</v>
      </c>
      <c r="C970" s="1" t="s">
        <v>894</v>
      </c>
      <c r="D970" s="1">
        <v>14393</v>
      </c>
      <c r="E970" s="4" t="s">
        <v>42</v>
      </c>
      <c r="F970" s="4" t="s">
        <v>895</v>
      </c>
      <c r="G970" s="1">
        <v>2</v>
      </c>
      <c r="H970" s="1" t="s">
        <v>1397</v>
      </c>
      <c r="I970">
        <v>785</v>
      </c>
      <c r="K970" t="s">
        <v>1421</v>
      </c>
      <c r="N970" t="s">
        <v>46</v>
      </c>
      <c r="O970" t="s">
        <v>989</v>
      </c>
      <c r="Q970" s="3">
        <f t="shared" si="16"/>
        <v>2</v>
      </c>
      <c r="R970" s="3">
        <v>1</v>
      </c>
      <c r="S970" s="3">
        <v>0</v>
      </c>
      <c r="T970" s="3">
        <v>0</v>
      </c>
      <c r="U970">
        <v>2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t="s">
        <v>47</v>
      </c>
      <c r="AI970" t="s">
        <v>48</v>
      </c>
      <c r="AJ970" s="3"/>
      <c r="AM970" t="s">
        <v>1757</v>
      </c>
      <c r="AN970">
        <v>-122.50908832</v>
      </c>
      <c r="AO970">
        <v>37.77365305</v>
      </c>
    </row>
    <row r="971" spans="1:41">
      <c r="A971" s="1" t="s">
        <v>1446</v>
      </c>
      <c r="B971" s="1">
        <v>4</v>
      </c>
      <c r="C971" s="1" t="s">
        <v>894</v>
      </c>
      <c r="D971" s="1">
        <v>14393</v>
      </c>
      <c r="E971" s="4" t="s">
        <v>42</v>
      </c>
      <c r="F971" s="4" t="s">
        <v>895</v>
      </c>
      <c r="G971" s="1">
        <v>2</v>
      </c>
      <c r="H971" s="1" t="s">
        <v>1399</v>
      </c>
      <c r="I971" t="s">
        <v>1758</v>
      </c>
      <c r="K971" t="s">
        <v>1759</v>
      </c>
      <c r="N971" t="s">
        <v>46</v>
      </c>
      <c r="O971" t="s">
        <v>1135</v>
      </c>
      <c r="Q971" s="3">
        <f t="shared" si="16"/>
        <v>4</v>
      </c>
      <c r="R971" s="3">
        <v>1</v>
      </c>
      <c r="S971" s="3">
        <v>0</v>
      </c>
      <c r="T971" s="3">
        <v>0</v>
      </c>
      <c r="U971">
        <v>2</v>
      </c>
      <c r="V971">
        <v>2</v>
      </c>
      <c r="W971" s="3">
        <v>0</v>
      </c>
      <c r="X971" s="3">
        <v>0</v>
      </c>
      <c r="Y971" s="3">
        <v>0</v>
      </c>
      <c r="Z971" s="3">
        <v>0</v>
      </c>
      <c r="AA971" s="3">
        <v>0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t="s">
        <v>47</v>
      </c>
      <c r="AI971" t="s">
        <v>48</v>
      </c>
      <c r="AJ971" s="3"/>
      <c r="AL971" t="s">
        <v>1760</v>
      </c>
      <c r="AM971" t="s">
        <v>1761</v>
      </c>
      <c r="AN971">
        <v>-122.50910278000001</v>
      </c>
      <c r="AO971">
        <v>37.773537529999999</v>
      </c>
    </row>
    <row r="972" spans="1:41">
      <c r="A972" s="1" t="s">
        <v>1446</v>
      </c>
      <c r="B972" s="1">
        <v>4</v>
      </c>
      <c r="C972" s="1" t="s">
        <v>894</v>
      </c>
      <c r="D972" s="1">
        <v>14393</v>
      </c>
      <c r="E972" s="4" t="s">
        <v>42</v>
      </c>
      <c r="F972" s="4" t="s">
        <v>895</v>
      </c>
      <c r="G972" s="1">
        <v>2</v>
      </c>
      <c r="H972" s="1" t="s">
        <v>1402</v>
      </c>
      <c r="I972" t="s">
        <v>1762</v>
      </c>
      <c r="K972" t="s">
        <v>1763</v>
      </c>
      <c r="N972" t="s">
        <v>46</v>
      </c>
      <c r="O972" t="s">
        <v>1066</v>
      </c>
      <c r="Q972" s="3">
        <f t="shared" si="16"/>
        <v>3</v>
      </c>
      <c r="R972">
        <v>1</v>
      </c>
      <c r="S972" s="3">
        <v>0</v>
      </c>
      <c r="T972" s="3">
        <v>0</v>
      </c>
      <c r="U972">
        <v>2</v>
      </c>
      <c r="V972">
        <v>1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t="s">
        <v>47</v>
      </c>
      <c r="AI972" t="s">
        <v>50</v>
      </c>
      <c r="AJ972" s="3"/>
      <c r="AM972" t="s">
        <v>1764</v>
      </c>
      <c r="AN972">
        <v>-122.51079174</v>
      </c>
      <c r="AO972">
        <v>37.774910820000002</v>
      </c>
    </row>
    <row r="973" spans="1:41">
      <c r="A973" s="1" t="s">
        <v>1446</v>
      </c>
      <c r="B973" s="1">
        <v>4</v>
      </c>
      <c r="C973" s="1" t="s">
        <v>894</v>
      </c>
      <c r="D973" s="1">
        <v>14393</v>
      </c>
      <c r="E973" s="4" t="s">
        <v>42</v>
      </c>
      <c r="F973" s="4" t="s">
        <v>895</v>
      </c>
      <c r="G973" s="1">
        <v>2</v>
      </c>
      <c r="H973" s="1" t="s">
        <v>1404</v>
      </c>
      <c r="I973" t="s">
        <v>1765</v>
      </c>
      <c r="K973" t="s">
        <v>1763</v>
      </c>
      <c r="N973" t="s">
        <v>46</v>
      </c>
      <c r="O973" t="s">
        <v>1018</v>
      </c>
      <c r="Q973" s="3">
        <f t="shared" si="16"/>
        <v>3</v>
      </c>
      <c r="R973" s="3">
        <v>1</v>
      </c>
      <c r="S973" s="3">
        <v>0</v>
      </c>
      <c r="T973">
        <v>2</v>
      </c>
      <c r="U973">
        <v>1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t="s">
        <v>47</v>
      </c>
      <c r="AI973" t="s">
        <v>50</v>
      </c>
      <c r="AJ973" s="3"/>
      <c r="AM973" t="s">
        <v>1766</v>
      </c>
      <c r="AN973">
        <v>-122.51078235</v>
      </c>
      <c r="AO973">
        <v>37.774652209999999</v>
      </c>
    </row>
    <row r="974" spans="1:41">
      <c r="A974" s="1" t="s">
        <v>1446</v>
      </c>
      <c r="B974" s="1">
        <v>4</v>
      </c>
      <c r="C974" s="1" t="s">
        <v>894</v>
      </c>
      <c r="D974" s="1">
        <v>14393</v>
      </c>
      <c r="E974" s="4" t="s">
        <v>42</v>
      </c>
      <c r="F974" s="4" t="s">
        <v>895</v>
      </c>
      <c r="G974" s="1">
        <v>2</v>
      </c>
      <c r="H974" s="1" t="s">
        <v>1408</v>
      </c>
      <c r="I974" t="s">
        <v>1767</v>
      </c>
      <c r="K974" t="s">
        <v>1763</v>
      </c>
      <c r="N974" t="s">
        <v>46</v>
      </c>
      <c r="O974" t="s">
        <v>1111</v>
      </c>
      <c r="Q974" s="3">
        <f t="shared" si="16"/>
        <v>4</v>
      </c>
      <c r="R974" s="3">
        <v>1</v>
      </c>
      <c r="S974" s="3">
        <v>0</v>
      </c>
      <c r="T974" s="3">
        <v>0</v>
      </c>
      <c r="U974">
        <v>4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t="s">
        <v>47</v>
      </c>
      <c r="AI974" t="s">
        <v>50</v>
      </c>
      <c r="AJ974" s="3"/>
      <c r="AM974" t="s">
        <v>1768</v>
      </c>
      <c r="AN974">
        <v>-122.51074549000001</v>
      </c>
      <c r="AO974">
        <v>37.774452259999997</v>
      </c>
    </row>
    <row r="975" spans="1:41">
      <c r="A975" s="1" t="s">
        <v>1446</v>
      </c>
      <c r="B975" s="1">
        <v>4</v>
      </c>
      <c r="C975" s="1" t="s">
        <v>894</v>
      </c>
      <c r="D975" s="1">
        <v>14393</v>
      </c>
      <c r="E975" s="4" t="s">
        <v>42</v>
      </c>
      <c r="F975" s="4" t="s">
        <v>895</v>
      </c>
      <c r="G975" s="1">
        <v>2</v>
      </c>
      <c r="H975" s="1" t="s">
        <v>1412</v>
      </c>
      <c r="I975" t="s">
        <v>1769</v>
      </c>
      <c r="K975" t="s">
        <v>1763</v>
      </c>
      <c r="N975" t="s">
        <v>46</v>
      </c>
      <c r="O975" t="s">
        <v>1088</v>
      </c>
      <c r="Q975" s="3">
        <f t="shared" si="16"/>
        <v>4</v>
      </c>
      <c r="R975" s="3">
        <v>1</v>
      </c>
      <c r="S975" s="3">
        <v>0</v>
      </c>
      <c r="T975" s="3">
        <v>0</v>
      </c>
      <c r="U975">
        <v>3</v>
      </c>
      <c r="V975">
        <v>1</v>
      </c>
      <c r="W975" s="3">
        <v>0</v>
      </c>
      <c r="X975" s="3">
        <v>0</v>
      </c>
      <c r="Y975" s="3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t="s">
        <v>47</v>
      </c>
      <c r="AI975" t="s">
        <v>50</v>
      </c>
      <c r="AJ975" s="3"/>
      <c r="AM975" t="s">
        <v>1770</v>
      </c>
      <c r="AN975">
        <v>-122.51082264999999</v>
      </c>
      <c r="AO975">
        <v>37.773481429999997</v>
      </c>
    </row>
    <row r="976" spans="1:41">
      <c r="A976" s="1" t="s">
        <v>1446</v>
      </c>
      <c r="B976" s="1">
        <v>4</v>
      </c>
      <c r="C976" s="1" t="s">
        <v>894</v>
      </c>
      <c r="D976" s="1">
        <v>14393</v>
      </c>
      <c r="E976" s="4" t="s">
        <v>42</v>
      </c>
      <c r="F976" s="4" t="s">
        <v>895</v>
      </c>
      <c r="G976" s="1">
        <v>2</v>
      </c>
      <c r="H976" s="1" t="s">
        <v>1415</v>
      </c>
      <c r="I976">
        <v>794</v>
      </c>
      <c r="K976" t="s">
        <v>1763</v>
      </c>
      <c r="N976" t="s">
        <v>46</v>
      </c>
      <c r="O976" t="s">
        <v>930</v>
      </c>
      <c r="Q976" s="3">
        <f t="shared" si="16"/>
        <v>1</v>
      </c>
      <c r="R976" s="3">
        <v>1</v>
      </c>
      <c r="S976" s="3">
        <v>0</v>
      </c>
      <c r="T976" s="3">
        <v>0</v>
      </c>
      <c r="U976">
        <v>1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t="s">
        <v>47</v>
      </c>
      <c r="AI976" t="s">
        <v>50</v>
      </c>
      <c r="AJ976" s="3"/>
      <c r="AM976" t="s">
        <v>1771</v>
      </c>
      <c r="AN976">
        <v>-122.510828</v>
      </c>
      <c r="AO976">
        <v>37.773479809999998</v>
      </c>
    </row>
    <row r="977" spans="1:41">
      <c r="A977" s="1" t="s">
        <v>1446</v>
      </c>
      <c r="B977" s="1">
        <v>4</v>
      </c>
      <c r="C977" s="1" t="s">
        <v>894</v>
      </c>
      <c r="D977" s="1">
        <v>14393</v>
      </c>
      <c r="E977" s="4" t="s">
        <v>42</v>
      </c>
      <c r="F977" s="4" t="s">
        <v>895</v>
      </c>
      <c r="G977" s="1">
        <v>2</v>
      </c>
      <c r="H977" s="1" t="s">
        <v>1418</v>
      </c>
      <c r="I977" t="s">
        <v>1772</v>
      </c>
      <c r="K977" t="s">
        <v>1763</v>
      </c>
      <c r="N977" t="s">
        <v>46</v>
      </c>
      <c r="O977" t="s">
        <v>960</v>
      </c>
      <c r="Q977" s="3">
        <f t="shared" si="16"/>
        <v>4</v>
      </c>
      <c r="R977" s="3">
        <v>1</v>
      </c>
      <c r="S977" s="3">
        <v>0</v>
      </c>
      <c r="T977">
        <v>3</v>
      </c>
      <c r="U977">
        <v>1</v>
      </c>
      <c r="V977" s="3">
        <v>0</v>
      </c>
      <c r="W977" s="3">
        <v>0</v>
      </c>
      <c r="X977" s="3">
        <v>0</v>
      </c>
      <c r="Y977" s="3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t="s">
        <v>47</v>
      </c>
      <c r="AI977" t="s">
        <v>50</v>
      </c>
      <c r="AJ977" s="3"/>
      <c r="AM977" t="s">
        <v>1773</v>
      </c>
      <c r="AN977">
        <v>-122.51082712</v>
      </c>
      <c r="AO977">
        <v>37.773512859999997</v>
      </c>
    </row>
    <row r="978" spans="1:41">
      <c r="A978" s="1" t="s">
        <v>1446</v>
      </c>
      <c r="B978" s="1">
        <v>4</v>
      </c>
      <c r="C978" s="1" t="s">
        <v>894</v>
      </c>
      <c r="D978" s="1">
        <v>14393</v>
      </c>
      <c r="E978" s="4" t="s">
        <v>42</v>
      </c>
      <c r="F978" s="4" t="s">
        <v>895</v>
      </c>
      <c r="G978" s="1">
        <v>2</v>
      </c>
      <c r="H978" s="1" t="s">
        <v>1420</v>
      </c>
      <c r="I978" t="s">
        <v>1774</v>
      </c>
      <c r="K978" t="s">
        <v>1763</v>
      </c>
      <c r="N978" t="s">
        <v>46</v>
      </c>
      <c r="O978" t="s">
        <v>1094</v>
      </c>
      <c r="Q978" s="3">
        <f t="shared" si="16"/>
        <v>5</v>
      </c>
      <c r="R978" s="3">
        <v>1</v>
      </c>
      <c r="S978" s="3">
        <v>0</v>
      </c>
      <c r="T978" s="3">
        <v>0</v>
      </c>
      <c r="U978">
        <v>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t="s">
        <v>47</v>
      </c>
      <c r="AI978" t="s">
        <v>50</v>
      </c>
      <c r="AJ978" s="3"/>
      <c r="AM978" t="s">
        <v>1775</v>
      </c>
      <c r="AN978">
        <v>-122.51084018</v>
      </c>
      <c r="AO978">
        <v>37.773594799999998</v>
      </c>
    </row>
    <row r="979" spans="1:41">
      <c r="A979" s="1" t="s">
        <v>1446</v>
      </c>
      <c r="B979" s="1">
        <v>4</v>
      </c>
      <c r="C979" s="1" t="s">
        <v>894</v>
      </c>
      <c r="D979" s="1">
        <v>14393</v>
      </c>
      <c r="E979" s="4" t="s">
        <v>42</v>
      </c>
      <c r="F979" s="4" t="s">
        <v>895</v>
      </c>
      <c r="G979" s="1">
        <v>2</v>
      </c>
      <c r="H979" s="1" t="s">
        <v>1423</v>
      </c>
      <c r="I979">
        <v>778</v>
      </c>
      <c r="K979" t="s">
        <v>1763</v>
      </c>
      <c r="N979" t="s">
        <v>46</v>
      </c>
      <c r="O979" t="s">
        <v>1039</v>
      </c>
      <c r="Q979" s="3">
        <f t="shared" si="16"/>
        <v>3</v>
      </c>
      <c r="R979" s="3">
        <v>1</v>
      </c>
      <c r="S979" s="3">
        <v>0</v>
      </c>
      <c r="T979" s="3">
        <v>0</v>
      </c>
      <c r="U979">
        <v>3</v>
      </c>
      <c r="V979" s="3">
        <v>0</v>
      </c>
      <c r="W979" s="3">
        <v>0</v>
      </c>
      <c r="X979" s="3">
        <v>0</v>
      </c>
      <c r="Y979" s="3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t="s">
        <v>47</v>
      </c>
      <c r="AI979" t="s">
        <v>50</v>
      </c>
      <c r="AJ979" s="3"/>
      <c r="AM979" t="s">
        <v>1776</v>
      </c>
      <c r="AN979">
        <v>-122.51082167</v>
      </c>
      <c r="AO979">
        <v>37.7736734</v>
      </c>
    </row>
    <row r="980" spans="1:41">
      <c r="A980" s="1" t="s">
        <v>1446</v>
      </c>
      <c r="B980" s="1">
        <v>4</v>
      </c>
      <c r="C980" s="1" t="s">
        <v>894</v>
      </c>
      <c r="D980" s="1">
        <v>14393</v>
      </c>
      <c r="E980" s="4" t="s">
        <v>42</v>
      </c>
      <c r="F980" s="4" t="s">
        <v>895</v>
      </c>
      <c r="G980" s="1">
        <v>2</v>
      </c>
      <c r="H980" s="1" t="s">
        <v>1425</v>
      </c>
      <c r="I980">
        <v>774</v>
      </c>
      <c r="K980" t="s">
        <v>1763</v>
      </c>
      <c r="N980" t="s">
        <v>46</v>
      </c>
      <c r="O980" t="s">
        <v>1009</v>
      </c>
      <c r="Q980" s="3">
        <f t="shared" si="16"/>
        <v>3</v>
      </c>
      <c r="R980" s="3">
        <v>1</v>
      </c>
      <c r="S980" s="3">
        <v>0</v>
      </c>
      <c r="T980" s="3">
        <v>0</v>
      </c>
      <c r="U980">
        <v>3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t="s">
        <v>47</v>
      </c>
      <c r="AI980" t="s">
        <v>50</v>
      </c>
      <c r="AJ980" s="3"/>
      <c r="AM980" t="s">
        <v>1777</v>
      </c>
      <c r="AN980">
        <v>-122.51079197</v>
      </c>
      <c r="AO980">
        <v>37.773772149999999</v>
      </c>
    </row>
    <row r="981" spans="1:41">
      <c r="A981" s="1" t="s">
        <v>1446</v>
      </c>
      <c r="B981" s="1">
        <v>4</v>
      </c>
      <c r="C981" s="1" t="s">
        <v>894</v>
      </c>
      <c r="D981" s="1">
        <v>14393</v>
      </c>
      <c r="E981" s="4" t="s">
        <v>42</v>
      </c>
      <c r="F981" s="4" t="s">
        <v>895</v>
      </c>
      <c r="G981" s="1">
        <v>2</v>
      </c>
      <c r="H981" s="1" t="s">
        <v>1429</v>
      </c>
      <c r="I981" t="s">
        <v>1478</v>
      </c>
      <c r="K981" t="s">
        <v>1763</v>
      </c>
      <c r="N981" t="s">
        <v>46</v>
      </c>
      <c r="O981" t="s">
        <v>1172</v>
      </c>
      <c r="Q981" s="3">
        <f t="shared" si="16"/>
        <v>8</v>
      </c>
      <c r="R981" s="3">
        <v>1</v>
      </c>
      <c r="S981" s="3">
        <v>0</v>
      </c>
      <c r="T981" s="3">
        <v>0</v>
      </c>
      <c r="U981" s="3">
        <v>8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t="s">
        <v>47</v>
      </c>
      <c r="AI981" t="s">
        <v>50</v>
      </c>
      <c r="AJ981" s="3"/>
      <c r="AL981" t="s">
        <v>1778</v>
      </c>
      <c r="AM981" t="s">
        <v>1779</v>
      </c>
      <c r="AN981">
        <v>-122.5108185</v>
      </c>
      <c r="AO981">
        <v>37.773859430000002</v>
      </c>
    </row>
    <row r="982" spans="1:41">
      <c r="A982" s="1" t="s">
        <v>1446</v>
      </c>
      <c r="B982" s="1">
        <v>4</v>
      </c>
      <c r="C982" s="1" t="s">
        <v>894</v>
      </c>
      <c r="D982" s="1">
        <v>14393</v>
      </c>
      <c r="E982" s="4" t="s">
        <v>42</v>
      </c>
      <c r="F982" s="4" t="s">
        <v>895</v>
      </c>
      <c r="G982" s="1">
        <v>2</v>
      </c>
      <c r="H982" s="1" t="s">
        <v>1432</v>
      </c>
      <c r="I982">
        <v>762</v>
      </c>
      <c r="K982" t="s">
        <v>1763</v>
      </c>
      <c r="N982" t="s">
        <v>46</v>
      </c>
      <c r="O982" t="s">
        <v>1106</v>
      </c>
      <c r="Q982" s="3">
        <f t="shared" si="16"/>
        <v>5</v>
      </c>
      <c r="R982" s="3">
        <v>1</v>
      </c>
      <c r="S982">
        <v>1</v>
      </c>
      <c r="T982" s="3">
        <v>0</v>
      </c>
      <c r="U982">
        <v>4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t="s">
        <v>47</v>
      </c>
      <c r="AI982" t="s">
        <v>50</v>
      </c>
      <c r="AJ982" s="3"/>
      <c r="AL982" t="s">
        <v>1501</v>
      </c>
      <c r="AM982" t="s">
        <v>1780</v>
      </c>
      <c r="AN982">
        <v>-122.51084817</v>
      </c>
      <c r="AO982">
        <v>37.773946600000002</v>
      </c>
    </row>
    <row r="983" spans="1:41">
      <c r="A983" s="1" t="s">
        <v>1446</v>
      </c>
      <c r="B983" s="1">
        <v>4</v>
      </c>
      <c r="C983" s="1" t="s">
        <v>894</v>
      </c>
      <c r="D983" s="1">
        <v>14393</v>
      </c>
      <c r="E983" s="4" t="s">
        <v>42</v>
      </c>
      <c r="F983" s="4" t="s">
        <v>895</v>
      </c>
      <c r="G983" s="1">
        <v>2</v>
      </c>
      <c r="H983" s="1" t="s">
        <v>1435</v>
      </c>
      <c r="I983" t="s">
        <v>1572</v>
      </c>
      <c r="K983" t="s">
        <v>1763</v>
      </c>
      <c r="N983" t="s">
        <v>46</v>
      </c>
      <c r="O983" t="s">
        <v>1106</v>
      </c>
      <c r="Q983" s="3">
        <f t="shared" si="16"/>
        <v>5</v>
      </c>
      <c r="R983" s="3">
        <v>1</v>
      </c>
      <c r="S983" s="3">
        <v>0</v>
      </c>
      <c r="T983">
        <v>1</v>
      </c>
      <c r="U983">
        <v>4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0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t="s">
        <v>47</v>
      </c>
      <c r="AI983" t="s">
        <v>50</v>
      </c>
      <c r="AJ983" s="3"/>
      <c r="AM983" t="s">
        <v>1781</v>
      </c>
      <c r="AN983">
        <v>-122.51083396</v>
      </c>
      <c r="AO983">
        <v>37.774097709999999</v>
      </c>
    </row>
    <row r="984" spans="1:41">
      <c r="A984" s="1" t="s">
        <v>1446</v>
      </c>
      <c r="B984" s="1">
        <v>4</v>
      </c>
      <c r="C984" s="1" t="s">
        <v>894</v>
      </c>
      <c r="D984" s="1">
        <v>14393</v>
      </c>
      <c r="E984" s="4" t="s">
        <v>42</v>
      </c>
      <c r="F984" s="4" t="s">
        <v>895</v>
      </c>
      <c r="G984" s="1">
        <v>2</v>
      </c>
      <c r="H984" s="1" t="s">
        <v>1439</v>
      </c>
      <c r="I984" t="s">
        <v>1782</v>
      </c>
      <c r="K984" t="s">
        <v>1763</v>
      </c>
      <c r="N984" t="s">
        <v>46</v>
      </c>
      <c r="O984" t="s">
        <v>1251</v>
      </c>
      <c r="Q984" s="3">
        <f t="shared" si="16"/>
        <v>8</v>
      </c>
      <c r="R984" s="3">
        <v>1</v>
      </c>
      <c r="S984" s="3">
        <v>0</v>
      </c>
      <c r="T984" s="3">
        <v>0</v>
      </c>
      <c r="U984" s="3">
        <v>8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0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t="s">
        <v>47</v>
      </c>
      <c r="AI984" t="s">
        <v>50</v>
      </c>
      <c r="AJ984" s="3"/>
      <c r="AL984" t="s">
        <v>1778</v>
      </c>
      <c r="AM984" t="s">
        <v>1783</v>
      </c>
      <c r="AN984">
        <v>-122.51088944</v>
      </c>
      <c r="AO984">
        <v>37.774207179999998</v>
      </c>
    </row>
    <row r="985" spans="1:41">
      <c r="A985" s="1" t="s">
        <v>1446</v>
      </c>
      <c r="B985" s="1">
        <v>4</v>
      </c>
      <c r="C985" s="1" t="s">
        <v>894</v>
      </c>
      <c r="D985" s="1">
        <v>14393</v>
      </c>
      <c r="E985" s="4" t="s">
        <v>42</v>
      </c>
      <c r="F985" s="4" t="s">
        <v>895</v>
      </c>
      <c r="G985" s="1">
        <v>2</v>
      </c>
      <c r="H985" s="1" t="s">
        <v>1443</v>
      </c>
      <c r="I985" t="s">
        <v>1784</v>
      </c>
      <c r="K985" t="s">
        <v>1763</v>
      </c>
      <c r="N985" t="s">
        <v>46</v>
      </c>
      <c r="O985" t="s">
        <v>946</v>
      </c>
      <c r="Q985" s="3">
        <f t="shared" ref="Q985:Q1048" si="17">SUM(S985:AE985)</f>
        <v>4</v>
      </c>
      <c r="R985" s="3">
        <v>1</v>
      </c>
      <c r="S985" s="3">
        <v>0</v>
      </c>
      <c r="T985" s="3">
        <v>0</v>
      </c>
      <c r="U985">
        <v>3</v>
      </c>
      <c r="V985">
        <v>1</v>
      </c>
      <c r="W985" s="3">
        <v>0</v>
      </c>
      <c r="X985" s="3">
        <v>0</v>
      </c>
      <c r="Y985" s="3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t="s">
        <v>47</v>
      </c>
      <c r="AI985" t="s">
        <v>50</v>
      </c>
      <c r="AJ985" s="3"/>
      <c r="AM985" t="s">
        <v>1785</v>
      </c>
      <c r="AN985">
        <v>-122.51079128000001</v>
      </c>
      <c r="AO985">
        <v>37.774377450000003</v>
      </c>
    </row>
    <row r="986" spans="1:41">
      <c r="A986" s="1" t="s">
        <v>1446</v>
      </c>
      <c r="B986" s="1">
        <v>4</v>
      </c>
      <c r="C986" s="1" t="s">
        <v>894</v>
      </c>
      <c r="D986" s="1">
        <v>14393</v>
      </c>
      <c r="E986" s="4" t="s">
        <v>42</v>
      </c>
      <c r="F986" s="4" t="s">
        <v>895</v>
      </c>
      <c r="G986" s="1">
        <v>2</v>
      </c>
      <c r="H986" s="1" t="s">
        <v>1786</v>
      </c>
      <c r="I986">
        <v>736</v>
      </c>
      <c r="K986" t="s">
        <v>1763</v>
      </c>
      <c r="N986" t="s">
        <v>46</v>
      </c>
      <c r="O986" t="s">
        <v>960</v>
      </c>
      <c r="Q986" s="3">
        <f t="shared" si="17"/>
        <v>2</v>
      </c>
      <c r="R986" s="3">
        <v>1</v>
      </c>
      <c r="S986" s="3">
        <v>0</v>
      </c>
      <c r="T986" s="3">
        <v>0</v>
      </c>
      <c r="U986">
        <v>1</v>
      </c>
      <c r="V986" s="3">
        <v>0</v>
      </c>
      <c r="W986">
        <v>1</v>
      </c>
      <c r="X986" s="3">
        <v>0</v>
      </c>
      <c r="Y986" s="3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t="s">
        <v>47</v>
      </c>
      <c r="AI986" t="s">
        <v>50</v>
      </c>
      <c r="AJ986" s="3"/>
      <c r="AM986" t="s">
        <v>1787</v>
      </c>
      <c r="AN986">
        <v>-122.51071477000001</v>
      </c>
      <c r="AO986">
        <v>37.774513319999997</v>
      </c>
    </row>
    <row r="987" spans="1:41">
      <c r="A987" s="1" t="s">
        <v>1446</v>
      </c>
      <c r="B987" s="1">
        <v>4</v>
      </c>
      <c r="C987" s="1" t="s">
        <v>894</v>
      </c>
      <c r="D987" s="1">
        <v>14393</v>
      </c>
      <c r="E987" s="4" t="s">
        <v>42</v>
      </c>
      <c r="F987" s="4" t="s">
        <v>895</v>
      </c>
      <c r="G987" s="1">
        <v>2</v>
      </c>
      <c r="H987" s="1" t="s">
        <v>1788</v>
      </c>
      <c r="I987">
        <v>732</v>
      </c>
      <c r="K987" t="s">
        <v>1763</v>
      </c>
      <c r="N987" t="s">
        <v>46</v>
      </c>
      <c r="O987" t="s">
        <v>989</v>
      </c>
      <c r="Q987" s="3">
        <f t="shared" si="17"/>
        <v>2</v>
      </c>
      <c r="R987" s="3">
        <v>1</v>
      </c>
      <c r="S987" s="3">
        <v>0</v>
      </c>
      <c r="T987" s="3">
        <v>0</v>
      </c>
      <c r="U987">
        <v>2</v>
      </c>
      <c r="V987" s="3">
        <v>0</v>
      </c>
      <c r="W987" s="3">
        <v>0</v>
      </c>
      <c r="X987" s="3">
        <v>0</v>
      </c>
      <c r="Y987" s="3">
        <v>0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t="s">
        <v>47</v>
      </c>
      <c r="AI987" t="s">
        <v>50</v>
      </c>
      <c r="AJ987" s="3"/>
      <c r="AM987" t="s">
        <v>1789</v>
      </c>
      <c r="AN987">
        <v>-122.51080202999999</v>
      </c>
      <c r="AO987">
        <v>37.774582760000001</v>
      </c>
    </row>
    <row r="988" spans="1:41">
      <c r="A988" s="1" t="s">
        <v>1446</v>
      </c>
      <c r="B988" s="1">
        <v>4</v>
      </c>
      <c r="C988" s="1" t="s">
        <v>894</v>
      </c>
      <c r="D988" s="1">
        <v>14393</v>
      </c>
      <c r="E988" s="4" t="s">
        <v>42</v>
      </c>
      <c r="F988" s="4" t="s">
        <v>895</v>
      </c>
      <c r="G988" s="1">
        <v>2</v>
      </c>
      <c r="H988" s="1" t="s">
        <v>1790</v>
      </c>
      <c r="I988">
        <v>728</v>
      </c>
      <c r="K988" t="s">
        <v>1763</v>
      </c>
      <c r="N988" t="s">
        <v>46</v>
      </c>
      <c r="O988" t="s">
        <v>1124</v>
      </c>
      <c r="Q988" s="3">
        <f t="shared" si="17"/>
        <v>3</v>
      </c>
      <c r="R988" s="3">
        <v>1</v>
      </c>
      <c r="S988" s="3">
        <v>0</v>
      </c>
      <c r="T988" s="3">
        <v>0</v>
      </c>
      <c r="U988">
        <v>3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t="s">
        <v>47</v>
      </c>
      <c r="AI988" t="s">
        <v>50</v>
      </c>
      <c r="AJ988" s="3"/>
      <c r="AM988" t="s">
        <v>1791</v>
      </c>
      <c r="AN988">
        <v>-122.51081164</v>
      </c>
      <c r="AO988">
        <v>37.774668050000002</v>
      </c>
    </row>
    <row r="989" spans="1:41">
      <c r="A989" s="1" t="s">
        <v>1446</v>
      </c>
      <c r="B989" s="1">
        <v>4</v>
      </c>
      <c r="C989" s="1" t="s">
        <v>894</v>
      </c>
      <c r="D989" s="1">
        <v>14393</v>
      </c>
      <c r="E989" s="4" t="s">
        <v>42</v>
      </c>
      <c r="F989" s="4" t="s">
        <v>895</v>
      </c>
      <c r="G989" s="1">
        <v>2</v>
      </c>
      <c r="H989" s="1" t="s">
        <v>1792</v>
      </c>
      <c r="I989">
        <v>724</v>
      </c>
      <c r="K989" t="s">
        <v>1763</v>
      </c>
      <c r="N989" t="s">
        <v>46</v>
      </c>
      <c r="O989" t="s">
        <v>981</v>
      </c>
      <c r="Q989" s="3">
        <f t="shared" si="17"/>
        <v>2</v>
      </c>
      <c r="R989" s="3">
        <v>1</v>
      </c>
      <c r="S989" s="3">
        <v>0</v>
      </c>
      <c r="T989" s="3">
        <v>0</v>
      </c>
      <c r="U989">
        <v>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0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t="s">
        <v>47</v>
      </c>
      <c r="AI989" t="s">
        <v>50</v>
      </c>
      <c r="AJ989" s="3"/>
      <c r="AM989" t="s">
        <v>1793</v>
      </c>
      <c r="AN989">
        <v>-122.51074865</v>
      </c>
      <c r="AO989">
        <v>37.774767840000003</v>
      </c>
    </row>
    <row r="990" spans="1:41">
      <c r="A990" s="1" t="s">
        <v>1446</v>
      </c>
      <c r="B990" s="1">
        <v>4</v>
      </c>
      <c r="C990" s="1" t="s">
        <v>894</v>
      </c>
      <c r="D990" s="1">
        <v>14393</v>
      </c>
      <c r="E990" s="4" t="s">
        <v>42</v>
      </c>
      <c r="F990" s="4" t="s">
        <v>895</v>
      </c>
      <c r="G990" s="1">
        <v>2</v>
      </c>
      <c r="H990" s="1" t="s">
        <v>1794</v>
      </c>
      <c r="I990" t="s">
        <v>1795</v>
      </c>
      <c r="K990" t="s">
        <v>1763</v>
      </c>
      <c r="N990" t="s">
        <v>46</v>
      </c>
      <c r="O990" t="s">
        <v>1050</v>
      </c>
      <c r="Q990" s="3">
        <f t="shared" si="17"/>
        <v>7</v>
      </c>
      <c r="R990" s="3">
        <v>1</v>
      </c>
      <c r="S990" s="3">
        <v>0</v>
      </c>
      <c r="T990" s="3">
        <v>0</v>
      </c>
      <c r="U990" s="3">
        <v>7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t="s">
        <v>47</v>
      </c>
      <c r="AI990" t="s">
        <v>50</v>
      </c>
      <c r="AJ990" s="3"/>
      <c r="AL990" t="s">
        <v>1796</v>
      </c>
      <c r="AM990" t="s">
        <v>1797</v>
      </c>
      <c r="AN990">
        <v>-122.51075489</v>
      </c>
      <c r="AO990">
        <v>37.774867139999998</v>
      </c>
    </row>
    <row r="991" spans="1:41">
      <c r="A991" s="1" t="s">
        <v>1446</v>
      </c>
      <c r="B991" s="1">
        <v>4</v>
      </c>
      <c r="C991" s="1" t="s">
        <v>894</v>
      </c>
      <c r="D991" s="1">
        <v>14393</v>
      </c>
      <c r="E991" s="4" t="s">
        <v>42</v>
      </c>
      <c r="F991" s="4" t="s">
        <v>895</v>
      </c>
      <c r="G991" s="1">
        <v>2</v>
      </c>
      <c r="H991" s="1" t="s">
        <v>1392</v>
      </c>
      <c r="I991">
        <v>4801</v>
      </c>
      <c r="K991" t="s">
        <v>901</v>
      </c>
      <c r="N991" t="s">
        <v>46</v>
      </c>
      <c r="O991" t="s">
        <v>1798</v>
      </c>
      <c r="Q991" s="3">
        <f t="shared" si="17"/>
        <v>4</v>
      </c>
      <c r="R991" s="3">
        <v>1</v>
      </c>
      <c r="S991">
        <v>1</v>
      </c>
      <c r="T991" s="3">
        <v>0</v>
      </c>
      <c r="U991">
        <v>3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t="s">
        <v>47</v>
      </c>
      <c r="AI991" t="s">
        <v>48</v>
      </c>
      <c r="AJ991" s="3"/>
      <c r="AM991" t="s">
        <v>1799</v>
      </c>
      <c r="AN991">
        <v>-122.51039556000001</v>
      </c>
      <c r="AO991">
        <v>37.775053100000001</v>
      </c>
    </row>
    <row r="992" spans="1:41">
      <c r="A992" s="1" t="s">
        <v>1446</v>
      </c>
      <c r="B992" s="1">
        <v>4</v>
      </c>
      <c r="C992" s="1" t="s">
        <v>894</v>
      </c>
      <c r="D992" s="1">
        <v>14393</v>
      </c>
      <c r="E992" s="4" t="s">
        <v>42</v>
      </c>
      <c r="F992" s="4" t="s">
        <v>895</v>
      </c>
      <c r="G992" s="1">
        <v>2</v>
      </c>
      <c r="H992" s="1" t="s">
        <v>1380</v>
      </c>
      <c r="I992">
        <v>685</v>
      </c>
      <c r="K992" t="s">
        <v>1421</v>
      </c>
      <c r="N992" t="s">
        <v>53</v>
      </c>
      <c r="O992" t="s">
        <v>906</v>
      </c>
      <c r="Q992" s="3">
        <f t="shared" si="17"/>
        <v>0</v>
      </c>
      <c r="R992" s="3">
        <v>1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t="s">
        <v>88</v>
      </c>
      <c r="AI992" t="s">
        <v>48</v>
      </c>
      <c r="AJ992" s="3" t="s">
        <v>135</v>
      </c>
      <c r="AL992" t="s">
        <v>1800</v>
      </c>
      <c r="AM992" t="s">
        <v>1801</v>
      </c>
      <c r="AN992">
        <v>-122.50921175000001</v>
      </c>
      <c r="AO992">
        <v>37.775490550000001</v>
      </c>
    </row>
    <row r="993" spans="1:41">
      <c r="A993" s="1" t="s">
        <v>1446</v>
      </c>
      <c r="B993" s="1">
        <v>4</v>
      </c>
      <c r="C993" s="1" t="s">
        <v>894</v>
      </c>
      <c r="D993" s="1">
        <v>14393</v>
      </c>
      <c r="E993" s="4" t="s">
        <v>42</v>
      </c>
      <c r="F993" s="4" t="s">
        <v>895</v>
      </c>
      <c r="G993" s="1">
        <v>2</v>
      </c>
      <c r="H993" s="1" t="s">
        <v>1802</v>
      </c>
      <c r="I993">
        <v>684</v>
      </c>
      <c r="K993" t="s">
        <v>1421</v>
      </c>
      <c r="N993" t="s">
        <v>53</v>
      </c>
      <c r="O993" t="s">
        <v>1157</v>
      </c>
      <c r="Q993" s="3">
        <f t="shared" si="17"/>
        <v>2</v>
      </c>
      <c r="R993" s="3">
        <v>1</v>
      </c>
      <c r="S993" s="3">
        <v>0</v>
      </c>
      <c r="T993" s="3">
        <v>0</v>
      </c>
      <c r="U993" s="3">
        <v>0</v>
      </c>
      <c r="V993" s="3">
        <v>0</v>
      </c>
      <c r="W993" s="3">
        <v>2</v>
      </c>
      <c r="X993" s="3">
        <v>0</v>
      </c>
      <c r="Y993" s="3">
        <v>0</v>
      </c>
      <c r="Z993" s="3">
        <v>0</v>
      </c>
      <c r="AA993" s="3">
        <v>0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t="s">
        <v>88</v>
      </c>
      <c r="AI993" t="s">
        <v>48</v>
      </c>
      <c r="AJ993" s="3" t="s">
        <v>135</v>
      </c>
      <c r="AK993" t="s">
        <v>117</v>
      </c>
      <c r="AL993" t="s">
        <v>1803</v>
      </c>
      <c r="AM993" t="s">
        <v>1804</v>
      </c>
      <c r="AN993">
        <v>-122.50913070999999</v>
      </c>
      <c r="AO993">
        <v>37.77549784</v>
      </c>
    </row>
    <row r="994" spans="1:41">
      <c r="A994" s="1" t="s">
        <v>1446</v>
      </c>
      <c r="B994" s="1">
        <v>4</v>
      </c>
      <c r="C994" s="1" t="s">
        <v>894</v>
      </c>
      <c r="D994" s="1">
        <v>14393</v>
      </c>
      <c r="E994" s="4" t="s">
        <v>42</v>
      </c>
      <c r="F994" s="4" t="s">
        <v>895</v>
      </c>
      <c r="G994" s="1">
        <v>2</v>
      </c>
      <c r="H994" s="1" t="s">
        <v>1805</v>
      </c>
      <c r="I994">
        <v>680</v>
      </c>
      <c r="K994" t="s">
        <v>1421</v>
      </c>
      <c r="N994" t="s">
        <v>46</v>
      </c>
      <c r="O994" t="s">
        <v>1026</v>
      </c>
      <c r="Q994" s="3">
        <f t="shared" si="17"/>
        <v>2</v>
      </c>
      <c r="R994" s="3">
        <v>1</v>
      </c>
      <c r="S994">
        <v>1</v>
      </c>
      <c r="T994" s="3">
        <v>0</v>
      </c>
      <c r="U994">
        <v>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t="s">
        <v>47</v>
      </c>
      <c r="AI994" t="s">
        <v>48</v>
      </c>
      <c r="AJ994" s="3"/>
      <c r="AM994" t="s">
        <v>1806</v>
      </c>
      <c r="AN994">
        <v>-122.50915501999999</v>
      </c>
      <c r="AO994">
        <v>37.775589910000001</v>
      </c>
    </row>
    <row r="995" spans="1:41">
      <c r="A995" s="1" t="s">
        <v>1446</v>
      </c>
      <c r="B995" s="1">
        <v>4</v>
      </c>
      <c r="C995" s="1" t="s">
        <v>894</v>
      </c>
      <c r="D995" s="1">
        <v>14393</v>
      </c>
      <c r="E995" s="4" t="s">
        <v>42</v>
      </c>
      <c r="F995" s="4" t="s">
        <v>895</v>
      </c>
      <c r="G995" s="1">
        <v>2</v>
      </c>
      <c r="H995" s="1" t="s">
        <v>938</v>
      </c>
      <c r="I995">
        <v>677</v>
      </c>
      <c r="K995" t="s">
        <v>1421</v>
      </c>
      <c r="N995" t="s">
        <v>46</v>
      </c>
      <c r="O995" t="s">
        <v>1031</v>
      </c>
      <c r="Q995" s="3">
        <f t="shared" si="17"/>
        <v>2</v>
      </c>
      <c r="R995" s="3">
        <v>1</v>
      </c>
      <c r="S995" s="3">
        <v>0</v>
      </c>
      <c r="T995" s="3">
        <v>0</v>
      </c>
      <c r="U995">
        <v>1</v>
      </c>
      <c r="V995" s="3">
        <v>0</v>
      </c>
      <c r="W995">
        <v>1</v>
      </c>
      <c r="X995" s="3">
        <v>0</v>
      </c>
      <c r="Y995" s="3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t="s">
        <v>47</v>
      </c>
      <c r="AI995" t="s">
        <v>50</v>
      </c>
      <c r="AJ995" s="3"/>
      <c r="AL995" t="s">
        <v>1807</v>
      </c>
      <c r="AM995" t="s">
        <v>1808</v>
      </c>
      <c r="AN995">
        <v>-122.50932528</v>
      </c>
      <c r="AO995">
        <v>37.775608560000002</v>
      </c>
    </row>
    <row r="996" spans="1:41">
      <c r="A996" s="1" t="s">
        <v>1446</v>
      </c>
      <c r="B996" s="1">
        <v>4</v>
      </c>
      <c r="C996" s="1" t="s">
        <v>894</v>
      </c>
      <c r="D996" s="1">
        <v>14393</v>
      </c>
      <c r="E996" s="4" t="s">
        <v>42</v>
      </c>
      <c r="F996" s="4" t="s">
        <v>895</v>
      </c>
      <c r="G996" s="1">
        <v>2</v>
      </c>
      <c r="H996" s="1" t="s">
        <v>1809</v>
      </c>
      <c r="I996">
        <v>679</v>
      </c>
      <c r="K996" t="s">
        <v>1421</v>
      </c>
      <c r="N996" t="s">
        <v>53</v>
      </c>
      <c r="O996" t="s">
        <v>950</v>
      </c>
      <c r="Q996" s="3">
        <f t="shared" si="17"/>
        <v>1</v>
      </c>
      <c r="R996" s="3">
        <v>1</v>
      </c>
      <c r="S996" s="3">
        <v>0</v>
      </c>
      <c r="T996" s="3">
        <v>0</v>
      </c>
      <c r="U996" s="3">
        <v>0</v>
      </c>
      <c r="V996" s="3">
        <v>0</v>
      </c>
      <c r="W996">
        <v>1</v>
      </c>
      <c r="X996" s="3">
        <v>0</v>
      </c>
      <c r="Y996" s="3">
        <v>0</v>
      </c>
      <c r="Z996" s="3">
        <v>0</v>
      </c>
      <c r="AA996" s="3">
        <v>0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t="s">
        <v>47</v>
      </c>
      <c r="AI996" t="s">
        <v>50</v>
      </c>
      <c r="AJ996" s="3" t="s">
        <v>135</v>
      </c>
      <c r="AL996" t="s">
        <v>1384</v>
      </c>
      <c r="AM996" t="s">
        <v>1810</v>
      </c>
      <c r="AN996">
        <v>-122.509534</v>
      </c>
      <c r="AO996">
        <v>37.775635029999997</v>
      </c>
    </row>
    <row r="997" spans="1:41">
      <c r="A997" s="1" t="s">
        <v>1446</v>
      </c>
      <c r="B997" s="1">
        <v>4</v>
      </c>
      <c r="C997" s="1" t="s">
        <v>894</v>
      </c>
      <c r="D997" s="1">
        <v>14393</v>
      </c>
      <c r="E997" s="4" t="s">
        <v>42</v>
      </c>
      <c r="F997" s="4" t="s">
        <v>895</v>
      </c>
      <c r="G997" s="1">
        <v>2</v>
      </c>
      <c r="H997" s="1" t="s">
        <v>1811</v>
      </c>
      <c r="I997">
        <v>681</v>
      </c>
      <c r="K997" t="s">
        <v>1421</v>
      </c>
      <c r="N997" t="s">
        <v>53</v>
      </c>
      <c r="O997" t="s">
        <v>946</v>
      </c>
      <c r="Q997" s="3">
        <f t="shared" si="17"/>
        <v>1</v>
      </c>
      <c r="R997" s="3">
        <v>1</v>
      </c>
      <c r="S997" s="3">
        <v>0</v>
      </c>
      <c r="T997" s="3">
        <v>0</v>
      </c>
      <c r="U997" s="3">
        <v>0</v>
      </c>
      <c r="V997" s="3">
        <v>0</v>
      </c>
      <c r="W997">
        <v>1</v>
      </c>
      <c r="X997" s="3">
        <v>0</v>
      </c>
      <c r="Y997" s="3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t="s">
        <v>47</v>
      </c>
      <c r="AI997" t="s">
        <v>50</v>
      </c>
      <c r="AJ997" s="3" t="s">
        <v>135</v>
      </c>
      <c r="AL997" t="s">
        <v>1812</v>
      </c>
      <c r="AM997" t="s">
        <v>1813</v>
      </c>
      <c r="AN997">
        <v>-122.50969299</v>
      </c>
      <c r="AO997">
        <v>37.775675810000003</v>
      </c>
    </row>
    <row r="998" spans="1:41">
      <c r="A998" s="1" t="s">
        <v>544</v>
      </c>
      <c r="B998" s="1">
        <v>3</v>
      </c>
      <c r="C998" s="1" t="s">
        <v>1814</v>
      </c>
      <c r="D998" s="1" t="s">
        <v>1815</v>
      </c>
      <c r="E998" t="s">
        <v>42</v>
      </c>
      <c r="F998" t="s">
        <v>895</v>
      </c>
      <c r="G998" s="1" t="s">
        <v>900</v>
      </c>
      <c r="H998" s="1" t="s">
        <v>900</v>
      </c>
      <c r="K998" t="s">
        <v>1816</v>
      </c>
      <c r="N998" t="s">
        <v>46</v>
      </c>
      <c r="O998" t="s">
        <v>989</v>
      </c>
      <c r="Q998" s="3">
        <f t="shared" si="17"/>
        <v>1</v>
      </c>
      <c r="R998" s="3">
        <v>1</v>
      </c>
      <c r="S998" s="3">
        <v>0</v>
      </c>
      <c r="T998" s="3">
        <v>0</v>
      </c>
      <c r="U998" s="3">
        <v>0</v>
      </c>
      <c r="V998">
        <v>1</v>
      </c>
      <c r="W998" s="3">
        <v>0</v>
      </c>
      <c r="X998" s="3">
        <v>0</v>
      </c>
      <c r="Y998" s="3">
        <v>0</v>
      </c>
      <c r="Z998" s="3">
        <v>0</v>
      </c>
      <c r="AA998" s="3">
        <v>0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t="s">
        <v>47</v>
      </c>
      <c r="AI998" t="s">
        <v>50</v>
      </c>
      <c r="AJ998" t="s">
        <v>135</v>
      </c>
      <c r="AL998" t="s">
        <v>1817</v>
      </c>
      <c r="AM998" t="s">
        <v>1818</v>
      </c>
      <c r="AN998">
        <v>-122.47748801</v>
      </c>
      <c r="AO998">
        <v>37.780623910000003</v>
      </c>
    </row>
    <row r="999" spans="1:41">
      <c r="A999" s="1" t="s">
        <v>544</v>
      </c>
      <c r="B999" s="1">
        <v>3</v>
      </c>
      <c r="C999" s="1" t="s">
        <v>1814</v>
      </c>
      <c r="D999" s="1" t="s">
        <v>1815</v>
      </c>
      <c r="E999" t="s">
        <v>42</v>
      </c>
      <c r="F999" t="s">
        <v>895</v>
      </c>
      <c r="G999" s="1" t="s">
        <v>900</v>
      </c>
      <c r="H999" s="1" t="s">
        <v>904</v>
      </c>
      <c r="K999" t="s">
        <v>1819</v>
      </c>
      <c r="N999" t="s">
        <v>46</v>
      </c>
      <c r="O999" t="s">
        <v>1012</v>
      </c>
      <c r="Q999" s="3">
        <f t="shared" si="17"/>
        <v>1</v>
      </c>
      <c r="R999" s="3">
        <v>1</v>
      </c>
      <c r="S999" s="3">
        <v>0</v>
      </c>
      <c r="T999" s="3">
        <v>0</v>
      </c>
      <c r="U999" s="3">
        <v>0</v>
      </c>
      <c r="V999">
        <v>1</v>
      </c>
      <c r="W999" s="3">
        <v>0</v>
      </c>
      <c r="X999" s="3">
        <v>0</v>
      </c>
      <c r="Y999" s="3">
        <v>0</v>
      </c>
      <c r="Z999" s="3">
        <v>0</v>
      </c>
      <c r="AA999" s="3">
        <v>0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t="s">
        <v>47</v>
      </c>
      <c r="AI999" t="s">
        <v>50</v>
      </c>
      <c r="AJ999" t="s">
        <v>135</v>
      </c>
      <c r="AL999" t="s">
        <v>1820</v>
      </c>
      <c r="AM999" t="s">
        <v>1821</v>
      </c>
      <c r="AN999">
        <v>-122.4782088</v>
      </c>
      <c r="AO999">
        <v>37.780507499999999</v>
      </c>
    </row>
    <row r="1000" spans="1:41">
      <c r="A1000" s="1" t="s">
        <v>544</v>
      </c>
      <c r="B1000" s="1">
        <v>3</v>
      </c>
      <c r="C1000" s="1" t="s">
        <v>1814</v>
      </c>
      <c r="D1000" s="1" t="s">
        <v>1815</v>
      </c>
      <c r="E1000" t="s">
        <v>42</v>
      </c>
      <c r="F1000" t="s">
        <v>895</v>
      </c>
      <c r="G1000" s="1" t="s">
        <v>900</v>
      </c>
      <c r="H1000" s="1" t="s">
        <v>908</v>
      </c>
      <c r="I1000">
        <v>5454</v>
      </c>
      <c r="K1000" t="s">
        <v>45</v>
      </c>
      <c r="N1000" t="s">
        <v>46</v>
      </c>
      <c r="O1000" t="s">
        <v>1062</v>
      </c>
      <c r="Q1000" s="3">
        <f t="shared" si="17"/>
        <v>2</v>
      </c>
      <c r="R1000" s="3">
        <v>1</v>
      </c>
      <c r="S1000">
        <v>1</v>
      </c>
      <c r="T1000" s="3">
        <v>0</v>
      </c>
      <c r="U1000">
        <v>1</v>
      </c>
      <c r="V1000" s="3">
        <v>0</v>
      </c>
      <c r="W1000">
        <v>0</v>
      </c>
      <c r="X1000" s="3">
        <v>0</v>
      </c>
      <c r="Y1000" s="3">
        <v>0</v>
      </c>
      <c r="Z1000" s="3">
        <v>0</v>
      </c>
      <c r="AA1000" s="3">
        <v>0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t="s">
        <v>47</v>
      </c>
      <c r="AI1000" t="s">
        <v>48</v>
      </c>
      <c r="AM1000" t="s">
        <v>1822</v>
      </c>
      <c r="AN1000">
        <v>-122.47832493</v>
      </c>
      <c r="AO1000">
        <v>37.780792050000002</v>
      </c>
    </row>
    <row r="1001" spans="1:41">
      <c r="A1001" s="1" t="s">
        <v>544</v>
      </c>
      <c r="B1001" s="1">
        <v>3</v>
      </c>
      <c r="C1001" s="1" t="s">
        <v>1814</v>
      </c>
      <c r="D1001" s="1" t="s">
        <v>1815</v>
      </c>
      <c r="E1001" t="s">
        <v>42</v>
      </c>
      <c r="F1001" t="s">
        <v>895</v>
      </c>
      <c r="G1001" s="1" t="s">
        <v>900</v>
      </c>
      <c r="H1001" s="1" t="s">
        <v>912</v>
      </c>
      <c r="I1001" t="s">
        <v>1823</v>
      </c>
      <c r="K1001" t="s">
        <v>45</v>
      </c>
      <c r="N1001" t="s">
        <v>46</v>
      </c>
      <c r="O1001" t="s">
        <v>1133</v>
      </c>
      <c r="Q1001" s="3">
        <f t="shared" si="17"/>
        <v>2</v>
      </c>
      <c r="R1001" s="3">
        <v>1</v>
      </c>
      <c r="S1001" s="3">
        <v>0</v>
      </c>
      <c r="T1001">
        <v>2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0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t="s">
        <v>47</v>
      </c>
      <c r="AI1001" t="s">
        <v>48</v>
      </c>
      <c r="AM1001" t="s">
        <v>1824</v>
      </c>
      <c r="AN1001">
        <v>-122.47893173</v>
      </c>
      <c r="AO1001">
        <v>37.780481260000002</v>
      </c>
    </row>
    <row r="1002" spans="1:41">
      <c r="A1002" s="1" t="s">
        <v>544</v>
      </c>
      <c r="B1002" s="1">
        <v>3</v>
      </c>
      <c r="C1002" s="1" t="s">
        <v>1814</v>
      </c>
      <c r="D1002" s="1" t="s">
        <v>1815</v>
      </c>
      <c r="E1002" t="s">
        <v>42</v>
      </c>
      <c r="F1002" t="s">
        <v>895</v>
      </c>
      <c r="G1002" s="1" t="s">
        <v>900</v>
      </c>
      <c r="H1002" s="1" t="s">
        <v>916</v>
      </c>
      <c r="I1002">
        <v>5546</v>
      </c>
      <c r="K1002" t="s">
        <v>45</v>
      </c>
      <c r="N1002" t="s">
        <v>46</v>
      </c>
      <c r="O1002" t="s">
        <v>979</v>
      </c>
      <c r="Q1002" s="3">
        <f t="shared" si="17"/>
        <v>2</v>
      </c>
      <c r="R1002" s="3">
        <v>1</v>
      </c>
      <c r="S1002">
        <v>1</v>
      </c>
      <c r="T1002" s="3">
        <v>0</v>
      </c>
      <c r="U1002" s="3">
        <v>0</v>
      </c>
      <c r="V1002">
        <v>1</v>
      </c>
      <c r="W1002" s="3">
        <v>0</v>
      </c>
      <c r="X1002" s="3">
        <v>0</v>
      </c>
      <c r="Y1002" s="3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t="s">
        <v>47</v>
      </c>
      <c r="AI1002" t="s">
        <v>50</v>
      </c>
      <c r="AL1002" t="s">
        <v>1825</v>
      </c>
      <c r="AM1002" t="s">
        <v>1826</v>
      </c>
      <c r="AN1002">
        <v>-122.47908171</v>
      </c>
      <c r="AO1002">
        <v>37.780541790000001</v>
      </c>
    </row>
    <row r="1003" spans="1:41">
      <c r="A1003" s="1" t="s">
        <v>544</v>
      </c>
      <c r="B1003" s="1">
        <v>3</v>
      </c>
      <c r="C1003" s="1" t="s">
        <v>1814</v>
      </c>
      <c r="D1003" s="1" t="s">
        <v>1815</v>
      </c>
      <c r="E1003" t="s">
        <v>42</v>
      </c>
      <c r="F1003" t="s">
        <v>895</v>
      </c>
      <c r="G1003" s="1" t="s">
        <v>900</v>
      </c>
      <c r="H1003" s="1" t="s">
        <v>920</v>
      </c>
      <c r="I1003">
        <v>5650</v>
      </c>
      <c r="K1003" t="s">
        <v>45</v>
      </c>
      <c r="N1003" t="s">
        <v>46</v>
      </c>
      <c r="O1003" t="s">
        <v>1133</v>
      </c>
      <c r="Q1003" s="3">
        <f t="shared" si="17"/>
        <v>2</v>
      </c>
      <c r="R1003" s="3">
        <v>1</v>
      </c>
      <c r="S1003" s="3">
        <v>0</v>
      </c>
      <c r="T1003">
        <v>1</v>
      </c>
      <c r="U1003" s="3">
        <v>0</v>
      </c>
      <c r="V1003">
        <v>1</v>
      </c>
      <c r="W1003" s="3">
        <v>0</v>
      </c>
      <c r="X1003" s="3">
        <v>0</v>
      </c>
      <c r="Y1003" s="3">
        <v>0</v>
      </c>
      <c r="Z1003" s="3">
        <v>0</v>
      </c>
      <c r="AA1003" s="3">
        <v>0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t="s">
        <v>47</v>
      </c>
      <c r="AI1003" t="s">
        <v>48</v>
      </c>
      <c r="AL1003" t="s">
        <v>1825</v>
      </c>
      <c r="AM1003" t="s">
        <v>1827</v>
      </c>
      <c r="AN1003">
        <v>-122.48021722</v>
      </c>
      <c r="AO1003">
        <v>37.780530130000002</v>
      </c>
    </row>
    <row r="1004" spans="1:41">
      <c r="A1004" s="1" t="s">
        <v>544</v>
      </c>
      <c r="B1004" s="1">
        <v>3</v>
      </c>
      <c r="C1004" s="1" t="s">
        <v>1814</v>
      </c>
      <c r="D1004" s="1" t="s">
        <v>1815</v>
      </c>
      <c r="E1004" t="s">
        <v>42</v>
      </c>
      <c r="F1004" t="s">
        <v>895</v>
      </c>
      <c r="G1004" s="1" t="s">
        <v>900</v>
      </c>
      <c r="H1004" s="1" t="s">
        <v>925</v>
      </c>
      <c r="I1004">
        <v>5700</v>
      </c>
      <c r="K1004" t="s">
        <v>45</v>
      </c>
      <c r="N1004" t="s">
        <v>46</v>
      </c>
      <c r="O1004" t="s">
        <v>1062</v>
      </c>
      <c r="Q1004" s="3">
        <f t="shared" si="17"/>
        <v>3</v>
      </c>
      <c r="R1004" s="3">
        <v>1</v>
      </c>
      <c r="S1004">
        <v>2</v>
      </c>
      <c r="T1004" s="3">
        <v>0</v>
      </c>
      <c r="U1004">
        <v>1</v>
      </c>
      <c r="V1004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t="s">
        <v>47</v>
      </c>
      <c r="AI1004" t="s">
        <v>48</v>
      </c>
      <c r="AL1004" t="s">
        <v>1828</v>
      </c>
      <c r="AM1004" t="s">
        <v>1829</v>
      </c>
      <c r="AN1004">
        <v>-122.48056176999999</v>
      </c>
      <c r="AO1004">
        <v>37.780504049999998</v>
      </c>
    </row>
    <row r="1005" spans="1:41">
      <c r="A1005" s="1" t="s">
        <v>544</v>
      </c>
      <c r="B1005" s="1">
        <v>3</v>
      </c>
      <c r="C1005" s="1" t="s">
        <v>1814</v>
      </c>
      <c r="D1005" s="1" t="s">
        <v>1815</v>
      </c>
      <c r="E1005" t="s">
        <v>42</v>
      </c>
      <c r="F1005" t="s">
        <v>895</v>
      </c>
      <c r="G1005" s="1" t="s">
        <v>900</v>
      </c>
      <c r="H1005" s="1" t="s">
        <v>928</v>
      </c>
      <c r="I1005">
        <v>5716</v>
      </c>
      <c r="K1005" t="s">
        <v>45</v>
      </c>
      <c r="N1005" t="s">
        <v>46</v>
      </c>
      <c r="O1005" t="s">
        <v>968</v>
      </c>
      <c r="Q1005" s="3">
        <f t="shared" si="17"/>
        <v>1</v>
      </c>
      <c r="R1005" s="3">
        <v>1</v>
      </c>
      <c r="S1005">
        <v>1</v>
      </c>
      <c r="T1005">
        <v>0</v>
      </c>
      <c r="U1005" s="3">
        <v>0</v>
      </c>
      <c r="V1005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t="s">
        <v>47</v>
      </c>
      <c r="AI1005" t="s">
        <v>48</v>
      </c>
      <c r="AM1005" t="s">
        <v>1830</v>
      </c>
      <c r="AN1005">
        <v>-122.48083317</v>
      </c>
      <c r="AO1005">
        <v>37.780439370000003</v>
      </c>
    </row>
    <row r="1006" spans="1:41">
      <c r="A1006" s="1" t="s">
        <v>544</v>
      </c>
      <c r="B1006" s="1">
        <v>3</v>
      </c>
      <c r="C1006" s="1" t="s">
        <v>1814</v>
      </c>
      <c r="D1006" s="1" t="s">
        <v>1815</v>
      </c>
      <c r="E1006" t="s">
        <v>42</v>
      </c>
      <c r="F1006" t="s">
        <v>895</v>
      </c>
      <c r="G1006" s="1" t="s">
        <v>900</v>
      </c>
      <c r="H1006" s="1" t="s">
        <v>932</v>
      </c>
      <c r="I1006">
        <v>5800</v>
      </c>
      <c r="K1006" t="s">
        <v>45</v>
      </c>
      <c r="N1006" t="s">
        <v>46</v>
      </c>
      <c r="O1006" t="s">
        <v>950</v>
      </c>
      <c r="Q1006" s="3">
        <f t="shared" si="17"/>
        <v>1</v>
      </c>
      <c r="R1006" s="3">
        <v>1</v>
      </c>
      <c r="S1006">
        <v>0</v>
      </c>
      <c r="T1006" s="3">
        <v>0</v>
      </c>
      <c r="U1006">
        <v>1</v>
      </c>
      <c r="V1006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t="s">
        <v>47</v>
      </c>
      <c r="AI1006" t="s">
        <v>48</v>
      </c>
      <c r="AL1006" t="s">
        <v>1831</v>
      </c>
      <c r="AM1006" t="s">
        <v>1832</v>
      </c>
      <c r="AN1006">
        <v>-122.48166938999999</v>
      </c>
      <c r="AO1006">
        <v>37.780409149999997</v>
      </c>
    </row>
    <row r="1007" spans="1:41">
      <c r="A1007" s="1" t="s">
        <v>544</v>
      </c>
      <c r="B1007" s="1">
        <v>3</v>
      </c>
      <c r="C1007" s="1" t="s">
        <v>1814</v>
      </c>
      <c r="D1007" s="1" t="s">
        <v>1815</v>
      </c>
      <c r="E1007" t="s">
        <v>42</v>
      </c>
      <c r="F1007" t="s">
        <v>895</v>
      </c>
      <c r="G1007" s="1" t="s">
        <v>900</v>
      </c>
      <c r="H1007" s="1" t="s">
        <v>936</v>
      </c>
      <c r="K1007" t="s">
        <v>1833</v>
      </c>
      <c r="N1007" t="s">
        <v>46</v>
      </c>
      <c r="O1007" t="s">
        <v>1003</v>
      </c>
      <c r="Q1007" s="3">
        <f t="shared" si="17"/>
        <v>1</v>
      </c>
      <c r="R1007" s="3">
        <v>1</v>
      </c>
      <c r="S1007">
        <v>0</v>
      </c>
      <c r="T1007">
        <v>0</v>
      </c>
      <c r="U1007" s="3">
        <v>0</v>
      </c>
      <c r="V1007">
        <v>1</v>
      </c>
      <c r="W1007" s="3">
        <v>0</v>
      </c>
      <c r="X1007" s="3">
        <v>0</v>
      </c>
      <c r="Y1007" s="3">
        <v>0</v>
      </c>
      <c r="Z1007" s="3">
        <v>0</v>
      </c>
      <c r="AA1007" s="3">
        <v>0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t="s">
        <v>47</v>
      </c>
      <c r="AI1007" t="s">
        <v>50</v>
      </c>
      <c r="AM1007" t="s">
        <v>1834</v>
      </c>
      <c r="AN1007">
        <v>-122.48357663</v>
      </c>
      <c r="AO1007">
        <v>37.780232130000002</v>
      </c>
    </row>
    <row r="1008" spans="1:41">
      <c r="A1008" s="1" t="s">
        <v>544</v>
      </c>
      <c r="B1008" s="1">
        <v>3</v>
      </c>
      <c r="C1008" s="1" t="s">
        <v>1814</v>
      </c>
      <c r="D1008" s="1" t="s">
        <v>1815</v>
      </c>
      <c r="E1008" t="s">
        <v>42</v>
      </c>
      <c r="F1008" t="s">
        <v>895</v>
      </c>
      <c r="G1008" s="1" t="s">
        <v>900</v>
      </c>
      <c r="H1008" s="1" t="s">
        <v>910</v>
      </c>
      <c r="I1008">
        <v>6040</v>
      </c>
      <c r="K1008" t="s">
        <v>45</v>
      </c>
      <c r="N1008" t="s">
        <v>53</v>
      </c>
      <c r="O1008" t="s">
        <v>902</v>
      </c>
      <c r="Q1008" s="3">
        <f t="shared" si="17"/>
        <v>1</v>
      </c>
      <c r="R1008" s="3">
        <v>1</v>
      </c>
      <c r="S1008">
        <v>0</v>
      </c>
      <c r="T1008">
        <v>1</v>
      </c>
      <c r="U1008">
        <v>0</v>
      </c>
      <c r="V1008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0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t="s">
        <v>47</v>
      </c>
      <c r="AI1008" t="s">
        <v>48</v>
      </c>
      <c r="AL1008" t="s">
        <v>1835</v>
      </c>
      <c r="AM1008" t="s">
        <v>1836</v>
      </c>
      <c r="AN1008">
        <v>-122.48435498000001</v>
      </c>
      <c r="AO1008">
        <v>37.780224939999997</v>
      </c>
    </row>
    <row r="1009" spans="1:41">
      <c r="A1009" s="1" t="s">
        <v>544</v>
      </c>
      <c r="B1009" s="1">
        <v>3</v>
      </c>
      <c r="C1009" s="1" t="s">
        <v>1814</v>
      </c>
      <c r="D1009" s="1" t="s">
        <v>1815</v>
      </c>
      <c r="E1009" t="s">
        <v>42</v>
      </c>
      <c r="F1009" t="s">
        <v>895</v>
      </c>
      <c r="G1009" s="1" t="s">
        <v>900</v>
      </c>
      <c r="H1009" s="1" t="s">
        <v>948</v>
      </c>
      <c r="I1009" t="s">
        <v>1837</v>
      </c>
      <c r="K1009" t="s">
        <v>45</v>
      </c>
      <c r="N1009" t="s">
        <v>53</v>
      </c>
      <c r="O1009" t="s">
        <v>1373</v>
      </c>
      <c r="Q1009" s="3">
        <f t="shared" si="17"/>
        <v>4</v>
      </c>
      <c r="R1009" s="3">
        <v>1</v>
      </c>
      <c r="S1009">
        <v>1</v>
      </c>
      <c r="T1009">
        <v>0</v>
      </c>
      <c r="U1009">
        <v>2</v>
      </c>
      <c r="V1009">
        <v>1</v>
      </c>
      <c r="W1009" s="3">
        <v>0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t="s">
        <v>47</v>
      </c>
      <c r="AI1009" t="s">
        <v>50</v>
      </c>
      <c r="AK1009" t="s">
        <v>178</v>
      </c>
      <c r="AL1009" t="s">
        <v>1838</v>
      </c>
      <c r="AM1009" t="s">
        <v>1839</v>
      </c>
      <c r="AN1009">
        <v>-122.48451815999999</v>
      </c>
      <c r="AO1009">
        <v>37.780300990000001</v>
      </c>
    </row>
    <row r="1010" spans="1:41">
      <c r="A1010" s="1" t="s">
        <v>544</v>
      </c>
      <c r="B1010" s="1">
        <v>3</v>
      </c>
      <c r="C1010" s="1" t="s">
        <v>1814</v>
      </c>
      <c r="D1010" s="1" t="s">
        <v>1815</v>
      </c>
      <c r="E1010" t="s">
        <v>42</v>
      </c>
      <c r="F1010" t="s">
        <v>895</v>
      </c>
      <c r="G1010" s="1" t="s">
        <v>900</v>
      </c>
      <c r="H1010" s="1" t="s">
        <v>952</v>
      </c>
      <c r="I1010">
        <v>441</v>
      </c>
      <c r="K1010" t="s">
        <v>92</v>
      </c>
      <c r="N1010" t="s">
        <v>53</v>
      </c>
      <c r="O1010" t="s">
        <v>1133</v>
      </c>
      <c r="Q1010" s="3">
        <f t="shared" si="17"/>
        <v>1</v>
      </c>
      <c r="R1010" s="3">
        <v>1</v>
      </c>
      <c r="S1010">
        <v>0</v>
      </c>
      <c r="T1010">
        <v>0</v>
      </c>
      <c r="U1010">
        <v>1</v>
      </c>
      <c r="V1010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0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t="s">
        <v>47</v>
      </c>
      <c r="AI1010" t="s">
        <v>48</v>
      </c>
      <c r="AJ1010" t="s">
        <v>135</v>
      </c>
      <c r="AL1010" t="s">
        <v>1840</v>
      </c>
      <c r="AM1010" t="s">
        <v>1841</v>
      </c>
      <c r="AN1010">
        <v>-122.48378318</v>
      </c>
      <c r="AO1010">
        <v>37.781390889999997</v>
      </c>
    </row>
    <row r="1011" spans="1:41">
      <c r="A1011" s="1" t="s">
        <v>544</v>
      </c>
      <c r="B1011" s="1">
        <v>3</v>
      </c>
      <c r="C1011" s="1" t="s">
        <v>1814</v>
      </c>
      <c r="D1011" s="1" t="s">
        <v>1815</v>
      </c>
      <c r="E1011" t="s">
        <v>42</v>
      </c>
      <c r="F1011" t="s">
        <v>895</v>
      </c>
      <c r="G1011" s="1" t="s">
        <v>900</v>
      </c>
      <c r="H1011" s="1" t="s">
        <v>956</v>
      </c>
      <c r="I1011">
        <v>2252</v>
      </c>
      <c r="K1011" t="s">
        <v>1116</v>
      </c>
      <c r="N1011" t="s">
        <v>46</v>
      </c>
      <c r="O1011" t="s">
        <v>1050</v>
      </c>
      <c r="Q1011" s="3">
        <f t="shared" si="17"/>
        <v>3</v>
      </c>
      <c r="R1011" s="3">
        <v>1</v>
      </c>
      <c r="S1011">
        <v>0</v>
      </c>
      <c r="T1011">
        <v>1</v>
      </c>
      <c r="U1011">
        <v>2</v>
      </c>
      <c r="V1011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0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t="s">
        <v>47</v>
      </c>
      <c r="AI1011" t="s">
        <v>48</v>
      </c>
      <c r="AL1011" t="s">
        <v>1842</v>
      </c>
      <c r="AM1011" t="s">
        <v>1843</v>
      </c>
      <c r="AN1011">
        <v>-122.48380387</v>
      </c>
      <c r="AO1011">
        <v>37.782302530000003</v>
      </c>
    </row>
    <row r="1012" spans="1:41">
      <c r="A1012" s="1" t="s">
        <v>544</v>
      </c>
      <c r="B1012" s="1">
        <v>3</v>
      </c>
      <c r="C1012" s="1" t="s">
        <v>1814</v>
      </c>
      <c r="D1012" s="1" t="s">
        <v>1815</v>
      </c>
      <c r="E1012" t="s">
        <v>42</v>
      </c>
      <c r="F1012" t="s">
        <v>895</v>
      </c>
      <c r="G1012" s="1" t="s">
        <v>900</v>
      </c>
      <c r="H1012" s="1" t="s">
        <v>942</v>
      </c>
      <c r="I1012" t="s">
        <v>1844</v>
      </c>
      <c r="K1012" t="s">
        <v>92</v>
      </c>
      <c r="N1012" t="s">
        <v>53</v>
      </c>
      <c r="O1012" t="s">
        <v>1845</v>
      </c>
      <c r="Q1012" s="3">
        <f t="shared" si="17"/>
        <v>3</v>
      </c>
      <c r="R1012" s="3">
        <v>1</v>
      </c>
      <c r="S1012">
        <v>0</v>
      </c>
      <c r="T1012">
        <v>3</v>
      </c>
      <c r="U1012">
        <v>0</v>
      </c>
      <c r="V1012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0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t="s">
        <v>47</v>
      </c>
      <c r="AI1012" t="s">
        <v>48</v>
      </c>
      <c r="AK1012" t="s">
        <v>117</v>
      </c>
      <c r="AL1012" t="s">
        <v>1846</v>
      </c>
      <c r="AM1012" t="s">
        <v>1847</v>
      </c>
      <c r="AN1012">
        <v>-122.4838604</v>
      </c>
      <c r="AO1012">
        <v>37.782567880000002</v>
      </c>
    </row>
    <row r="1013" spans="1:41">
      <c r="A1013" s="1" t="s">
        <v>544</v>
      </c>
      <c r="B1013" s="1">
        <v>3</v>
      </c>
      <c r="C1013" s="1" t="s">
        <v>1814</v>
      </c>
      <c r="D1013" s="1" t="s">
        <v>1815</v>
      </c>
      <c r="E1013" t="s">
        <v>42</v>
      </c>
      <c r="F1013" t="s">
        <v>895</v>
      </c>
      <c r="G1013" s="1" t="s">
        <v>900</v>
      </c>
      <c r="H1013" s="1" t="s">
        <v>962</v>
      </c>
      <c r="I1013">
        <v>355</v>
      </c>
      <c r="K1013" t="s">
        <v>92</v>
      </c>
      <c r="N1013" t="s">
        <v>53</v>
      </c>
      <c r="O1013" t="s">
        <v>1848</v>
      </c>
      <c r="Q1013" s="3">
        <f t="shared" si="17"/>
        <v>3</v>
      </c>
      <c r="R1013" s="3">
        <v>1</v>
      </c>
      <c r="S1013">
        <v>0</v>
      </c>
      <c r="T1013">
        <v>0</v>
      </c>
      <c r="U1013">
        <v>3</v>
      </c>
      <c r="V101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0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t="s">
        <v>47</v>
      </c>
      <c r="AI1013" t="s">
        <v>48</v>
      </c>
      <c r="AJ1013" t="s">
        <v>135</v>
      </c>
      <c r="AK1013" t="s">
        <v>117</v>
      </c>
      <c r="AL1013" t="s">
        <v>1849</v>
      </c>
      <c r="AM1013" t="s">
        <v>1850</v>
      </c>
      <c r="AN1013">
        <v>-122.48390164</v>
      </c>
      <c r="AO1013">
        <v>37.782853920000001</v>
      </c>
    </row>
    <row r="1014" spans="1:41">
      <c r="A1014" s="1" t="s">
        <v>544</v>
      </c>
      <c r="B1014" s="1">
        <v>3</v>
      </c>
      <c r="C1014" s="1" t="s">
        <v>1814</v>
      </c>
      <c r="D1014" s="1" t="s">
        <v>1815</v>
      </c>
      <c r="E1014" t="s">
        <v>42</v>
      </c>
      <c r="F1014" t="s">
        <v>895</v>
      </c>
      <c r="G1014" s="1" t="s">
        <v>900</v>
      </c>
      <c r="H1014" s="1" t="s">
        <v>934</v>
      </c>
      <c r="I1014">
        <v>342</v>
      </c>
      <c r="K1014" t="s">
        <v>92</v>
      </c>
      <c r="N1014" t="s">
        <v>53</v>
      </c>
      <c r="O1014" t="s">
        <v>1161</v>
      </c>
      <c r="Q1014" s="3">
        <f t="shared" si="17"/>
        <v>1</v>
      </c>
      <c r="R1014" s="3">
        <v>1</v>
      </c>
      <c r="S1014">
        <v>0</v>
      </c>
      <c r="T1014">
        <v>0</v>
      </c>
      <c r="U1014">
        <v>1</v>
      </c>
      <c r="V1014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0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t="s">
        <v>47</v>
      </c>
      <c r="AI1014" t="s">
        <v>48</v>
      </c>
      <c r="AJ1014" t="s">
        <v>135</v>
      </c>
      <c r="AK1014" t="s">
        <v>117</v>
      </c>
      <c r="AL1014" t="s">
        <v>1851</v>
      </c>
      <c r="AM1014" t="s">
        <v>1852</v>
      </c>
      <c r="AN1014">
        <v>-122.48375539</v>
      </c>
      <c r="AO1014">
        <v>37.78306765</v>
      </c>
    </row>
    <row r="1015" spans="1:41">
      <c r="A1015" s="1" t="s">
        <v>544</v>
      </c>
      <c r="B1015" s="1">
        <v>3</v>
      </c>
      <c r="C1015" s="1" t="s">
        <v>1814</v>
      </c>
      <c r="D1015" s="1" t="s">
        <v>1815</v>
      </c>
      <c r="E1015" t="s">
        <v>42</v>
      </c>
      <c r="F1015" t="s">
        <v>895</v>
      </c>
      <c r="G1015" s="1" t="s">
        <v>900</v>
      </c>
      <c r="H1015" s="1" t="s">
        <v>930</v>
      </c>
      <c r="I1015">
        <v>6101</v>
      </c>
      <c r="K1015" t="s">
        <v>1853</v>
      </c>
      <c r="N1015" t="s">
        <v>46</v>
      </c>
      <c r="O1015" t="s">
        <v>1208</v>
      </c>
      <c r="Q1015" s="3">
        <f t="shared" si="17"/>
        <v>4</v>
      </c>
      <c r="R1015" s="3">
        <v>1</v>
      </c>
      <c r="S1015">
        <v>3</v>
      </c>
      <c r="T1015">
        <v>1</v>
      </c>
      <c r="U1015">
        <v>0</v>
      </c>
      <c r="V1015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t="s">
        <v>47</v>
      </c>
      <c r="AI1015" t="s">
        <v>48</v>
      </c>
      <c r="AL1015" t="s">
        <v>1854</v>
      </c>
      <c r="AM1015" t="s">
        <v>1855</v>
      </c>
      <c r="AN1015">
        <v>-122.48287583</v>
      </c>
      <c r="AO1015">
        <v>37.783852090000003</v>
      </c>
    </row>
    <row r="1016" spans="1:41">
      <c r="A1016" s="1" t="s">
        <v>544</v>
      </c>
      <c r="B1016" s="1">
        <v>3</v>
      </c>
      <c r="C1016" s="1" t="s">
        <v>1814</v>
      </c>
      <c r="D1016" s="1" t="s">
        <v>1815</v>
      </c>
      <c r="E1016" t="s">
        <v>42</v>
      </c>
      <c r="F1016" t="s">
        <v>895</v>
      </c>
      <c r="G1016" s="1" t="s">
        <v>900</v>
      </c>
      <c r="H1016" s="1" t="s">
        <v>918</v>
      </c>
      <c r="I1016">
        <v>305</v>
      </c>
      <c r="K1016" t="s">
        <v>130</v>
      </c>
      <c r="N1016" t="s">
        <v>53</v>
      </c>
      <c r="O1016" t="s">
        <v>922</v>
      </c>
      <c r="Q1016" s="3">
        <f t="shared" si="17"/>
        <v>1</v>
      </c>
      <c r="R1016" s="3">
        <v>1</v>
      </c>
      <c r="S1016">
        <v>0</v>
      </c>
      <c r="T1016">
        <v>1</v>
      </c>
      <c r="U1016">
        <v>0</v>
      </c>
      <c r="V1016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t="s">
        <v>47</v>
      </c>
      <c r="AI1016" t="s">
        <v>48</v>
      </c>
      <c r="AJ1016" t="s">
        <v>135</v>
      </c>
      <c r="AK1016" t="s">
        <v>387</v>
      </c>
      <c r="AL1016" t="s">
        <v>1856</v>
      </c>
      <c r="AM1016" t="s">
        <v>1857</v>
      </c>
      <c r="AN1016">
        <v>-122.48278093</v>
      </c>
      <c r="AO1016">
        <v>37.781879580000002</v>
      </c>
    </row>
    <row r="1017" spans="1:41">
      <c r="A1017" s="1" t="s">
        <v>544</v>
      </c>
      <c r="B1017" s="1">
        <v>3</v>
      </c>
      <c r="C1017" s="1" t="s">
        <v>1814</v>
      </c>
      <c r="D1017" s="1" t="s">
        <v>1815</v>
      </c>
      <c r="E1017" t="s">
        <v>42</v>
      </c>
      <c r="F1017" t="s">
        <v>895</v>
      </c>
      <c r="G1017" s="1" t="s">
        <v>900</v>
      </c>
      <c r="H1017" s="1" t="s">
        <v>972</v>
      </c>
      <c r="I1017">
        <v>2239</v>
      </c>
      <c r="K1017" t="s">
        <v>52</v>
      </c>
      <c r="N1017" t="s">
        <v>46</v>
      </c>
      <c r="O1017" t="s">
        <v>1122</v>
      </c>
      <c r="Q1017" s="3">
        <f t="shared" si="17"/>
        <v>1</v>
      </c>
      <c r="R1017" s="3">
        <v>1</v>
      </c>
      <c r="S1017">
        <v>1</v>
      </c>
      <c r="T1017">
        <v>0</v>
      </c>
      <c r="U1017">
        <v>0</v>
      </c>
      <c r="V1017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0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t="s">
        <v>47</v>
      </c>
      <c r="AI1017" t="s">
        <v>48</v>
      </c>
      <c r="AL1017" t="s">
        <v>1858</v>
      </c>
      <c r="AM1017" t="s">
        <v>1859</v>
      </c>
      <c r="AN1017">
        <v>-122.48325441</v>
      </c>
      <c r="AO1017">
        <v>37.782133270000003</v>
      </c>
    </row>
    <row r="1018" spans="1:41">
      <c r="A1018" s="1" t="s">
        <v>544</v>
      </c>
      <c r="B1018" s="1">
        <v>3</v>
      </c>
      <c r="C1018" s="1" t="s">
        <v>1814</v>
      </c>
      <c r="D1018" s="1" t="s">
        <v>1815</v>
      </c>
      <c r="E1018" t="s">
        <v>42</v>
      </c>
      <c r="F1018" t="s">
        <v>895</v>
      </c>
      <c r="G1018" s="1" t="s">
        <v>900</v>
      </c>
      <c r="H1018" s="1" t="s">
        <v>906</v>
      </c>
      <c r="I1018">
        <v>2141</v>
      </c>
      <c r="K1018" t="s">
        <v>52</v>
      </c>
      <c r="N1018" t="s">
        <v>53</v>
      </c>
      <c r="O1018" t="s">
        <v>1373</v>
      </c>
      <c r="Q1018" s="3">
        <f t="shared" si="17"/>
        <v>2</v>
      </c>
      <c r="R1018" s="3">
        <v>1</v>
      </c>
      <c r="S1018">
        <v>1</v>
      </c>
      <c r="T1018">
        <v>0</v>
      </c>
      <c r="U1018">
        <v>1</v>
      </c>
      <c r="V1018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0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t="s">
        <v>47</v>
      </c>
      <c r="AI1018" t="s">
        <v>50</v>
      </c>
      <c r="AJ1018" t="s">
        <v>135</v>
      </c>
      <c r="AL1018" t="s">
        <v>1860</v>
      </c>
      <c r="AM1018" t="s">
        <v>1861</v>
      </c>
      <c r="AN1018">
        <v>-122.48225878</v>
      </c>
      <c r="AO1018">
        <v>37.78215952</v>
      </c>
    </row>
    <row r="1019" spans="1:41">
      <c r="A1019" s="1" t="s">
        <v>544</v>
      </c>
      <c r="B1019" s="1">
        <v>3</v>
      </c>
      <c r="C1019" s="1" t="s">
        <v>1814</v>
      </c>
      <c r="D1019" s="1" t="s">
        <v>1815</v>
      </c>
      <c r="E1019" t="s">
        <v>42</v>
      </c>
      <c r="F1019" t="s">
        <v>895</v>
      </c>
      <c r="G1019" s="1" t="s">
        <v>900</v>
      </c>
      <c r="H1019" s="1" t="s">
        <v>978</v>
      </c>
      <c r="I1019" t="s">
        <v>1862</v>
      </c>
      <c r="K1019" t="s">
        <v>52</v>
      </c>
      <c r="N1019" t="s">
        <v>46</v>
      </c>
      <c r="O1019" t="s">
        <v>1085</v>
      </c>
      <c r="Q1019" s="3">
        <f t="shared" si="17"/>
        <v>3</v>
      </c>
      <c r="R1019" s="3">
        <v>1</v>
      </c>
      <c r="S1019">
        <v>1</v>
      </c>
      <c r="T1019">
        <v>2</v>
      </c>
      <c r="U1019">
        <v>0</v>
      </c>
      <c r="V1019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t="s">
        <v>47</v>
      </c>
      <c r="AI1019" t="s">
        <v>48</v>
      </c>
      <c r="AM1019" t="s">
        <v>1863</v>
      </c>
      <c r="AN1019">
        <v>-122.48205589</v>
      </c>
      <c r="AO1019">
        <v>37.78210077</v>
      </c>
    </row>
    <row r="1020" spans="1:41">
      <c r="A1020" s="1" t="s">
        <v>544</v>
      </c>
      <c r="B1020" s="1">
        <v>3</v>
      </c>
      <c r="C1020" s="1" t="s">
        <v>1814</v>
      </c>
      <c r="D1020" s="1" t="s">
        <v>1815</v>
      </c>
      <c r="E1020" t="s">
        <v>42</v>
      </c>
      <c r="F1020" t="s">
        <v>895</v>
      </c>
      <c r="G1020" s="1" t="s">
        <v>900</v>
      </c>
      <c r="H1020" s="1" t="s">
        <v>981</v>
      </c>
      <c r="I1020">
        <v>2029</v>
      </c>
      <c r="K1020" t="s">
        <v>52</v>
      </c>
      <c r="N1020" t="s">
        <v>46</v>
      </c>
      <c r="O1020" t="s">
        <v>1046</v>
      </c>
      <c r="Q1020" s="3">
        <f t="shared" si="17"/>
        <v>1</v>
      </c>
      <c r="R1020" s="3">
        <v>1</v>
      </c>
      <c r="S1020">
        <v>1</v>
      </c>
      <c r="T1020">
        <v>0</v>
      </c>
      <c r="U1020">
        <v>0</v>
      </c>
      <c r="V1020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0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t="s">
        <v>47</v>
      </c>
      <c r="AI1020" t="s">
        <v>48</v>
      </c>
      <c r="AM1020" t="s">
        <v>1864</v>
      </c>
      <c r="AN1020">
        <v>-122.48096526</v>
      </c>
      <c r="AO1020">
        <v>37.782204759999999</v>
      </c>
    </row>
    <row r="1021" spans="1:41">
      <c r="A1021" s="1" t="s">
        <v>544</v>
      </c>
      <c r="B1021" s="1">
        <v>3</v>
      </c>
      <c r="C1021" s="1" t="s">
        <v>1814</v>
      </c>
      <c r="D1021" s="1" t="s">
        <v>1815</v>
      </c>
      <c r="E1021" t="s">
        <v>42</v>
      </c>
      <c r="F1021" t="s">
        <v>895</v>
      </c>
      <c r="G1021" s="1" t="s">
        <v>900</v>
      </c>
      <c r="H1021" s="1" t="s">
        <v>984</v>
      </c>
      <c r="I1021">
        <v>300</v>
      </c>
      <c r="K1021" t="s">
        <v>534</v>
      </c>
      <c r="N1021" t="s">
        <v>46</v>
      </c>
      <c r="O1021" t="s">
        <v>1071</v>
      </c>
      <c r="Q1021" s="3">
        <f t="shared" si="17"/>
        <v>1</v>
      </c>
      <c r="R1021" s="3">
        <v>1</v>
      </c>
      <c r="S1021">
        <v>0</v>
      </c>
      <c r="T1021">
        <v>1</v>
      </c>
      <c r="U1021">
        <v>0</v>
      </c>
      <c r="V1021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t="s">
        <v>47</v>
      </c>
      <c r="AI1021" t="s">
        <v>48</v>
      </c>
      <c r="AM1021" t="s">
        <v>1865</v>
      </c>
      <c r="AN1021">
        <v>-122.4781492</v>
      </c>
      <c r="AO1021">
        <v>37.782339479999997</v>
      </c>
    </row>
    <row r="1022" spans="1:41">
      <c r="A1022" s="1" t="s">
        <v>544</v>
      </c>
      <c r="B1022" s="1">
        <v>3</v>
      </c>
      <c r="C1022" s="1" t="s">
        <v>1814</v>
      </c>
      <c r="D1022" s="1" t="s">
        <v>1815</v>
      </c>
      <c r="E1022" t="s">
        <v>42</v>
      </c>
      <c r="F1022" t="s">
        <v>895</v>
      </c>
      <c r="G1022" s="1" t="s">
        <v>900</v>
      </c>
      <c r="H1022" s="1" t="s">
        <v>966</v>
      </c>
      <c r="I1022">
        <v>1830</v>
      </c>
      <c r="K1022" t="s">
        <v>52</v>
      </c>
      <c r="N1022" t="s">
        <v>46</v>
      </c>
      <c r="O1022" t="s">
        <v>1104</v>
      </c>
      <c r="Q1022" s="3">
        <f t="shared" si="17"/>
        <v>2</v>
      </c>
      <c r="R1022" s="3">
        <v>1</v>
      </c>
      <c r="S1022">
        <v>0</v>
      </c>
      <c r="T1022">
        <v>2</v>
      </c>
      <c r="U1022">
        <v>0</v>
      </c>
      <c r="V1022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0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t="s">
        <v>47</v>
      </c>
      <c r="AI1022" t="s">
        <v>50</v>
      </c>
      <c r="AM1022" t="s">
        <v>1866</v>
      </c>
      <c r="AN1022">
        <v>-122.47906662</v>
      </c>
      <c r="AO1022">
        <v>37.782372410000001</v>
      </c>
    </row>
    <row r="1023" spans="1:41">
      <c r="A1023" s="1" t="s">
        <v>544</v>
      </c>
      <c r="B1023" s="1">
        <v>3</v>
      </c>
      <c r="C1023" s="1" t="s">
        <v>1814</v>
      </c>
      <c r="D1023" s="1" t="s">
        <v>1815</v>
      </c>
      <c r="E1023" t="s">
        <v>42</v>
      </c>
      <c r="F1023" t="s">
        <v>895</v>
      </c>
      <c r="G1023" s="1" t="s">
        <v>900</v>
      </c>
      <c r="H1023" s="1" t="s">
        <v>964</v>
      </c>
      <c r="I1023">
        <v>1834</v>
      </c>
      <c r="K1023" t="s">
        <v>52</v>
      </c>
      <c r="N1023" t="s">
        <v>53</v>
      </c>
      <c r="O1023" t="s">
        <v>1174</v>
      </c>
      <c r="Q1023" s="3">
        <f t="shared" si="17"/>
        <v>1</v>
      </c>
      <c r="R1023" s="3">
        <v>1</v>
      </c>
      <c r="S1023">
        <v>0</v>
      </c>
      <c r="T1023">
        <v>0</v>
      </c>
      <c r="U1023">
        <v>1</v>
      </c>
      <c r="V102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0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t="s">
        <v>47</v>
      </c>
      <c r="AI1023" t="s">
        <v>48</v>
      </c>
      <c r="AJ1023" t="s">
        <v>135</v>
      </c>
      <c r="AK1023" t="s">
        <v>387</v>
      </c>
      <c r="AL1023" t="s">
        <v>1867</v>
      </c>
      <c r="AM1023" t="s">
        <v>1868</v>
      </c>
      <c r="AN1023">
        <v>-122.47903324000001</v>
      </c>
      <c r="AO1023">
        <v>37.78237979</v>
      </c>
    </row>
    <row r="1024" spans="1:41">
      <c r="A1024" s="1" t="s">
        <v>544</v>
      </c>
      <c r="B1024" s="1">
        <v>3</v>
      </c>
      <c r="C1024" s="1" t="s">
        <v>1814</v>
      </c>
      <c r="D1024" s="1" t="s">
        <v>1815</v>
      </c>
      <c r="E1024" t="s">
        <v>42</v>
      </c>
      <c r="F1024" t="s">
        <v>895</v>
      </c>
      <c r="G1024" s="1" t="s">
        <v>900</v>
      </c>
      <c r="H1024" s="1" t="s">
        <v>989</v>
      </c>
      <c r="I1024">
        <v>1828</v>
      </c>
      <c r="K1024" t="s">
        <v>52</v>
      </c>
      <c r="N1024" t="s">
        <v>53</v>
      </c>
      <c r="O1024" t="s">
        <v>1165</v>
      </c>
      <c r="Q1024" s="3">
        <f t="shared" si="17"/>
        <v>0</v>
      </c>
      <c r="R1024" s="3">
        <v>1</v>
      </c>
      <c r="S1024">
        <v>0</v>
      </c>
      <c r="T1024">
        <v>0</v>
      </c>
      <c r="U1024">
        <v>0</v>
      </c>
      <c r="V1024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0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t="s">
        <v>47</v>
      </c>
      <c r="AI1024" t="s">
        <v>48</v>
      </c>
      <c r="AJ1024" t="s">
        <v>135</v>
      </c>
      <c r="AK1024" t="s">
        <v>387</v>
      </c>
      <c r="AL1024" t="s">
        <v>1869</v>
      </c>
      <c r="AM1024" t="s">
        <v>1870</v>
      </c>
      <c r="AN1024">
        <v>-122.47904197</v>
      </c>
      <c r="AO1024">
        <v>37.782363029999999</v>
      </c>
    </row>
    <row r="1025" spans="1:41">
      <c r="A1025" s="1" t="s">
        <v>544</v>
      </c>
      <c r="B1025" s="1">
        <v>3</v>
      </c>
      <c r="C1025" s="1" t="s">
        <v>1814</v>
      </c>
      <c r="D1025" s="1" t="s">
        <v>1815</v>
      </c>
      <c r="E1025" t="s">
        <v>42</v>
      </c>
      <c r="F1025" t="s">
        <v>895</v>
      </c>
      <c r="G1025" s="1" t="s">
        <v>900</v>
      </c>
      <c r="H1025" s="1" t="s">
        <v>968</v>
      </c>
      <c r="K1025" t="s">
        <v>1871</v>
      </c>
      <c r="N1025" t="s">
        <v>46</v>
      </c>
      <c r="O1025" t="s">
        <v>1012</v>
      </c>
      <c r="Q1025" s="3">
        <f t="shared" si="17"/>
        <v>1</v>
      </c>
      <c r="R1025" s="3">
        <v>1</v>
      </c>
      <c r="S1025">
        <v>0</v>
      </c>
      <c r="T1025">
        <v>0</v>
      </c>
      <c r="U1025">
        <v>0</v>
      </c>
      <c r="V1025">
        <v>1</v>
      </c>
      <c r="W1025" s="3">
        <v>0</v>
      </c>
      <c r="X1025" s="3">
        <v>0</v>
      </c>
      <c r="Y1025" s="3">
        <v>0</v>
      </c>
      <c r="Z1025" s="3">
        <v>0</v>
      </c>
      <c r="AA1025" s="3">
        <v>0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t="s">
        <v>47</v>
      </c>
      <c r="AI1025" t="s">
        <v>48</v>
      </c>
      <c r="AJ1025" t="s">
        <v>135</v>
      </c>
      <c r="AM1025" t="s">
        <v>1872</v>
      </c>
      <c r="AN1025">
        <v>-122.47972368000001</v>
      </c>
      <c r="AO1025">
        <v>37.782282109999997</v>
      </c>
    </row>
    <row r="1026" spans="1:41">
      <c r="A1026" s="1" t="s">
        <v>544</v>
      </c>
      <c r="B1026" s="1">
        <v>3</v>
      </c>
      <c r="C1026" s="1" t="s">
        <v>1814</v>
      </c>
      <c r="D1026" s="1" t="s">
        <v>1815</v>
      </c>
      <c r="E1026" t="s">
        <v>42</v>
      </c>
      <c r="F1026" t="s">
        <v>895</v>
      </c>
      <c r="G1026" s="1" t="s">
        <v>900</v>
      </c>
      <c r="H1026" s="1" t="s">
        <v>996</v>
      </c>
      <c r="I1026">
        <v>2120</v>
      </c>
      <c r="K1026" t="s">
        <v>52</v>
      </c>
      <c r="N1026" t="s">
        <v>53</v>
      </c>
      <c r="O1026" t="s">
        <v>998</v>
      </c>
      <c r="Q1026" s="3">
        <f t="shared" si="17"/>
        <v>2</v>
      </c>
      <c r="R1026" s="3">
        <v>1</v>
      </c>
      <c r="S1026">
        <v>1</v>
      </c>
      <c r="T1026">
        <v>0</v>
      </c>
      <c r="U1026">
        <v>1</v>
      </c>
      <c r="V1026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0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t="s">
        <v>47</v>
      </c>
      <c r="AI1026" t="s">
        <v>48</v>
      </c>
      <c r="AJ1026" t="s">
        <v>135</v>
      </c>
      <c r="AK1026" t="s">
        <v>387</v>
      </c>
      <c r="AL1026" t="s">
        <v>1873</v>
      </c>
      <c r="AM1026" t="s">
        <v>1874</v>
      </c>
      <c r="AN1026">
        <v>-122.48215958</v>
      </c>
      <c r="AO1026">
        <v>37.782146230000002</v>
      </c>
    </row>
    <row r="1027" spans="1:41">
      <c r="A1027" s="1" t="s">
        <v>544</v>
      </c>
      <c r="B1027" s="1">
        <v>3</v>
      </c>
      <c r="C1027" s="1" t="s">
        <v>1814</v>
      </c>
      <c r="D1027" s="1" t="s">
        <v>1815</v>
      </c>
      <c r="E1027" t="s">
        <v>42</v>
      </c>
      <c r="F1027" t="s">
        <v>895</v>
      </c>
      <c r="G1027" s="1" t="s">
        <v>900</v>
      </c>
      <c r="H1027" s="1" t="s">
        <v>973</v>
      </c>
      <c r="I1027">
        <v>2140</v>
      </c>
      <c r="K1027" t="s">
        <v>52</v>
      </c>
      <c r="N1027" t="s">
        <v>46</v>
      </c>
      <c r="O1027" t="s">
        <v>1071</v>
      </c>
      <c r="Q1027" s="3">
        <f t="shared" si="17"/>
        <v>2</v>
      </c>
      <c r="R1027" s="3">
        <v>1</v>
      </c>
      <c r="S1027">
        <v>0</v>
      </c>
      <c r="T1027">
        <v>2</v>
      </c>
      <c r="U1027">
        <v>0</v>
      </c>
      <c r="V1027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0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t="s">
        <v>47</v>
      </c>
      <c r="AI1027" t="s">
        <v>48</v>
      </c>
      <c r="AL1027" t="s">
        <v>1875</v>
      </c>
      <c r="AM1027" t="s">
        <v>1876</v>
      </c>
      <c r="AN1027">
        <v>-122.48251408</v>
      </c>
      <c r="AO1027">
        <v>37.782205320000003</v>
      </c>
    </row>
    <row r="1028" spans="1:41">
      <c r="A1028" s="1" t="s">
        <v>544</v>
      </c>
      <c r="B1028" s="1">
        <v>3</v>
      </c>
      <c r="C1028" s="1" t="s">
        <v>1814</v>
      </c>
      <c r="D1028" s="1" t="s">
        <v>1815</v>
      </c>
      <c r="E1028" t="s">
        <v>42</v>
      </c>
      <c r="F1028" t="s">
        <v>895</v>
      </c>
      <c r="G1028" s="1" t="s">
        <v>900</v>
      </c>
      <c r="H1028" s="1" t="s">
        <v>1003</v>
      </c>
      <c r="K1028" t="s">
        <v>1877</v>
      </c>
      <c r="N1028" t="s">
        <v>46</v>
      </c>
      <c r="O1028" t="s">
        <v>902</v>
      </c>
      <c r="Q1028" s="3">
        <f t="shared" si="17"/>
        <v>1</v>
      </c>
      <c r="R1028" s="3">
        <v>1</v>
      </c>
      <c r="S1028">
        <v>0</v>
      </c>
      <c r="T1028">
        <v>0</v>
      </c>
      <c r="U1028">
        <v>0</v>
      </c>
      <c r="V1028">
        <v>1</v>
      </c>
      <c r="W1028" s="3">
        <v>0</v>
      </c>
      <c r="X1028" s="3">
        <v>0</v>
      </c>
      <c r="Y1028" s="3">
        <v>0</v>
      </c>
      <c r="Z1028" s="3">
        <v>0</v>
      </c>
      <c r="AA1028" s="3">
        <v>0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t="s">
        <v>47</v>
      </c>
      <c r="AI1028" t="s">
        <v>48</v>
      </c>
      <c r="AJ1028" t="s">
        <v>135</v>
      </c>
      <c r="AL1028" t="s">
        <v>1878</v>
      </c>
      <c r="AM1028" t="s">
        <v>1879</v>
      </c>
      <c r="AN1028">
        <v>-122.4829168</v>
      </c>
      <c r="AO1028">
        <v>37.782192770000002</v>
      </c>
    </row>
    <row r="1029" spans="1:41">
      <c r="A1029" s="1" t="s">
        <v>544</v>
      </c>
      <c r="B1029" s="1">
        <v>3</v>
      </c>
      <c r="C1029" s="1" t="s">
        <v>1814</v>
      </c>
      <c r="D1029" s="1" t="s">
        <v>1815</v>
      </c>
      <c r="E1029" t="s">
        <v>42</v>
      </c>
      <c r="F1029" t="s">
        <v>895</v>
      </c>
      <c r="G1029" s="1" t="s">
        <v>900</v>
      </c>
      <c r="H1029" s="1" t="s">
        <v>954</v>
      </c>
      <c r="I1029">
        <v>2214</v>
      </c>
      <c r="K1029" t="s">
        <v>52</v>
      </c>
      <c r="N1029" t="s">
        <v>46</v>
      </c>
      <c r="O1029" t="s">
        <v>1152</v>
      </c>
      <c r="Q1029" s="3">
        <f t="shared" si="17"/>
        <v>2</v>
      </c>
      <c r="R1029" s="3">
        <v>1</v>
      </c>
      <c r="S1029">
        <v>0</v>
      </c>
      <c r="T1029">
        <v>0</v>
      </c>
      <c r="U1029">
        <v>2</v>
      </c>
      <c r="V1029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t="s">
        <v>47</v>
      </c>
      <c r="AI1029" t="s">
        <v>48</v>
      </c>
      <c r="AM1029" t="s">
        <v>1880</v>
      </c>
      <c r="AN1029">
        <v>-122.48313152</v>
      </c>
      <c r="AO1029">
        <v>37.782168310000003</v>
      </c>
    </row>
    <row r="1030" spans="1:41">
      <c r="A1030" s="1" t="s">
        <v>544</v>
      </c>
      <c r="B1030" s="1">
        <v>3</v>
      </c>
      <c r="C1030" s="1" t="s">
        <v>1814</v>
      </c>
      <c r="D1030" s="1" t="s">
        <v>1815</v>
      </c>
      <c r="E1030" t="s">
        <v>42</v>
      </c>
      <c r="F1030" t="s">
        <v>895</v>
      </c>
      <c r="G1030" s="1" t="s">
        <v>900</v>
      </c>
      <c r="H1030" s="1" t="s">
        <v>970</v>
      </c>
      <c r="I1030">
        <v>2354</v>
      </c>
      <c r="K1030" t="s">
        <v>52</v>
      </c>
      <c r="N1030" t="s">
        <v>46</v>
      </c>
      <c r="O1030" t="s">
        <v>960</v>
      </c>
      <c r="Q1030" s="3">
        <f t="shared" si="17"/>
        <v>2</v>
      </c>
      <c r="R1030" s="3">
        <v>1</v>
      </c>
      <c r="S1030">
        <v>0</v>
      </c>
      <c r="T1030">
        <v>2</v>
      </c>
      <c r="U1030">
        <v>0</v>
      </c>
      <c r="V1030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0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t="s">
        <v>47</v>
      </c>
      <c r="AI1030" t="s">
        <v>48</v>
      </c>
      <c r="AM1030" t="s">
        <v>1881</v>
      </c>
      <c r="AN1030">
        <v>-122.48476502</v>
      </c>
      <c r="AO1030">
        <v>37.782052469999996</v>
      </c>
    </row>
    <row r="1031" spans="1:41">
      <c r="A1031" s="1" t="s">
        <v>544</v>
      </c>
      <c r="B1031" s="1">
        <v>3</v>
      </c>
      <c r="C1031" s="1" t="s">
        <v>1814</v>
      </c>
      <c r="D1031" s="1" t="s">
        <v>1815</v>
      </c>
      <c r="E1031" t="s">
        <v>42</v>
      </c>
      <c r="F1031" t="s">
        <v>895</v>
      </c>
      <c r="G1031" s="1" t="s">
        <v>900</v>
      </c>
      <c r="H1031" s="1" t="s">
        <v>1012</v>
      </c>
      <c r="K1031" t="s">
        <v>1882</v>
      </c>
      <c r="N1031" t="s">
        <v>46</v>
      </c>
      <c r="O1031" t="s">
        <v>973</v>
      </c>
      <c r="Q1031" s="3">
        <f t="shared" si="17"/>
        <v>1</v>
      </c>
      <c r="R1031" s="3">
        <v>1</v>
      </c>
      <c r="S1031">
        <v>0</v>
      </c>
      <c r="T1031">
        <v>0</v>
      </c>
      <c r="U1031">
        <v>0</v>
      </c>
      <c r="V1031">
        <v>1</v>
      </c>
      <c r="W1031" s="3">
        <v>0</v>
      </c>
      <c r="X1031" s="3">
        <v>0</v>
      </c>
      <c r="Y1031" s="3">
        <v>0</v>
      </c>
      <c r="Z1031" s="3">
        <v>0</v>
      </c>
      <c r="AA1031" s="3">
        <v>0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t="s">
        <v>47</v>
      </c>
      <c r="AI1031" t="s">
        <v>50</v>
      </c>
      <c r="AJ1031" t="s">
        <v>135</v>
      </c>
      <c r="AM1031" t="s">
        <v>1883</v>
      </c>
      <c r="AN1031">
        <v>-122.48192498</v>
      </c>
      <c r="AO1031">
        <v>37.784019809999997</v>
      </c>
    </row>
    <row r="1032" spans="1:41">
      <c r="A1032" s="1" t="s">
        <v>544</v>
      </c>
      <c r="B1032" s="1">
        <v>3</v>
      </c>
      <c r="C1032" s="1" t="s">
        <v>1814</v>
      </c>
      <c r="D1032" s="1" t="s">
        <v>1815</v>
      </c>
      <c r="E1032" t="s">
        <v>42</v>
      </c>
      <c r="F1032" t="s">
        <v>895</v>
      </c>
      <c r="G1032" s="1" t="s">
        <v>900</v>
      </c>
      <c r="H1032" s="1" t="s">
        <v>1014</v>
      </c>
      <c r="I1032" t="s">
        <v>1884</v>
      </c>
      <c r="K1032" t="s">
        <v>1885</v>
      </c>
      <c r="N1032" t="s">
        <v>46</v>
      </c>
      <c r="O1032" t="s">
        <v>1325</v>
      </c>
      <c r="Q1032" s="3">
        <f t="shared" si="17"/>
        <v>6</v>
      </c>
      <c r="R1032" s="3">
        <v>1</v>
      </c>
      <c r="S1032">
        <v>5</v>
      </c>
      <c r="T1032">
        <v>1</v>
      </c>
      <c r="U1032">
        <v>0</v>
      </c>
      <c r="V1032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0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t="s">
        <v>47</v>
      </c>
      <c r="AI1032" t="s">
        <v>48</v>
      </c>
      <c r="AL1032" t="s">
        <v>1828</v>
      </c>
      <c r="AM1032" t="s">
        <v>1886</v>
      </c>
      <c r="AN1032">
        <v>-122.48071376</v>
      </c>
      <c r="AO1032">
        <v>37.783779729999999</v>
      </c>
    </row>
    <row r="1033" spans="1:41">
      <c r="A1033" s="1" t="s">
        <v>544</v>
      </c>
      <c r="B1033" s="1">
        <v>3</v>
      </c>
      <c r="C1033" s="1" t="s">
        <v>1814</v>
      </c>
      <c r="D1033" s="1" t="s">
        <v>1815</v>
      </c>
      <c r="E1033" t="s">
        <v>42</v>
      </c>
      <c r="F1033" t="s">
        <v>895</v>
      </c>
      <c r="G1033" s="1" t="s">
        <v>900</v>
      </c>
      <c r="H1033" s="1" t="s">
        <v>976</v>
      </c>
      <c r="I1033" t="s">
        <v>1887</v>
      </c>
      <c r="K1033" t="s">
        <v>1853</v>
      </c>
      <c r="N1033" t="s">
        <v>46</v>
      </c>
      <c r="O1033" t="s">
        <v>1189</v>
      </c>
      <c r="Q1033" s="3">
        <f t="shared" si="17"/>
        <v>2</v>
      </c>
      <c r="R1033" s="3">
        <v>1</v>
      </c>
      <c r="S1033">
        <v>2</v>
      </c>
      <c r="T1033">
        <v>0</v>
      </c>
      <c r="U1033">
        <v>0</v>
      </c>
      <c r="V103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0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t="s">
        <v>47</v>
      </c>
      <c r="AI1033" t="s">
        <v>48</v>
      </c>
      <c r="AM1033" t="s">
        <v>1888</v>
      </c>
      <c r="AN1033">
        <v>-122.48034317</v>
      </c>
      <c r="AO1033">
        <v>37.784073130000003</v>
      </c>
    </row>
    <row r="1034" spans="1:41">
      <c r="A1034" s="1" t="s">
        <v>544</v>
      </c>
      <c r="B1034" s="1">
        <v>3</v>
      </c>
      <c r="C1034" s="1" t="s">
        <v>1814</v>
      </c>
      <c r="D1034" s="1" t="s">
        <v>1815</v>
      </c>
      <c r="E1034" t="s">
        <v>42</v>
      </c>
      <c r="F1034" t="s">
        <v>895</v>
      </c>
      <c r="G1034" s="1" t="s">
        <v>900</v>
      </c>
      <c r="H1034" s="1" t="s">
        <v>1017</v>
      </c>
      <c r="I1034" t="s">
        <v>1889</v>
      </c>
      <c r="K1034" t="s">
        <v>1853</v>
      </c>
      <c r="N1034" t="s">
        <v>46</v>
      </c>
      <c r="O1034" t="s">
        <v>1020</v>
      </c>
      <c r="Q1034" s="3">
        <f t="shared" si="17"/>
        <v>4</v>
      </c>
      <c r="R1034" s="3">
        <v>1</v>
      </c>
      <c r="S1034">
        <v>3</v>
      </c>
      <c r="T1034">
        <v>1</v>
      </c>
      <c r="U1034">
        <v>0</v>
      </c>
      <c r="V1034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0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t="s">
        <v>47</v>
      </c>
      <c r="AI1034" t="s">
        <v>48</v>
      </c>
      <c r="AL1034" t="s">
        <v>1890</v>
      </c>
      <c r="AM1034" t="s">
        <v>1891</v>
      </c>
      <c r="AN1034">
        <v>-122.48025010000001</v>
      </c>
      <c r="AO1034">
        <v>37.784103209999998</v>
      </c>
    </row>
    <row r="1035" spans="1:41">
      <c r="A1035" s="1" t="s">
        <v>544</v>
      </c>
      <c r="B1035" s="1">
        <v>3</v>
      </c>
      <c r="C1035" s="1" t="s">
        <v>1814</v>
      </c>
      <c r="D1035" s="1" t="s">
        <v>1815</v>
      </c>
      <c r="E1035" t="s">
        <v>42</v>
      </c>
      <c r="F1035" t="s">
        <v>895</v>
      </c>
      <c r="G1035" s="1" t="s">
        <v>900</v>
      </c>
      <c r="H1035" s="1" t="s">
        <v>1018</v>
      </c>
      <c r="I1035" t="s">
        <v>1892</v>
      </c>
      <c r="K1035" t="s">
        <v>1853</v>
      </c>
      <c r="N1035" t="s">
        <v>46</v>
      </c>
      <c r="O1035" t="s">
        <v>946</v>
      </c>
      <c r="Q1035" s="3">
        <f t="shared" si="17"/>
        <v>3</v>
      </c>
      <c r="R1035" s="3">
        <v>1</v>
      </c>
      <c r="S1035">
        <v>2</v>
      </c>
      <c r="T1035">
        <v>1</v>
      </c>
      <c r="U1035">
        <v>0</v>
      </c>
      <c r="V1035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0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t="s">
        <v>47</v>
      </c>
      <c r="AI1035" t="s">
        <v>48</v>
      </c>
      <c r="AM1035" t="s">
        <v>1893</v>
      </c>
      <c r="AN1035">
        <v>-122.48012571</v>
      </c>
      <c r="AO1035">
        <v>37.784116969999999</v>
      </c>
    </row>
    <row r="1036" spans="1:41">
      <c r="A1036" s="1" t="s">
        <v>544</v>
      </c>
      <c r="B1036" s="1">
        <v>3</v>
      </c>
      <c r="C1036" s="1" t="s">
        <v>1814</v>
      </c>
      <c r="D1036" s="1" t="s">
        <v>1815</v>
      </c>
      <c r="E1036" t="s">
        <v>42</v>
      </c>
      <c r="F1036" t="s">
        <v>895</v>
      </c>
      <c r="G1036" s="1" t="s">
        <v>900</v>
      </c>
      <c r="H1036" s="1" t="s">
        <v>1023</v>
      </c>
      <c r="I1036">
        <v>5817</v>
      </c>
      <c r="K1036" t="s">
        <v>1853</v>
      </c>
      <c r="N1036" t="s">
        <v>53</v>
      </c>
      <c r="O1036" t="s">
        <v>1238</v>
      </c>
      <c r="Q1036" s="3">
        <f t="shared" si="17"/>
        <v>2</v>
      </c>
      <c r="R1036" s="3">
        <v>1</v>
      </c>
      <c r="S1036">
        <v>1</v>
      </c>
      <c r="T1036">
        <v>0</v>
      </c>
      <c r="U1036">
        <v>1</v>
      </c>
      <c r="V1036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t="s">
        <v>47</v>
      </c>
      <c r="AI1036" t="s">
        <v>48</v>
      </c>
      <c r="AJ1036" t="s">
        <v>137</v>
      </c>
      <c r="AK1036" t="s">
        <v>117</v>
      </c>
      <c r="AL1036" t="s">
        <v>1368</v>
      </c>
      <c r="AM1036" t="s">
        <v>1894</v>
      </c>
      <c r="AN1036">
        <v>-122.47995584</v>
      </c>
      <c r="AO1036">
        <v>37.78410075</v>
      </c>
    </row>
    <row r="1037" spans="1:41">
      <c r="A1037" s="1" t="s">
        <v>544</v>
      </c>
      <c r="B1037" s="1">
        <v>3</v>
      </c>
      <c r="C1037" s="1" t="s">
        <v>1814</v>
      </c>
      <c r="D1037" s="1" t="s">
        <v>1815</v>
      </c>
      <c r="E1037" t="s">
        <v>42</v>
      </c>
      <c r="F1037" t="s">
        <v>895</v>
      </c>
      <c r="G1037" s="1" t="s">
        <v>900</v>
      </c>
      <c r="H1037" s="1" t="s">
        <v>1026</v>
      </c>
      <c r="I1037">
        <v>5811</v>
      </c>
      <c r="K1037" t="s">
        <v>1853</v>
      </c>
      <c r="N1037" t="s">
        <v>46</v>
      </c>
      <c r="O1037" t="s">
        <v>954</v>
      </c>
      <c r="Q1037" s="3">
        <f t="shared" si="17"/>
        <v>1</v>
      </c>
      <c r="R1037" s="3">
        <v>1</v>
      </c>
      <c r="S1037">
        <v>1</v>
      </c>
      <c r="T1037">
        <v>0</v>
      </c>
      <c r="U1037">
        <v>0</v>
      </c>
      <c r="V1037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0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t="s">
        <v>47</v>
      </c>
      <c r="AI1037" t="s">
        <v>48</v>
      </c>
      <c r="AM1037" t="s">
        <v>1895</v>
      </c>
      <c r="AN1037">
        <v>-122.47995566</v>
      </c>
      <c r="AO1037">
        <v>37.784141810000001</v>
      </c>
    </row>
    <row r="1038" spans="1:41">
      <c r="A1038" s="1" t="s">
        <v>544</v>
      </c>
      <c r="B1038" s="1">
        <v>3</v>
      </c>
      <c r="C1038" s="1" t="s">
        <v>1814</v>
      </c>
      <c r="D1038" s="1" t="s">
        <v>1815</v>
      </c>
      <c r="E1038" t="s">
        <v>42</v>
      </c>
      <c r="F1038" t="s">
        <v>895</v>
      </c>
      <c r="G1038" s="1" t="s">
        <v>900</v>
      </c>
      <c r="H1038" s="1" t="s">
        <v>1031</v>
      </c>
      <c r="K1038" t="s">
        <v>1853</v>
      </c>
      <c r="N1038" t="s">
        <v>46</v>
      </c>
      <c r="O1038" t="s">
        <v>989</v>
      </c>
      <c r="Q1038" s="3">
        <f t="shared" si="17"/>
        <v>1</v>
      </c>
      <c r="R1038" s="3">
        <v>1</v>
      </c>
      <c r="S1038">
        <v>0</v>
      </c>
      <c r="T1038">
        <v>0</v>
      </c>
      <c r="U1038">
        <v>0</v>
      </c>
      <c r="V1038">
        <v>1</v>
      </c>
      <c r="W1038" s="3">
        <v>0</v>
      </c>
      <c r="X1038" s="3">
        <v>0</v>
      </c>
      <c r="Y1038" s="3">
        <v>0</v>
      </c>
      <c r="Z1038" s="3">
        <v>0</v>
      </c>
      <c r="AA1038" s="3">
        <v>0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t="s">
        <v>47</v>
      </c>
      <c r="AI1038" t="s">
        <v>50</v>
      </c>
      <c r="AJ1038" t="s">
        <v>135</v>
      </c>
      <c r="AM1038" t="s">
        <v>1896</v>
      </c>
      <c r="AN1038">
        <v>-122.47874082</v>
      </c>
      <c r="AO1038">
        <v>37.784172320000003</v>
      </c>
    </row>
    <row r="1039" spans="1:41">
      <c r="A1039" s="1" t="s">
        <v>544</v>
      </c>
      <c r="B1039" s="1">
        <v>3</v>
      </c>
      <c r="C1039" s="1" t="s">
        <v>1814</v>
      </c>
      <c r="D1039" s="1" t="s">
        <v>1815</v>
      </c>
      <c r="E1039" t="s">
        <v>42</v>
      </c>
      <c r="F1039" t="s">
        <v>895</v>
      </c>
      <c r="G1039" s="1" t="s">
        <v>900</v>
      </c>
      <c r="H1039" s="1" t="s">
        <v>914</v>
      </c>
      <c r="I1039">
        <v>295</v>
      </c>
      <c r="K1039" t="s">
        <v>534</v>
      </c>
      <c r="N1039" t="s">
        <v>53</v>
      </c>
      <c r="O1039" t="s">
        <v>1186</v>
      </c>
      <c r="Q1039" s="3">
        <f t="shared" si="17"/>
        <v>1</v>
      </c>
      <c r="R1039" s="3">
        <v>1</v>
      </c>
      <c r="S1039">
        <v>0</v>
      </c>
      <c r="T1039">
        <v>0</v>
      </c>
      <c r="U1039">
        <v>1</v>
      </c>
      <c r="V1039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0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t="s">
        <v>47</v>
      </c>
      <c r="AI1039" t="s">
        <v>50</v>
      </c>
      <c r="AJ1039" t="s">
        <v>135</v>
      </c>
      <c r="AK1039" t="s">
        <v>387</v>
      </c>
      <c r="AL1039" t="s">
        <v>1897</v>
      </c>
      <c r="AM1039" t="s">
        <v>1898</v>
      </c>
      <c r="AN1039">
        <v>-122.47849273</v>
      </c>
      <c r="AO1039">
        <v>37.782391670000003</v>
      </c>
    </row>
    <row r="1040" spans="1:41">
      <c r="A1040" s="1" t="s">
        <v>544</v>
      </c>
      <c r="B1040" s="1">
        <v>3</v>
      </c>
      <c r="C1040" s="1" t="s">
        <v>1814</v>
      </c>
      <c r="D1040" s="1" t="s">
        <v>1815</v>
      </c>
      <c r="E1040" t="s">
        <v>42</v>
      </c>
      <c r="F1040" t="s">
        <v>895</v>
      </c>
      <c r="G1040" s="1" t="s">
        <v>900</v>
      </c>
      <c r="H1040" s="1" t="s">
        <v>1036</v>
      </c>
      <c r="I1040">
        <v>133</v>
      </c>
      <c r="K1040" t="s">
        <v>534</v>
      </c>
      <c r="N1040" t="s">
        <v>53</v>
      </c>
      <c r="O1040" t="s">
        <v>1277</v>
      </c>
      <c r="Q1040" s="3">
        <f t="shared" si="17"/>
        <v>2</v>
      </c>
      <c r="R1040" s="3">
        <v>1</v>
      </c>
      <c r="S1040">
        <v>1</v>
      </c>
      <c r="T1040">
        <v>1</v>
      </c>
      <c r="U1040">
        <v>0</v>
      </c>
      <c r="V1040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0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t="s">
        <v>47</v>
      </c>
      <c r="AI1040" t="s">
        <v>50</v>
      </c>
      <c r="AJ1040" t="s">
        <v>135</v>
      </c>
      <c r="AK1040" t="s">
        <v>387</v>
      </c>
      <c r="AL1040" t="s">
        <v>1384</v>
      </c>
      <c r="AM1040" t="s">
        <v>1899</v>
      </c>
      <c r="AN1040">
        <v>-122.47871250999999</v>
      </c>
      <c r="AO1040">
        <v>37.785340320000003</v>
      </c>
    </row>
    <row r="1041" spans="1:41">
      <c r="A1041" s="1" t="s">
        <v>544</v>
      </c>
      <c r="B1041" s="1">
        <v>3</v>
      </c>
      <c r="C1041" s="1" t="s">
        <v>1814</v>
      </c>
      <c r="D1041" s="1" t="s">
        <v>1815</v>
      </c>
      <c r="E1041" t="s">
        <v>42</v>
      </c>
      <c r="F1041" t="s">
        <v>895</v>
      </c>
      <c r="G1041" s="1" t="s">
        <v>900</v>
      </c>
      <c r="H1041" s="1" t="s">
        <v>1039</v>
      </c>
      <c r="I1041">
        <v>159</v>
      </c>
      <c r="K1041" t="s">
        <v>534</v>
      </c>
      <c r="N1041" t="s">
        <v>53</v>
      </c>
      <c r="O1041" t="s">
        <v>1402</v>
      </c>
      <c r="Q1041" s="3">
        <f t="shared" si="17"/>
        <v>2</v>
      </c>
      <c r="R1041" s="3">
        <v>1</v>
      </c>
      <c r="S1041">
        <v>1</v>
      </c>
      <c r="T1041">
        <v>0</v>
      </c>
      <c r="U1041">
        <v>1</v>
      </c>
      <c r="V1041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0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t="s">
        <v>47</v>
      </c>
      <c r="AI1041" t="s">
        <v>48</v>
      </c>
      <c r="AJ1041" t="s">
        <v>135</v>
      </c>
      <c r="AL1041" t="s">
        <v>1900</v>
      </c>
      <c r="AM1041" t="s">
        <v>1901</v>
      </c>
      <c r="AN1041">
        <v>-122.47879235000001</v>
      </c>
      <c r="AO1041">
        <v>37.78501266</v>
      </c>
    </row>
    <row r="1042" spans="1:41">
      <c r="A1042" s="1" t="s">
        <v>544</v>
      </c>
      <c r="B1042" s="1">
        <v>3</v>
      </c>
      <c r="C1042" s="1" t="s">
        <v>1814</v>
      </c>
      <c r="D1042" s="1" t="s">
        <v>1815</v>
      </c>
      <c r="E1042" t="s">
        <v>42</v>
      </c>
      <c r="F1042" t="s">
        <v>895</v>
      </c>
      <c r="G1042" s="1" t="s">
        <v>900</v>
      </c>
      <c r="H1042" s="1" t="s">
        <v>1009</v>
      </c>
      <c r="I1042">
        <v>175</v>
      </c>
      <c r="K1042" t="s">
        <v>534</v>
      </c>
      <c r="N1042" t="s">
        <v>53</v>
      </c>
      <c r="O1042" t="s">
        <v>1219</v>
      </c>
      <c r="Q1042" s="3">
        <f t="shared" si="17"/>
        <v>2</v>
      </c>
      <c r="R1042" s="3">
        <v>1</v>
      </c>
      <c r="S1042">
        <v>1</v>
      </c>
      <c r="T1042">
        <v>1</v>
      </c>
      <c r="U1042">
        <v>0</v>
      </c>
      <c r="V1042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0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t="s">
        <v>47</v>
      </c>
      <c r="AI1042" t="s">
        <v>48</v>
      </c>
      <c r="AJ1042" t="s">
        <v>135</v>
      </c>
      <c r="AK1042" t="s">
        <v>387</v>
      </c>
      <c r="AL1042" t="s">
        <v>1902</v>
      </c>
      <c r="AM1042" t="s">
        <v>1903</v>
      </c>
      <c r="AN1042">
        <v>-122.47873705000001</v>
      </c>
      <c r="AO1042">
        <v>37.784658110000002</v>
      </c>
    </row>
    <row r="1043" spans="1:41">
      <c r="A1043" s="1" t="s">
        <v>544</v>
      </c>
      <c r="B1043" s="1">
        <v>3</v>
      </c>
      <c r="C1043" s="1" t="s">
        <v>1814</v>
      </c>
      <c r="D1043" s="1" t="s">
        <v>1815</v>
      </c>
      <c r="E1043" t="s">
        <v>42</v>
      </c>
      <c r="F1043" t="s">
        <v>895</v>
      </c>
      <c r="G1043" s="1" t="s">
        <v>900</v>
      </c>
      <c r="H1043" s="1" t="s">
        <v>950</v>
      </c>
      <c r="I1043">
        <v>5700</v>
      </c>
      <c r="K1043" t="s">
        <v>1853</v>
      </c>
      <c r="N1043" t="s">
        <v>53</v>
      </c>
      <c r="O1043" t="s">
        <v>1399</v>
      </c>
      <c r="Q1043" s="3">
        <f t="shared" si="17"/>
        <v>2</v>
      </c>
      <c r="R1043" s="3">
        <v>1</v>
      </c>
      <c r="S1043">
        <v>1</v>
      </c>
      <c r="T1043">
        <v>0</v>
      </c>
      <c r="U1043">
        <v>1</v>
      </c>
      <c r="V104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0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t="s">
        <v>47</v>
      </c>
      <c r="AI1043" t="s">
        <v>48</v>
      </c>
      <c r="AJ1043" t="s">
        <v>135</v>
      </c>
      <c r="AL1043" t="s">
        <v>1904</v>
      </c>
      <c r="AM1043" t="s">
        <v>1905</v>
      </c>
      <c r="AN1043">
        <v>-122.47859198</v>
      </c>
      <c r="AO1043">
        <v>37.784268369999999</v>
      </c>
    </row>
    <row r="1044" spans="1:41">
      <c r="A1044" s="1" t="s">
        <v>544</v>
      </c>
      <c r="B1044" s="1">
        <v>3</v>
      </c>
      <c r="C1044" s="1" t="s">
        <v>1814</v>
      </c>
      <c r="D1044" s="1" t="s">
        <v>1815</v>
      </c>
      <c r="E1044" t="s">
        <v>42</v>
      </c>
      <c r="F1044" t="s">
        <v>895</v>
      </c>
      <c r="G1044" s="1" t="s">
        <v>900</v>
      </c>
      <c r="H1044" s="1" t="s">
        <v>1046</v>
      </c>
      <c r="I1044" t="s">
        <v>1906</v>
      </c>
      <c r="K1044" t="s">
        <v>1853</v>
      </c>
      <c r="N1044" t="s">
        <v>46</v>
      </c>
      <c r="O1044" t="s">
        <v>1111</v>
      </c>
      <c r="Q1044" s="3">
        <f t="shared" si="17"/>
        <v>2</v>
      </c>
      <c r="R1044">
        <v>1</v>
      </c>
      <c r="S1044">
        <v>2</v>
      </c>
      <c r="T1044">
        <v>0</v>
      </c>
      <c r="U1044">
        <v>0</v>
      </c>
      <c r="V1044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t="s">
        <v>47</v>
      </c>
      <c r="AI1044" t="s">
        <v>48</v>
      </c>
      <c r="AM1044" t="s">
        <v>1907</v>
      </c>
      <c r="AN1044">
        <v>-122.47988619</v>
      </c>
      <c r="AO1044">
        <v>37.784171319999999</v>
      </c>
    </row>
    <row r="1045" spans="1:41">
      <c r="A1045" s="1" t="s">
        <v>544</v>
      </c>
      <c r="B1045" s="1">
        <v>3</v>
      </c>
      <c r="C1045" s="1" t="s">
        <v>1814</v>
      </c>
      <c r="D1045" s="1" t="s">
        <v>1815</v>
      </c>
      <c r="E1045" t="s">
        <v>42</v>
      </c>
      <c r="F1045" t="s">
        <v>895</v>
      </c>
      <c r="G1045" s="1" t="s">
        <v>900</v>
      </c>
      <c r="H1045" s="1" t="s">
        <v>990</v>
      </c>
      <c r="I1045" t="s">
        <v>1908</v>
      </c>
      <c r="K1045" t="s">
        <v>1853</v>
      </c>
      <c r="N1045" t="s">
        <v>46</v>
      </c>
      <c r="O1045" t="s">
        <v>1169</v>
      </c>
      <c r="Q1045" s="3">
        <f t="shared" si="17"/>
        <v>6</v>
      </c>
      <c r="R1045" s="3">
        <v>1</v>
      </c>
      <c r="S1045">
        <v>5</v>
      </c>
      <c r="T1045">
        <v>1</v>
      </c>
      <c r="U1045">
        <v>0</v>
      </c>
      <c r="V1045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t="s">
        <v>47</v>
      </c>
      <c r="AI1045" t="s">
        <v>48</v>
      </c>
      <c r="AM1045" t="s">
        <v>1909</v>
      </c>
      <c r="AN1045">
        <v>-122.48011224</v>
      </c>
      <c r="AO1045">
        <v>37.784173789999997</v>
      </c>
    </row>
    <row r="1046" spans="1:41">
      <c r="A1046" s="1" t="s">
        <v>544</v>
      </c>
      <c r="B1046" s="1">
        <v>3</v>
      </c>
      <c r="C1046" s="1" t="s">
        <v>1814</v>
      </c>
      <c r="D1046" s="1" t="s">
        <v>1815</v>
      </c>
      <c r="E1046" t="s">
        <v>42</v>
      </c>
      <c r="F1046" t="s">
        <v>895</v>
      </c>
      <c r="G1046" s="1" t="s">
        <v>900</v>
      </c>
      <c r="H1046" s="1" t="s">
        <v>960</v>
      </c>
      <c r="I1046" t="s">
        <v>1910</v>
      </c>
      <c r="K1046" t="s">
        <v>1853</v>
      </c>
      <c r="N1046" t="s">
        <v>46</v>
      </c>
      <c r="O1046" t="s">
        <v>1064</v>
      </c>
      <c r="Q1046" s="3">
        <f t="shared" si="17"/>
        <v>3</v>
      </c>
      <c r="R1046">
        <v>1</v>
      </c>
      <c r="S1046">
        <v>3</v>
      </c>
      <c r="T1046">
        <v>0</v>
      </c>
      <c r="U1046">
        <v>0</v>
      </c>
      <c r="V1046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t="s">
        <v>47</v>
      </c>
      <c r="AI1046" t="s">
        <v>50</v>
      </c>
      <c r="AM1046" t="s">
        <v>1911</v>
      </c>
      <c r="AN1046">
        <v>-122.48039070999999</v>
      </c>
      <c r="AO1046">
        <v>37.784154030000003</v>
      </c>
    </row>
    <row r="1047" spans="1:41">
      <c r="A1047" s="1" t="s">
        <v>544</v>
      </c>
      <c r="B1047" s="1">
        <v>3</v>
      </c>
      <c r="C1047" s="1" t="s">
        <v>1814</v>
      </c>
      <c r="D1047" s="1" t="s">
        <v>1815</v>
      </c>
      <c r="E1047" t="s">
        <v>42</v>
      </c>
      <c r="F1047" t="s">
        <v>895</v>
      </c>
      <c r="G1047" s="1" t="s">
        <v>900</v>
      </c>
      <c r="H1047" s="1" t="s">
        <v>1057</v>
      </c>
      <c r="I1047">
        <v>6000</v>
      </c>
      <c r="K1047" t="s">
        <v>1853</v>
      </c>
      <c r="N1047" t="s">
        <v>46</v>
      </c>
      <c r="O1047" t="s">
        <v>1425</v>
      </c>
      <c r="Q1047" s="3">
        <f t="shared" si="17"/>
        <v>6</v>
      </c>
      <c r="R1047" s="3">
        <v>1</v>
      </c>
      <c r="S1047">
        <v>0</v>
      </c>
      <c r="T1047">
        <v>3</v>
      </c>
      <c r="U1047">
        <v>3</v>
      </c>
      <c r="V1047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0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t="s">
        <v>47</v>
      </c>
      <c r="AI1047" t="s">
        <v>48</v>
      </c>
      <c r="AL1047" t="s">
        <v>1912</v>
      </c>
      <c r="AM1047" t="s">
        <v>1913</v>
      </c>
      <c r="AN1047">
        <v>-122.48182429000001</v>
      </c>
      <c r="AO1047">
        <v>37.784140479999998</v>
      </c>
    </row>
    <row r="1048" spans="1:41">
      <c r="A1048" s="1" t="s">
        <v>544</v>
      </c>
      <c r="B1048" s="1">
        <v>3</v>
      </c>
      <c r="C1048" s="1" t="s">
        <v>1814</v>
      </c>
      <c r="D1048" s="1" t="s">
        <v>1815</v>
      </c>
      <c r="E1048" t="s">
        <v>42</v>
      </c>
      <c r="F1048" t="s">
        <v>895</v>
      </c>
      <c r="G1048" s="1" t="s">
        <v>900</v>
      </c>
      <c r="H1048" s="1" t="s">
        <v>958</v>
      </c>
      <c r="I1048">
        <v>2255</v>
      </c>
      <c r="K1048" t="s">
        <v>97</v>
      </c>
      <c r="N1048" t="s">
        <v>53</v>
      </c>
      <c r="O1048" t="s">
        <v>1169</v>
      </c>
      <c r="Q1048" s="3">
        <f t="shared" si="17"/>
        <v>1</v>
      </c>
      <c r="R1048">
        <v>1</v>
      </c>
      <c r="S1048">
        <v>0</v>
      </c>
      <c r="T1048">
        <v>1</v>
      </c>
      <c r="U1048">
        <v>0</v>
      </c>
      <c r="V1048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0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t="s">
        <v>47</v>
      </c>
      <c r="AI1048" t="s">
        <v>48</v>
      </c>
      <c r="AJ1048" t="s">
        <v>135</v>
      </c>
      <c r="AK1048" t="s">
        <v>387</v>
      </c>
      <c r="AL1048" t="s">
        <v>1914</v>
      </c>
      <c r="AM1048" t="s">
        <v>1915</v>
      </c>
      <c r="AN1048">
        <v>-122.48368532000001</v>
      </c>
      <c r="AO1048">
        <v>37.785834350000002</v>
      </c>
    </row>
    <row r="1049" spans="1:41">
      <c r="A1049" s="1" t="s">
        <v>544</v>
      </c>
      <c r="B1049" s="1">
        <v>3</v>
      </c>
      <c r="C1049" s="1" t="s">
        <v>1814</v>
      </c>
      <c r="D1049" s="1" t="s">
        <v>1815</v>
      </c>
      <c r="E1049" t="s">
        <v>42</v>
      </c>
      <c r="F1049" t="s">
        <v>895</v>
      </c>
      <c r="G1049" s="1" t="s">
        <v>900</v>
      </c>
      <c r="H1049" s="1" t="s">
        <v>1064</v>
      </c>
      <c r="I1049">
        <v>2201</v>
      </c>
      <c r="K1049" t="s">
        <v>97</v>
      </c>
      <c r="N1049" t="s">
        <v>53</v>
      </c>
      <c r="O1049" t="s">
        <v>1229</v>
      </c>
      <c r="Q1049" s="3">
        <f t="shared" ref="Q1049:Q1112" si="18">SUM(S1049:AE1049)</f>
        <v>1</v>
      </c>
      <c r="R1049" s="3">
        <v>1</v>
      </c>
      <c r="S1049">
        <v>0</v>
      </c>
      <c r="T1049">
        <v>0</v>
      </c>
      <c r="U1049">
        <v>1</v>
      </c>
      <c r="V1049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t="s">
        <v>47</v>
      </c>
      <c r="AI1049" t="s">
        <v>48</v>
      </c>
      <c r="AJ1049" t="s">
        <v>135</v>
      </c>
      <c r="AK1049" t="s">
        <v>1916</v>
      </c>
      <c r="AL1049" t="s">
        <v>1917</v>
      </c>
      <c r="AM1049" t="s">
        <v>1918</v>
      </c>
      <c r="AN1049">
        <v>-122.48333182</v>
      </c>
      <c r="AO1049">
        <v>37.785791160000002</v>
      </c>
    </row>
    <row r="1050" spans="1:41">
      <c r="A1050" s="1" t="s">
        <v>544</v>
      </c>
      <c r="B1050" s="1">
        <v>3</v>
      </c>
      <c r="C1050" s="1" t="s">
        <v>1814</v>
      </c>
      <c r="D1050" s="1" t="s">
        <v>1815</v>
      </c>
      <c r="E1050" t="s">
        <v>42</v>
      </c>
      <c r="F1050" t="s">
        <v>895</v>
      </c>
      <c r="G1050" s="1" t="s">
        <v>900</v>
      </c>
      <c r="H1050" s="1" t="s">
        <v>1068</v>
      </c>
      <c r="I1050" t="s">
        <v>1919</v>
      </c>
      <c r="K1050" t="s">
        <v>97</v>
      </c>
      <c r="N1050" t="s">
        <v>46</v>
      </c>
      <c r="O1050" t="s">
        <v>1216</v>
      </c>
      <c r="Q1050" s="3">
        <f t="shared" si="18"/>
        <v>5</v>
      </c>
      <c r="R1050">
        <v>1</v>
      </c>
      <c r="S1050">
        <v>4</v>
      </c>
      <c r="T1050">
        <v>1</v>
      </c>
      <c r="U1050">
        <v>0</v>
      </c>
      <c r="V1050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t="s">
        <v>47</v>
      </c>
      <c r="AI1050" t="s">
        <v>48</v>
      </c>
      <c r="AM1050" t="s">
        <v>1920</v>
      </c>
      <c r="AN1050">
        <v>-122.48036465</v>
      </c>
      <c r="AO1050">
        <v>37.785912240000002</v>
      </c>
    </row>
    <row r="1051" spans="1:41">
      <c r="A1051" s="1" t="s">
        <v>544</v>
      </c>
      <c r="B1051" s="1">
        <v>3</v>
      </c>
      <c r="C1051" s="1" t="s">
        <v>1814</v>
      </c>
      <c r="D1051" s="1" t="s">
        <v>1815</v>
      </c>
      <c r="E1051" t="s">
        <v>42</v>
      </c>
      <c r="F1051" t="s">
        <v>895</v>
      </c>
      <c r="G1051" s="1" t="s">
        <v>900</v>
      </c>
      <c r="H1051" s="1" t="s">
        <v>1071</v>
      </c>
      <c r="I1051">
        <v>1921</v>
      </c>
      <c r="K1051" t="s">
        <v>97</v>
      </c>
      <c r="N1051" t="s">
        <v>53</v>
      </c>
      <c r="O1051" t="s">
        <v>1165</v>
      </c>
      <c r="Q1051" s="3">
        <f t="shared" si="18"/>
        <v>1</v>
      </c>
      <c r="R1051" s="3">
        <v>1</v>
      </c>
      <c r="S1051">
        <v>0</v>
      </c>
      <c r="T1051">
        <v>1</v>
      </c>
      <c r="U1051">
        <v>0</v>
      </c>
      <c r="V1051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0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t="s">
        <v>47</v>
      </c>
      <c r="AI1051" t="s">
        <v>48</v>
      </c>
      <c r="AJ1051" t="s">
        <v>135</v>
      </c>
      <c r="AL1051" t="s">
        <v>1921</v>
      </c>
      <c r="AM1051" t="s">
        <v>1922</v>
      </c>
      <c r="AN1051">
        <v>-122.48021688</v>
      </c>
      <c r="AO1051">
        <v>37.785990689999998</v>
      </c>
    </row>
    <row r="1052" spans="1:41">
      <c r="A1052" s="1" t="s">
        <v>544</v>
      </c>
      <c r="B1052" s="1">
        <v>3</v>
      </c>
      <c r="C1052" s="1" t="s">
        <v>1814</v>
      </c>
      <c r="D1052" s="1" t="s">
        <v>1815</v>
      </c>
      <c r="E1052" t="s">
        <v>42</v>
      </c>
      <c r="F1052" t="s">
        <v>895</v>
      </c>
      <c r="G1052" s="1" t="s">
        <v>900</v>
      </c>
      <c r="H1052" s="1" t="s">
        <v>902</v>
      </c>
      <c r="I1052">
        <v>1909</v>
      </c>
      <c r="K1052" t="s">
        <v>97</v>
      </c>
      <c r="N1052" t="s">
        <v>53</v>
      </c>
      <c r="O1052" t="s">
        <v>1115</v>
      </c>
      <c r="Q1052" s="3">
        <f t="shared" si="18"/>
        <v>2</v>
      </c>
      <c r="R1052">
        <v>1</v>
      </c>
      <c r="S1052">
        <v>0</v>
      </c>
      <c r="T1052">
        <v>1</v>
      </c>
      <c r="U1052">
        <v>1</v>
      </c>
      <c r="V1052">
        <v>0</v>
      </c>
      <c r="W1052" s="3">
        <v>0</v>
      </c>
      <c r="X1052" s="3">
        <v>0</v>
      </c>
      <c r="Y1052" s="3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t="s">
        <v>47</v>
      </c>
      <c r="AI1052" t="s">
        <v>48</v>
      </c>
      <c r="AL1052" t="s">
        <v>1923</v>
      </c>
      <c r="AM1052" t="s">
        <v>1924</v>
      </c>
      <c r="AN1052">
        <v>-122.48013791</v>
      </c>
      <c r="AO1052">
        <v>37.785893960000003</v>
      </c>
    </row>
    <row r="1053" spans="1:41">
      <c r="A1053" s="1" t="s">
        <v>544</v>
      </c>
      <c r="B1053" s="1">
        <v>3</v>
      </c>
      <c r="C1053" s="1" t="s">
        <v>1814</v>
      </c>
      <c r="D1053" s="1" t="s">
        <v>1815</v>
      </c>
      <c r="E1053" t="s">
        <v>42</v>
      </c>
      <c r="F1053" t="s">
        <v>895</v>
      </c>
      <c r="G1053" s="1" t="s">
        <v>900</v>
      </c>
      <c r="H1053" s="1" t="s">
        <v>1077</v>
      </c>
      <c r="I1053">
        <v>39</v>
      </c>
      <c r="K1053" t="s">
        <v>528</v>
      </c>
      <c r="N1053" t="s">
        <v>46</v>
      </c>
      <c r="O1053" t="s">
        <v>968</v>
      </c>
      <c r="Q1053" s="3">
        <f t="shared" si="18"/>
        <v>2</v>
      </c>
      <c r="R1053" s="3">
        <v>1</v>
      </c>
      <c r="S1053">
        <v>2</v>
      </c>
      <c r="T1053">
        <v>0</v>
      </c>
      <c r="U1053">
        <v>0</v>
      </c>
      <c r="V105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t="s">
        <v>47</v>
      </c>
      <c r="AI1053" t="s">
        <v>50</v>
      </c>
      <c r="AL1053" t="s">
        <v>1925</v>
      </c>
      <c r="AM1053" t="s">
        <v>1926</v>
      </c>
      <c r="AN1053">
        <v>-122.47988125000001</v>
      </c>
      <c r="AO1053">
        <v>37.786614890000003</v>
      </c>
    </row>
    <row r="1054" spans="1:41">
      <c r="A1054" s="1" t="s">
        <v>544</v>
      </c>
      <c r="B1054" s="1">
        <v>3</v>
      </c>
      <c r="C1054" s="1" t="s">
        <v>1814</v>
      </c>
      <c r="D1054" s="1" t="s">
        <v>1815</v>
      </c>
      <c r="E1054" t="s">
        <v>42</v>
      </c>
      <c r="F1054" t="s">
        <v>895</v>
      </c>
      <c r="G1054" s="1" t="s">
        <v>900</v>
      </c>
      <c r="H1054" s="1" t="s">
        <v>1062</v>
      </c>
      <c r="I1054">
        <v>2</v>
      </c>
      <c r="K1054" t="s">
        <v>528</v>
      </c>
      <c r="N1054" t="s">
        <v>46</v>
      </c>
      <c r="O1054" t="s">
        <v>897</v>
      </c>
      <c r="Q1054" s="3">
        <f t="shared" si="18"/>
        <v>2</v>
      </c>
      <c r="R1054">
        <v>1</v>
      </c>
      <c r="S1054">
        <v>2</v>
      </c>
      <c r="T1054">
        <v>0</v>
      </c>
      <c r="U1054">
        <v>0</v>
      </c>
      <c r="V1054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t="s">
        <v>47</v>
      </c>
      <c r="AI1054" t="s">
        <v>48</v>
      </c>
      <c r="AL1054" t="s">
        <v>1927</v>
      </c>
      <c r="AM1054" t="s">
        <v>1928</v>
      </c>
      <c r="AN1054">
        <v>-122.47979568</v>
      </c>
      <c r="AO1054">
        <v>37.786681880000003</v>
      </c>
    </row>
    <row r="1055" spans="1:41">
      <c r="A1055" s="1" t="s">
        <v>544</v>
      </c>
      <c r="B1055" s="1">
        <v>3</v>
      </c>
      <c r="C1055" s="1" t="s">
        <v>1814</v>
      </c>
      <c r="D1055" s="1" t="s">
        <v>1815</v>
      </c>
      <c r="E1055" t="s">
        <v>42</v>
      </c>
      <c r="F1055" t="s">
        <v>895</v>
      </c>
      <c r="G1055" s="1" t="s">
        <v>900</v>
      </c>
      <c r="H1055" s="1" t="s">
        <v>946</v>
      </c>
      <c r="I1055">
        <v>25</v>
      </c>
      <c r="K1055" t="s">
        <v>528</v>
      </c>
      <c r="N1055" t="s">
        <v>53</v>
      </c>
      <c r="O1055" t="s">
        <v>1215</v>
      </c>
      <c r="Q1055" s="3">
        <f t="shared" si="18"/>
        <v>1</v>
      </c>
      <c r="R1055" s="3">
        <v>1</v>
      </c>
      <c r="S1055">
        <v>1</v>
      </c>
      <c r="T1055">
        <v>0</v>
      </c>
      <c r="U1055">
        <v>0</v>
      </c>
      <c r="V1055">
        <v>0</v>
      </c>
      <c r="W1055" s="3">
        <v>0</v>
      </c>
      <c r="X1055" s="3">
        <v>0</v>
      </c>
      <c r="Y1055" s="3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t="s">
        <v>47</v>
      </c>
      <c r="AI1055" t="s">
        <v>48</v>
      </c>
      <c r="AL1055" t="s">
        <v>1929</v>
      </c>
      <c r="AM1055" t="s">
        <v>1930</v>
      </c>
      <c r="AN1055">
        <v>-122.47990484</v>
      </c>
      <c r="AO1055">
        <v>37.786696040000002</v>
      </c>
    </row>
    <row r="1056" spans="1:41">
      <c r="A1056" s="1" t="s">
        <v>544</v>
      </c>
      <c r="B1056" s="1">
        <v>3</v>
      </c>
      <c r="C1056" s="1" t="s">
        <v>1814</v>
      </c>
      <c r="D1056" s="1" t="s">
        <v>1815</v>
      </c>
      <c r="E1056" t="s">
        <v>42</v>
      </c>
      <c r="F1056" t="s">
        <v>895</v>
      </c>
      <c r="G1056" s="1" t="s">
        <v>900</v>
      </c>
      <c r="H1056" s="1" t="s">
        <v>1084</v>
      </c>
      <c r="I1056">
        <v>38</v>
      </c>
      <c r="K1056" t="s">
        <v>528</v>
      </c>
      <c r="N1056" t="s">
        <v>46</v>
      </c>
      <c r="O1056" t="s">
        <v>1071</v>
      </c>
      <c r="Q1056" s="3">
        <f t="shared" si="18"/>
        <v>2</v>
      </c>
      <c r="R1056">
        <v>1</v>
      </c>
      <c r="S1056">
        <v>1</v>
      </c>
      <c r="T1056">
        <v>1</v>
      </c>
      <c r="U1056">
        <v>0</v>
      </c>
      <c r="V1056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t="s">
        <v>47</v>
      </c>
      <c r="AI1056" t="s">
        <v>48</v>
      </c>
      <c r="AL1056" t="s">
        <v>1931</v>
      </c>
      <c r="AM1056" t="s">
        <v>1932</v>
      </c>
      <c r="AN1056">
        <v>-122.47980283</v>
      </c>
      <c r="AO1056">
        <v>37.78657149</v>
      </c>
    </row>
    <row r="1057" spans="1:41">
      <c r="A1057" s="1" t="s">
        <v>544</v>
      </c>
      <c r="B1057" s="1">
        <v>3</v>
      </c>
      <c r="C1057" s="1" t="s">
        <v>1814</v>
      </c>
      <c r="D1057" s="1" t="s">
        <v>1815</v>
      </c>
      <c r="E1057" t="s">
        <v>42</v>
      </c>
      <c r="F1057" t="s">
        <v>895</v>
      </c>
      <c r="G1057" s="1" t="s">
        <v>900</v>
      </c>
      <c r="H1057" s="1" t="s">
        <v>979</v>
      </c>
      <c r="I1057">
        <v>44</v>
      </c>
      <c r="K1057" t="s">
        <v>528</v>
      </c>
      <c r="N1057" t="s">
        <v>46</v>
      </c>
      <c r="O1057" t="s">
        <v>1023</v>
      </c>
      <c r="Q1057" s="3">
        <f t="shared" si="18"/>
        <v>2</v>
      </c>
      <c r="R1057" s="3">
        <v>1</v>
      </c>
      <c r="S1057">
        <v>2</v>
      </c>
      <c r="T1057">
        <v>0</v>
      </c>
      <c r="U1057">
        <v>0</v>
      </c>
      <c r="V1057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0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t="s">
        <v>47</v>
      </c>
      <c r="AI1057" t="s">
        <v>48</v>
      </c>
      <c r="AM1057" t="s">
        <v>1933</v>
      </c>
      <c r="AN1057">
        <v>-122.47978943</v>
      </c>
      <c r="AO1057">
        <v>37.786575169999999</v>
      </c>
    </row>
    <row r="1058" spans="1:41">
      <c r="A1058" s="1" t="s">
        <v>544</v>
      </c>
      <c r="B1058" s="1">
        <v>3</v>
      </c>
      <c r="C1058" s="1" t="s">
        <v>1814</v>
      </c>
      <c r="D1058" s="1" t="s">
        <v>1815</v>
      </c>
      <c r="E1058" t="s">
        <v>42</v>
      </c>
      <c r="F1058" t="s">
        <v>895</v>
      </c>
      <c r="G1058" s="1" t="s">
        <v>900</v>
      </c>
      <c r="H1058" s="1" t="s">
        <v>1090</v>
      </c>
      <c r="I1058" t="s">
        <v>1934</v>
      </c>
      <c r="K1058" t="s">
        <v>528</v>
      </c>
      <c r="N1058" t="s">
        <v>46</v>
      </c>
      <c r="O1058" t="s">
        <v>1212</v>
      </c>
      <c r="Q1058" s="3">
        <f t="shared" si="18"/>
        <v>3</v>
      </c>
      <c r="R1058">
        <v>1</v>
      </c>
      <c r="S1058">
        <v>3</v>
      </c>
      <c r="T1058">
        <v>0</v>
      </c>
      <c r="U1058">
        <v>0</v>
      </c>
      <c r="V1058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0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t="s">
        <v>47</v>
      </c>
      <c r="AI1058" t="s">
        <v>48</v>
      </c>
      <c r="AK1058" t="s">
        <v>1935</v>
      </c>
      <c r="AL1058" t="s">
        <v>1936</v>
      </c>
      <c r="AM1058" t="s">
        <v>1937</v>
      </c>
      <c r="AN1058">
        <v>-122.47989994</v>
      </c>
      <c r="AO1058">
        <v>37.786532710000003</v>
      </c>
    </row>
    <row r="1059" spans="1:41">
      <c r="A1059" s="1" t="s">
        <v>544</v>
      </c>
      <c r="B1059" s="1">
        <v>3</v>
      </c>
      <c r="C1059" s="1" t="s">
        <v>1814</v>
      </c>
      <c r="D1059" s="1" t="s">
        <v>1815</v>
      </c>
      <c r="E1059" t="s">
        <v>42</v>
      </c>
      <c r="F1059" t="s">
        <v>895</v>
      </c>
      <c r="G1059" s="1" t="s">
        <v>900</v>
      </c>
      <c r="H1059" s="1" t="s">
        <v>1094</v>
      </c>
      <c r="I1059">
        <v>33</v>
      </c>
      <c r="K1059" t="s">
        <v>528</v>
      </c>
      <c r="N1059" t="s">
        <v>53</v>
      </c>
      <c r="O1059" t="s">
        <v>1118</v>
      </c>
      <c r="Q1059" s="3">
        <f t="shared" si="18"/>
        <v>1</v>
      </c>
      <c r="R1059" s="3">
        <v>1</v>
      </c>
      <c r="S1059">
        <v>1</v>
      </c>
      <c r="T1059">
        <v>0</v>
      </c>
      <c r="U1059">
        <v>0</v>
      </c>
      <c r="V1059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0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t="s">
        <v>47</v>
      </c>
      <c r="AI1059" t="s">
        <v>48</v>
      </c>
      <c r="AJ1059" t="s">
        <v>135</v>
      </c>
      <c r="AL1059" t="s">
        <v>1938</v>
      </c>
      <c r="AM1059" t="s">
        <v>1939</v>
      </c>
      <c r="AN1059">
        <v>-122.47991752</v>
      </c>
      <c r="AO1059">
        <v>37.786587439999998</v>
      </c>
    </row>
    <row r="1060" spans="1:41">
      <c r="A1060" s="1" t="s">
        <v>544</v>
      </c>
      <c r="B1060" s="1">
        <v>3</v>
      </c>
      <c r="C1060" s="1" t="s">
        <v>1814</v>
      </c>
      <c r="D1060" s="1" t="s">
        <v>1815</v>
      </c>
      <c r="E1060" t="s">
        <v>42</v>
      </c>
      <c r="F1060" t="s">
        <v>895</v>
      </c>
      <c r="G1060" s="1" t="s">
        <v>900</v>
      </c>
      <c r="H1060" s="1" t="s">
        <v>1088</v>
      </c>
      <c r="I1060" t="s">
        <v>1940</v>
      </c>
      <c r="K1060" t="s">
        <v>528</v>
      </c>
      <c r="N1060" t="s">
        <v>46</v>
      </c>
      <c r="O1060" t="s">
        <v>1120</v>
      </c>
      <c r="Q1060" s="3">
        <f t="shared" si="18"/>
        <v>4</v>
      </c>
      <c r="R1060">
        <v>1</v>
      </c>
      <c r="S1060">
        <v>2</v>
      </c>
      <c r="T1060">
        <v>2</v>
      </c>
      <c r="U1060">
        <v>0</v>
      </c>
      <c r="V1060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t="s">
        <v>47</v>
      </c>
      <c r="AI1060" t="s">
        <v>48</v>
      </c>
      <c r="AM1060" t="s">
        <v>1941</v>
      </c>
      <c r="AN1060">
        <v>-122.47983146999999</v>
      </c>
      <c r="AO1060">
        <v>37.786371619999997</v>
      </c>
    </row>
    <row r="1061" spans="1:41">
      <c r="A1061" s="1" t="s">
        <v>544</v>
      </c>
      <c r="B1061" s="1">
        <v>3</v>
      </c>
      <c r="C1061" s="1" t="s">
        <v>1814</v>
      </c>
      <c r="D1061" s="1" t="s">
        <v>1815</v>
      </c>
      <c r="E1061" t="s">
        <v>42</v>
      </c>
      <c r="F1061" t="s">
        <v>895</v>
      </c>
      <c r="G1061" s="1" t="s">
        <v>900</v>
      </c>
      <c r="H1061" s="1" t="s">
        <v>1097</v>
      </c>
      <c r="I1061">
        <v>1900</v>
      </c>
      <c r="K1061" t="s">
        <v>97</v>
      </c>
      <c r="N1061" t="s">
        <v>46</v>
      </c>
      <c r="O1061" t="s">
        <v>1036</v>
      </c>
      <c r="Q1061" s="3">
        <f t="shared" si="18"/>
        <v>1</v>
      </c>
      <c r="R1061" s="3">
        <v>1</v>
      </c>
      <c r="S1061">
        <v>1</v>
      </c>
      <c r="T1061">
        <v>0</v>
      </c>
      <c r="U1061">
        <v>0</v>
      </c>
      <c r="V1061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0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t="s">
        <v>47</v>
      </c>
      <c r="AI1061" t="s">
        <v>48</v>
      </c>
      <c r="AM1061" t="s">
        <v>1942</v>
      </c>
      <c r="AN1061">
        <v>-122.47987734</v>
      </c>
      <c r="AO1061">
        <v>37.786132879999997</v>
      </c>
    </row>
    <row r="1062" spans="1:41">
      <c r="A1062" s="1" t="s">
        <v>544</v>
      </c>
      <c r="B1062" s="1">
        <v>3</v>
      </c>
      <c r="C1062" s="1" t="s">
        <v>1814</v>
      </c>
      <c r="D1062" s="1" t="s">
        <v>1815</v>
      </c>
      <c r="E1062" t="s">
        <v>42</v>
      </c>
      <c r="F1062" t="s">
        <v>895</v>
      </c>
      <c r="G1062" s="1" t="s">
        <v>900</v>
      </c>
      <c r="H1062" s="1" t="s">
        <v>1101</v>
      </c>
      <c r="I1062" t="s">
        <v>1943</v>
      </c>
      <c r="K1062" t="s">
        <v>1944</v>
      </c>
      <c r="N1062" t="s">
        <v>46</v>
      </c>
      <c r="O1062" t="s">
        <v>1329</v>
      </c>
      <c r="Q1062" s="3">
        <f t="shared" si="18"/>
        <v>4</v>
      </c>
      <c r="R1062">
        <v>1</v>
      </c>
      <c r="S1062">
        <v>4</v>
      </c>
      <c r="T1062">
        <v>0</v>
      </c>
      <c r="U1062">
        <v>0</v>
      </c>
      <c r="V1062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t="s">
        <v>47</v>
      </c>
      <c r="AI1062" t="s">
        <v>48</v>
      </c>
      <c r="AM1062" t="s">
        <v>1945</v>
      </c>
      <c r="AN1062">
        <v>-122.47969713000001</v>
      </c>
      <c r="AO1062">
        <v>37.78611411</v>
      </c>
    </row>
    <row r="1063" spans="1:41">
      <c r="A1063" s="1" t="s">
        <v>544</v>
      </c>
      <c r="B1063" s="1">
        <v>3</v>
      </c>
      <c r="C1063" s="1" t="s">
        <v>1814</v>
      </c>
      <c r="D1063" s="1" t="s">
        <v>1815</v>
      </c>
      <c r="E1063" t="s">
        <v>42</v>
      </c>
      <c r="F1063" t="s">
        <v>895</v>
      </c>
      <c r="G1063" s="1" t="s">
        <v>900</v>
      </c>
      <c r="H1063" s="1" t="s">
        <v>1104</v>
      </c>
      <c r="I1063">
        <v>1908</v>
      </c>
      <c r="K1063" t="s">
        <v>97</v>
      </c>
      <c r="N1063" t="s">
        <v>46</v>
      </c>
      <c r="O1063" t="s">
        <v>1111</v>
      </c>
      <c r="Q1063" s="3">
        <f t="shared" si="18"/>
        <v>1</v>
      </c>
      <c r="R1063" s="3">
        <v>1</v>
      </c>
      <c r="S1063">
        <v>1</v>
      </c>
      <c r="T1063">
        <v>0</v>
      </c>
      <c r="U1063">
        <v>0</v>
      </c>
      <c r="V106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0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t="s">
        <v>47</v>
      </c>
      <c r="AI1063" t="s">
        <v>48</v>
      </c>
      <c r="AM1063" t="s">
        <v>1946</v>
      </c>
      <c r="AN1063">
        <v>-122.48001039</v>
      </c>
      <c r="AO1063">
        <v>37.786057790000001</v>
      </c>
    </row>
    <row r="1064" spans="1:41">
      <c r="A1064" s="1" t="s">
        <v>544</v>
      </c>
      <c r="B1064" s="1">
        <v>3</v>
      </c>
      <c r="C1064" s="1" t="s">
        <v>1814</v>
      </c>
      <c r="D1064" s="1" t="s">
        <v>1815</v>
      </c>
      <c r="E1064" t="s">
        <v>42</v>
      </c>
      <c r="F1064" t="s">
        <v>895</v>
      </c>
      <c r="G1064" s="1" t="s">
        <v>900</v>
      </c>
      <c r="H1064" s="1" t="s">
        <v>1106</v>
      </c>
      <c r="I1064">
        <v>1914</v>
      </c>
      <c r="K1064" t="s">
        <v>97</v>
      </c>
      <c r="N1064" t="s">
        <v>46</v>
      </c>
      <c r="O1064" t="s">
        <v>1122</v>
      </c>
      <c r="Q1064" s="3">
        <f t="shared" si="18"/>
        <v>1</v>
      </c>
      <c r="R1064">
        <v>1</v>
      </c>
      <c r="S1064">
        <v>1</v>
      </c>
      <c r="T1064">
        <v>0</v>
      </c>
      <c r="U1064">
        <v>0</v>
      </c>
      <c r="V1064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t="s">
        <v>47</v>
      </c>
      <c r="AI1064" t="s">
        <v>48</v>
      </c>
      <c r="AM1064" t="s">
        <v>1947</v>
      </c>
      <c r="AN1064">
        <v>-122.4801631</v>
      </c>
      <c r="AO1064">
        <v>37.785999709999999</v>
      </c>
    </row>
    <row r="1065" spans="1:41">
      <c r="A1065" s="1" t="s">
        <v>544</v>
      </c>
      <c r="B1065" s="1">
        <v>3</v>
      </c>
      <c r="C1065" s="1" t="s">
        <v>1814</v>
      </c>
      <c r="D1065" s="1" t="s">
        <v>1815</v>
      </c>
      <c r="E1065" t="s">
        <v>42</v>
      </c>
      <c r="F1065" t="s">
        <v>895</v>
      </c>
      <c r="G1065" s="1" t="s">
        <v>900</v>
      </c>
      <c r="H1065" s="1" t="s">
        <v>1108</v>
      </c>
      <c r="I1065">
        <v>1918</v>
      </c>
      <c r="K1065" t="s">
        <v>97</v>
      </c>
      <c r="N1065" t="s">
        <v>46</v>
      </c>
      <c r="O1065" t="s">
        <v>1133</v>
      </c>
      <c r="Q1065" s="3">
        <f t="shared" si="18"/>
        <v>1</v>
      </c>
      <c r="R1065" s="3">
        <v>1</v>
      </c>
      <c r="S1065">
        <v>1</v>
      </c>
      <c r="T1065">
        <v>0</v>
      </c>
      <c r="U1065">
        <v>0</v>
      </c>
      <c r="V1065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0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t="s">
        <v>47</v>
      </c>
      <c r="AI1065" t="s">
        <v>48</v>
      </c>
      <c r="AM1065" t="s">
        <v>1948</v>
      </c>
      <c r="AN1065">
        <v>-122.48027401</v>
      </c>
      <c r="AO1065">
        <v>37.786068350000001</v>
      </c>
    </row>
    <row r="1066" spans="1:41">
      <c r="A1066" s="1" t="s">
        <v>544</v>
      </c>
      <c r="B1066" s="1">
        <v>3</v>
      </c>
      <c r="C1066" s="1" t="s">
        <v>1814</v>
      </c>
      <c r="D1066" s="1" t="s">
        <v>1815</v>
      </c>
      <c r="E1066" t="s">
        <v>42</v>
      </c>
      <c r="F1066" t="s">
        <v>895</v>
      </c>
      <c r="G1066" s="1" t="s">
        <v>900</v>
      </c>
      <c r="H1066" s="1" t="s">
        <v>1111</v>
      </c>
      <c r="I1066">
        <v>1926</v>
      </c>
      <c r="K1066" t="s">
        <v>97</v>
      </c>
      <c r="N1066" t="s">
        <v>46</v>
      </c>
      <c r="O1066" t="s">
        <v>970</v>
      </c>
      <c r="Q1066" s="3">
        <f t="shared" si="18"/>
        <v>1</v>
      </c>
      <c r="R1066">
        <v>1</v>
      </c>
      <c r="S1066">
        <v>0</v>
      </c>
      <c r="T1066">
        <v>0</v>
      </c>
      <c r="U1066">
        <v>1</v>
      </c>
      <c r="V1066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0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t="s">
        <v>47</v>
      </c>
      <c r="AI1066" t="s">
        <v>48</v>
      </c>
      <c r="AM1066" t="s">
        <v>1949</v>
      </c>
      <c r="AN1066">
        <v>-122.48060138</v>
      </c>
      <c r="AO1066">
        <v>37.786037640000004</v>
      </c>
    </row>
    <row r="1067" spans="1:41">
      <c r="A1067" s="1" t="s">
        <v>544</v>
      </c>
      <c r="B1067" s="1">
        <v>3</v>
      </c>
      <c r="C1067" s="1" t="s">
        <v>1814</v>
      </c>
      <c r="D1067" s="1" t="s">
        <v>1815</v>
      </c>
      <c r="E1067" t="s">
        <v>42</v>
      </c>
      <c r="F1067" t="s">
        <v>895</v>
      </c>
      <c r="G1067" s="1" t="s">
        <v>900</v>
      </c>
      <c r="H1067" s="1" t="s">
        <v>1041</v>
      </c>
      <c r="I1067" t="s">
        <v>1950</v>
      </c>
      <c r="K1067" t="s">
        <v>64</v>
      </c>
      <c r="N1067" t="s">
        <v>46</v>
      </c>
      <c r="O1067" t="s">
        <v>1050</v>
      </c>
      <c r="Q1067" s="3">
        <f t="shared" si="18"/>
        <v>2</v>
      </c>
      <c r="R1067" s="3">
        <v>1</v>
      </c>
      <c r="S1067">
        <v>2</v>
      </c>
      <c r="T1067">
        <v>0</v>
      </c>
      <c r="U1067">
        <v>0</v>
      </c>
      <c r="V1067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0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t="s">
        <v>47</v>
      </c>
      <c r="AI1067" t="s">
        <v>48</v>
      </c>
      <c r="AM1067" t="s">
        <v>1951</v>
      </c>
      <c r="AN1067">
        <v>-122.48083481</v>
      </c>
      <c r="AO1067">
        <v>37.785462250000002</v>
      </c>
    </row>
    <row r="1068" spans="1:41">
      <c r="A1068" s="1" t="s">
        <v>544</v>
      </c>
      <c r="B1068" s="1">
        <v>3</v>
      </c>
      <c r="C1068" s="1" t="s">
        <v>1814</v>
      </c>
      <c r="D1068" s="1" t="s">
        <v>1815</v>
      </c>
      <c r="E1068" t="s">
        <v>42</v>
      </c>
      <c r="F1068" t="s">
        <v>895</v>
      </c>
      <c r="G1068" s="1" t="s">
        <v>900</v>
      </c>
      <c r="H1068" s="1" t="s">
        <v>1115</v>
      </c>
      <c r="I1068">
        <v>129</v>
      </c>
      <c r="K1068" t="s">
        <v>64</v>
      </c>
      <c r="N1068" t="s">
        <v>46</v>
      </c>
      <c r="O1068" t="s">
        <v>1031</v>
      </c>
      <c r="Q1068" s="3">
        <f t="shared" si="18"/>
        <v>2</v>
      </c>
      <c r="R1068">
        <v>1</v>
      </c>
      <c r="S1068">
        <v>2</v>
      </c>
      <c r="T1068">
        <v>0</v>
      </c>
      <c r="U1068">
        <v>0</v>
      </c>
      <c r="V1068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t="s">
        <v>47</v>
      </c>
      <c r="AI1068" t="s">
        <v>48</v>
      </c>
      <c r="AM1068" t="s">
        <v>1952</v>
      </c>
      <c r="AN1068">
        <v>-122.48090328000001</v>
      </c>
      <c r="AO1068">
        <v>37.785338529999997</v>
      </c>
    </row>
    <row r="1069" spans="1:41">
      <c r="A1069" s="1" t="s">
        <v>544</v>
      </c>
      <c r="B1069" s="1">
        <v>3</v>
      </c>
      <c r="C1069" s="1" t="s">
        <v>1814</v>
      </c>
      <c r="D1069" s="1" t="s">
        <v>1815</v>
      </c>
      <c r="E1069" t="s">
        <v>42</v>
      </c>
      <c r="F1069" t="s">
        <v>895</v>
      </c>
      <c r="G1069" s="1" t="s">
        <v>900</v>
      </c>
      <c r="H1069" s="1" t="s">
        <v>1118</v>
      </c>
      <c r="I1069" t="s">
        <v>1953</v>
      </c>
      <c r="K1069" t="s">
        <v>64</v>
      </c>
      <c r="N1069" t="s">
        <v>46</v>
      </c>
      <c r="O1069" t="s">
        <v>1143</v>
      </c>
      <c r="Q1069" s="3">
        <f t="shared" si="18"/>
        <v>2</v>
      </c>
      <c r="R1069">
        <v>1</v>
      </c>
      <c r="S1069">
        <v>2</v>
      </c>
      <c r="T1069">
        <v>0</v>
      </c>
      <c r="U1069">
        <v>0</v>
      </c>
      <c r="V1069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0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t="s">
        <v>47</v>
      </c>
      <c r="AI1069" t="s">
        <v>48</v>
      </c>
      <c r="AM1069" t="s">
        <v>1954</v>
      </c>
      <c r="AN1069">
        <v>-122.48084892</v>
      </c>
      <c r="AO1069">
        <v>37.785210540000001</v>
      </c>
    </row>
    <row r="1070" spans="1:41">
      <c r="A1070" s="1" t="s">
        <v>544</v>
      </c>
      <c r="B1070" s="1">
        <v>3</v>
      </c>
      <c r="C1070" s="1" t="s">
        <v>1814</v>
      </c>
      <c r="D1070" s="1" t="s">
        <v>1815</v>
      </c>
      <c r="E1070" t="s">
        <v>42</v>
      </c>
      <c r="F1070" t="s">
        <v>895</v>
      </c>
      <c r="G1070" s="1" t="s">
        <v>900</v>
      </c>
      <c r="H1070" s="1" t="s">
        <v>1122</v>
      </c>
      <c r="I1070" t="s">
        <v>1955</v>
      </c>
      <c r="K1070" t="s">
        <v>64</v>
      </c>
      <c r="N1070" t="s">
        <v>46</v>
      </c>
      <c r="O1070" t="s">
        <v>1440</v>
      </c>
      <c r="Q1070" s="3">
        <f t="shared" si="18"/>
        <v>3</v>
      </c>
      <c r="R1070">
        <v>1</v>
      </c>
      <c r="S1070">
        <v>2</v>
      </c>
      <c r="T1070">
        <v>1</v>
      </c>
      <c r="U1070">
        <v>0</v>
      </c>
      <c r="V1070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0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t="s">
        <v>47</v>
      </c>
      <c r="AI1070" t="s">
        <v>48</v>
      </c>
      <c r="AL1070" t="s">
        <v>1956</v>
      </c>
      <c r="AM1070" t="s">
        <v>1957</v>
      </c>
      <c r="AN1070">
        <v>-122.48087633999999</v>
      </c>
      <c r="AO1070">
        <v>37.785041149999998</v>
      </c>
    </row>
    <row r="1071" spans="1:41">
      <c r="A1071" s="1" t="s">
        <v>544</v>
      </c>
      <c r="B1071" s="1">
        <v>3</v>
      </c>
      <c r="C1071" s="1" t="s">
        <v>1814</v>
      </c>
      <c r="D1071" s="1" t="s">
        <v>1815</v>
      </c>
      <c r="E1071" t="s">
        <v>42</v>
      </c>
      <c r="F1071" t="s">
        <v>895</v>
      </c>
      <c r="G1071" s="1" t="s">
        <v>900</v>
      </c>
      <c r="H1071" s="1" t="s">
        <v>1124</v>
      </c>
      <c r="I1071">
        <v>155</v>
      </c>
      <c r="K1071" t="s">
        <v>64</v>
      </c>
      <c r="N1071" t="s">
        <v>46</v>
      </c>
      <c r="O1071" t="s">
        <v>1003</v>
      </c>
      <c r="Q1071" s="3">
        <f t="shared" si="18"/>
        <v>2</v>
      </c>
      <c r="R1071">
        <v>1</v>
      </c>
      <c r="S1071">
        <v>2</v>
      </c>
      <c r="T1071">
        <v>0</v>
      </c>
      <c r="U1071">
        <v>0</v>
      </c>
      <c r="V1071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0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t="s">
        <v>47</v>
      </c>
      <c r="AI1071" t="s">
        <v>48</v>
      </c>
      <c r="AM1071" t="s">
        <v>1958</v>
      </c>
      <c r="AN1071">
        <v>-122.4808481</v>
      </c>
      <c r="AO1071">
        <v>37.784841440000001</v>
      </c>
    </row>
    <row r="1072" spans="1:41">
      <c r="A1072" s="1" t="s">
        <v>544</v>
      </c>
      <c r="B1072" s="1">
        <v>3</v>
      </c>
      <c r="C1072" s="1" t="s">
        <v>1814</v>
      </c>
      <c r="D1072" s="1" t="s">
        <v>1815</v>
      </c>
      <c r="E1072" t="s">
        <v>42</v>
      </c>
      <c r="F1072" t="s">
        <v>895</v>
      </c>
      <c r="G1072" s="1" t="s">
        <v>900</v>
      </c>
      <c r="H1072" s="1" t="s">
        <v>1066</v>
      </c>
      <c r="I1072">
        <v>159</v>
      </c>
      <c r="K1072" t="s">
        <v>64</v>
      </c>
      <c r="N1072" t="s">
        <v>46</v>
      </c>
      <c r="O1072" t="s">
        <v>1017</v>
      </c>
      <c r="Q1072" s="3">
        <f t="shared" si="18"/>
        <v>2</v>
      </c>
      <c r="R1072">
        <v>1</v>
      </c>
      <c r="S1072">
        <v>2</v>
      </c>
      <c r="T1072">
        <v>0</v>
      </c>
      <c r="U1072">
        <v>0</v>
      </c>
      <c r="V1072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t="s">
        <v>47</v>
      </c>
      <c r="AI1072" t="s">
        <v>48</v>
      </c>
      <c r="AM1072" t="s">
        <v>1959</v>
      </c>
      <c r="AN1072">
        <v>-122.48085306999999</v>
      </c>
      <c r="AO1072">
        <v>37.784813759999999</v>
      </c>
    </row>
    <row r="1073" spans="1:41">
      <c r="A1073" s="1" t="s">
        <v>544</v>
      </c>
      <c r="B1073" s="1">
        <v>3</v>
      </c>
      <c r="C1073" s="1" t="s">
        <v>1814</v>
      </c>
      <c r="D1073" s="1" t="s">
        <v>1815</v>
      </c>
      <c r="E1073" t="s">
        <v>42</v>
      </c>
      <c r="F1073" t="s">
        <v>895</v>
      </c>
      <c r="G1073" s="1" t="s">
        <v>900</v>
      </c>
      <c r="H1073" s="1" t="s">
        <v>1129</v>
      </c>
      <c r="I1073" t="s">
        <v>1960</v>
      </c>
      <c r="K1073" t="s">
        <v>64</v>
      </c>
      <c r="N1073" t="s">
        <v>46</v>
      </c>
      <c r="O1073" t="s">
        <v>902</v>
      </c>
      <c r="Q1073" s="3">
        <f t="shared" si="18"/>
        <v>1</v>
      </c>
      <c r="R1073">
        <v>1</v>
      </c>
      <c r="S1073">
        <v>1</v>
      </c>
      <c r="T1073">
        <v>0</v>
      </c>
      <c r="U1073">
        <v>0</v>
      </c>
      <c r="V107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0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t="s">
        <v>47</v>
      </c>
      <c r="AI1073" t="s">
        <v>50</v>
      </c>
      <c r="AM1073" t="s">
        <v>1961</v>
      </c>
      <c r="AN1073">
        <v>-122.48084716</v>
      </c>
      <c r="AO1073">
        <v>37.784715689999999</v>
      </c>
    </row>
    <row r="1074" spans="1:41">
      <c r="A1074" s="1" t="s">
        <v>544</v>
      </c>
      <c r="B1074" s="1">
        <v>3</v>
      </c>
      <c r="C1074" s="1" t="s">
        <v>1814</v>
      </c>
      <c r="D1074" s="1" t="s">
        <v>1815</v>
      </c>
      <c r="E1074" t="s">
        <v>42</v>
      </c>
      <c r="F1074" t="s">
        <v>895</v>
      </c>
      <c r="G1074" s="1" t="s">
        <v>900</v>
      </c>
      <c r="H1074" s="1" t="s">
        <v>1133</v>
      </c>
      <c r="I1074">
        <v>167</v>
      </c>
      <c r="K1074" t="s">
        <v>64</v>
      </c>
      <c r="N1074" t="s">
        <v>46</v>
      </c>
      <c r="O1074" t="s">
        <v>1157</v>
      </c>
      <c r="Q1074" s="3">
        <f t="shared" si="18"/>
        <v>1</v>
      </c>
      <c r="R1074">
        <v>1</v>
      </c>
      <c r="S1074">
        <v>0</v>
      </c>
      <c r="T1074">
        <v>0</v>
      </c>
      <c r="U1074">
        <v>1</v>
      </c>
      <c r="V1074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0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t="s">
        <v>47</v>
      </c>
      <c r="AI1074" t="s">
        <v>50</v>
      </c>
      <c r="AJ1074" t="s">
        <v>135</v>
      </c>
      <c r="AK1074" t="s">
        <v>117</v>
      </c>
      <c r="AL1074" t="s">
        <v>1962</v>
      </c>
      <c r="AM1074" t="s">
        <v>1963</v>
      </c>
      <c r="AN1074">
        <v>-122.48085919</v>
      </c>
      <c r="AO1074">
        <v>37.784633769999999</v>
      </c>
    </row>
    <row r="1075" spans="1:41">
      <c r="A1075" s="1" t="s">
        <v>544</v>
      </c>
      <c r="B1075" s="1">
        <v>3</v>
      </c>
      <c r="C1075" s="1" t="s">
        <v>1814</v>
      </c>
      <c r="D1075" s="1" t="s">
        <v>1815</v>
      </c>
      <c r="E1075" t="s">
        <v>42</v>
      </c>
      <c r="F1075" t="s">
        <v>895</v>
      </c>
      <c r="G1075" s="1" t="s">
        <v>900</v>
      </c>
      <c r="H1075" s="1" t="s">
        <v>1135</v>
      </c>
      <c r="I1075">
        <v>175</v>
      </c>
      <c r="K1075" t="s">
        <v>64</v>
      </c>
      <c r="N1075" t="s">
        <v>53</v>
      </c>
      <c r="O1075" t="s">
        <v>1224</v>
      </c>
      <c r="Q1075" s="3">
        <f t="shared" si="18"/>
        <v>3</v>
      </c>
      <c r="R1075">
        <v>1</v>
      </c>
      <c r="S1075">
        <v>1</v>
      </c>
      <c r="T1075">
        <v>2</v>
      </c>
      <c r="U1075">
        <v>0</v>
      </c>
      <c r="V1075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0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t="s">
        <v>47</v>
      </c>
      <c r="AI1075" t="s">
        <v>48</v>
      </c>
      <c r="AJ1075" t="s">
        <v>135</v>
      </c>
      <c r="AK1075" t="s">
        <v>1964</v>
      </c>
      <c r="AL1075" t="s">
        <v>1965</v>
      </c>
      <c r="AM1075" t="s">
        <v>1966</v>
      </c>
      <c r="AN1075">
        <v>-122.48084197999999</v>
      </c>
      <c r="AO1075">
        <v>37.784400419999997</v>
      </c>
    </row>
    <row r="1076" spans="1:41">
      <c r="A1076" s="1" t="s">
        <v>544</v>
      </c>
      <c r="B1076" s="1">
        <v>3</v>
      </c>
      <c r="C1076" s="1" t="s">
        <v>1814</v>
      </c>
      <c r="D1076" s="1" t="s">
        <v>1815</v>
      </c>
      <c r="E1076" t="s">
        <v>42</v>
      </c>
      <c r="F1076" t="s">
        <v>895</v>
      </c>
      <c r="G1076" s="1" t="s">
        <v>900</v>
      </c>
      <c r="H1076" s="1" t="s">
        <v>1137</v>
      </c>
      <c r="I1076" t="s">
        <v>1967</v>
      </c>
      <c r="K1076" t="s">
        <v>64</v>
      </c>
      <c r="N1076" t="s">
        <v>46</v>
      </c>
      <c r="O1076" t="s">
        <v>1315</v>
      </c>
      <c r="Q1076" s="3">
        <f t="shared" si="18"/>
        <v>3</v>
      </c>
      <c r="R1076">
        <v>1</v>
      </c>
      <c r="S1076">
        <v>3</v>
      </c>
      <c r="T1076">
        <v>0</v>
      </c>
      <c r="U1076">
        <v>0</v>
      </c>
      <c r="V1076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0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t="s">
        <v>47</v>
      </c>
      <c r="AI1076" t="s">
        <v>48</v>
      </c>
      <c r="AL1076" t="s">
        <v>1968</v>
      </c>
      <c r="AM1076" t="s">
        <v>1969</v>
      </c>
      <c r="AN1076">
        <v>-122.48080831999999</v>
      </c>
      <c r="AO1076">
        <v>37.784350600000003</v>
      </c>
    </row>
    <row r="1077" spans="1:41">
      <c r="A1077" s="1" t="s">
        <v>544</v>
      </c>
      <c r="B1077" s="1">
        <v>3</v>
      </c>
      <c r="C1077" s="1" t="s">
        <v>1814</v>
      </c>
      <c r="D1077" s="1" t="s">
        <v>1815</v>
      </c>
      <c r="E1077" t="s">
        <v>42</v>
      </c>
      <c r="F1077" t="s">
        <v>895</v>
      </c>
      <c r="G1077" s="1" t="s">
        <v>900</v>
      </c>
      <c r="H1077" s="1" t="s">
        <v>1140</v>
      </c>
      <c r="I1077" t="s">
        <v>1970</v>
      </c>
      <c r="K1077" t="s">
        <v>64</v>
      </c>
      <c r="N1077" t="s">
        <v>46</v>
      </c>
      <c r="O1077" t="s">
        <v>1179</v>
      </c>
      <c r="Q1077" s="3">
        <f t="shared" si="18"/>
        <v>4</v>
      </c>
      <c r="R1077">
        <v>1</v>
      </c>
      <c r="S1077">
        <v>2</v>
      </c>
      <c r="T1077">
        <v>2</v>
      </c>
      <c r="U1077">
        <v>0</v>
      </c>
      <c r="V1077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t="s">
        <v>47</v>
      </c>
      <c r="AI1077" t="s">
        <v>48</v>
      </c>
      <c r="AM1077" t="s">
        <v>1971</v>
      </c>
      <c r="AN1077">
        <v>-122.48075326999999</v>
      </c>
      <c r="AO1077">
        <v>37.783628839999999</v>
      </c>
    </row>
    <row r="1078" spans="1:41">
      <c r="A1078" s="1" t="s">
        <v>544</v>
      </c>
      <c r="B1078" s="1">
        <v>3</v>
      </c>
      <c r="C1078" s="1" t="s">
        <v>1814</v>
      </c>
      <c r="D1078" s="1" t="s">
        <v>1815</v>
      </c>
      <c r="E1078" t="s">
        <v>42</v>
      </c>
      <c r="F1078" t="s">
        <v>895</v>
      </c>
      <c r="G1078" s="1" t="s">
        <v>900</v>
      </c>
      <c r="H1078" s="1" t="s">
        <v>1143</v>
      </c>
      <c r="I1078">
        <v>225</v>
      </c>
      <c r="K1078" t="s">
        <v>64</v>
      </c>
      <c r="N1078" t="s">
        <v>46</v>
      </c>
      <c r="O1078" t="s">
        <v>1031</v>
      </c>
      <c r="Q1078" s="3">
        <f t="shared" si="18"/>
        <v>2</v>
      </c>
      <c r="R1078">
        <v>1</v>
      </c>
      <c r="S1078">
        <v>0</v>
      </c>
      <c r="T1078">
        <v>2</v>
      </c>
      <c r="U1078">
        <v>0</v>
      </c>
      <c r="V1078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0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t="s">
        <v>47</v>
      </c>
      <c r="AI1078" t="s">
        <v>48</v>
      </c>
      <c r="AM1078" t="s">
        <v>1972</v>
      </c>
      <c r="AN1078">
        <v>-122.48079724999999</v>
      </c>
      <c r="AO1078">
        <v>37.783443040000002</v>
      </c>
    </row>
    <row r="1079" spans="1:41">
      <c r="A1079" s="1" t="s">
        <v>544</v>
      </c>
      <c r="B1079" s="1">
        <v>3</v>
      </c>
      <c r="C1079" s="1" t="s">
        <v>1814</v>
      </c>
      <c r="D1079" s="1" t="s">
        <v>1815</v>
      </c>
      <c r="E1079" t="s">
        <v>42</v>
      </c>
      <c r="F1079" t="s">
        <v>895</v>
      </c>
      <c r="G1079" s="1" t="s">
        <v>900</v>
      </c>
      <c r="H1079" s="1" t="s">
        <v>1145</v>
      </c>
      <c r="I1079">
        <v>229</v>
      </c>
      <c r="K1079" t="s">
        <v>64</v>
      </c>
      <c r="N1079" t="s">
        <v>53</v>
      </c>
      <c r="O1079" t="s">
        <v>902</v>
      </c>
      <c r="Q1079" s="3">
        <f t="shared" si="18"/>
        <v>1</v>
      </c>
      <c r="R1079">
        <v>1</v>
      </c>
      <c r="S1079">
        <v>0</v>
      </c>
      <c r="T1079">
        <v>1</v>
      </c>
      <c r="U1079">
        <v>0</v>
      </c>
      <c r="V1079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0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t="s">
        <v>47</v>
      </c>
      <c r="AI1079" t="s">
        <v>48</v>
      </c>
      <c r="AJ1079" t="s">
        <v>135</v>
      </c>
      <c r="AL1079" t="s">
        <v>1384</v>
      </c>
      <c r="AM1079" t="s">
        <v>1973</v>
      </c>
      <c r="AN1079">
        <v>-122.48070783</v>
      </c>
      <c r="AO1079">
        <v>37.78343048</v>
      </c>
    </row>
    <row r="1080" spans="1:41">
      <c r="A1080" s="1" t="s">
        <v>544</v>
      </c>
      <c r="B1080" s="1">
        <v>3</v>
      </c>
      <c r="C1080" s="1" t="s">
        <v>1814</v>
      </c>
      <c r="D1080" s="1" t="s">
        <v>1815</v>
      </c>
      <c r="E1080" t="s">
        <v>42</v>
      </c>
      <c r="F1080" t="s">
        <v>895</v>
      </c>
      <c r="G1080" s="1" t="s">
        <v>900</v>
      </c>
      <c r="H1080" s="1" t="s">
        <v>1050</v>
      </c>
      <c r="I1080" t="s">
        <v>1974</v>
      </c>
      <c r="K1080" t="s">
        <v>64</v>
      </c>
      <c r="N1080" t="s">
        <v>46</v>
      </c>
      <c r="O1080" t="s">
        <v>1108</v>
      </c>
      <c r="Q1080" s="3">
        <f t="shared" si="18"/>
        <v>2</v>
      </c>
      <c r="R1080">
        <v>1</v>
      </c>
      <c r="S1080">
        <v>2</v>
      </c>
      <c r="T1080">
        <v>0</v>
      </c>
      <c r="U1080">
        <v>0</v>
      </c>
      <c r="V1080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0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t="s">
        <v>47</v>
      </c>
      <c r="AI1080" t="s">
        <v>48</v>
      </c>
      <c r="AM1080" t="s">
        <v>1975</v>
      </c>
      <c r="AN1080">
        <v>-122.48071785</v>
      </c>
      <c r="AO1080">
        <v>37.783325670000004</v>
      </c>
    </row>
    <row r="1081" spans="1:41">
      <c r="A1081" s="1" t="s">
        <v>544</v>
      </c>
      <c r="B1081" s="1">
        <v>3</v>
      </c>
      <c r="C1081" s="1" t="s">
        <v>1814</v>
      </c>
      <c r="D1081" s="1" t="s">
        <v>1815</v>
      </c>
      <c r="E1081" t="s">
        <v>42</v>
      </c>
      <c r="F1081" t="s">
        <v>895</v>
      </c>
      <c r="G1081" s="1" t="s">
        <v>900</v>
      </c>
      <c r="H1081" s="1" t="s">
        <v>897</v>
      </c>
      <c r="I1081" t="s">
        <v>1976</v>
      </c>
      <c r="K1081" t="s">
        <v>64</v>
      </c>
      <c r="N1081" t="s">
        <v>46</v>
      </c>
      <c r="O1081" t="s">
        <v>1215</v>
      </c>
      <c r="Q1081" s="3">
        <f t="shared" si="18"/>
        <v>1</v>
      </c>
      <c r="R1081">
        <v>1</v>
      </c>
      <c r="S1081">
        <v>1</v>
      </c>
      <c r="T1081">
        <v>0</v>
      </c>
      <c r="U1081">
        <v>0</v>
      </c>
      <c r="V1081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0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t="s">
        <v>47</v>
      </c>
      <c r="AI1081" t="s">
        <v>48</v>
      </c>
      <c r="AM1081" t="s">
        <v>1977</v>
      </c>
      <c r="AN1081">
        <v>-122.48073676999999</v>
      </c>
      <c r="AO1081">
        <v>37.783118039999998</v>
      </c>
    </row>
    <row r="1082" spans="1:41">
      <c r="A1082" s="1" t="s">
        <v>544</v>
      </c>
      <c r="B1082" s="1">
        <v>3</v>
      </c>
      <c r="C1082" s="1" t="s">
        <v>1814</v>
      </c>
      <c r="D1082" s="1" t="s">
        <v>1815</v>
      </c>
      <c r="E1082" t="s">
        <v>42</v>
      </c>
      <c r="F1082" t="s">
        <v>895</v>
      </c>
      <c r="G1082" s="1" t="s">
        <v>900</v>
      </c>
      <c r="H1082" s="1" t="s">
        <v>1152</v>
      </c>
      <c r="I1082" t="s">
        <v>1978</v>
      </c>
      <c r="K1082" t="s">
        <v>64</v>
      </c>
      <c r="N1082" t="s">
        <v>46</v>
      </c>
      <c r="O1082" t="s">
        <v>1106</v>
      </c>
      <c r="Q1082" s="3">
        <f t="shared" si="18"/>
        <v>2</v>
      </c>
      <c r="R1082">
        <v>1</v>
      </c>
      <c r="S1082">
        <v>2</v>
      </c>
      <c r="T1082">
        <v>0</v>
      </c>
      <c r="U1082">
        <v>0</v>
      </c>
      <c r="V1082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0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t="s">
        <v>47</v>
      </c>
      <c r="AI1082" t="s">
        <v>48</v>
      </c>
      <c r="AM1082" t="s">
        <v>1979</v>
      </c>
      <c r="AN1082">
        <v>-122.48068204</v>
      </c>
      <c r="AO1082">
        <v>37.782953650000003</v>
      </c>
    </row>
    <row r="1083" spans="1:41">
      <c r="A1083" s="1" t="s">
        <v>544</v>
      </c>
      <c r="B1083" s="1">
        <v>3</v>
      </c>
      <c r="C1083" s="1" t="s">
        <v>1814</v>
      </c>
      <c r="D1083" s="1" t="s">
        <v>1815</v>
      </c>
      <c r="E1083" t="s">
        <v>42</v>
      </c>
      <c r="F1083" t="s">
        <v>895</v>
      </c>
      <c r="G1083" s="1" t="s">
        <v>900</v>
      </c>
      <c r="H1083" s="1" t="s">
        <v>1082</v>
      </c>
      <c r="I1083">
        <v>267</v>
      </c>
      <c r="K1083" t="s">
        <v>64</v>
      </c>
      <c r="N1083" t="s">
        <v>46</v>
      </c>
      <c r="O1083" t="s">
        <v>950</v>
      </c>
      <c r="Q1083" s="3">
        <f t="shared" si="18"/>
        <v>1</v>
      </c>
      <c r="R1083">
        <v>1</v>
      </c>
      <c r="S1083">
        <v>1</v>
      </c>
      <c r="T1083">
        <v>0</v>
      </c>
      <c r="U1083">
        <v>0</v>
      </c>
      <c r="V108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0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t="s">
        <v>47</v>
      </c>
      <c r="AI1083" t="s">
        <v>48</v>
      </c>
      <c r="AM1083" t="s">
        <v>1980</v>
      </c>
      <c r="AN1083">
        <v>-122.48071102</v>
      </c>
      <c r="AO1083">
        <v>37.782817309999999</v>
      </c>
    </row>
    <row r="1084" spans="1:41">
      <c r="A1084" s="1" t="s">
        <v>544</v>
      </c>
      <c r="B1084" s="1">
        <v>3</v>
      </c>
      <c r="C1084" s="1" t="s">
        <v>1814</v>
      </c>
      <c r="D1084" s="1" t="s">
        <v>1815</v>
      </c>
      <c r="E1084" t="s">
        <v>42</v>
      </c>
      <c r="F1084" t="s">
        <v>895</v>
      </c>
      <c r="G1084" s="1" t="s">
        <v>900</v>
      </c>
      <c r="H1084" s="1" t="s">
        <v>1054</v>
      </c>
      <c r="I1084">
        <v>261</v>
      </c>
      <c r="K1084" t="s">
        <v>64</v>
      </c>
      <c r="N1084" t="s">
        <v>53</v>
      </c>
      <c r="O1084" t="s">
        <v>1004</v>
      </c>
      <c r="Q1084" s="3">
        <f t="shared" si="18"/>
        <v>1</v>
      </c>
      <c r="R1084">
        <v>1</v>
      </c>
      <c r="S1084">
        <v>0</v>
      </c>
      <c r="T1084">
        <v>0</v>
      </c>
      <c r="U1084">
        <v>1</v>
      </c>
      <c r="V1084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t="s">
        <v>47</v>
      </c>
      <c r="AI1084" t="s">
        <v>48</v>
      </c>
      <c r="AJ1084" t="s">
        <v>135</v>
      </c>
      <c r="AK1084" t="s">
        <v>117</v>
      </c>
      <c r="AL1084" t="s">
        <v>1981</v>
      </c>
      <c r="AM1084" t="s">
        <v>1982</v>
      </c>
      <c r="AN1084">
        <v>-122.48068519</v>
      </c>
      <c r="AO1084">
        <v>37.782866339999998</v>
      </c>
    </row>
    <row r="1085" spans="1:41">
      <c r="A1085" s="1" t="s">
        <v>544</v>
      </c>
      <c r="B1085" s="1">
        <v>3</v>
      </c>
      <c r="C1085" s="1" t="s">
        <v>1814</v>
      </c>
      <c r="D1085" s="1" t="s">
        <v>1815</v>
      </c>
      <c r="E1085" t="s">
        <v>42</v>
      </c>
      <c r="F1085" t="s">
        <v>895</v>
      </c>
      <c r="G1085" s="1" t="s">
        <v>900</v>
      </c>
      <c r="H1085" s="1" t="s">
        <v>1157</v>
      </c>
      <c r="I1085" t="s">
        <v>1983</v>
      </c>
      <c r="K1085" t="s">
        <v>64</v>
      </c>
      <c r="N1085" t="s">
        <v>46</v>
      </c>
      <c r="O1085" t="s">
        <v>1262</v>
      </c>
      <c r="Q1085" s="3">
        <f t="shared" si="18"/>
        <v>4</v>
      </c>
      <c r="R1085">
        <v>1</v>
      </c>
      <c r="S1085">
        <v>3</v>
      </c>
      <c r="T1085">
        <v>1</v>
      </c>
      <c r="U1085">
        <v>0</v>
      </c>
      <c r="V1085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0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t="s">
        <v>47</v>
      </c>
      <c r="AI1085" t="s">
        <v>48</v>
      </c>
      <c r="AM1085" t="s">
        <v>1984</v>
      </c>
      <c r="AN1085">
        <v>-122.48070355999999</v>
      </c>
      <c r="AO1085">
        <v>37.782749750000001</v>
      </c>
    </row>
    <row r="1086" spans="1:41">
      <c r="A1086" s="1" t="s">
        <v>544</v>
      </c>
      <c r="B1086" s="1">
        <v>3</v>
      </c>
      <c r="C1086" s="1" t="s">
        <v>1814</v>
      </c>
      <c r="D1086" s="1" t="s">
        <v>1815</v>
      </c>
      <c r="E1086" t="s">
        <v>42</v>
      </c>
      <c r="F1086" t="s">
        <v>895</v>
      </c>
      <c r="G1086" s="1" t="s">
        <v>900</v>
      </c>
      <c r="H1086" s="1" t="s">
        <v>1099</v>
      </c>
      <c r="I1086">
        <v>277</v>
      </c>
      <c r="K1086" t="s">
        <v>64</v>
      </c>
      <c r="N1086" t="s">
        <v>46</v>
      </c>
      <c r="O1086" t="s">
        <v>976</v>
      </c>
      <c r="Q1086" s="3">
        <f t="shared" si="18"/>
        <v>1</v>
      </c>
      <c r="R1086">
        <v>1</v>
      </c>
      <c r="S1086">
        <v>1</v>
      </c>
      <c r="T1086">
        <v>0</v>
      </c>
      <c r="U1086">
        <v>0</v>
      </c>
      <c r="V1086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0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t="s">
        <v>47</v>
      </c>
      <c r="AI1086" t="s">
        <v>48</v>
      </c>
      <c r="AM1086" t="s">
        <v>1985</v>
      </c>
      <c r="AN1086">
        <v>-122.48065788</v>
      </c>
      <c r="AO1086">
        <v>37.782634129999998</v>
      </c>
    </row>
    <row r="1087" spans="1:41">
      <c r="A1087" s="1" t="s">
        <v>544</v>
      </c>
      <c r="B1087" s="1">
        <v>3</v>
      </c>
      <c r="C1087" s="1" t="s">
        <v>1814</v>
      </c>
      <c r="D1087" s="1" t="s">
        <v>1815</v>
      </c>
      <c r="E1087" t="s">
        <v>42</v>
      </c>
      <c r="F1087" t="s">
        <v>895</v>
      </c>
      <c r="G1087" s="1" t="s">
        <v>900</v>
      </c>
      <c r="H1087" s="1" t="s">
        <v>1161</v>
      </c>
      <c r="I1087">
        <v>295</v>
      </c>
      <c r="K1087" t="s">
        <v>64</v>
      </c>
      <c r="N1087" t="s">
        <v>53</v>
      </c>
      <c r="O1087" t="s">
        <v>1312</v>
      </c>
      <c r="Q1087" s="3">
        <f t="shared" si="18"/>
        <v>1</v>
      </c>
      <c r="R1087">
        <v>1</v>
      </c>
      <c r="S1087">
        <v>0</v>
      </c>
      <c r="T1087">
        <v>0</v>
      </c>
      <c r="U1087">
        <v>1</v>
      </c>
      <c r="V1087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0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t="s">
        <v>47</v>
      </c>
      <c r="AI1087" t="s">
        <v>48</v>
      </c>
      <c r="AJ1087" t="s">
        <v>135</v>
      </c>
      <c r="AK1087" t="s">
        <v>495</v>
      </c>
      <c r="AL1087" t="s">
        <v>1986</v>
      </c>
      <c r="AM1087" t="s">
        <v>1987</v>
      </c>
      <c r="AN1087">
        <v>-122.48068646999999</v>
      </c>
      <c r="AO1087">
        <v>37.78235231</v>
      </c>
    </row>
    <row r="1088" spans="1:41">
      <c r="A1088" s="1" t="s">
        <v>544</v>
      </c>
      <c r="B1088" s="1">
        <v>3</v>
      </c>
      <c r="C1088" s="1" t="s">
        <v>1814</v>
      </c>
      <c r="D1088" s="1" t="s">
        <v>1815</v>
      </c>
      <c r="E1088" t="s">
        <v>42</v>
      </c>
      <c r="F1088" t="s">
        <v>895</v>
      </c>
      <c r="G1088" s="1" t="s">
        <v>900</v>
      </c>
      <c r="H1088" s="1" t="s">
        <v>1165</v>
      </c>
      <c r="I1088" t="s">
        <v>1988</v>
      </c>
      <c r="K1088" t="s">
        <v>64</v>
      </c>
      <c r="N1088" t="s">
        <v>46</v>
      </c>
      <c r="O1088" t="s">
        <v>976</v>
      </c>
      <c r="Q1088" s="3">
        <f t="shared" si="18"/>
        <v>2</v>
      </c>
      <c r="R1088">
        <v>1</v>
      </c>
      <c r="S1088">
        <v>1</v>
      </c>
      <c r="T1088">
        <v>1</v>
      </c>
      <c r="U1088">
        <v>0</v>
      </c>
      <c r="V1088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0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t="s">
        <v>47</v>
      </c>
      <c r="AI1088" t="s">
        <v>48</v>
      </c>
      <c r="AM1088" t="s">
        <v>1989</v>
      </c>
      <c r="AN1088">
        <v>-122.48065438</v>
      </c>
      <c r="AO1088">
        <v>37.781844399999997</v>
      </c>
    </row>
    <row r="1089" spans="1:41">
      <c r="A1089" s="1" t="s">
        <v>544</v>
      </c>
      <c r="B1089" s="1">
        <v>3</v>
      </c>
      <c r="C1089" s="1" t="s">
        <v>1814</v>
      </c>
      <c r="D1089" s="1" t="s">
        <v>1815</v>
      </c>
      <c r="E1089" t="s">
        <v>42</v>
      </c>
      <c r="F1089" t="s">
        <v>895</v>
      </c>
      <c r="G1089" s="1" t="s">
        <v>900</v>
      </c>
      <c r="H1089" s="1" t="s">
        <v>1168</v>
      </c>
      <c r="I1089" t="s">
        <v>1990</v>
      </c>
      <c r="K1089" t="s">
        <v>64</v>
      </c>
      <c r="N1089" t="s">
        <v>46</v>
      </c>
      <c r="O1089" t="s">
        <v>1274</v>
      </c>
      <c r="Q1089" s="3">
        <f t="shared" si="18"/>
        <v>6</v>
      </c>
      <c r="R1089">
        <v>1</v>
      </c>
      <c r="S1089">
        <v>2</v>
      </c>
      <c r="T1089">
        <v>3</v>
      </c>
      <c r="U1089">
        <v>1</v>
      </c>
      <c r="V1089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0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t="s">
        <v>47</v>
      </c>
      <c r="AI1089" t="s">
        <v>48</v>
      </c>
      <c r="AM1089" t="s">
        <v>1991</v>
      </c>
      <c r="AN1089">
        <v>-122.48064103</v>
      </c>
      <c r="AO1089">
        <v>37.78170514</v>
      </c>
    </row>
    <row r="1090" spans="1:41">
      <c r="A1090" s="1" t="s">
        <v>544</v>
      </c>
      <c r="B1090" s="1">
        <v>3</v>
      </c>
      <c r="C1090" s="1" t="s">
        <v>1814</v>
      </c>
      <c r="D1090" s="1" t="s">
        <v>1815</v>
      </c>
      <c r="E1090" t="s">
        <v>42</v>
      </c>
      <c r="F1090" t="s">
        <v>895</v>
      </c>
      <c r="G1090" s="1" t="s">
        <v>900</v>
      </c>
      <c r="H1090" s="1" t="s">
        <v>1172</v>
      </c>
      <c r="I1090" t="s">
        <v>1992</v>
      </c>
      <c r="K1090" t="s">
        <v>64</v>
      </c>
      <c r="N1090" t="s">
        <v>46</v>
      </c>
      <c r="O1090" t="s">
        <v>1251</v>
      </c>
      <c r="Q1090" s="3">
        <f t="shared" si="18"/>
        <v>4</v>
      </c>
      <c r="R1090">
        <v>1</v>
      </c>
      <c r="S1090">
        <v>3</v>
      </c>
      <c r="T1090">
        <v>0</v>
      </c>
      <c r="U1090">
        <v>1</v>
      </c>
      <c r="V1090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0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t="s">
        <v>47</v>
      </c>
      <c r="AI1090" t="s">
        <v>48</v>
      </c>
      <c r="AM1090" t="s">
        <v>1993</v>
      </c>
      <c r="AN1090">
        <v>-122.48063453</v>
      </c>
      <c r="AO1090">
        <v>37.78144563</v>
      </c>
    </row>
    <row r="1091" spans="1:41">
      <c r="A1091" s="1" t="s">
        <v>544</v>
      </c>
      <c r="B1091" s="1">
        <v>3</v>
      </c>
      <c r="C1091" s="1" t="s">
        <v>1814</v>
      </c>
      <c r="D1091" s="1" t="s">
        <v>1815</v>
      </c>
      <c r="E1091" t="s">
        <v>42</v>
      </c>
      <c r="F1091" t="s">
        <v>895</v>
      </c>
      <c r="G1091" s="1" t="s">
        <v>900</v>
      </c>
      <c r="H1091" s="1" t="s">
        <v>1174</v>
      </c>
      <c r="I1091">
        <v>343</v>
      </c>
      <c r="K1091" t="s">
        <v>64</v>
      </c>
      <c r="N1091" t="s">
        <v>53</v>
      </c>
      <c r="O1091" t="s">
        <v>1054</v>
      </c>
      <c r="Q1091" s="3">
        <f t="shared" si="18"/>
        <v>1</v>
      </c>
      <c r="R1091">
        <v>1</v>
      </c>
      <c r="S1091">
        <v>0</v>
      </c>
      <c r="T1091">
        <v>0</v>
      </c>
      <c r="U1091">
        <v>1</v>
      </c>
      <c r="V1091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0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t="s">
        <v>47</v>
      </c>
      <c r="AI1091" t="s">
        <v>48</v>
      </c>
      <c r="AJ1091" t="s">
        <v>137</v>
      </c>
      <c r="AK1091" t="s">
        <v>117</v>
      </c>
      <c r="AL1091" t="s">
        <v>1994</v>
      </c>
      <c r="AM1091" t="s">
        <v>1995</v>
      </c>
      <c r="AN1091">
        <v>-122.48061907</v>
      </c>
      <c r="AO1091">
        <v>37.781387100000003</v>
      </c>
    </row>
    <row r="1092" spans="1:41">
      <c r="A1092" s="1" t="s">
        <v>544</v>
      </c>
      <c r="B1092" s="1">
        <v>3</v>
      </c>
      <c r="C1092" s="1" t="s">
        <v>1814</v>
      </c>
      <c r="D1092" s="1" t="s">
        <v>1815</v>
      </c>
      <c r="E1092" t="s">
        <v>42</v>
      </c>
      <c r="F1092" t="s">
        <v>895</v>
      </c>
      <c r="G1092" s="1" t="s">
        <v>900</v>
      </c>
      <c r="H1092" s="1" t="s">
        <v>1020</v>
      </c>
      <c r="I1092">
        <v>347</v>
      </c>
      <c r="K1092" t="s">
        <v>64</v>
      </c>
      <c r="N1092" t="s">
        <v>46</v>
      </c>
      <c r="O1092" t="s">
        <v>1811</v>
      </c>
      <c r="Q1092" s="3">
        <f t="shared" si="18"/>
        <v>3</v>
      </c>
      <c r="R1092">
        <v>1</v>
      </c>
      <c r="S1092">
        <v>1</v>
      </c>
      <c r="T1092">
        <v>1</v>
      </c>
      <c r="U1092">
        <v>1</v>
      </c>
      <c r="V1092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0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t="s">
        <v>47</v>
      </c>
      <c r="AI1092" t="s">
        <v>48</v>
      </c>
      <c r="AJ1092" t="s">
        <v>135</v>
      </c>
      <c r="AK1092" t="s">
        <v>387</v>
      </c>
      <c r="AL1092" t="s">
        <v>1996</v>
      </c>
      <c r="AM1092" t="s">
        <v>1997</v>
      </c>
      <c r="AN1092">
        <v>-122.48061966</v>
      </c>
      <c r="AO1092">
        <v>37.781278380000003</v>
      </c>
    </row>
    <row r="1093" spans="1:41">
      <c r="A1093" s="1" t="s">
        <v>544</v>
      </c>
      <c r="B1093" s="1">
        <v>3</v>
      </c>
      <c r="C1093" s="1" t="s">
        <v>1814</v>
      </c>
      <c r="D1093" s="1" t="s">
        <v>1815</v>
      </c>
      <c r="E1093" t="s">
        <v>42</v>
      </c>
      <c r="F1093" t="s">
        <v>895</v>
      </c>
      <c r="G1093" s="1" t="s">
        <v>900</v>
      </c>
      <c r="H1093" s="1" t="s">
        <v>1179</v>
      </c>
      <c r="I1093">
        <v>359</v>
      </c>
      <c r="K1093" t="s">
        <v>64</v>
      </c>
      <c r="N1093" t="s">
        <v>53</v>
      </c>
      <c r="O1093" t="s">
        <v>1157</v>
      </c>
      <c r="Q1093" s="3">
        <f t="shared" si="18"/>
        <v>1</v>
      </c>
      <c r="R1093">
        <v>1</v>
      </c>
      <c r="S1093">
        <v>0</v>
      </c>
      <c r="T1093">
        <v>0</v>
      </c>
      <c r="U1093">
        <v>1</v>
      </c>
      <c r="V109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t="s">
        <v>47</v>
      </c>
      <c r="AI1093" t="s">
        <v>48</v>
      </c>
      <c r="AJ1093" t="s">
        <v>135</v>
      </c>
      <c r="AK1093" t="s">
        <v>117</v>
      </c>
      <c r="AL1093" t="s">
        <v>1998</v>
      </c>
      <c r="AM1093" t="s">
        <v>1999</v>
      </c>
      <c r="AN1093">
        <v>-122.48058044</v>
      </c>
      <c r="AO1093">
        <v>37.781046009999997</v>
      </c>
    </row>
    <row r="1094" spans="1:41">
      <c r="A1094" s="1" t="s">
        <v>544</v>
      </c>
      <c r="B1094" s="1">
        <v>3</v>
      </c>
      <c r="C1094" s="1" t="s">
        <v>1814</v>
      </c>
      <c r="D1094" s="1" t="s">
        <v>1815</v>
      </c>
      <c r="E1094" t="s">
        <v>42</v>
      </c>
      <c r="F1094" t="s">
        <v>895</v>
      </c>
      <c r="G1094" s="1" t="s">
        <v>900</v>
      </c>
      <c r="H1094" s="1" t="s">
        <v>1182</v>
      </c>
      <c r="I1094" t="s">
        <v>2000</v>
      </c>
      <c r="K1094" t="s">
        <v>64</v>
      </c>
      <c r="N1094" t="s">
        <v>46</v>
      </c>
      <c r="O1094" t="s">
        <v>973</v>
      </c>
      <c r="Q1094" s="3">
        <f t="shared" si="18"/>
        <v>2</v>
      </c>
      <c r="R1094">
        <v>1</v>
      </c>
      <c r="S1094">
        <v>1</v>
      </c>
      <c r="T1094">
        <v>1</v>
      </c>
      <c r="U1094">
        <v>0</v>
      </c>
      <c r="V1094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0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t="s">
        <v>47</v>
      </c>
      <c r="AI1094" t="s">
        <v>48</v>
      </c>
      <c r="AM1094" t="s">
        <v>2001</v>
      </c>
      <c r="AN1094">
        <v>-122.48057043999999</v>
      </c>
      <c r="AO1094">
        <v>37.78103033</v>
      </c>
    </row>
    <row r="1095" spans="1:41">
      <c r="A1095" s="1" t="s">
        <v>544</v>
      </c>
      <c r="B1095" s="1">
        <v>3</v>
      </c>
      <c r="C1095" s="1" t="s">
        <v>1814</v>
      </c>
      <c r="D1095" s="1" t="s">
        <v>1815</v>
      </c>
      <c r="E1095" t="s">
        <v>42</v>
      </c>
      <c r="F1095" t="s">
        <v>895</v>
      </c>
      <c r="G1095" s="1" t="s">
        <v>900</v>
      </c>
      <c r="H1095" s="1" t="s">
        <v>1184</v>
      </c>
      <c r="I1095" t="s">
        <v>2002</v>
      </c>
      <c r="K1095" t="s">
        <v>64</v>
      </c>
      <c r="N1095" t="s">
        <v>46</v>
      </c>
      <c r="O1095" t="s">
        <v>950</v>
      </c>
      <c r="Q1095" s="3">
        <f t="shared" si="18"/>
        <v>2</v>
      </c>
      <c r="R1095">
        <v>1</v>
      </c>
      <c r="S1095">
        <v>2</v>
      </c>
      <c r="T1095">
        <v>0</v>
      </c>
      <c r="U1095">
        <v>0</v>
      </c>
      <c r="V1095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0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t="s">
        <v>47</v>
      </c>
      <c r="AI1095" t="s">
        <v>48</v>
      </c>
      <c r="AM1095" t="s">
        <v>2003</v>
      </c>
      <c r="AN1095">
        <v>-122.48057649</v>
      </c>
      <c r="AO1095">
        <v>37.78090538</v>
      </c>
    </row>
    <row r="1096" spans="1:41">
      <c r="A1096" s="1" t="s">
        <v>544</v>
      </c>
      <c r="B1096" s="1">
        <v>3</v>
      </c>
      <c r="C1096" s="1" t="s">
        <v>1814</v>
      </c>
      <c r="D1096" s="1" t="s">
        <v>1815</v>
      </c>
      <c r="E1096" t="s">
        <v>42</v>
      </c>
      <c r="F1096" t="s">
        <v>895</v>
      </c>
      <c r="G1096" s="1" t="s">
        <v>900</v>
      </c>
      <c r="H1096" s="1" t="s">
        <v>1186</v>
      </c>
      <c r="I1096">
        <v>383</v>
      </c>
      <c r="K1096" t="s">
        <v>64</v>
      </c>
      <c r="N1096" t="s">
        <v>46</v>
      </c>
      <c r="O1096" t="s">
        <v>1018</v>
      </c>
      <c r="Q1096" s="3">
        <f t="shared" si="18"/>
        <v>2</v>
      </c>
      <c r="R1096">
        <v>1</v>
      </c>
      <c r="S1096">
        <v>1</v>
      </c>
      <c r="T1096">
        <v>0</v>
      </c>
      <c r="U1096">
        <v>1</v>
      </c>
      <c r="V1096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0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t="s">
        <v>47</v>
      </c>
      <c r="AI1096" t="s">
        <v>48</v>
      </c>
      <c r="AM1096" t="s">
        <v>2004</v>
      </c>
      <c r="AN1096">
        <v>-122.48059916</v>
      </c>
      <c r="AO1096">
        <v>37.78072504</v>
      </c>
    </row>
    <row r="1097" spans="1:41">
      <c r="A1097" s="1" t="s">
        <v>544</v>
      </c>
      <c r="B1097" s="1">
        <v>3</v>
      </c>
      <c r="C1097" s="1" t="s">
        <v>1814</v>
      </c>
      <c r="D1097" s="1" t="s">
        <v>1815</v>
      </c>
      <c r="E1097" t="s">
        <v>42</v>
      </c>
      <c r="F1097" t="s">
        <v>895</v>
      </c>
      <c r="G1097" s="1" t="s">
        <v>900</v>
      </c>
      <c r="H1097" s="1" t="s">
        <v>1189</v>
      </c>
      <c r="I1097">
        <v>319</v>
      </c>
      <c r="K1097" t="s">
        <v>528</v>
      </c>
      <c r="N1097" t="s">
        <v>53</v>
      </c>
      <c r="O1097" t="s">
        <v>1432</v>
      </c>
      <c r="Q1097" s="3">
        <f t="shared" si="18"/>
        <v>0</v>
      </c>
      <c r="R1097">
        <v>1</v>
      </c>
      <c r="S1097">
        <v>0</v>
      </c>
      <c r="T1097">
        <v>0</v>
      </c>
      <c r="U1097">
        <v>0</v>
      </c>
      <c r="V1097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0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t="s">
        <v>47</v>
      </c>
      <c r="AI1097" t="s">
        <v>48</v>
      </c>
      <c r="AJ1097" t="s">
        <v>137</v>
      </c>
      <c r="AL1097" t="s">
        <v>2005</v>
      </c>
      <c r="AM1097" t="s">
        <v>2006</v>
      </c>
      <c r="AN1097">
        <v>-122.479536</v>
      </c>
      <c r="AO1097">
        <v>37.781710150000002</v>
      </c>
    </row>
    <row r="1098" spans="1:41">
      <c r="A1098" s="1" t="s">
        <v>544</v>
      </c>
      <c r="B1098" s="1">
        <v>3</v>
      </c>
      <c r="C1098" s="1" t="s">
        <v>1814</v>
      </c>
      <c r="D1098" s="1" t="s">
        <v>1815</v>
      </c>
      <c r="E1098" t="s">
        <v>42</v>
      </c>
      <c r="F1098" t="s">
        <v>895</v>
      </c>
      <c r="G1098" s="1" t="s">
        <v>900</v>
      </c>
      <c r="H1098" s="1" t="s">
        <v>1192</v>
      </c>
      <c r="I1098" t="s">
        <v>2007</v>
      </c>
      <c r="K1098" t="s">
        <v>528</v>
      </c>
      <c r="N1098" t="s">
        <v>46</v>
      </c>
      <c r="O1098" t="s">
        <v>1041</v>
      </c>
      <c r="Q1098" s="3">
        <f t="shared" si="18"/>
        <v>4</v>
      </c>
      <c r="R1098">
        <v>1</v>
      </c>
      <c r="S1098">
        <v>1</v>
      </c>
      <c r="T1098">
        <v>3</v>
      </c>
      <c r="U1098">
        <v>0</v>
      </c>
      <c r="V1098">
        <v>0</v>
      </c>
      <c r="W1098" s="3">
        <v>0</v>
      </c>
      <c r="X1098" s="3">
        <v>0</v>
      </c>
      <c r="Y1098" s="3">
        <v>0</v>
      </c>
      <c r="Z1098" s="3">
        <v>0</v>
      </c>
      <c r="AA1098" s="3">
        <v>0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t="s">
        <v>47</v>
      </c>
      <c r="AI1098" t="s">
        <v>48</v>
      </c>
      <c r="AM1098" t="s">
        <v>2008</v>
      </c>
      <c r="AN1098">
        <v>-122.47958052</v>
      </c>
      <c r="AO1098">
        <v>37.781640369999998</v>
      </c>
    </row>
    <row r="1099" spans="1:41">
      <c r="A1099" s="1" t="s">
        <v>544</v>
      </c>
      <c r="B1099" s="1">
        <v>3</v>
      </c>
      <c r="C1099" s="1" t="s">
        <v>1814</v>
      </c>
      <c r="D1099" s="1" t="s">
        <v>1815</v>
      </c>
      <c r="E1099" t="s">
        <v>42</v>
      </c>
      <c r="F1099" t="s">
        <v>895</v>
      </c>
      <c r="G1099" s="1" t="s">
        <v>900</v>
      </c>
      <c r="H1099" s="1" t="s">
        <v>1004</v>
      </c>
      <c r="I1099">
        <v>323</v>
      </c>
      <c r="K1099" t="s">
        <v>528</v>
      </c>
      <c r="N1099" t="s">
        <v>53</v>
      </c>
      <c r="O1099" t="s">
        <v>1402</v>
      </c>
      <c r="Q1099" s="3">
        <f t="shared" si="18"/>
        <v>2</v>
      </c>
      <c r="R1099">
        <v>1</v>
      </c>
      <c r="S1099">
        <v>1</v>
      </c>
      <c r="T1099">
        <v>0</v>
      </c>
      <c r="U1099">
        <v>1</v>
      </c>
      <c r="V1099">
        <v>0</v>
      </c>
      <c r="W1099" s="3">
        <v>0</v>
      </c>
      <c r="X1099" s="3">
        <v>0</v>
      </c>
      <c r="Y1099" s="3">
        <v>0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t="s">
        <v>47</v>
      </c>
      <c r="AI1099" t="s">
        <v>48</v>
      </c>
      <c r="AJ1099" t="s">
        <v>137</v>
      </c>
      <c r="AK1099" t="s">
        <v>117</v>
      </c>
      <c r="AL1099" t="s">
        <v>2009</v>
      </c>
      <c r="AM1099" t="s">
        <v>2010</v>
      </c>
      <c r="AN1099">
        <v>-122.47956241</v>
      </c>
      <c r="AO1099">
        <v>37.78174207</v>
      </c>
    </row>
    <row r="1100" spans="1:41">
      <c r="A1100" s="1" t="s">
        <v>544</v>
      </c>
      <c r="B1100" s="1">
        <v>3</v>
      </c>
      <c r="C1100" s="1" t="s">
        <v>1814</v>
      </c>
      <c r="D1100" s="1" t="s">
        <v>1815</v>
      </c>
      <c r="E1100" t="s">
        <v>42</v>
      </c>
      <c r="F1100" t="s">
        <v>895</v>
      </c>
      <c r="G1100" s="1" t="s">
        <v>900</v>
      </c>
      <c r="H1100" s="1" t="s">
        <v>993</v>
      </c>
      <c r="I1100" t="s">
        <v>2011</v>
      </c>
      <c r="K1100" t="s">
        <v>528</v>
      </c>
      <c r="N1100" t="s">
        <v>46</v>
      </c>
      <c r="O1100" t="s">
        <v>1373</v>
      </c>
      <c r="Q1100" s="3">
        <f t="shared" si="18"/>
        <v>6</v>
      </c>
      <c r="R1100">
        <v>1</v>
      </c>
      <c r="S1100">
        <v>5</v>
      </c>
      <c r="T1100">
        <v>0</v>
      </c>
      <c r="U1100">
        <v>1</v>
      </c>
      <c r="V1100">
        <v>0</v>
      </c>
      <c r="W1100" s="3">
        <v>0</v>
      </c>
      <c r="X1100" s="3">
        <v>0</v>
      </c>
      <c r="Y1100" s="3">
        <v>0</v>
      </c>
      <c r="Z1100" s="3">
        <v>0</v>
      </c>
      <c r="AA1100" s="3">
        <v>0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t="s">
        <v>47</v>
      </c>
      <c r="AI1100" t="s">
        <v>48</v>
      </c>
      <c r="AM1100" t="s">
        <v>2012</v>
      </c>
      <c r="AN1100">
        <v>-122.47955856999999</v>
      </c>
      <c r="AO1100">
        <v>37.78152695</v>
      </c>
    </row>
    <row r="1101" spans="1:41" ht="18.75" customHeight="1">
      <c r="A1101" s="1" t="s">
        <v>544</v>
      </c>
      <c r="B1101" s="1">
        <v>3</v>
      </c>
      <c r="C1101" s="1" t="s">
        <v>1814</v>
      </c>
      <c r="D1101" s="1" t="s">
        <v>1815</v>
      </c>
      <c r="E1101" t="s">
        <v>42</v>
      </c>
      <c r="F1101" t="s">
        <v>895</v>
      </c>
      <c r="G1101" s="1" t="s">
        <v>900</v>
      </c>
      <c r="H1101" s="1" t="s">
        <v>1199</v>
      </c>
      <c r="I1101" s="5" t="s">
        <v>2013</v>
      </c>
      <c r="J1101" s="5"/>
      <c r="K1101" t="s">
        <v>528</v>
      </c>
      <c r="N1101" t="s">
        <v>46</v>
      </c>
      <c r="O1101" t="s">
        <v>960</v>
      </c>
      <c r="Q1101" s="3">
        <f t="shared" si="18"/>
        <v>3</v>
      </c>
      <c r="R1101">
        <v>1</v>
      </c>
      <c r="S1101">
        <v>3</v>
      </c>
      <c r="T1101">
        <v>0</v>
      </c>
      <c r="U1101">
        <v>0</v>
      </c>
      <c r="V1101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0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t="s">
        <v>47</v>
      </c>
      <c r="AI1101" t="s">
        <v>48</v>
      </c>
      <c r="AM1101" t="s">
        <v>2014</v>
      </c>
      <c r="AN1101">
        <v>-122.47956415</v>
      </c>
      <c r="AO1101">
        <v>37.781343450000001</v>
      </c>
    </row>
    <row r="1102" spans="1:41">
      <c r="A1102" s="1" t="s">
        <v>544</v>
      </c>
      <c r="B1102" s="1">
        <v>3</v>
      </c>
      <c r="C1102" s="1" t="s">
        <v>1814</v>
      </c>
      <c r="D1102" s="1" t="s">
        <v>1815</v>
      </c>
      <c r="E1102" t="s">
        <v>42</v>
      </c>
      <c r="F1102" t="s">
        <v>895</v>
      </c>
      <c r="G1102" s="1" t="s">
        <v>900</v>
      </c>
      <c r="H1102" s="1" t="s">
        <v>1203</v>
      </c>
      <c r="I1102" t="s">
        <v>2015</v>
      </c>
      <c r="K1102" t="s">
        <v>528</v>
      </c>
      <c r="N1102" t="s">
        <v>46</v>
      </c>
      <c r="O1102" t="s">
        <v>1090</v>
      </c>
      <c r="Q1102" s="3">
        <f t="shared" si="18"/>
        <v>3</v>
      </c>
      <c r="R1102">
        <v>1</v>
      </c>
      <c r="S1102">
        <v>2</v>
      </c>
      <c r="T1102">
        <v>1</v>
      </c>
      <c r="U1102">
        <v>0</v>
      </c>
      <c r="V1102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0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t="s">
        <v>47</v>
      </c>
      <c r="AI1102" t="s">
        <v>48</v>
      </c>
      <c r="AK1102" t="s">
        <v>1935</v>
      </c>
      <c r="AM1102" t="s">
        <v>2016</v>
      </c>
      <c r="AN1102">
        <v>-122.47955392</v>
      </c>
      <c r="AO1102">
        <v>37.781272540000003</v>
      </c>
    </row>
    <row r="1103" spans="1:41">
      <c r="A1103" s="1" t="s">
        <v>544</v>
      </c>
      <c r="B1103" s="1">
        <v>3</v>
      </c>
      <c r="C1103" s="1" t="s">
        <v>1814</v>
      </c>
      <c r="D1103" s="1" t="s">
        <v>1815</v>
      </c>
      <c r="E1103" t="s">
        <v>42</v>
      </c>
      <c r="F1103" t="s">
        <v>895</v>
      </c>
      <c r="G1103" s="1" t="s">
        <v>900</v>
      </c>
      <c r="H1103" s="1" t="s">
        <v>1208</v>
      </c>
      <c r="I1103">
        <v>359</v>
      </c>
      <c r="K1103" t="s">
        <v>528</v>
      </c>
      <c r="N1103" t="s">
        <v>53</v>
      </c>
      <c r="O1103" t="s">
        <v>1289</v>
      </c>
      <c r="Q1103" s="3">
        <f t="shared" si="18"/>
        <v>2</v>
      </c>
      <c r="R1103">
        <v>1</v>
      </c>
      <c r="S1103">
        <v>0</v>
      </c>
      <c r="T1103">
        <v>1</v>
      </c>
      <c r="U1103">
        <v>1</v>
      </c>
      <c r="V110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0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t="s">
        <v>47</v>
      </c>
      <c r="AI1103" t="s">
        <v>48</v>
      </c>
      <c r="AJ1103" t="s">
        <v>135</v>
      </c>
      <c r="AL1103" t="s">
        <v>2017</v>
      </c>
      <c r="AM1103" t="s">
        <v>2018</v>
      </c>
      <c r="AN1103">
        <v>-122.4795357</v>
      </c>
      <c r="AO1103">
        <v>37.781103039999998</v>
      </c>
    </row>
    <row r="1104" spans="1:41">
      <c r="A1104" s="1" t="s">
        <v>544</v>
      </c>
      <c r="B1104" s="1">
        <v>3</v>
      </c>
      <c r="C1104" s="1" t="s">
        <v>1814</v>
      </c>
      <c r="D1104" s="1" t="s">
        <v>1815</v>
      </c>
      <c r="E1104" t="s">
        <v>42</v>
      </c>
      <c r="F1104" t="s">
        <v>895</v>
      </c>
      <c r="G1104" s="1" t="s">
        <v>900</v>
      </c>
      <c r="H1104" s="1" t="s">
        <v>1085</v>
      </c>
      <c r="I1104">
        <v>367</v>
      </c>
      <c r="K1104" t="s">
        <v>528</v>
      </c>
      <c r="N1104" t="s">
        <v>53</v>
      </c>
      <c r="O1104" t="s">
        <v>1221</v>
      </c>
      <c r="Q1104" s="3">
        <f t="shared" si="18"/>
        <v>2</v>
      </c>
      <c r="R1104">
        <v>1</v>
      </c>
      <c r="S1104">
        <v>1</v>
      </c>
      <c r="T1104">
        <v>0</v>
      </c>
      <c r="U1104">
        <v>1</v>
      </c>
      <c r="V1104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0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t="s">
        <v>47</v>
      </c>
      <c r="AI1104" t="s">
        <v>48</v>
      </c>
      <c r="AJ1104" t="s">
        <v>135</v>
      </c>
      <c r="AK1104" t="s">
        <v>138</v>
      </c>
      <c r="AL1104" t="s">
        <v>1981</v>
      </c>
      <c r="AM1104" t="s">
        <v>2019</v>
      </c>
      <c r="AN1104">
        <v>-122.47952663</v>
      </c>
      <c r="AO1104">
        <v>37.780980499999998</v>
      </c>
    </row>
    <row r="1105" spans="1:41">
      <c r="A1105" s="1" t="s">
        <v>544</v>
      </c>
      <c r="B1105" s="1">
        <v>3</v>
      </c>
      <c r="C1105" s="1" t="s">
        <v>1814</v>
      </c>
      <c r="D1105" s="1" t="s">
        <v>1815</v>
      </c>
      <c r="E1105" t="s">
        <v>42</v>
      </c>
      <c r="F1105" t="s">
        <v>895</v>
      </c>
      <c r="G1105" s="1" t="s">
        <v>900</v>
      </c>
      <c r="H1105" s="1" t="s">
        <v>1212</v>
      </c>
      <c r="I1105" t="s">
        <v>2020</v>
      </c>
      <c r="K1105" t="s">
        <v>528</v>
      </c>
      <c r="N1105" t="s">
        <v>46</v>
      </c>
      <c r="O1105" t="s">
        <v>1135</v>
      </c>
      <c r="Q1105" s="3">
        <f t="shared" si="18"/>
        <v>2</v>
      </c>
      <c r="R1105">
        <v>1</v>
      </c>
      <c r="S1105">
        <v>2</v>
      </c>
      <c r="T1105">
        <v>0</v>
      </c>
      <c r="U1105">
        <v>0</v>
      </c>
      <c r="V1105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0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t="s">
        <v>47</v>
      </c>
      <c r="AI1105" t="s">
        <v>48</v>
      </c>
      <c r="AM1105" t="s">
        <v>2021</v>
      </c>
      <c r="AN1105">
        <v>-122.47954808999999</v>
      </c>
      <c r="AO1105">
        <v>37.780939459999999</v>
      </c>
    </row>
    <row r="1106" spans="1:41">
      <c r="A1106" s="1" t="s">
        <v>544</v>
      </c>
      <c r="B1106" s="1">
        <v>3</v>
      </c>
      <c r="C1106" s="1" t="s">
        <v>1814</v>
      </c>
      <c r="D1106" s="1" t="s">
        <v>1815</v>
      </c>
      <c r="E1106" t="s">
        <v>42</v>
      </c>
      <c r="F1106" t="s">
        <v>895</v>
      </c>
      <c r="G1106" s="1" t="s">
        <v>900</v>
      </c>
      <c r="H1106" s="1" t="s">
        <v>1215</v>
      </c>
      <c r="I1106">
        <v>5654</v>
      </c>
      <c r="K1106" t="s">
        <v>45</v>
      </c>
      <c r="N1106" t="s">
        <v>46</v>
      </c>
      <c r="O1106" t="s">
        <v>1077</v>
      </c>
      <c r="Q1106" s="3">
        <f t="shared" si="18"/>
        <v>2</v>
      </c>
      <c r="R1106">
        <v>1</v>
      </c>
      <c r="S1106">
        <v>2</v>
      </c>
      <c r="T1106">
        <v>0</v>
      </c>
      <c r="U1106">
        <v>0</v>
      </c>
      <c r="V1106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0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t="s">
        <v>47</v>
      </c>
      <c r="AI1106" t="s">
        <v>50</v>
      </c>
      <c r="AL1106" t="s">
        <v>1828</v>
      </c>
      <c r="AM1106" t="s">
        <v>2022</v>
      </c>
      <c r="AN1106">
        <v>-122.48047187</v>
      </c>
      <c r="AO1106">
        <v>37.780695989999998</v>
      </c>
    </row>
    <row r="1107" spans="1:41">
      <c r="A1107" s="1" t="s">
        <v>544</v>
      </c>
      <c r="B1107" s="1">
        <v>3</v>
      </c>
      <c r="C1107" s="1" t="s">
        <v>1814</v>
      </c>
      <c r="D1107" s="1" t="s">
        <v>1815</v>
      </c>
      <c r="E1107" t="s">
        <v>42</v>
      </c>
      <c r="F1107" t="s">
        <v>895</v>
      </c>
      <c r="G1107" s="1" t="s">
        <v>900</v>
      </c>
      <c r="H1107" s="1" t="s">
        <v>1219</v>
      </c>
      <c r="I1107">
        <v>380</v>
      </c>
      <c r="K1107" t="s">
        <v>64</v>
      </c>
      <c r="N1107" t="s">
        <v>46</v>
      </c>
      <c r="O1107" t="s">
        <v>1062</v>
      </c>
      <c r="Q1107" s="3">
        <f t="shared" si="18"/>
        <v>2</v>
      </c>
      <c r="R1107">
        <v>1</v>
      </c>
      <c r="S1107">
        <v>1</v>
      </c>
      <c r="T1107">
        <v>1</v>
      </c>
      <c r="U1107">
        <v>0</v>
      </c>
      <c r="V1107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0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t="s">
        <v>47</v>
      </c>
      <c r="AI1107" t="s">
        <v>48</v>
      </c>
      <c r="AM1107" t="s">
        <v>2023</v>
      </c>
      <c r="AN1107">
        <v>-122.48050895999999</v>
      </c>
      <c r="AO1107">
        <v>37.78084011</v>
      </c>
    </row>
    <row r="1108" spans="1:41">
      <c r="A1108" s="1" t="s">
        <v>544</v>
      </c>
      <c r="B1108" s="1">
        <v>3</v>
      </c>
      <c r="C1108" s="1" t="s">
        <v>1814</v>
      </c>
      <c r="D1108" s="1" t="s">
        <v>1815</v>
      </c>
      <c r="E1108" t="s">
        <v>42</v>
      </c>
      <c r="F1108" t="s">
        <v>895</v>
      </c>
      <c r="G1108" s="1" t="s">
        <v>900</v>
      </c>
      <c r="H1108" s="1" t="s">
        <v>1221</v>
      </c>
      <c r="I1108" t="s">
        <v>2024</v>
      </c>
      <c r="K1108" t="s">
        <v>64</v>
      </c>
      <c r="N1108" t="s">
        <v>46</v>
      </c>
      <c r="O1108" t="s">
        <v>1094</v>
      </c>
      <c r="Q1108" s="3">
        <f t="shared" si="18"/>
        <v>3</v>
      </c>
      <c r="R1108">
        <v>1</v>
      </c>
      <c r="S1108">
        <v>1</v>
      </c>
      <c r="T1108">
        <v>2</v>
      </c>
      <c r="U1108">
        <v>0</v>
      </c>
      <c r="V1108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t="s">
        <v>47</v>
      </c>
      <c r="AI1108" t="s">
        <v>48</v>
      </c>
      <c r="AM1108" t="s">
        <v>2025</v>
      </c>
      <c r="AN1108">
        <v>-122.4805235</v>
      </c>
      <c r="AO1108">
        <v>37.781051509999998</v>
      </c>
    </row>
    <row r="1109" spans="1:41">
      <c r="A1109" s="1" t="s">
        <v>544</v>
      </c>
      <c r="B1109" s="1">
        <v>3</v>
      </c>
      <c r="C1109" s="1" t="s">
        <v>1814</v>
      </c>
      <c r="D1109" s="1" t="s">
        <v>1815</v>
      </c>
      <c r="E1109" t="s">
        <v>42</v>
      </c>
      <c r="F1109" t="s">
        <v>895</v>
      </c>
      <c r="G1109" s="1" t="s">
        <v>900</v>
      </c>
      <c r="H1109" s="1" t="s">
        <v>1224</v>
      </c>
      <c r="I1109" t="s">
        <v>2026</v>
      </c>
      <c r="K1109" t="s">
        <v>64</v>
      </c>
      <c r="N1109" t="s">
        <v>46</v>
      </c>
      <c r="O1109" t="s">
        <v>1129</v>
      </c>
      <c r="Q1109" s="3">
        <f t="shared" si="18"/>
        <v>4</v>
      </c>
      <c r="R1109">
        <v>1</v>
      </c>
      <c r="S1109">
        <v>4</v>
      </c>
      <c r="T1109">
        <v>0</v>
      </c>
      <c r="U1109">
        <v>0</v>
      </c>
      <c r="V1109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0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t="s">
        <v>47</v>
      </c>
      <c r="AI1109" t="s">
        <v>48</v>
      </c>
      <c r="AM1109" t="s">
        <v>2027</v>
      </c>
      <c r="AN1109">
        <v>-122.48047707000001</v>
      </c>
      <c r="AO1109">
        <v>37.781179479999999</v>
      </c>
    </row>
    <row r="1110" spans="1:41">
      <c r="A1110" s="1" t="s">
        <v>544</v>
      </c>
      <c r="B1110" s="1">
        <v>3</v>
      </c>
      <c r="C1110" s="1" t="s">
        <v>1814</v>
      </c>
      <c r="D1110" s="1" t="s">
        <v>1815</v>
      </c>
      <c r="E1110" t="s">
        <v>42</v>
      </c>
      <c r="F1110" t="s">
        <v>895</v>
      </c>
      <c r="G1110" s="1" t="s">
        <v>900</v>
      </c>
      <c r="H1110" s="1" t="s">
        <v>1226</v>
      </c>
      <c r="I1110">
        <v>346</v>
      </c>
      <c r="K1110" t="s">
        <v>64</v>
      </c>
      <c r="N1110" t="s">
        <v>46</v>
      </c>
      <c r="O1110" t="s">
        <v>1023</v>
      </c>
      <c r="Q1110" s="3">
        <f t="shared" si="18"/>
        <v>1</v>
      </c>
      <c r="R1110">
        <v>1</v>
      </c>
      <c r="S1110">
        <v>1</v>
      </c>
      <c r="T1110">
        <v>0</v>
      </c>
      <c r="U1110">
        <v>0</v>
      </c>
      <c r="V1110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0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t="s">
        <v>47</v>
      </c>
      <c r="AI1110" t="s">
        <v>48</v>
      </c>
      <c r="AM1110" t="s">
        <v>2028</v>
      </c>
      <c r="AN1110">
        <v>-122.4805265</v>
      </c>
      <c r="AO1110">
        <v>37.781280189999997</v>
      </c>
    </row>
    <row r="1111" spans="1:41">
      <c r="A1111" s="1" t="s">
        <v>544</v>
      </c>
      <c r="B1111" s="1">
        <v>3</v>
      </c>
      <c r="C1111" s="1" t="s">
        <v>1814</v>
      </c>
      <c r="D1111" s="1" t="s">
        <v>1815</v>
      </c>
      <c r="E1111" t="s">
        <v>42</v>
      </c>
      <c r="F1111" t="s">
        <v>895</v>
      </c>
      <c r="G1111" s="1" t="s">
        <v>900</v>
      </c>
      <c r="H1111" s="1" t="s">
        <v>1229</v>
      </c>
      <c r="I1111" t="s">
        <v>2029</v>
      </c>
      <c r="K1111" t="s">
        <v>528</v>
      </c>
      <c r="N1111" t="s">
        <v>46</v>
      </c>
      <c r="O1111" t="s">
        <v>1794</v>
      </c>
      <c r="Q1111" s="3">
        <f t="shared" si="18"/>
        <v>6</v>
      </c>
      <c r="R1111">
        <v>1</v>
      </c>
      <c r="S1111">
        <v>4</v>
      </c>
      <c r="T1111">
        <v>2</v>
      </c>
      <c r="U1111">
        <v>0</v>
      </c>
      <c r="V1111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0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t="s">
        <v>47</v>
      </c>
      <c r="AI1111" t="s">
        <v>48</v>
      </c>
      <c r="AM1111" t="s">
        <v>2030</v>
      </c>
      <c r="AN1111">
        <v>-122.48049917</v>
      </c>
      <c r="AO1111">
        <v>37.781376450000003</v>
      </c>
    </row>
    <row r="1112" spans="1:41">
      <c r="A1112" s="1" t="s">
        <v>544</v>
      </c>
      <c r="B1112" s="1">
        <v>3</v>
      </c>
      <c r="C1112" s="1" t="s">
        <v>1814</v>
      </c>
      <c r="D1112" s="1" t="s">
        <v>1815</v>
      </c>
      <c r="E1112" t="s">
        <v>42</v>
      </c>
      <c r="F1112" t="s">
        <v>895</v>
      </c>
      <c r="G1112" s="1" t="s">
        <v>900</v>
      </c>
      <c r="H1112" s="1" t="s">
        <v>1232</v>
      </c>
      <c r="I1112">
        <v>330</v>
      </c>
      <c r="K1112" t="s">
        <v>64</v>
      </c>
      <c r="N1112" t="s">
        <v>46</v>
      </c>
      <c r="O1112" t="s">
        <v>968</v>
      </c>
      <c r="Q1112" s="3">
        <f t="shared" si="18"/>
        <v>2</v>
      </c>
      <c r="R1112">
        <v>1</v>
      </c>
      <c r="S1112">
        <v>1</v>
      </c>
      <c r="T1112">
        <v>1</v>
      </c>
      <c r="U1112">
        <v>0</v>
      </c>
      <c r="V1112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0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t="s">
        <v>47</v>
      </c>
      <c r="AI1112" t="s">
        <v>48</v>
      </c>
      <c r="AM1112" t="s">
        <v>2031</v>
      </c>
      <c r="AN1112">
        <v>-122.48055121</v>
      </c>
      <c r="AO1112">
        <v>37.7815704</v>
      </c>
    </row>
    <row r="1113" spans="1:41">
      <c r="A1113" s="1" t="s">
        <v>544</v>
      </c>
      <c r="B1113" s="1">
        <v>3</v>
      </c>
      <c r="C1113" s="1" t="s">
        <v>1814</v>
      </c>
      <c r="D1113" s="1" t="s">
        <v>1815</v>
      </c>
      <c r="E1113" t="s">
        <v>42</v>
      </c>
      <c r="F1113" t="s">
        <v>895</v>
      </c>
      <c r="G1113" s="1" t="s">
        <v>900</v>
      </c>
      <c r="H1113" s="1" t="s">
        <v>1120</v>
      </c>
      <c r="I1113" t="s">
        <v>2032</v>
      </c>
      <c r="K1113" t="s">
        <v>64</v>
      </c>
      <c r="N1113" t="s">
        <v>46</v>
      </c>
      <c r="O1113" t="s">
        <v>1004</v>
      </c>
      <c r="Q1113" s="3">
        <f t="shared" ref="Q1113:Q1175" si="19">SUM(S1113:AE1113)</f>
        <v>3</v>
      </c>
      <c r="R1113">
        <v>1</v>
      </c>
      <c r="S1113">
        <v>3</v>
      </c>
      <c r="T1113">
        <v>0</v>
      </c>
      <c r="U1113">
        <v>0</v>
      </c>
      <c r="V111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0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t="s">
        <v>47</v>
      </c>
      <c r="AI1113" t="s">
        <v>50</v>
      </c>
      <c r="AM1113" t="s">
        <v>2033</v>
      </c>
      <c r="AN1113">
        <v>-122.48056592</v>
      </c>
      <c r="AO1113">
        <v>37.781646569999999</v>
      </c>
    </row>
    <row r="1114" spans="1:41">
      <c r="A1114" s="1" t="s">
        <v>544</v>
      </c>
      <c r="B1114" s="1">
        <v>3</v>
      </c>
      <c r="C1114" s="1" t="s">
        <v>1814</v>
      </c>
      <c r="D1114" s="1" t="s">
        <v>1815</v>
      </c>
      <c r="E1114" t="s">
        <v>42</v>
      </c>
      <c r="F1114" t="s">
        <v>895</v>
      </c>
      <c r="G1114" s="1" t="s">
        <v>900</v>
      </c>
      <c r="H1114" s="1" t="s">
        <v>1238</v>
      </c>
      <c r="I1114">
        <v>318</v>
      </c>
      <c r="K1114" t="s">
        <v>64</v>
      </c>
      <c r="N1114" t="s">
        <v>53</v>
      </c>
      <c r="O1114" t="s">
        <v>2034</v>
      </c>
      <c r="Q1114" s="3">
        <f t="shared" si="19"/>
        <v>2</v>
      </c>
      <c r="R1114">
        <v>1</v>
      </c>
      <c r="S1114">
        <v>1</v>
      </c>
      <c r="T1114">
        <v>0</v>
      </c>
      <c r="U1114">
        <v>1</v>
      </c>
      <c r="V1114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0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t="s">
        <v>47</v>
      </c>
      <c r="AI1114" t="s">
        <v>48</v>
      </c>
      <c r="AJ1114" t="s">
        <v>137</v>
      </c>
      <c r="AK1114" t="s">
        <v>117</v>
      </c>
      <c r="AL1114" t="s">
        <v>2035</v>
      </c>
      <c r="AM1114" t="s">
        <v>2036</v>
      </c>
      <c r="AN1114">
        <v>-122.48059773999999</v>
      </c>
      <c r="AO1114">
        <v>37.781757050000003</v>
      </c>
    </row>
    <row r="1115" spans="1:41">
      <c r="A1115" s="1" t="s">
        <v>544</v>
      </c>
      <c r="B1115" s="1">
        <v>3</v>
      </c>
      <c r="C1115" s="1" t="s">
        <v>1814</v>
      </c>
      <c r="D1115" s="1" t="s">
        <v>1815</v>
      </c>
      <c r="E1115" t="s">
        <v>42</v>
      </c>
      <c r="F1115" t="s">
        <v>895</v>
      </c>
      <c r="G1115" s="1" t="s">
        <v>900</v>
      </c>
      <c r="H1115" s="1" t="s">
        <v>1241</v>
      </c>
      <c r="I1115">
        <v>314</v>
      </c>
      <c r="K1115" t="s">
        <v>64</v>
      </c>
      <c r="N1115" t="s">
        <v>46</v>
      </c>
      <c r="O1115" t="s">
        <v>981</v>
      </c>
      <c r="Q1115" s="3">
        <f t="shared" si="19"/>
        <v>0</v>
      </c>
      <c r="R1115">
        <v>1</v>
      </c>
      <c r="S1115">
        <v>0</v>
      </c>
      <c r="T1115">
        <v>0</v>
      </c>
      <c r="U1115">
        <v>0</v>
      </c>
      <c r="V1115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0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t="s">
        <v>47</v>
      </c>
      <c r="AI1115" t="s">
        <v>48</v>
      </c>
      <c r="AM1115" t="s">
        <v>2037</v>
      </c>
      <c r="AN1115">
        <v>-122.48057685000001</v>
      </c>
      <c r="AO1115">
        <v>37.781840080000002</v>
      </c>
    </row>
    <row r="1116" spans="1:41">
      <c r="A1116" s="1" t="s">
        <v>544</v>
      </c>
      <c r="B1116" s="1">
        <v>3</v>
      </c>
      <c r="C1116" s="1" t="s">
        <v>1814</v>
      </c>
      <c r="D1116" s="1" t="s">
        <v>1815</v>
      </c>
      <c r="E1116" t="s">
        <v>42</v>
      </c>
      <c r="F1116" t="s">
        <v>895</v>
      </c>
      <c r="G1116" s="1" t="s">
        <v>900</v>
      </c>
      <c r="H1116" s="1" t="s">
        <v>998</v>
      </c>
      <c r="I1116" t="s">
        <v>2038</v>
      </c>
      <c r="K1116" t="s">
        <v>64</v>
      </c>
      <c r="N1116" t="s">
        <v>46</v>
      </c>
      <c r="O1116" t="s">
        <v>1097</v>
      </c>
      <c r="Q1116" s="3">
        <f t="shared" si="19"/>
        <v>2</v>
      </c>
      <c r="R1116">
        <v>1</v>
      </c>
      <c r="S1116">
        <v>2</v>
      </c>
      <c r="T1116">
        <v>0</v>
      </c>
      <c r="U1116">
        <v>0</v>
      </c>
      <c r="V1116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0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t="s">
        <v>47</v>
      </c>
      <c r="AI1116" t="s">
        <v>48</v>
      </c>
      <c r="AM1116" t="s">
        <v>2039</v>
      </c>
      <c r="AN1116">
        <v>-122.48056975999999</v>
      </c>
      <c r="AO1116">
        <v>37.781877469999998</v>
      </c>
    </row>
    <row r="1117" spans="1:41">
      <c r="A1117" s="1" t="s">
        <v>544</v>
      </c>
      <c r="B1117" s="1">
        <v>3</v>
      </c>
      <c r="C1117" s="1" t="s">
        <v>1814</v>
      </c>
      <c r="D1117" s="1" t="s">
        <v>1815</v>
      </c>
      <c r="E1117" t="s">
        <v>42</v>
      </c>
      <c r="F1117" t="s">
        <v>895</v>
      </c>
      <c r="G1117" s="1" t="s">
        <v>900</v>
      </c>
      <c r="H1117" s="1" t="s">
        <v>1246</v>
      </c>
      <c r="I1117" t="s">
        <v>2040</v>
      </c>
      <c r="K1117" t="s">
        <v>64</v>
      </c>
      <c r="N1117" t="s">
        <v>46</v>
      </c>
      <c r="O1117" t="s">
        <v>1277</v>
      </c>
      <c r="Q1117" s="3">
        <f t="shared" si="19"/>
        <v>6</v>
      </c>
      <c r="R1117">
        <v>1</v>
      </c>
      <c r="S1117">
        <v>5</v>
      </c>
      <c r="T1117">
        <v>1</v>
      </c>
      <c r="U1117">
        <v>0</v>
      </c>
      <c r="V1117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0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t="s">
        <v>47</v>
      </c>
      <c r="AI1117" t="s">
        <v>48</v>
      </c>
      <c r="AM1117" t="s">
        <v>2041</v>
      </c>
      <c r="AN1117">
        <v>-122.48063412</v>
      </c>
      <c r="AO1117">
        <v>37.782454039999998</v>
      </c>
    </row>
    <row r="1118" spans="1:41">
      <c r="A1118" s="1" t="s">
        <v>544</v>
      </c>
      <c r="B1118" s="1">
        <v>3</v>
      </c>
      <c r="C1118" s="1" t="s">
        <v>1814</v>
      </c>
      <c r="D1118" s="1" t="s">
        <v>1815</v>
      </c>
      <c r="E1118" t="s">
        <v>42</v>
      </c>
      <c r="F1118" t="s">
        <v>895</v>
      </c>
      <c r="G1118" s="1" t="s">
        <v>900</v>
      </c>
      <c r="H1118" s="1" t="s">
        <v>1205</v>
      </c>
      <c r="I1118" t="s">
        <v>2042</v>
      </c>
      <c r="K1118" t="s">
        <v>64</v>
      </c>
      <c r="N1118" t="s">
        <v>46</v>
      </c>
      <c r="O1118" t="s">
        <v>2043</v>
      </c>
      <c r="Q1118" s="3">
        <f t="shared" si="19"/>
        <v>5</v>
      </c>
      <c r="R1118">
        <v>1</v>
      </c>
      <c r="S1118">
        <v>4</v>
      </c>
      <c r="T1118">
        <v>0</v>
      </c>
      <c r="U1118">
        <v>1</v>
      </c>
      <c r="V1118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0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t="s">
        <v>47</v>
      </c>
      <c r="AI1118" t="s">
        <v>48</v>
      </c>
      <c r="AM1118" t="s">
        <v>2044</v>
      </c>
      <c r="AN1118">
        <v>-122.48064694999999</v>
      </c>
      <c r="AO1118">
        <v>37.78270302</v>
      </c>
    </row>
    <row r="1119" spans="1:41">
      <c r="A1119" s="1" t="s">
        <v>544</v>
      </c>
      <c r="B1119" s="1">
        <v>3</v>
      </c>
      <c r="C1119" s="1" t="s">
        <v>1814</v>
      </c>
      <c r="D1119" s="1" t="s">
        <v>1815</v>
      </c>
      <c r="E1119" t="s">
        <v>42</v>
      </c>
      <c r="F1119" t="s">
        <v>895</v>
      </c>
      <c r="G1119" s="1" t="s">
        <v>900</v>
      </c>
      <c r="H1119" s="1" t="s">
        <v>1251</v>
      </c>
      <c r="I1119">
        <v>258</v>
      </c>
      <c r="K1119" t="s">
        <v>64</v>
      </c>
      <c r="N1119" t="s">
        <v>98</v>
      </c>
      <c r="O1119" t="s">
        <v>1315</v>
      </c>
      <c r="Q1119" s="3">
        <f t="shared" si="19"/>
        <v>4</v>
      </c>
      <c r="R1119">
        <v>1</v>
      </c>
      <c r="S1119">
        <v>2</v>
      </c>
      <c r="T1119">
        <v>2</v>
      </c>
      <c r="U1119">
        <v>0</v>
      </c>
      <c r="V1119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0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t="s">
        <v>47</v>
      </c>
      <c r="AI1119" t="s">
        <v>48</v>
      </c>
      <c r="AJ1119" t="s">
        <v>872</v>
      </c>
      <c r="AK1119" t="s">
        <v>117</v>
      </c>
      <c r="AL1119" t="s">
        <v>2045</v>
      </c>
      <c r="AM1119" t="s">
        <v>2046</v>
      </c>
      <c r="AN1119">
        <v>-122.48068148999999</v>
      </c>
      <c r="AO1119">
        <v>37.782926850000003</v>
      </c>
    </row>
    <row r="1120" spans="1:41">
      <c r="A1120" s="1" t="s">
        <v>544</v>
      </c>
      <c r="B1120" s="1">
        <v>3</v>
      </c>
      <c r="C1120" s="1" t="s">
        <v>1814</v>
      </c>
      <c r="D1120" s="1" t="s">
        <v>1815</v>
      </c>
      <c r="E1120" t="s">
        <v>42</v>
      </c>
      <c r="F1120" t="s">
        <v>895</v>
      </c>
      <c r="G1120" s="1" t="s">
        <v>900</v>
      </c>
      <c r="H1120" s="1" t="s">
        <v>1254</v>
      </c>
      <c r="I1120" t="s">
        <v>2047</v>
      </c>
      <c r="K1120" t="s">
        <v>64</v>
      </c>
      <c r="N1120" t="s">
        <v>46</v>
      </c>
      <c r="O1120" t="s">
        <v>1118</v>
      </c>
      <c r="Q1120" s="3">
        <f t="shared" si="19"/>
        <v>4</v>
      </c>
      <c r="R1120">
        <v>1</v>
      </c>
      <c r="S1120">
        <v>2</v>
      </c>
      <c r="T1120">
        <v>0</v>
      </c>
      <c r="U1120">
        <v>2</v>
      </c>
      <c r="V1120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0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t="s">
        <v>47</v>
      </c>
      <c r="AI1120" t="s">
        <v>48</v>
      </c>
      <c r="AL1120" t="s">
        <v>2048</v>
      </c>
      <c r="AM1120" t="s">
        <v>2049</v>
      </c>
      <c r="AN1120">
        <v>-122.48067568</v>
      </c>
      <c r="AO1120">
        <v>37.783018329999997</v>
      </c>
    </row>
    <row r="1121" spans="1:41">
      <c r="A1121" s="1" t="s">
        <v>544</v>
      </c>
      <c r="B1121" s="1">
        <v>3</v>
      </c>
      <c r="C1121" s="1" t="s">
        <v>1814</v>
      </c>
      <c r="D1121" s="1" t="s">
        <v>1815</v>
      </c>
      <c r="E1121" t="s">
        <v>42</v>
      </c>
      <c r="F1121" t="s">
        <v>895</v>
      </c>
      <c r="G1121" s="1" t="s">
        <v>900</v>
      </c>
      <c r="H1121" s="1" t="s">
        <v>1257</v>
      </c>
      <c r="I1121" t="s">
        <v>2050</v>
      </c>
      <c r="K1121" t="s">
        <v>64</v>
      </c>
      <c r="N1121" t="s">
        <v>46</v>
      </c>
      <c r="O1121" t="s">
        <v>1358</v>
      </c>
      <c r="Q1121" s="3">
        <f t="shared" si="19"/>
        <v>4</v>
      </c>
      <c r="R1121">
        <v>1</v>
      </c>
      <c r="S1121">
        <v>4</v>
      </c>
      <c r="T1121">
        <v>0</v>
      </c>
      <c r="U1121">
        <v>0</v>
      </c>
      <c r="V1121">
        <v>0</v>
      </c>
      <c r="W1121" s="3">
        <v>0</v>
      </c>
      <c r="X1121" s="3">
        <v>0</v>
      </c>
      <c r="Y1121" s="3">
        <v>0</v>
      </c>
      <c r="Z1121" s="3">
        <v>0</v>
      </c>
      <c r="AA1121" s="3">
        <v>0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t="s">
        <v>47</v>
      </c>
      <c r="AI1121" t="s">
        <v>48</v>
      </c>
      <c r="AM1121" t="s">
        <v>2051</v>
      </c>
      <c r="AN1121">
        <v>-122.48069968999999</v>
      </c>
      <c r="AO1121">
        <v>37.783123099999997</v>
      </c>
    </row>
    <row r="1122" spans="1:41">
      <c r="A1122" s="1" t="s">
        <v>544</v>
      </c>
      <c r="B1122" s="1">
        <v>3</v>
      </c>
      <c r="C1122" s="1" t="s">
        <v>1814</v>
      </c>
      <c r="D1122" s="1" t="s">
        <v>1815</v>
      </c>
      <c r="E1122" t="s">
        <v>42</v>
      </c>
      <c r="F1122" t="s">
        <v>895</v>
      </c>
      <c r="G1122" s="1" t="s">
        <v>900</v>
      </c>
      <c r="H1122" s="1" t="s">
        <v>922</v>
      </c>
      <c r="I1122" t="s">
        <v>2052</v>
      </c>
      <c r="K1122" t="s">
        <v>64</v>
      </c>
      <c r="N1122" t="s">
        <v>46</v>
      </c>
      <c r="O1122" t="s">
        <v>1310</v>
      </c>
      <c r="Q1122" s="3">
        <f t="shared" si="19"/>
        <v>5</v>
      </c>
      <c r="R1122">
        <v>1</v>
      </c>
      <c r="S1122">
        <v>5</v>
      </c>
      <c r="T1122">
        <v>0</v>
      </c>
      <c r="U1122">
        <v>0</v>
      </c>
      <c r="V1122">
        <v>0</v>
      </c>
      <c r="W1122" s="3">
        <v>0</v>
      </c>
      <c r="X1122" s="3">
        <v>0</v>
      </c>
      <c r="Y1122" s="3">
        <v>0</v>
      </c>
      <c r="Z1122" s="3">
        <v>0</v>
      </c>
      <c r="AA1122" s="3">
        <v>0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t="s">
        <v>47</v>
      </c>
      <c r="AI1122" t="s">
        <v>48</v>
      </c>
      <c r="AM1122" t="s">
        <v>2053</v>
      </c>
      <c r="AN1122">
        <v>-122.48071743</v>
      </c>
      <c r="AO1122">
        <v>37.78327608</v>
      </c>
    </row>
    <row r="1123" spans="1:41">
      <c r="A1123" s="1" t="s">
        <v>544</v>
      </c>
      <c r="B1123" s="1">
        <v>3</v>
      </c>
      <c r="C1123" s="1" t="s">
        <v>1814</v>
      </c>
      <c r="D1123" s="1" t="s">
        <v>1815</v>
      </c>
      <c r="E1123" t="s">
        <v>42</v>
      </c>
      <c r="F1123" t="s">
        <v>895</v>
      </c>
      <c r="G1123" s="1" t="s">
        <v>900</v>
      </c>
      <c r="H1123" s="1" t="s">
        <v>1169</v>
      </c>
      <c r="I1123">
        <v>232</v>
      </c>
      <c r="K1123" t="s">
        <v>64</v>
      </c>
      <c r="N1123" t="s">
        <v>46</v>
      </c>
      <c r="O1123" t="s">
        <v>1366</v>
      </c>
      <c r="Q1123" s="3">
        <f t="shared" si="19"/>
        <v>2</v>
      </c>
      <c r="R1123">
        <v>1</v>
      </c>
      <c r="S1123">
        <v>0</v>
      </c>
      <c r="T1123">
        <v>1</v>
      </c>
      <c r="U1123">
        <v>1</v>
      </c>
      <c r="V112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0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t="s">
        <v>47</v>
      </c>
      <c r="AI1123" t="s">
        <v>48</v>
      </c>
      <c r="AJ1123" t="s">
        <v>137</v>
      </c>
      <c r="AK1123" t="s">
        <v>117</v>
      </c>
      <c r="AL1123" t="s">
        <v>2054</v>
      </c>
      <c r="AM1123" t="s">
        <v>2055</v>
      </c>
      <c r="AN1123">
        <v>-122.48073158</v>
      </c>
      <c r="AO1123">
        <v>37.783454509999999</v>
      </c>
    </row>
    <row r="1124" spans="1:41">
      <c r="A1124" s="1" t="s">
        <v>544</v>
      </c>
      <c r="B1124" s="1">
        <v>3</v>
      </c>
      <c r="C1124" s="1" t="s">
        <v>1814</v>
      </c>
      <c r="D1124" s="1" t="s">
        <v>1815</v>
      </c>
      <c r="E1124" t="s">
        <v>42</v>
      </c>
      <c r="F1124" t="s">
        <v>895</v>
      </c>
      <c r="G1124" s="1" t="s">
        <v>900</v>
      </c>
      <c r="H1124" s="1" t="s">
        <v>1262</v>
      </c>
      <c r="I1124">
        <v>226</v>
      </c>
      <c r="K1124" t="s">
        <v>64</v>
      </c>
      <c r="N1124" t="s">
        <v>46</v>
      </c>
      <c r="O1124" t="s">
        <v>960</v>
      </c>
      <c r="Q1124" s="3">
        <f t="shared" si="19"/>
        <v>2</v>
      </c>
      <c r="R1124">
        <v>1</v>
      </c>
      <c r="S1124">
        <v>1</v>
      </c>
      <c r="T1124">
        <v>1</v>
      </c>
      <c r="U1124">
        <v>0</v>
      </c>
      <c r="V1124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0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t="s">
        <v>47</v>
      </c>
      <c r="AI1124" t="s">
        <v>48</v>
      </c>
      <c r="AM1124" t="s">
        <v>2056</v>
      </c>
      <c r="AN1124">
        <v>-122.4807036</v>
      </c>
      <c r="AO1124">
        <v>37.783551950000003</v>
      </c>
    </row>
    <row r="1125" spans="1:41">
      <c r="A1125" s="1" t="s">
        <v>544</v>
      </c>
      <c r="B1125" s="1">
        <v>3</v>
      </c>
      <c r="C1125" s="1" t="s">
        <v>1814</v>
      </c>
      <c r="D1125" s="1" t="s">
        <v>1815</v>
      </c>
      <c r="E1125" t="s">
        <v>42</v>
      </c>
      <c r="F1125" t="s">
        <v>895</v>
      </c>
      <c r="G1125" s="1" t="s">
        <v>900</v>
      </c>
      <c r="H1125" s="1" t="s">
        <v>1265</v>
      </c>
      <c r="I1125">
        <v>222</v>
      </c>
      <c r="K1125" t="s">
        <v>64</v>
      </c>
      <c r="N1125" t="s">
        <v>46</v>
      </c>
      <c r="O1125" t="s">
        <v>1023</v>
      </c>
      <c r="Q1125" s="3">
        <f t="shared" si="19"/>
        <v>2</v>
      </c>
      <c r="R1125">
        <v>1</v>
      </c>
      <c r="S1125">
        <v>1</v>
      </c>
      <c r="T1125">
        <v>1</v>
      </c>
      <c r="U1125">
        <v>0</v>
      </c>
      <c r="V1125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t="s">
        <v>47</v>
      </c>
      <c r="AI1125" t="s">
        <v>48</v>
      </c>
      <c r="AM1125" t="s">
        <v>2057</v>
      </c>
      <c r="AN1125">
        <v>-122.48072476999999</v>
      </c>
      <c r="AO1125">
        <v>37.783595030000001</v>
      </c>
    </row>
    <row r="1126" spans="1:41">
      <c r="A1126" s="1" t="s">
        <v>544</v>
      </c>
      <c r="B1126" s="1">
        <v>3</v>
      </c>
      <c r="C1126" s="1" t="s">
        <v>1814</v>
      </c>
      <c r="D1126" s="1" t="s">
        <v>1815</v>
      </c>
      <c r="E1126" t="s">
        <v>42</v>
      </c>
      <c r="F1126" t="s">
        <v>895</v>
      </c>
      <c r="G1126" s="1" t="s">
        <v>900</v>
      </c>
      <c r="H1126" s="1" t="s">
        <v>1268</v>
      </c>
      <c r="I1126" t="s">
        <v>2058</v>
      </c>
      <c r="K1126" t="s">
        <v>64</v>
      </c>
      <c r="N1126" t="s">
        <v>46</v>
      </c>
      <c r="O1126" t="s">
        <v>1262</v>
      </c>
      <c r="Q1126" s="3">
        <f t="shared" si="19"/>
        <v>6</v>
      </c>
      <c r="R1126">
        <v>1</v>
      </c>
      <c r="S1126">
        <v>6</v>
      </c>
      <c r="T1126">
        <v>0</v>
      </c>
      <c r="U1126">
        <v>0</v>
      </c>
      <c r="V1126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0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t="s">
        <v>47</v>
      </c>
      <c r="AI1126" t="s">
        <v>48</v>
      </c>
      <c r="AM1126" t="s">
        <v>2059</v>
      </c>
      <c r="AN1126">
        <v>-122.48066636999999</v>
      </c>
      <c r="AO1126">
        <v>37.78370657</v>
      </c>
    </row>
    <row r="1127" spans="1:41">
      <c r="A1127" s="1" t="s">
        <v>544</v>
      </c>
      <c r="B1127" s="1">
        <v>3</v>
      </c>
      <c r="C1127" s="1" t="s">
        <v>1814</v>
      </c>
      <c r="D1127" s="1" t="s">
        <v>1815</v>
      </c>
      <c r="E1127" t="s">
        <v>42</v>
      </c>
      <c r="F1127" t="s">
        <v>895</v>
      </c>
      <c r="G1127" s="1" t="s">
        <v>900</v>
      </c>
      <c r="H1127" s="1" t="s">
        <v>1271</v>
      </c>
      <c r="I1127">
        <v>180</v>
      </c>
      <c r="K1127" t="s">
        <v>64</v>
      </c>
      <c r="N1127" t="s">
        <v>46</v>
      </c>
      <c r="O1127" t="s">
        <v>1031</v>
      </c>
      <c r="Q1127" s="3">
        <f t="shared" si="19"/>
        <v>1</v>
      </c>
      <c r="R1127">
        <v>1</v>
      </c>
      <c r="S1127">
        <v>1</v>
      </c>
      <c r="T1127">
        <v>0</v>
      </c>
      <c r="U1127">
        <v>0</v>
      </c>
      <c r="V1127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0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t="s">
        <v>47</v>
      </c>
      <c r="AI1127" t="s">
        <v>48</v>
      </c>
      <c r="AM1127" t="s">
        <v>2060</v>
      </c>
      <c r="AN1127">
        <v>-122.48072155</v>
      </c>
      <c r="AO1127">
        <v>37.784503110000003</v>
      </c>
    </row>
    <row r="1128" spans="1:41">
      <c r="A1128" s="1" t="s">
        <v>544</v>
      </c>
      <c r="B1128" s="1">
        <v>3</v>
      </c>
      <c r="C1128" s="1" t="s">
        <v>1814</v>
      </c>
      <c r="D1128" s="1" t="s">
        <v>1815</v>
      </c>
      <c r="E1128" t="s">
        <v>42</v>
      </c>
      <c r="F1128" t="s">
        <v>895</v>
      </c>
      <c r="G1128" s="1" t="s">
        <v>900</v>
      </c>
      <c r="H1128" s="1" t="s">
        <v>1274</v>
      </c>
      <c r="I1128">
        <v>178</v>
      </c>
      <c r="K1128" t="s">
        <v>64</v>
      </c>
      <c r="N1128" t="s">
        <v>46</v>
      </c>
      <c r="O1128" t="s">
        <v>1036</v>
      </c>
      <c r="Q1128" s="3">
        <f t="shared" si="19"/>
        <v>1</v>
      </c>
      <c r="R1128">
        <v>1</v>
      </c>
      <c r="S1128">
        <v>1</v>
      </c>
      <c r="T1128">
        <v>0</v>
      </c>
      <c r="U1128">
        <v>0</v>
      </c>
      <c r="V1128">
        <v>0</v>
      </c>
      <c r="W1128" s="3">
        <v>0</v>
      </c>
      <c r="X1128" s="3">
        <v>0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t="s">
        <v>47</v>
      </c>
      <c r="AI1128" t="s">
        <v>48</v>
      </c>
      <c r="AM1128" t="s">
        <v>2061</v>
      </c>
      <c r="AN1128">
        <v>-122.48073133</v>
      </c>
      <c r="AO1128">
        <v>37.784323329999999</v>
      </c>
    </row>
    <row r="1129" spans="1:41">
      <c r="A1129" s="1" t="s">
        <v>544</v>
      </c>
      <c r="B1129" s="1">
        <v>3</v>
      </c>
      <c r="C1129" s="1" t="s">
        <v>1814</v>
      </c>
      <c r="D1129" s="1" t="s">
        <v>1815</v>
      </c>
      <c r="E1129" t="s">
        <v>42</v>
      </c>
      <c r="F1129" t="s">
        <v>895</v>
      </c>
      <c r="G1129" s="1" t="s">
        <v>900</v>
      </c>
      <c r="H1129" s="1" t="s">
        <v>1277</v>
      </c>
      <c r="I1129" t="s">
        <v>2062</v>
      </c>
      <c r="K1129" t="s">
        <v>64</v>
      </c>
      <c r="N1129" t="s">
        <v>46</v>
      </c>
      <c r="O1129" t="s">
        <v>1386</v>
      </c>
      <c r="Q1129" s="3">
        <f t="shared" si="19"/>
        <v>2</v>
      </c>
      <c r="R1129">
        <v>1</v>
      </c>
      <c r="S1129">
        <v>2</v>
      </c>
      <c r="T1129">
        <v>0</v>
      </c>
      <c r="U1129">
        <v>0</v>
      </c>
      <c r="V1129">
        <v>0</v>
      </c>
      <c r="W1129" s="3">
        <v>0</v>
      </c>
      <c r="X1129" s="3">
        <v>0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t="s">
        <v>47</v>
      </c>
      <c r="AI1129" t="s">
        <v>48</v>
      </c>
      <c r="AM1129" t="s">
        <v>2063</v>
      </c>
      <c r="AN1129">
        <v>-122.48078341</v>
      </c>
      <c r="AO1129">
        <v>37.784575060000002</v>
      </c>
    </row>
    <row r="1130" spans="1:41">
      <c r="A1130" s="1" t="s">
        <v>544</v>
      </c>
      <c r="B1130" s="1">
        <v>3</v>
      </c>
      <c r="C1130" s="1" t="s">
        <v>1814</v>
      </c>
      <c r="D1130" s="1" t="s">
        <v>1815</v>
      </c>
      <c r="E1130" t="s">
        <v>42</v>
      </c>
      <c r="F1130" t="s">
        <v>895</v>
      </c>
      <c r="G1130" s="1" t="s">
        <v>900</v>
      </c>
      <c r="H1130" s="1" t="s">
        <v>1216</v>
      </c>
      <c r="I1130" t="s">
        <v>2064</v>
      </c>
      <c r="K1130" t="s">
        <v>64</v>
      </c>
      <c r="N1130" t="s">
        <v>46</v>
      </c>
      <c r="O1130" t="s">
        <v>1333</v>
      </c>
      <c r="Q1130" s="3">
        <f t="shared" si="19"/>
        <v>2</v>
      </c>
      <c r="R1130">
        <v>1</v>
      </c>
      <c r="S1130">
        <v>2</v>
      </c>
      <c r="T1130">
        <v>0</v>
      </c>
      <c r="U1130">
        <v>0</v>
      </c>
      <c r="V1130">
        <v>0</v>
      </c>
      <c r="W1130" s="3">
        <v>0</v>
      </c>
      <c r="X1130" s="3">
        <v>0</v>
      </c>
      <c r="Y1130" s="3">
        <v>0</v>
      </c>
      <c r="Z1130" s="3">
        <v>0</v>
      </c>
      <c r="AA1130" s="3">
        <v>0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t="s">
        <v>47</v>
      </c>
      <c r="AI1130" t="s">
        <v>48</v>
      </c>
      <c r="AM1130" t="s">
        <v>2065</v>
      </c>
      <c r="AN1130">
        <v>-122.48076339000001</v>
      </c>
      <c r="AO1130">
        <v>37.784805679999998</v>
      </c>
    </row>
    <row r="1131" spans="1:41">
      <c r="A1131" s="1" t="s">
        <v>544</v>
      </c>
      <c r="B1131" s="1">
        <v>3</v>
      </c>
      <c r="C1131" s="1" t="s">
        <v>1814</v>
      </c>
      <c r="D1131" s="1" t="s">
        <v>1815</v>
      </c>
      <c r="E1131" t="s">
        <v>42</v>
      </c>
      <c r="F1131" t="s">
        <v>895</v>
      </c>
      <c r="G1131" s="1" t="s">
        <v>900</v>
      </c>
      <c r="H1131" s="1" t="s">
        <v>1281</v>
      </c>
      <c r="I1131" t="s">
        <v>2066</v>
      </c>
      <c r="K1131" t="s">
        <v>64</v>
      </c>
      <c r="N1131" t="s">
        <v>46</v>
      </c>
      <c r="O1131" t="s">
        <v>1062</v>
      </c>
      <c r="Q1131" s="3">
        <f t="shared" si="19"/>
        <v>2</v>
      </c>
      <c r="R1131">
        <v>1</v>
      </c>
      <c r="S1131">
        <v>2</v>
      </c>
      <c r="T1131">
        <v>0</v>
      </c>
      <c r="U1131">
        <v>0</v>
      </c>
      <c r="V1131">
        <v>0</v>
      </c>
      <c r="W1131" s="3">
        <v>0</v>
      </c>
      <c r="X1131" s="3">
        <v>0</v>
      </c>
      <c r="Y1131" s="3">
        <v>0</v>
      </c>
      <c r="Z1131" s="3">
        <v>0</v>
      </c>
      <c r="AA1131" s="3">
        <v>0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t="s">
        <v>47</v>
      </c>
      <c r="AI1131" t="s">
        <v>48</v>
      </c>
      <c r="AM1131" t="s">
        <v>2067</v>
      </c>
      <c r="AN1131">
        <v>-122.48077273</v>
      </c>
      <c r="AO1131">
        <v>37.78501266</v>
      </c>
    </row>
    <row r="1132" spans="1:41">
      <c r="A1132" s="1" t="s">
        <v>544</v>
      </c>
      <c r="B1132" s="1">
        <v>3</v>
      </c>
      <c r="C1132" s="1" t="s">
        <v>1814</v>
      </c>
      <c r="D1132" s="1" t="s">
        <v>1815</v>
      </c>
      <c r="E1132" t="s">
        <v>42</v>
      </c>
      <c r="F1132" t="s">
        <v>895</v>
      </c>
      <c r="G1132" s="1" t="s">
        <v>900</v>
      </c>
      <c r="H1132" s="1" t="s">
        <v>1284</v>
      </c>
      <c r="I1132" t="s">
        <v>2068</v>
      </c>
      <c r="K1132" t="s">
        <v>64</v>
      </c>
      <c r="N1132" t="s">
        <v>46</v>
      </c>
      <c r="O1132" t="s">
        <v>1124</v>
      </c>
      <c r="Q1132" s="3">
        <f t="shared" si="19"/>
        <v>2</v>
      </c>
      <c r="R1132">
        <v>1</v>
      </c>
      <c r="S1132">
        <v>2</v>
      </c>
      <c r="T1132">
        <v>0</v>
      </c>
      <c r="U1132">
        <v>0</v>
      </c>
      <c r="V1132">
        <v>0</v>
      </c>
      <c r="W1132" s="3">
        <v>0</v>
      </c>
      <c r="X1132" s="3">
        <v>0</v>
      </c>
      <c r="Y1132" s="3">
        <v>0</v>
      </c>
      <c r="Z1132" s="3">
        <v>0</v>
      </c>
      <c r="AA1132" s="3">
        <v>0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t="s">
        <v>47</v>
      </c>
      <c r="AI1132" t="s">
        <v>48</v>
      </c>
      <c r="AM1132" t="s">
        <v>2069</v>
      </c>
      <c r="AN1132">
        <v>-122.48079669000001</v>
      </c>
      <c r="AO1132">
        <v>37.78519661</v>
      </c>
    </row>
    <row r="1133" spans="1:41">
      <c r="A1133" s="1" t="s">
        <v>544</v>
      </c>
      <c r="B1133" s="1">
        <v>3</v>
      </c>
      <c r="C1133" s="1" t="s">
        <v>1814</v>
      </c>
      <c r="D1133" s="1" t="s">
        <v>1815</v>
      </c>
      <c r="E1133" t="s">
        <v>42</v>
      </c>
      <c r="F1133" t="s">
        <v>895</v>
      </c>
      <c r="G1133" s="1" t="s">
        <v>900</v>
      </c>
      <c r="H1133" s="1" t="s">
        <v>1287</v>
      </c>
      <c r="I1133" t="s">
        <v>2070</v>
      </c>
      <c r="K1133" t="s">
        <v>64</v>
      </c>
      <c r="N1133" t="s">
        <v>46</v>
      </c>
      <c r="O1133" t="s">
        <v>1097</v>
      </c>
      <c r="Q1133" s="3">
        <f t="shared" si="19"/>
        <v>3</v>
      </c>
      <c r="R1133">
        <v>1</v>
      </c>
      <c r="S1133">
        <v>2</v>
      </c>
      <c r="T1133">
        <v>1</v>
      </c>
      <c r="U1133">
        <v>0</v>
      </c>
      <c r="V1133">
        <v>0</v>
      </c>
      <c r="W1133" s="3">
        <v>0</v>
      </c>
      <c r="X1133" s="3">
        <v>0</v>
      </c>
      <c r="Y1133" s="3">
        <v>0</v>
      </c>
      <c r="Z1133" s="3">
        <v>0</v>
      </c>
      <c r="AA1133" s="3">
        <v>0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t="s">
        <v>47</v>
      </c>
      <c r="AI1133" t="s">
        <v>48</v>
      </c>
      <c r="AM1133" t="s">
        <v>2071</v>
      </c>
      <c r="AN1133">
        <v>-122.48087335</v>
      </c>
      <c r="AO1133">
        <v>37.785366840000002</v>
      </c>
    </row>
    <row r="1134" spans="1:41">
      <c r="A1134" s="1" t="s">
        <v>544</v>
      </c>
      <c r="B1134" s="1">
        <v>3</v>
      </c>
      <c r="C1134" s="1" t="s">
        <v>1814</v>
      </c>
      <c r="D1134" s="1" t="s">
        <v>1815</v>
      </c>
      <c r="E1134" t="s">
        <v>42</v>
      </c>
      <c r="F1134" t="s">
        <v>895</v>
      </c>
      <c r="G1134" s="1" t="s">
        <v>900</v>
      </c>
      <c r="H1134" s="1" t="s">
        <v>1289</v>
      </c>
      <c r="I1134" t="s">
        <v>2072</v>
      </c>
      <c r="K1134" t="s">
        <v>64</v>
      </c>
      <c r="N1134" t="s">
        <v>46</v>
      </c>
      <c r="O1134" t="s">
        <v>1084</v>
      </c>
      <c r="Q1134" s="3">
        <f t="shared" si="19"/>
        <v>3</v>
      </c>
      <c r="R1134">
        <v>1</v>
      </c>
      <c r="S1134">
        <v>3</v>
      </c>
      <c r="T1134">
        <v>0</v>
      </c>
      <c r="U1134">
        <v>0</v>
      </c>
      <c r="V1134">
        <v>0</v>
      </c>
      <c r="W1134" s="3">
        <v>0</v>
      </c>
      <c r="X1134" s="3">
        <v>0</v>
      </c>
      <c r="Y1134" s="3">
        <v>0</v>
      </c>
      <c r="Z1134" s="3">
        <v>0</v>
      </c>
      <c r="AA1134" s="3">
        <v>0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t="s">
        <v>47</v>
      </c>
      <c r="AI1134" t="s">
        <v>48</v>
      </c>
      <c r="AM1134" t="s">
        <v>2073</v>
      </c>
      <c r="AN1134">
        <v>-122.48086170000001</v>
      </c>
      <c r="AO1134">
        <v>37.785469290000002</v>
      </c>
    </row>
    <row r="1135" spans="1:41">
      <c r="A1135" s="1" t="s">
        <v>544</v>
      </c>
      <c r="B1135" s="1">
        <v>3</v>
      </c>
      <c r="C1135" s="1" t="s">
        <v>1814</v>
      </c>
      <c r="D1135" s="1" t="s">
        <v>1815</v>
      </c>
      <c r="E1135" t="s">
        <v>42</v>
      </c>
      <c r="F1135" t="s">
        <v>895</v>
      </c>
      <c r="G1135" s="1" t="s">
        <v>900</v>
      </c>
      <c r="H1135" s="1" t="s">
        <v>1291</v>
      </c>
      <c r="I1135" t="s">
        <v>2074</v>
      </c>
      <c r="K1135" t="s">
        <v>64</v>
      </c>
      <c r="N1135" t="s">
        <v>46</v>
      </c>
      <c r="O1135" t="s">
        <v>1229</v>
      </c>
      <c r="Q1135" s="3">
        <f t="shared" si="19"/>
        <v>3</v>
      </c>
      <c r="R1135">
        <v>1</v>
      </c>
      <c r="S1135">
        <v>3</v>
      </c>
      <c r="T1135">
        <v>0</v>
      </c>
      <c r="U1135">
        <v>0</v>
      </c>
      <c r="V1135">
        <v>0</v>
      </c>
      <c r="W1135" s="3">
        <v>0</v>
      </c>
      <c r="X1135" s="3">
        <v>0</v>
      </c>
      <c r="Y1135" s="3">
        <v>0</v>
      </c>
      <c r="Z1135" s="3">
        <v>0</v>
      </c>
      <c r="AA1135" s="3">
        <v>0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t="s">
        <v>47</v>
      </c>
      <c r="AI1135" t="s">
        <v>48</v>
      </c>
      <c r="AM1135" t="s">
        <v>2075</v>
      </c>
      <c r="AN1135">
        <v>-122.48084385999999</v>
      </c>
      <c r="AO1135">
        <v>37.785589649999999</v>
      </c>
    </row>
    <row r="1136" spans="1:41">
      <c r="A1136" s="1" t="s">
        <v>544</v>
      </c>
      <c r="B1136" s="1">
        <v>3</v>
      </c>
      <c r="C1136" s="1" t="s">
        <v>1814</v>
      </c>
      <c r="D1136" s="1" t="s">
        <v>1815</v>
      </c>
      <c r="E1136" t="s">
        <v>42</v>
      </c>
      <c r="F1136" t="s">
        <v>895</v>
      </c>
      <c r="G1136" s="1" t="s">
        <v>900</v>
      </c>
      <c r="H1136" s="1" t="s">
        <v>1294</v>
      </c>
      <c r="I1136" t="s">
        <v>2076</v>
      </c>
      <c r="K1136" t="s">
        <v>528</v>
      </c>
      <c r="N1136" t="s">
        <v>46</v>
      </c>
      <c r="O1136" t="s">
        <v>2077</v>
      </c>
      <c r="Q1136" s="3">
        <f t="shared" si="19"/>
        <v>5</v>
      </c>
      <c r="R1136">
        <v>1</v>
      </c>
      <c r="S1136">
        <v>3</v>
      </c>
      <c r="T1136">
        <v>2</v>
      </c>
      <c r="U1136">
        <v>0</v>
      </c>
      <c r="V1136">
        <v>0</v>
      </c>
      <c r="W1136" s="3">
        <v>0</v>
      </c>
      <c r="X1136" s="3">
        <v>0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t="s">
        <v>47</v>
      </c>
      <c r="AI1136" t="s">
        <v>48</v>
      </c>
      <c r="AK1136" t="s">
        <v>1935</v>
      </c>
      <c r="AL1136" t="s">
        <v>2078</v>
      </c>
      <c r="AM1136" t="s">
        <v>2079</v>
      </c>
      <c r="AN1136">
        <v>-122.4798167</v>
      </c>
      <c r="AO1136">
        <v>37.785668039999997</v>
      </c>
    </row>
    <row r="1137" spans="1:41">
      <c r="A1137" s="1" t="s">
        <v>544</v>
      </c>
      <c r="B1137" s="1">
        <v>3</v>
      </c>
      <c r="C1137" s="1" t="s">
        <v>1814</v>
      </c>
      <c r="D1137" s="1" t="s">
        <v>1815</v>
      </c>
      <c r="E1137" t="s">
        <v>42</v>
      </c>
      <c r="F1137" t="s">
        <v>895</v>
      </c>
      <c r="G1137" s="1" t="s">
        <v>900</v>
      </c>
      <c r="H1137" s="1" t="s">
        <v>1297</v>
      </c>
      <c r="I1137" t="s">
        <v>2080</v>
      </c>
      <c r="K1137" t="s">
        <v>528</v>
      </c>
      <c r="N1137" t="s">
        <v>46</v>
      </c>
      <c r="O1137" t="s">
        <v>958</v>
      </c>
      <c r="Q1137" s="3">
        <f t="shared" si="19"/>
        <v>2</v>
      </c>
      <c r="R1137">
        <v>1</v>
      </c>
      <c r="S1137">
        <v>2</v>
      </c>
      <c r="T1137">
        <v>0</v>
      </c>
      <c r="U1137">
        <v>0</v>
      </c>
      <c r="V1137">
        <v>0</v>
      </c>
      <c r="W1137" s="3">
        <v>0</v>
      </c>
      <c r="X1137" s="3">
        <v>0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t="s">
        <v>47</v>
      </c>
      <c r="AI1137" t="s">
        <v>48</v>
      </c>
      <c r="AM1137" t="s">
        <v>2081</v>
      </c>
      <c r="AN1137">
        <v>-122.47988192</v>
      </c>
      <c r="AO1137">
        <v>37.785565640000002</v>
      </c>
    </row>
    <row r="1138" spans="1:41">
      <c r="A1138" s="1" t="s">
        <v>544</v>
      </c>
      <c r="B1138" s="1">
        <v>3</v>
      </c>
      <c r="C1138" s="1" t="s">
        <v>1814</v>
      </c>
      <c r="D1138" s="1" t="s">
        <v>1815</v>
      </c>
      <c r="E1138" t="s">
        <v>42</v>
      </c>
      <c r="F1138" t="s">
        <v>895</v>
      </c>
      <c r="G1138" s="1" t="s">
        <v>900</v>
      </c>
      <c r="H1138" s="1" t="s">
        <v>1300</v>
      </c>
      <c r="I1138" t="s">
        <v>2082</v>
      </c>
      <c r="K1138" t="s">
        <v>528</v>
      </c>
      <c r="N1138" t="s">
        <v>46</v>
      </c>
      <c r="O1138" t="s">
        <v>1012</v>
      </c>
      <c r="Q1138" s="3">
        <f t="shared" si="19"/>
        <v>2</v>
      </c>
      <c r="R1138">
        <v>1</v>
      </c>
      <c r="S1138">
        <v>2</v>
      </c>
      <c r="T1138">
        <v>0</v>
      </c>
      <c r="U1138">
        <v>0</v>
      </c>
      <c r="V1138">
        <v>0</v>
      </c>
      <c r="W1138" s="3">
        <v>0</v>
      </c>
      <c r="X1138" s="3">
        <v>0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t="s">
        <v>47</v>
      </c>
      <c r="AI1138" t="s">
        <v>48</v>
      </c>
      <c r="AM1138" t="s">
        <v>2083</v>
      </c>
      <c r="AN1138">
        <v>-122.47984794</v>
      </c>
      <c r="AO1138">
        <v>37.785529859999997</v>
      </c>
    </row>
    <row r="1139" spans="1:41">
      <c r="A1139" s="1" t="s">
        <v>544</v>
      </c>
      <c r="B1139" s="1">
        <v>3</v>
      </c>
      <c r="C1139" s="1" t="s">
        <v>1814</v>
      </c>
      <c r="D1139" s="1" t="s">
        <v>1815</v>
      </c>
      <c r="E1139" t="s">
        <v>42</v>
      </c>
      <c r="F1139" t="s">
        <v>895</v>
      </c>
      <c r="G1139" s="1" t="s">
        <v>900</v>
      </c>
      <c r="H1139" s="1" t="s">
        <v>1303</v>
      </c>
      <c r="I1139" t="s">
        <v>2084</v>
      </c>
      <c r="K1139" t="s">
        <v>528</v>
      </c>
      <c r="N1139" t="s">
        <v>98</v>
      </c>
      <c r="O1139" t="s">
        <v>1329</v>
      </c>
      <c r="Q1139" s="3">
        <f t="shared" si="19"/>
        <v>2</v>
      </c>
      <c r="R1139">
        <v>1</v>
      </c>
      <c r="S1139">
        <v>0</v>
      </c>
      <c r="T1139">
        <v>1</v>
      </c>
      <c r="U1139">
        <v>1</v>
      </c>
      <c r="V1139">
        <v>0</v>
      </c>
      <c r="W1139" s="3">
        <v>0</v>
      </c>
      <c r="X1139" s="3">
        <v>0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t="s">
        <v>47</v>
      </c>
      <c r="AI1139" t="s">
        <v>48</v>
      </c>
      <c r="AJ1139" t="s">
        <v>137</v>
      </c>
      <c r="AK1139" t="s">
        <v>117</v>
      </c>
      <c r="AL1139" t="s">
        <v>2085</v>
      </c>
      <c r="AM1139" t="s">
        <v>2086</v>
      </c>
      <c r="AN1139">
        <v>-122.47970285</v>
      </c>
      <c r="AO1139">
        <v>37.785383189999997</v>
      </c>
    </row>
    <row r="1140" spans="1:41">
      <c r="A1140" s="1" t="s">
        <v>544</v>
      </c>
      <c r="B1140" s="1">
        <v>3</v>
      </c>
      <c r="C1140" s="1" t="s">
        <v>1814</v>
      </c>
      <c r="D1140" s="1" t="s">
        <v>1815</v>
      </c>
      <c r="E1140" t="s">
        <v>42</v>
      </c>
      <c r="F1140" t="s">
        <v>895</v>
      </c>
      <c r="G1140" s="1" t="s">
        <v>900</v>
      </c>
      <c r="H1140" s="1" t="s">
        <v>1306</v>
      </c>
      <c r="I1140" t="s">
        <v>2087</v>
      </c>
      <c r="K1140" t="s">
        <v>528</v>
      </c>
      <c r="N1140" t="s">
        <v>46</v>
      </c>
      <c r="O1140" t="s">
        <v>1097</v>
      </c>
      <c r="Q1140" s="3">
        <f t="shared" si="19"/>
        <v>2</v>
      </c>
      <c r="R1140">
        <v>1</v>
      </c>
      <c r="S1140">
        <v>2</v>
      </c>
      <c r="T1140">
        <v>0</v>
      </c>
      <c r="U1140">
        <v>0</v>
      </c>
      <c r="V1140">
        <v>0</v>
      </c>
      <c r="W1140" s="3">
        <v>0</v>
      </c>
      <c r="X1140" s="3">
        <v>0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t="s">
        <v>47</v>
      </c>
      <c r="AI1140" t="s">
        <v>50</v>
      </c>
      <c r="AM1140" t="s">
        <v>2088</v>
      </c>
      <c r="AN1140">
        <v>-122.47982002000001</v>
      </c>
      <c r="AO1140">
        <v>37.785409489999999</v>
      </c>
    </row>
    <row r="1141" spans="1:41">
      <c r="A1141" s="1" t="s">
        <v>544</v>
      </c>
      <c r="B1141" s="1">
        <v>3</v>
      </c>
      <c r="C1141" s="1" t="s">
        <v>1814</v>
      </c>
      <c r="D1141" s="1" t="s">
        <v>1815</v>
      </c>
      <c r="E1141" t="s">
        <v>42</v>
      </c>
      <c r="F1141" t="s">
        <v>895</v>
      </c>
      <c r="G1141" s="1" t="s">
        <v>900</v>
      </c>
      <c r="H1141" s="1" t="s">
        <v>1308</v>
      </c>
      <c r="I1141" t="s">
        <v>2089</v>
      </c>
      <c r="K1141" t="s">
        <v>528</v>
      </c>
      <c r="N1141" t="s">
        <v>46</v>
      </c>
      <c r="O1141" t="s">
        <v>1129</v>
      </c>
      <c r="Q1141" s="3">
        <f t="shared" si="19"/>
        <v>4</v>
      </c>
      <c r="R1141">
        <v>1</v>
      </c>
      <c r="S1141">
        <v>4</v>
      </c>
      <c r="T1141">
        <v>0</v>
      </c>
      <c r="U1141">
        <v>0</v>
      </c>
      <c r="V1141">
        <v>0</v>
      </c>
      <c r="W1141" s="3">
        <v>0</v>
      </c>
      <c r="X1141" s="3">
        <v>0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t="s">
        <v>47</v>
      </c>
      <c r="AI1141" t="s">
        <v>48</v>
      </c>
      <c r="AL1141" t="s">
        <v>2090</v>
      </c>
      <c r="AM1141" t="s">
        <v>2091</v>
      </c>
      <c r="AN1141">
        <v>-122.47988426000001</v>
      </c>
      <c r="AO1141">
        <v>37.78524341</v>
      </c>
    </row>
    <row r="1142" spans="1:41">
      <c r="A1142" s="1" t="s">
        <v>544</v>
      </c>
      <c r="B1142" s="1">
        <v>3</v>
      </c>
      <c r="C1142" s="1" t="s">
        <v>1814</v>
      </c>
      <c r="D1142" s="1" t="s">
        <v>1815</v>
      </c>
      <c r="E1142" t="s">
        <v>42</v>
      </c>
      <c r="F1142" t="s">
        <v>895</v>
      </c>
      <c r="G1142" s="1" t="s">
        <v>900</v>
      </c>
      <c r="H1142" s="1" t="s">
        <v>1310</v>
      </c>
      <c r="I1142" t="s">
        <v>2092</v>
      </c>
      <c r="K1142" t="s">
        <v>528</v>
      </c>
      <c r="N1142" t="s">
        <v>46</v>
      </c>
      <c r="O1142" t="s">
        <v>1205</v>
      </c>
      <c r="Q1142" s="3">
        <f t="shared" si="19"/>
        <v>2</v>
      </c>
      <c r="R1142">
        <v>1</v>
      </c>
      <c r="S1142">
        <v>2</v>
      </c>
      <c r="T1142">
        <v>0</v>
      </c>
      <c r="U1142">
        <v>0</v>
      </c>
      <c r="V1142">
        <v>0</v>
      </c>
      <c r="W1142" s="3">
        <v>0</v>
      </c>
      <c r="X1142" s="3">
        <v>0</v>
      </c>
      <c r="Y1142" s="3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t="s">
        <v>47</v>
      </c>
      <c r="AI1142" t="s">
        <v>48</v>
      </c>
      <c r="AM1142" t="s">
        <v>2093</v>
      </c>
      <c r="AN1142">
        <v>-122.47981806999999</v>
      </c>
      <c r="AO1142">
        <v>37.78506204</v>
      </c>
    </row>
    <row r="1143" spans="1:41">
      <c r="A1143" s="1" t="s">
        <v>544</v>
      </c>
      <c r="B1143" s="1">
        <v>3</v>
      </c>
      <c r="C1143" s="1" t="s">
        <v>1814</v>
      </c>
      <c r="D1143" s="1" t="s">
        <v>1815</v>
      </c>
      <c r="E1143" t="s">
        <v>42</v>
      </c>
      <c r="F1143" t="s">
        <v>895</v>
      </c>
      <c r="G1143" s="1" t="s">
        <v>900</v>
      </c>
      <c r="H1143" s="1" t="s">
        <v>1312</v>
      </c>
      <c r="I1143" t="s">
        <v>2094</v>
      </c>
      <c r="K1143" t="s">
        <v>528</v>
      </c>
      <c r="N1143" t="s">
        <v>46</v>
      </c>
      <c r="O1143" t="s">
        <v>1404</v>
      </c>
      <c r="Q1143" s="3">
        <f t="shared" si="19"/>
        <v>4</v>
      </c>
      <c r="R1143">
        <v>1</v>
      </c>
      <c r="S1143">
        <v>4</v>
      </c>
      <c r="T1143">
        <v>0</v>
      </c>
      <c r="U1143">
        <v>0</v>
      </c>
      <c r="V1143">
        <v>0</v>
      </c>
      <c r="W1143" s="3">
        <v>0</v>
      </c>
      <c r="X1143" s="3">
        <v>0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t="s">
        <v>47</v>
      </c>
      <c r="AI1143" t="s">
        <v>48</v>
      </c>
      <c r="AK1143" t="s">
        <v>1935</v>
      </c>
      <c r="AL1143" t="s">
        <v>2095</v>
      </c>
      <c r="AM1143" t="s">
        <v>2096</v>
      </c>
      <c r="AN1143">
        <v>-122.47971188</v>
      </c>
      <c r="AO1143">
        <v>37.78504873</v>
      </c>
    </row>
    <row r="1144" spans="1:41">
      <c r="A1144" s="1" t="s">
        <v>544</v>
      </c>
      <c r="B1144" s="1">
        <v>3</v>
      </c>
      <c r="C1144" s="1" t="s">
        <v>1814</v>
      </c>
      <c r="D1144" s="1" t="s">
        <v>1815</v>
      </c>
      <c r="E1144" t="s">
        <v>42</v>
      </c>
      <c r="F1144" t="s">
        <v>895</v>
      </c>
      <c r="G1144" s="1" t="s">
        <v>900</v>
      </c>
      <c r="H1144" s="1" t="s">
        <v>1315</v>
      </c>
      <c r="I1144" t="s">
        <v>2097</v>
      </c>
      <c r="K1144" t="s">
        <v>528</v>
      </c>
      <c r="N1144" t="s">
        <v>46</v>
      </c>
      <c r="O1144" t="s">
        <v>1104</v>
      </c>
      <c r="Q1144" s="3">
        <f t="shared" si="19"/>
        <v>2</v>
      </c>
      <c r="R1144">
        <v>1</v>
      </c>
      <c r="S1144">
        <v>2</v>
      </c>
      <c r="T1144">
        <v>0</v>
      </c>
      <c r="U1144">
        <v>0</v>
      </c>
      <c r="V1144">
        <v>0</v>
      </c>
      <c r="W1144" s="3">
        <v>0</v>
      </c>
      <c r="X1144" s="3">
        <v>0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t="s">
        <v>47</v>
      </c>
      <c r="AI1144" t="s">
        <v>48</v>
      </c>
      <c r="AM1144" t="s">
        <v>2098</v>
      </c>
      <c r="AN1144">
        <v>-122.47983696999999</v>
      </c>
      <c r="AO1144">
        <v>37.784860969999997</v>
      </c>
    </row>
    <row r="1145" spans="1:41">
      <c r="A1145" s="1" t="s">
        <v>544</v>
      </c>
      <c r="B1145" s="1">
        <v>3</v>
      </c>
      <c r="C1145" s="1" t="s">
        <v>1814</v>
      </c>
      <c r="D1145" s="1" t="s">
        <v>1815</v>
      </c>
      <c r="E1145" t="s">
        <v>42</v>
      </c>
      <c r="F1145" t="s">
        <v>895</v>
      </c>
      <c r="G1145" s="1" t="s">
        <v>900</v>
      </c>
      <c r="H1145" s="1" t="s">
        <v>1317</v>
      </c>
      <c r="I1145" t="s">
        <v>2099</v>
      </c>
      <c r="K1145" t="s">
        <v>528</v>
      </c>
      <c r="N1145" t="s">
        <v>46</v>
      </c>
      <c r="O1145" t="s">
        <v>1082</v>
      </c>
      <c r="Q1145" s="3">
        <f t="shared" si="19"/>
        <v>3</v>
      </c>
      <c r="R1145">
        <v>1</v>
      </c>
      <c r="S1145">
        <v>2</v>
      </c>
      <c r="T1145">
        <v>1</v>
      </c>
      <c r="U1145">
        <v>0</v>
      </c>
      <c r="V1145">
        <v>0</v>
      </c>
      <c r="W1145" s="3">
        <v>0</v>
      </c>
      <c r="X1145" s="3">
        <v>0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t="s">
        <v>47</v>
      </c>
      <c r="AI1145" t="s">
        <v>48</v>
      </c>
      <c r="AL1145" t="s">
        <v>2100</v>
      </c>
      <c r="AM1145" t="s">
        <v>2101</v>
      </c>
      <c r="AN1145">
        <v>-122.47968886</v>
      </c>
      <c r="AO1145">
        <v>37.784859300000001</v>
      </c>
    </row>
    <row r="1146" spans="1:41">
      <c r="A1146" s="1" t="s">
        <v>544</v>
      </c>
      <c r="B1146" s="1">
        <v>3</v>
      </c>
      <c r="C1146" s="1" t="s">
        <v>1814</v>
      </c>
      <c r="D1146" s="1" t="s">
        <v>1815</v>
      </c>
      <c r="E1146" t="s">
        <v>42</v>
      </c>
      <c r="F1146" t="s">
        <v>895</v>
      </c>
      <c r="G1146" s="1" t="s">
        <v>900</v>
      </c>
      <c r="H1146" s="1" t="s">
        <v>1320</v>
      </c>
      <c r="I1146" t="s">
        <v>2102</v>
      </c>
      <c r="K1146" t="s">
        <v>528</v>
      </c>
      <c r="N1146" t="s">
        <v>46</v>
      </c>
      <c r="O1146" t="s">
        <v>1004</v>
      </c>
      <c r="Q1146" s="3">
        <f t="shared" si="19"/>
        <v>5</v>
      </c>
      <c r="R1146">
        <v>1</v>
      </c>
      <c r="S1146">
        <v>4</v>
      </c>
      <c r="T1146">
        <v>0</v>
      </c>
      <c r="U1146">
        <v>1</v>
      </c>
      <c r="V1146">
        <v>0</v>
      </c>
      <c r="W1146" s="3">
        <v>0</v>
      </c>
      <c r="X1146" s="3">
        <v>0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t="s">
        <v>47</v>
      </c>
      <c r="AI1146" t="s">
        <v>48</v>
      </c>
      <c r="AM1146" t="s">
        <v>2103</v>
      </c>
      <c r="AN1146">
        <v>-122.47983132</v>
      </c>
      <c r="AO1146">
        <v>37.784760349999999</v>
      </c>
    </row>
    <row r="1147" spans="1:41">
      <c r="A1147" s="1" t="s">
        <v>544</v>
      </c>
      <c r="B1147" s="1">
        <v>3</v>
      </c>
      <c r="C1147" s="1" t="s">
        <v>1814</v>
      </c>
      <c r="D1147" s="1" t="s">
        <v>1815</v>
      </c>
      <c r="E1147" t="s">
        <v>42</v>
      </c>
      <c r="F1147" t="s">
        <v>895</v>
      </c>
      <c r="G1147" s="1" t="s">
        <v>900</v>
      </c>
      <c r="H1147" s="1" t="s">
        <v>1323</v>
      </c>
      <c r="I1147" t="s">
        <v>2104</v>
      </c>
      <c r="K1147" t="s">
        <v>528</v>
      </c>
      <c r="N1147" t="s">
        <v>46</v>
      </c>
      <c r="O1147" t="s">
        <v>950</v>
      </c>
      <c r="Q1147" s="3">
        <f t="shared" si="19"/>
        <v>1</v>
      </c>
      <c r="R1147">
        <v>1</v>
      </c>
      <c r="S1147">
        <v>1</v>
      </c>
      <c r="T1147">
        <v>0</v>
      </c>
      <c r="U1147">
        <v>0</v>
      </c>
      <c r="V1147">
        <v>0</v>
      </c>
      <c r="W1147" s="3">
        <v>0</v>
      </c>
      <c r="X1147" s="3">
        <v>0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t="s">
        <v>47</v>
      </c>
      <c r="AI1147" t="s">
        <v>48</v>
      </c>
      <c r="AL1147" t="s">
        <v>2100</v>
      </c>
      <c r="AM1147" t="s">
        <v>2105</v>
      </c>
      <c r="AN1147">
        <v>-122.47966921</v>
      </c>
      <c r="AO1147">
        <v>37.784741580000002</v>
      </c>
    </row>
    <row r="1148" spans="1:41">
      <c r="A1148" s="1" t="s">
        <v>544</v>
      </c>
      <c r="B1148" s="1">
        <v>3</v>
      </c>
      <c r="C1148" s="1" t="s">
        <v>1814</v>
      </c>
      <c r="D1148" s="1" t="s">
        <v>1815</v>
      </c>
      <c r="E1148" t="s">
        <v>42</v>
      </c>
      <c r="F1148" t="s">
        <v>895</v>
      </c>
      <c r="G1148" s="1" t="s">
        <v>900</v>
      </c>
      <c r="H1148" s="1" t="s">
        <v>1325</v>
      </c>
      <c r="I1148">
        <v>174</v>
      </c>
      <c r="K1148" t="s">
        <v>528</v>
      </c>
      <c r="N1148" t="s">
        <v>53</v>
      </c>
      <c r="O1148" t="s">
        <v>1358</v>
      </c>
      <c r="Q1148" s="3">
        <f t="shared" si="19"/>
        <v>2</v>
      </c>
      <c r="R1148">
        <v>1</v>
      </c>
      <c r="S1148">
        <v>1</v>
      </c>
      <c r="T1148">
        <v>0</v>
      </c>
      <c r="U1148">
        <v>1</v>
      </c>
      <c r="V1148">
        <v>0</v>
      </c>
      <c r="W1148" s="3">
        <v>0</v>
      </c>
      <c r="X1148" s="3">
        <v>0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t="s">
        <v>47</v>
      </c>
      <c r="AI1148" t="s">
        <v>48</v>
      </c>
      <c r="AM1148" t="s">
        <v>2106</v>
      </c>
      <c r="AN1148">
        <v>-122.47966682000001</v>
      </c>
      <c r="AO1148">
        <v>37.784658409999999</v>
      </c>
    </row>
    <row r="1149" spans="1:41">
      <c r="A1149" s="1" t="s">
        <v>544</v>
      </c>
      <c r="B1149" s="1">
        <v>3</v>
      </c>
      <c r="C1149" s="1" t="s">
        <v>1814</v>
      </c>
      <c r="D1149" s="1" t="s">
        <v>1815</v>
      </c>
      <c r="E1149" t="s">
        <v>42</v>
      </c>
      <c r="F1149" t="s">
        <v>895</v>
      </c>
      <c r="G1149" s="1" t="s">
        <v>900</v>
      </c>
      <c r="H1149" s="1" t="s">
        <v>1329</v>
      </c>
      <c r="I1149" t="s">
        <v>2107</v>
      </c>
      <c r="K1149" t="s">
        <v>528</v>
      </c>
      <c r="N1149" t="s">
        <v>46</v>
      </c>
      <c r="O1149" t="s">
        <v>1379</v>
      </c>
      <c r="Q1149" s="3">
        <f t="shared" si="19"/>
        <v>5</v>
      </c>
      <c r="R1149">
        <v>1</v>
      </c>
      <c r="S1149">
        <v>5</v>
      </c>
      <c r="T1149">
        <v>0</v>
      </c>
      <c r="U1149">
        <v>0</v>
      </c>
      <c r="V1149">
        <v>0</v>
      </c>
      <c r="W1149" s="3">
        <v>0</v>
      </c>
      <c r="X1149" s="3">
        <v>0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t="s">
        <v>47</v>
      </c>
      <c r="AI1149" t="s">
        <v>48</v>
      </c>
      <c r="AL1149" t="s">
        <v>2100</v>
      </c>
      <c r="AM1149" t="s">
        <v>2108</v>
      </c>
      <c r="AN1149">
        <v>-122.47966762999999</v>
      </c>
      <c r="AO1149">
        <v>37.784527199999999</v>
      </c>
    </row>
    <row r="1150" spans="1:41">
      <c r="A1150" s="1" t="s">
        <v>544</v>
      </c>
      <c r="B1150" s="1">
        <v>3</v>
      </c>
      <c r="C1150" s="1" t="s">
        <v>1814</v>
      </c>
      <c r="D1150" s="1" t="s">
        <v>1815</v>
      </c>
      <c r="E1150" t="s">
        <v>42</v>
      </c>
      <c r="F1150" t="s">
        <v>895</v>
      </c>
      <c r="G1150" s="1" t="s">
        <v>900</v>
      </c>
      <c r="H1150" s="1" t="s">
        <v>1333</v>
      </c>
      <c r="I1150" t="s">
        <v>2109</v>
      </c>
      <c r="K1150" t="s">
        <v>528</v>
      </c>
      <c r="N1150" t="s">
        <v>46</v>
      </c>
      <c r="O1150" t="s">
        <v>1391</v>
      </c>
      <c r="Q1150" s="3">
        <f t="shared" si="19"/>
        <v>5</v>
      </c>
      <c r="R1150">
        <v>1</v>
      </c>
      <c r="S1150">
        <v>5</v>
      </c>
      <c r="T1150">
        <v>0</v>
      </c>
      <c r="U1150">
        <v>0</v>
      </c>
      <c r="V1150">
        <v>0</v>
      </c>
      <c r="W1150" s="3">
        <v>0</v>
      </c>
      <c r="X1150" s="3">
        <v>0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t="s">
        <v>47</v>
      </c>
      <c r="AI1150" t="s">
        <v>48</v>
      </c>
      <c r="AM1150" t="s">
        <v>2110</v>
      </c>
      <c r="AN1150">
        <v>-122.47971004</v>
      </c>
      <c r="AO1150">
        <v>37.783741640000002</v>
      </c>
    </row>
    <row r="1151" spans="1:41">
      <c r="A1151" s="1" t="s">
        <v>544</v>
      </c>
      <c r="B1151" s="1">
        <v>3</v>
      </c>
      <c r="C1151" s="1" t="s">
        <v>1814</v>
      </c>
      <c r="D1151" s="1" t="s">
        <v>1815</v>
      </c>
      <c r="E1151" t="s">
        <v>42</v>
      </c>
      <c r="F1151" t="s">
        <v>895</v>
      </c>
      <c r="G1151" s="1" t="s">
        <v>900</v>
      </c>
      <c r="H1151" s="1" t="s">
        <v>1335</v>
      </c>
      <c r="I1151" t="s">
        <v>2111</v>
      </c>
      <c r="K1151" t="s">
        <v>528</v>
      </c>
      <c r="N1151" t="s">
        <v>46</v>
      </c>
      <c r="O1151" t="s">
        <v>1208</v>
      </c>
      <c r="Q1151" s="3">
        <f t="shared" si="19"/>
        <v>3</v>
      </c>
      <c r="R1151">
        <v>1</v>
      </c>
      <c r="S1151">
        <v>3</v>
      </c>
      <c r="T1151">
        <v>0</v>
      </c>
      <c r="U1151">
        <v>0</v>
      </c>
      <c r="V1151">
        <v>0</v>
      </c>
      <c r="W1151" s="3">
        <v>0</v>
      </c>
      <c r="X1151" s="3">
        <v>0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t="s">
        <v>47</v>
      </c>
      <c r="AI1151" t="s">
        <v>48</v>
      </c>
      <c r="AM1151" t="s">
        <v>2112</v>
      </c>
      <c r="AN1151">
        <v>-122.47972635000001</v>
      </c>
      <c r="AO1151">
        <v>37.783633049999999</v>
      </c>
    </row>
    <row r="1152" spans="1:41">
      <c r="A1152" s="1" t="s">
        <v>544</v>
      </c>
      <c r="B1152" s="1">
        <v>3</v>
      </c>
      <c r="C1152" s="1" t="s">
        <v>1814</v>
      </c>
      <c r="D1152" s="1" t="s">
        <v>1815</v>
      </c>
      <c r="E1152" t="s">
        <v>42</v>
      </c>
      <c r="F1152" t="s">
        <v>895</v>
      </c>
      <c r="G1152" s="1" t="s">
        <v>900</v>
      </c>
      <c r="H1152" s="1" t="s">
        <v>1338</v>
      </c>
      <c r="I1152" t="s">
        <v>2113</v>
      </c>
      <c r="K1152" t="s">
        <v>528</v>
      </c>
      <c r="N1152" t="s">
        <v>46</v>
      </c>
      <c r="O1152" t="s">
        <v>902</v>
      </c>
      <c r="Q1152" s="3">
        <f t="shared" si="19"/>
        <v>2</v>
      </c>
      <c r="R1152">
        <v>1</v>
      </c>
      <c r="S1152">
        <v>1</v>
      </c>
      <c r="T1152">
        <v>0</v>
      </c>
      <c r="U1152">
        <v>1</v>
      </c>
      <c r="V1152">
        <v>0</v>
      </c>
      <c r="W1152" s="3">
        <v>0</v>
      </c>
      <c r="X1152" s="3">
        <v>0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t="s">
        <v>47</v>
      </c>
      <c r="AI1152" t="s">
        <v>48</v>
      </c>
      <c r="AM1152" t="s">
        <v>2114</v>
      </c>
      <c r="AN1152">
        <v>-122.47971642</v>
      </c>
      <c r="AO1152">
        <v>37.783449109999999</v>
      </c>
    </row>
    <row r="1153" spans="1:41">
      <c r="A1153" s="1" t="s">
        <v>544</v>
      </c>
      <c r="B1153" s="1">
        <v>3</v>
      </c>
      <c r="C1153" s="1" t="s">
        <v>1814</v>
      </c>
      <c r="D1153" s="1" t="s">
        <v>1815</v>
      </c>
      <c r="E1153" t="s">
        <v>42</v>
      </c>
      <c r="F1153" t="s">
        <v>895</v>
      </c>
      <c r="G1153" s="1" t="s">
        <v>900</v>
      </c>
      <c r="H1153" s="1" t="s">
        <v>1341</v>
      </c>
      <c r="I1153">
        <v>247</v>
      </c>
      <c r="K1153" t="s">
        <v>528</v>
      </c>
      <c r="N1153" t="s">
        <v>53</v>
      </c>
      <c r="O1153" t="s">
        <v>1157</v>
      </c>
      <c r="Q1153" s="3">
        <f t="shared" si="19"/>
        <v>1</v>
      </c>
      <c r="R1153">
        <v>1</v>
      </c>
      <c r="S1153">
        <v>0</v>
      </c>
      <c r="T1153">
        <v>0</v>
      </c>
      <c r="U1153">
        <v>1</v>
      </c>
      <c r="V1153">
        <v>0</v>
      </c>
      <c r="W1153" s="3">
        <v>0</v>
      </c>
      <c r="X1153" s="3">
        <v>0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t="s">
        <v>47</v>
      </c>
      <c r="AI1153" t="s">
        <v>48</v>
      </c>
      <c r="AJ1153" t="s">
        <v>137</v>
      </c>
      <c r="AK1153" t="s">
        <v>117</v>
      </c>
      <c r="AL1153" t="s">
        <v>2115</v>
      </c>
      <c r="AM1153" t="s">
        <v>2116</v>
      </c>
      <c r="AN1153">
        <v>-122.47972772</v>
      </c>
      <c r="AO1153">
        <v>37.78333525</v>
      </c>
    </row>
    <row r="1154" spans="1:41">
      <c r="A1154" s="1" t="s">
        <v>544</v>
      </c>
      <c r="B1154" s="1">
        <v>3</v>
      </c>
      <c r="C1154" s="1" t="s">
        <v>1814</v>
      </c>
      <c r="D1154" s="1" t="s">
        <v>1815</v>
      </c>
      <c r="E1154" t="s">
        <v>42</v>
      </c>
      <c r="F1154" t="s">
        <v>895</v>
      </c>
      <c r="G1154" s="1" t="s">
        <v>900</v>
      </c>
      <c r="H1154" s="1" t="s">
        <v>1344</v>
      </c>
      <c r="I1154">
        <v>255</v>
      </c>
      <c r="K1154" t="s">
        <v>528</v>
      </c>
      <c r="N1154" t="s">
        <v>53</v>
      </c>
      <c r="O1154" t="s">
        <v>993</v>
      </c>
      <c r="Q1154" s="3">
        <f t="shared" si="19"/>
        <v>2</v>
      </c>
      <c r="R1154">
        <v>1</v>
      </c>
      <c r="S1154">
        <v>1</v>
      </c>
      <c r="T1154">
        <v>0</v>
      </c>
      <c r="U1154">
        <v>1</v>
      </c>
      <c r="V1154">
        <v>0</v>
      </c>
      <c r="W1154" s="3">
        <v>0</v>
      </c>
      <c r="X1154" s="3">
        <v>0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t="s">
        <v>47</v>
      </c>
      <c r="AI1154" t="s">
        <v>48</v>
      </c>
      <c r="AJ1154" t="s">
        <v>137</v>
      </c>
      <c r="AL1154" t="s">
        <v>2117</v>
      </c>
      <c r="AM1154" t="s">
        <v>2118</v>
      </c>
      <c r="AN1154">
        <v>-122.47974462000001</v>
      </c>
      <c r="AO1154">
        <v>37.783160080000002</v>
      </c>
    </row>
    <row r="1155" spans="1:41">
      <c r="A1155" s="1" t="s">
        <v>544</v>
      </c>
      <c r="B1155" s="1">
        <v>3</v>
      </c>
      <c r="C1155" s="1" t="s">
        <v>1814</v>
      </c>
      <c r="D1155" s="1" t="s">
        <v>1815</v>
      </c>
      <c r="E1155" t="s">
        <v>42</v>
      </c>
      <c r="F1155" t="s">
        <v>895</v>
      </c>
      <c r="G1155" s="1" t="s">
        <v>900</v>
      </c>
      <c r="H1155" s="1" t="s">
        <v>1347</v>
      </c>
      <c r="I1155" t="s">
        <v>2119</v>
      </c>
      <c r="K1155" t="s">
        <v>528</v>
      </c>
      <c r="N1155" t="s">
        <v>46</v>
      </c>
      <c r="O1155" t="s">
        <v>1106</v>
      </c>
      <c r="Q1155" s="3">
        <f t="shared" si="19"/>
        <v>3</v>
      </c>
      <c r="R1155">
        <v>1</v>
      </c>
      <c r="S1155">
        <v>2</v>
      </c>
      <c r="T1155">
        <v>1</v>
      </c>
      <c r="U1155">
        <v>0</v>
      </c>
      <c r="V1155">
        <v>0</v>
      </c>
      <c r="W1155" s="3">
        <v>0</v>
      </c>
      <c r="X1155" s="3">
        <v>0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t="s">
        <v>47</v>
      </c>
      <c r="AI1155" t="s">
        <v>48</v>
      </c>
      <c r="AM1155" t="s">
        <v>2120</v>
      </c>
      <c r="AN1155">
        <v>-122.47973424</v>
      </c>
      <c r="AO1155">
        <v>37.78305581</v>
      </c>
    </row>
    <row r="1156" spans="1:41">
      <c r="A1156" s="1" t="s">
        <v>544</v>
      </c>
      <c r="B1156" s="1">
        <v>3</v>
      </c>
      <c r="C1156" s="1" t="s">
        <v>1814</v>
      </c>
      <c r="D1156" s="1" t="s">
        <v>1815</v>
      </c>
      <c r="E1156" t="s">
        <v>42</v>
      </c>
      <c r="F1156" t="s">
        <v>895</v>
      </c>
      <c r="G1156" s="1" t="s">
        <v>900</v>
      </c>
      <c r="H1156" s="1" t="s">
        <v>1349</v>
      </c>
      <c r="I1156">
        <v>259</v>
      </c>
      <c r="K1156" t="s">
        <v>528</v>
      </c>
      <c r="N1156" t="s">
        <v>53</v>
      </c>
      <c r="O1156" t="s">
        <v>1041</v>
      </c>
      <c r="Q1156" s="3">
        <f t="shared" si="19"/>
        <v>1</v>
      </c>
      <c r="R1156">
        <v>1</v>
      </c>
      <c r="S1156">
        <v>0</v>
      </c>
      <c r="T1156">
        <v>0</v>
      </c>
      <c r="U1156">
        <v>1</v>
      </c>
      <c r="V1156">
        <v>0</v>
      </c>
      <c r="W1156" s="3">
        <v>0</v>
      </c>
      <c r="X1156" s="3">
        <v>0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t="s">
        <v>47</v>
      </c>
      <c r="AI1156" t="s">
        <v>48</v>
      </c>
      <c r="AJ1156" t="s">
        <v>135</v>
      </c>
      <c r="AK1156" t="s">
        <v>117</v>
      </c>
      <c r="AL1156" t="s">
        <v>1981</v>
      </c>
      <c r="AM1156" t="s">
        <v>2121</v>
      </c>
      <c r="AN1156">
        <v>-122.47969946000001</v>
      </c>
      <c r="AO1156">
        <v>37.783095830000001</v>
      </c>
    </row>
    <row r="1157" spans="1:41">
      <c r="A1157" s="1" t="s">
        <v>544</v>
      </c>
      <c r="B1157" s="1">
        <v>3</v>
      </c>
      <c r="C1157" s="1" t="s">
        <v>1814</v>
      </c>
      <c r="D1157" s="1" t="s">
        <v>1815</v>
      </c>
      <c r="E1157" t="s">
        <v>42</v>
      </c>
      <c r="F1157" t="s">
        <v>895</v>
      </c>
      <c r="G1157" s="1" t="s">
        <v>900</v>
      </c>
      <c r="H1157" s="1" t="s">
        <v>1352</v>
      </c>
      <c r="I1157">
        <v>271</v>
      </c>
      <c r="K1157" t="s">
        <v>528</v>
      </c>
      <c r="N1157" t="s">
        <v>46</v>
      </c>
      <c r="O1157" t="s">
        <v>897</v>
      </c>
      <c r="Q1157" s="3">
        <f t="shared" si="19"/>
        <v>2</v>
      </c>
      <c r="R1157">
        <v>1</v>
      </c>
      <c r="S1157">
        <v>2</v>
      </c>
      <c r="T1157">
        <v>0</v>
      </c>
      <c r="U1157">
        <v>0</v>
      </c>
      <c r="V1157">
        <v>0</v>
      </c>
      <c r="W1157" s="3">
        <v>0</v>
      </c>
      <c r="X1157" s="3">
        <v>0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t="s">
        <v>47</v>
      </c>
      <c r="AI1157" t="s">
        <v>48</v>
      </c>
      <c r="AK1157" t="s">
        <v>1935</v>
      </c>
      <c r="AL1157" t="s">
        <v>2122</v>
      </c>
      <c r="AM1157" t="s">
        <v>2123</v>
      </c>
      <c r="AN1157">
        <v>-122.47968634</v>
      </c>
      <c r="AO1157">
        <v>37.782924600000001</v>
      </c>
    </row>
    <row r="1158" spans="1:41">
      <c r="A1158" s="1" t="s">
        <v>544</v>
      </c>
      <c r="B1158" s="1">
        <v>3</v>
      </c>
      <c r="C1158" s="1" t="s">
        <v>1814</v>
      </c>
      <c r="D1158" s="1" t="s">
        <v>1815</v>
      </c>
      <c r="E1158" t="s">
        <v>42</v>
      </c>
      <c r="F1158" t="s">
        <v>895</v>
      </c>
      <c r="G1158" s="1" t="s">
        <v>900</v>
      </c>
      <c r="H1158" s="1" t="s">
        <v>1356</v>
      </c>
      <c r="I1158" t="s">
        <v>2124</v>
      </c>
      <c r="K1158" t="s">
        <v>528</v>
      </c>
      <c r="N1158" t="s">
        <v>46</v>
      </c>
      <c r="O1158" t="s">
        <v>1152</v>
      </c>
      <c r="Q1158" s="3">
        <f t="shared" si="19"/>
        <v>1</v>
      </c>
      <c r="R1158">
        <v>1</v>
      </c>
      <c r="S1158">
        <v>1</v>
      </c>
      <c r="T1158">
        <v>0</v>
      </c>
      <c r="U1158">
        <v>0</v>
      </c>
      <c r="V1158">
        <v>0</v>
      </c>
      <c r="W1158" s="3">
        <v>0</v>
      </c>
      <c r="X1158" s="3">
        <v>0</v>
      </c>
      <c r="Y1158" s="3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t="s">
        <v>47</v>
      </c>
      <c r="AI1158" t="s">
        <v>48</v>
      </c>
      <c r="AM1158" t="s">
        <v>2125</v>
      </c>
      <c r="AN1158">
        <v>-122.47966946</v>
      </c>
      <c r="AO1158">
        <v>37.782821249999998</v>
      </c>
    </row>
    <row r="1159" spans="1:41">
      <c r="A1159" s="1" t="s">
        <v>544</v>
      </c>
      <c r="B1159" s="1">
        <v>3</v>
      </c>
      <c r="C1159" s="1" t="s">
        <v>1814</v>
      </c>
      <c r="D1159" s="1" t="s">
        <v>1815</v>
      </c>
      <c r="E1159" t="s">
        <v>42</v>
      </c>
      <c r="F1159" t="s">
        <v>895</v>
      </c>
      <c r="G1159" s="1" t="s">
        <v>900</v>
      </c>
      <c r="H1159" s="1" t="s">
        <v>1358</v>
      </c>
      <c r="I1159">
        <v>279</v>
      </c>
      <c r="K1159" t="s">
        <v>528</v>
      </c>
      <c r="N1159" t="s">
        <v>53</v>
      </c>
      <c r="O1159" t="s">
        <v>1161</v>
      </c>
      <c r="Q1159" s="3">
        <f t="shared" si="19"/>
        <v>1</v>
      </c>
      <c r="R1159">
        <v>1</v>
      </c>
      <c r="S1159">
        <v>0</v>
      </c>
      <c r="T1159">
        <v>0</v>
      </c>
      <c r="U1159">
        <v>1</v>
      </c>
      <c r="V1159">
        <v>0</v>
      </c>
      <c r="W1159" s="3">
        <v>0</v>
      </c>
      <c r="X1159" s="3">
        <v>0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t="s">
        <v>47</v>
      </c>
      <c r="AI1159" t="s">
        <v>48</v>
      </c>
      <c r="AJ1159" t="s">
        <v>135</v>
      </c>
      <c r="AK1159" t="s">
        <v>1916</v>
      </c>
      <c r="AL1159" t="s">
        <v>2126</v>
      </c>
      <c r="AM1159" t="s">
        <v>2127</v>
      </c>
      <c r="AN1159">
        <v>-122.47966597</v>
      </c>
      <c r="AO1159">
        <v>37.782783770000002</v>
      </c>
    </row>
    <row r="1160" spans="1:41">
      <c r="A1160" s="1" t="s">
        <v>544</v>
      </c>
      <c r="B1160" s="1">
        <v>3</v>
      </c>
      <c r="C1160" s="1" t="s">
        <v>1814</v>
      </c>
      <c r="D1160" s="1" t="s">
        <v>1815</v>
      </c>
      <c r="E1160" t="s">
        <v>42</v>
      </c>
      <c r="F1160" t="s">
        <v>895</v>
      </c>
      <c r="G1160" s="1" t="s">
        <v>900</v>
      </c>
      <c r="H1160" s="1" t="s">
        <v>1360</v>
      </c>
      <c r="I1160">
        <v>283</v>
      </c>
      <c r="K1160" t="s">
        <v>528</v>
      </c>
      <c r="N1160" t="s">
        <v>53</v>
      </c>
      <c r="O1160" t="s">
        <v>1157</v>
      </c>
      <c r="Q1160" s="3">
        <f t="shared" si="19"/>
        <v>2</v>
      </c>
      <c r="R1160">
        <v>1</v>
      </c>
      <c r="S1160">
        <v>1</v>
      </c>
      <c r="T1160">
        <v>0</v>
      </c>
      <c r="U1160">
        <v>1</v>
      </c>
      <c r="V1160">
        <v>0</v>
      </c>
      <c r="W1160" s="3">
        <v>0</v>
      </c>
      <c r="X1160" s="3">
        <v>0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t="s">
        <v>47</v>
      </c>
      <c r="AI1160" t="s">
        <v>48</v>
      </c>
      <c r="AK1160" t="s">
        <v>2128</v>
      </c>
      <c r="AL1160" t="s">
        <v>2129</v>
      </c>
      <c r="AM1160" t="s">
        <v>2130</v>
      </c>
      <c r="AN1160">
        <v>-122.47964478</v>
      </c>
      <c r="AO1160">
        <v>37.782685219999998</v>
      </c>
    </row>
    <row r="1161" spans="1:41">
      <c r="A1161" s="1" t="s">
        <v>544</v>
      </c>
      <c r="B1161" s="1">
        <v>3</v>
      </c>
      <c r="C1161" s="1" t="s">
        <v>1814</v>
      </c>
      <c r="D1161" s="1" t="s">
        <v>1815</v>
      </c>
      <c r="E1161" t="s">
        <v>42</v>
      </c>
      <c r="F1161" t="s">
        <v>895</v>
      </c>
      <c r="G1161" s="1" t="s">
        <v>900</v>
      </c>
      <c r="H1161" s="1" t="s">
        <v>1362</v>
      </c>
      <c r="I1161" t="s">
        <v>2131</v>
      </c>
      <c r="K1161" t="s">
        <v>2132</v>
      </c>
      <c r="N1161" t="s">
        <v>46</v>
      </c>
      <c r="O1161" t="s">
        <v>1085</v>
      </c>
      <c r="Q1161" s="3">
        <f t="shared" si="19"/>
        <v>4</v>
      </c>
      <c r="R1161">
        <v>1</v>
      </c>
      <c r="S1161">
        <v>2</v>
      </c>
      <c r="T1161">
        <v>2</v>
      </c>
      <c r="U1161">
        <v>0</v>
      </c>
      <c r="V1161">
        <v>0</v>
      </c>
      <c r="W1161" s="3">
        <v>0</v>
      </c>
      <c r="X1161" s="3">
        <v>0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t="s">
        <v>47</v>
      </c>
      <c r="AI1161" t="s">
        <v>48</v>
      </c>
      <c r="AM1161" t="s">
        <v>2133</v>
      </c>
      <c r="AN1161">
        <v>-122.47965636000001</v>
      </c>
      <c r="AO1161">
        <v>37.782521940000002</v>
      </c>
    </row>
    <row r="1162" spans="1:41">
      <c r="A1162" s="1" t="s">
        <v>544</v>
      </c>
      <c r="B1162" s="1">
        <v>3</v>
      </c>
      <c r="C1162" s="1" t="s">
        <v>1814</v>
      </c>
      <c r="D1162" s="1" t="s">
        <v>1815</v>
      </c>
      <c r="E1162" t="s">
        <v>42</v>
      </c>
      <c r="F1162" t="s">
        <v>895</v>
      </c>
      <c r="G1162" s="1" t="s">
        <v>900</v>
      </c>
      <c r="H1162" s="1" t="s">
        <v>1364</v>
      </c>
      <c r="I1162">
        <v>380</v>
      </c>
      <c r="K1162" t="s">
        <v>528</v>
      </c>
      <c r="N1162" t="s">
        <v>46</v>
      </c>
      <c r="O1162" t="s">
        <v>1137</v>
      </c>
      <c r="Q1162" s="3">
        <f t="shared" si="19"/>
        <v>2</v>
      </c>
      <c r="R1162">
        <v>1</v>
      </c>
      <c r="S1162">
        <v>0</v>
      </c>
      <c r="T1162">
        <v>0</v>
      </c>
      <c r="U1162">
        <v>2</v>
      </c>
      <c r="V1162">
        <v>0</v>
      </c>
      <c r="W1162" s="3">
        <v>0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t="s">
        <v>47</v>
      </c>
      <c r="AI1162" t="s">
        <v>48</v>
      </c>
      <c r="AM1162" t="s">
        <v>2134</v>
      </c>
      <c r="AN1162">
        <v>-122.47939097</v>
      </c>
      <c r="AO1162">
        <v>37.780740459999997</v>
      </c>
    </row>
    <row r="1163" spans="1:41">
      <c r="A1163" s="1" t="s">
        <v>544</v>
      </c>
      <c r="B1163" s="1">
        <v>3</v>
      </c>
      <c r="C1163" s="1" t="s">
        <v>1814</v>
      </c>
      <c r="D1163" s="1" t="s">
        <v>1815</v>
      </c>
      <c r="E1163" t="s">
        <v>42</v>
      </c>
      <c r="F1163" t="s">
        <v>895</v>
      </c>
      <c r="G1163" s="1" t="s">
        <v>900</v>
      </c>
      <c r="H1163" s="1" t="s">
        <v>1370</v>
      </c>
      <c r="I1163">
        <v>378</v>
      </c>
      <c r="K1163" t="s">
        <v>528</v>
      </c>
      <c r="N1163" t="s">
        <v>46</v>
      </c>
      <c r="O1163" t="s">
        <v>1289</v>
      </c>
      <c r="Q1163" s="3">
        <f t="shared" si="19"/>
        <v>2</v>
      </c>
      <c r="R1163">
        <v>1</v>
      </c>
      <c r="S1163">
        <v>0</v>
      </c>
      <c r="T1163">
        <v>2</v>
      </c>
      <c r="U1163">
        <v>0</v>
      </c>
      <c r="V1163">
        <v>0</v>
      </c>
      <c r="W1163" s="3">
        <v>0</v>
      </c>
      <c r="X1163" s="3">
        <v>0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t="s">
        <v>47</v>
      </c>
      <c r="AI1163" t="s">
        <v>48</v>
      </c>
      <c r="AL1163" t="s">
        <v>2135</v>
      </c>
      <c r="AM1163" t="s">
        <v>2136</v>
      </c>
      <c r="AN1163">
        <v>-122.4793676</v>
      </c>
      <c r="AO1163">
        <v>37.780798830000002</v>
      </c>
    </row>
    <row r="1164" spans="1:41">
      <c r="A1164" s="1" t="s">
        <v>544</v>
      </c>
      <c r="B1164" s="1">
        <v>3</v>
      </c>
      <c r="C1164" s="1" t="s">
        <v>1814</v>
      </c>
      <c r="D1164" s="1" t="s">
        <v>1815</v>
      </c>
      <c r="E1164" t="s">
        <v>42</v>
      </c>
      <c r="F1164" t="s">
        <v>895</v>
      </c>
      <c r="G1164" s="1" t="s">
        <v>900</v>
      </c>
      <c r="H1164" s="1" t="s">
        <v>1373</v>
      </c>
      <c r="I1164" t="s">
        <v>2137</v>
      </c>
      <c r="K1164" t="s">
        <v>64</v>
      </c>
      <c r="N1164" t="s">
        <v>46</v>
      </c>
      <c r="O1164" t="s">
        <v>1135</v>
      </c>
      <c r="Q1164" s="3">
        <f t="shared" si="19"/>
        <v>2</v>
      </c>
      <c r="R1164">
        <v>1</v>
      </c>
      <c r="S1164">
        <v>2</v>
      </c>
      <c r="T1164">
        <v>0</v>
      </c>
      <c r="U1164">
        <v>0</v>
      </c>
      <c r="V1164">
        <v>0</v>
      </c>
      <c r="W1164" s="3">
        <v>0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t="s">
        <v>47</v>
      </c>
      <c r="AI1164" t="s">
        <v>48</v>
      </c>
      <c r="AM1164" t="s">
        <v>2138</v>
      </c>
      <c r="AN1164">
        <v>-122.47937917</v>
      </c>
      <c r="AO1164">
        <v>37.781025509999999</v>
      </c>
    </row>
    <row r="1165" spans="1:41">
      <c r="A1165" s="1" t="s">
        <v>544</v>
      </c>
      <c r="B1165" s="1">
        <v>3</v>
      </c>
      <c r="C1165" s="1" t="s">
        <v>1814</v>
      </c>
      <c r="D1165" s="1" t="s">
        <v>1815</v>
      </c>
      <c r="E1165" t="s">
        <v>42</v>
      </c>
      <c r="F1165" t="s">
        <v>895</v>
      </c>
      <c r="G1165" s="1" t="s">
        <v>900</v>
      </c>
      <c r="H1165" s="1" t="s">
        <v>1375</v>
      </c>
      <c r="I1165">
        <v>368</v>
      </c>
      <c r="K1165" t="s">
        <v>66</v>
      </c>
      <c r="N1165" t="s">
        <v>46</v>
      </c>
      <c r="O1165" t="s">
        <v>1023</v>
      </c>
      <c r="Q1165" s="3">
        <f t="shared" si="19"/>
        <v>1</v>
      </c>
      <c r="R1165">
        <v>1</v>
      </c>
      <c r="S1165">
        <v>1</v>
      </c>
      <c r="T1165">
        <v>0</v>
      </c>
      <c r="U1165">
        <v>0</v>
      </c>
      <c r="V1165">
        <v>0</v>
      </c>
      <c r="W1165" s="3">
        <v>0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t="s">
        <v>47</v>
      </c>
      <c r="AI1165" t="s">
        <v>48</v>
      </c>
      <c r="AM1165" t="s">
        <v>2139</v>
      </c>
      <c r="AN1165">
        <v>-122.47942226000001</v>
      </c>
      <c r="AO1165">
        <v>37.781092710000003</v>
      </c>
    </row>
    <row r="1166" spans="1:41">
      <c r="A1166" s="1" t="s">
        <v>544</v>
      </c>
      <c r="B1166" s="1">
        <v>3</v>
      </c>
      <c r="C1166" s="1" t="s">
        <v>1814</v>
      </c>
      <c r="D1166" s="1" t="s">
        <v>1815</v>
      </c>
      <c r="E1166" t="s">
        <v>42</v>
      </c>
      <c r="F1166" t="s">
        <v>895</v>
      </c>
      <c r="G1166" s="1" t="s">
        <v>900</v>
      </c>
      <c r="H1166" s="1" t="s">
        <v>1379</v>
      </c>
      <c r="I1166" t="s">
        <v>2140</v>
      </c>
      <c r="K1166" t="s">
        <v>130</v>
      </c>
      <c r="N1166" t="s">
        <v>46</v>
      </c>
      <c r="O1166" t="s">
        <v>2141</v>
      </c>
      <c r="Q1166" s="3">
        <f t="shared" si="19"/>
        <v>7</v>
      </c>
      <c r="R1166">
        <v>1</v>
      </c>
      <c r="S1166">
        <v>6</v>
      </c>
      <c r="T1166">
        <v>1</v>
      </c>
      <c r="U1166">
        <v>0</v>
      </c>
      <c r="V1166">
        <v>0</v>
      </c>
      <c r="W1166" s="3">
        <v>0</v>
      </c>
      <c r="X1166" s="3">
        <v>0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t="s">
        <v>47</v>
      </c>
      <c r="AI1166" t="s">
        <v>48</v>
      </c>
      <c r="AM1166" t="s">
        <v>2142</v>
      </c>
      <c r="AN1166">
        <v>-122.47940366</v>
      </c>
      <c r="AO1166">
        <v>37.781218709999997</v>
      </c>
    </row>
    <row r="1167" spans="1:41">
      <c r="A1167" s="1" t="s">
        <v>544</v>
      </c>
      <c r="B1167" s="1">
        <v>3</v>
      </c>
      <c r="C1167" s="1" t="s">
        <v>1814</v>
      </c>
      <c r="D1167" s="1" t="s">
        <v>1815</v>
      </c>
      <c r="E1167" t="s">
        <v>42</v>
      </c>
      <c r="F1167" t="s">
        <v>895</v>
      </c>
      <c r="G1167" s="1" t="s">
        <v>900</v>
      </c>
      <c r="H1167" s="1" t="s">
        <v>1383</v>
      </c>
      <c r="I1167">
        <v>338</v>
      </c>
      <c r="K1167" t="s">
        <v>92</v>
      </c>
      <c r="N1167" t="s">
        <v>46</v>
      </c>
      <c r="O1167" t="s">
        <v>1068</v>
      </c>
      <c r="Q1167" s="3">
        <f t="shared" si="19"/>
        <v>1</v>
      </c>
      <c r="R1167">
        <v>1</v>
      </c>
      <c r="S1167">
        <v>1</v>
      </c>
      <c r="T1167">
        <v>0</v>
      </c>
      <c r="U1167">
        <v>0</v>
      </c>
      <c r="V1167">
        <v>0</v>
      </c>
      <c r="W1167" s="3">
        <v>0</v>
      </c>
      <c r="X1167" s="3">
        <v>0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t="s">
        <v>47</v>
      </c>
      <c r="AI1167" t="s">
        <v>48</v>
      </c>
      <c r="AM1167" t="s">
        <v>2143</v>
      </c>
      <c r="AN1167">
        <v>-122.47940278</v>
      </c>
      <c r="AO1167">
        <v>37.781467220000003</v>
      </c>
    </row>
    <row r="1168" spans="1:41">
      <c r="A1168" s="1" t="s">
        <v>544</v>
      </c>
      <c r="B1168" s="1">
        <v>3</v>
      </c>
      <c r="C1168" s="1" t="s">
        <v>1814</v>
      </c>
      <c r="D1168" s="1" t="s">
        <v>1815</v>
      </c>
      <c r="E1168" t="s">
        <v>42</v>
      </c>
      <c r="F1168" t="s">
        <v>895</v>
      </c>
      <c r="G1168" s="1" t="s">
        <v>900</v>
      </c>
      <c r="H1168" s="1" t="s">
        <v>1386</v>
      </c>
      <c r="I1168" t="s">
        <v>2144</v>
      </c>
      <c r="K1168" t="s">
        <v>798</v>
      </c>
      <c r="N1168" t="s">
        <v>46</v>
      </c>
      <c r="O1168" t="s">
        <v>1066</v>
      </c>
      <c r="Q1168" s="3">
        <f t="shared" si="19"/>
        <v>2</v>
      </c>
      <c r="R1168">
        <v>1</v>
      </c>
      <c r="S1168">
        <v>2</v>
      </c>
      <c r="T1168">
        <v>0</v>
      </c>
      <c r="U1168">
        <v>0</v>
      </c>
      <c r="V1168">
        <v>0</v>
      </c>
      <c r="W1168" s="3">
        <v>0</v>
      </c>
      <c r="X1168" s="3">
        <v>0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t="s">
        <v>47</v>
      </c>
      <c r="AI1168" t="s">
        <v>48</v>
      </c>
      <c r="AK1168" t="s">
        <v>1935</v>
      </c>
      <c r="AL1168" t="s">
        <v>2145</v>
      </c>
      <c r="AM1168" t="s">
        <v>2146</v>
      </c>
      <c r="AN1168">
        <v>-122.47941484</v>
      </c>
      <c r="AO1168">
        <v>37.781611679999997</v>
      </c>
    </row>
    <row r="1169" spans="1:41">
      <c r="A1169" s="1" t="s">
        <v>544</v>
      </c>
      <c r="B1169" s="1">
        <v>3</v>
      </c>
      <c r="C1169" s="1" t="s">
        <v>1814</v>
      </c>
      <c r="D1169" s="1" t="s">
        <v>1815</v>
      </c>
      <c r="E1169" t="s">
        <v>42</v>
      </c>
      <c r="F1169" t="s">
        <v>895</v>
      </c>
      <c r="G1169" s="1" t="s">
        <v>900</v>
      </c>
      <c r="H1169" s="1" t="s">
        <v>1389</v>
      </c>
      <c r="I1169" t="s">
        <v>2147</v>
      </c>
      <c r="K1169" t="s">
        <v>632</v>
      </c>
      <c r="N1169" t="s">
        <v>46</v>
      </c>
      <c r="O1169" t="s">
        <v>1212</v>
      </c>
      <c r="Q1169" s="3">
        <f t="shared" si="19"/>
        <v>3</v>
      </c>
      <c r="R1169">
        <v>1</v>
      </c>
      <c r="S1169">
        <v>3</v>
      </c>
      <c r="T1169">
        <v>0</v>
      </c>
      <c r="U1169">
        <v>0</v>
      </c>
      <c r="V1169">
        <v>0</v>
      </c>
      <c r="W1169" s="3">
        <v>0</v>
      </c>
      <c r="X1169" s="3">
        <v>0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t="s">
        <v>47</v>
      </c>
      <c r="AI1169" t="s">
        <v>48</v>
      </c>
      <c r="AL1169" t="s">
        <v>2148</v>
      </c>
      <c r="AM1169" t="s">
        <v>2149</v>
      </c>
      <c r="AN1169">
        <v>-122.47945874</v>
      </c>
      <c r="AO1169">
        <v>37.781758740000001</v>
      </c>
    </row>
    <row r="1170" spans="1:41">
      <c r="A1170" s="1" t="s">
        <v>544</v>
      </c>
      <c r="B1170" s="1">
        <v>3</v>
      </c>
      <c r="C1170" s="1" t="s">
        <v>1814</v>
      </c>
      <c r="D1170" s="1" t="s">
        <v>1815</v>
      </c>
      <c r="E1170" t="s">
        <v>42</v>
      </c>
      <c r="F1170" t="s">
        <v>895</v>
      </c>
      <c r="G1170" s="1" t="s">
        <v>900</v>
      </c>
      <c r="H1170" s="1" t="s">
        <v>1391</v>
      </c>
      <c r="I1170" t="s">
        <v>2150</v>
      </c>
      <c r="K1170" t="s">
        <v>548</v>
      </c>
      <c r="N1170" t="s">
        <v>46</v>
      </c>
      <c r="O1170" t="s">
        <v>1003</v>
      </c>
      <c r="Q1170" s="3">
        <f t="shared" si="19"/>
        <v>2</v>
      </c>
      <c r="R1170">
        <v>1</v>
      </c>
      <c r="S1170">
        <v>2</v>
      </c>
      <c r="T1170">
        <v>0</v>
      </c>
      <c r="U1170">
        <v>0</v>
      </c>
      <c r="V1170">
        <v>0</v>
      </c>
      <c r="W1170" s="3">
        <v>0</v>
      </c>
      <c r="X1170" s="3">
        <v>0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t="s">
        <v>47</v>
      </c>
      <c r="AI1170" t="s">
        <v>48</v>
      </c>
      <c r="AM1170" t="s">
        <v>2151</v>
      </c>
      <c r="AN1170">
        <v>-122.47957454</v>
      </c>
      <c r="AO1170">
        <v>37.781907680000003</v>
      </c>
    </row>
    <row r="1171" spans="1:41">
      <c r="A1171" s="1" t="s">
        <v>544</v>
      </c>
      <c r="B1171" s="1">
        <v>3</v>
      </c>
      <c r="C1171" s="1" t="s">
        <v>1814</v>
      </c>
      <c r="D1171" s="1" t="s">
        <v>1815</v>
      </c>
      <c r="E1171" t="s">
        <v>42</v>
      </c>
      <c r="F1171" t="s">
        <v>895</v>
      </c>
      <c r="G1171" s="1" t="s">
        <v>900</v>
      </c>
      <c r="H1171" s="1" t="s">
        <v>1395</v>
      </c>
      <c r="I1171">
        <v>301</v>
      </c>
      <c r="K1171" t="s">
        <v>2152</v>
      </c>
      <c r="N1171" t="s">
        <v>53</v>
      </c>
      <c r="O1171" t="s">
        <v>1333</v>
      </c>
      <c r="Q1171" s="3">
        <f t="shared" si="19"/>
        <v>0</v>
      </c>
      <c r="R1171">
        <v>1</v>
      </c>
      <c r="S1171">
        <v>0</v>
      </c>
      <c r="T1171">
        <v>0</v>
      </c>
      <c r="U1171">
        <v>0</v>
      </c>
      <c r="V1171">
        <v>0</v>
      </c>
      <c r="W1171" s="3">
        <v>0</v>
      </c>
      <c r="X1171" s="3">
        <v>0</v>
      </c>
      <c r="Y1171" s="3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t="s">
        <v>47</v>
      </c>
      <c r="AI1171" t="s">
        <v>48</v>
      </c>
      <c r="AJ1171" t="s">
        <v>135</v>
      </c>
      <c r="AK1171" t="s">
        <v>1935</v>
      </c>
      <c r="AL1171" t="s">
        <v>2153</v>
      </c>
      <c r="AM1171" t="s">
        <v>2154</v>
      </c>
      <c r="AN1171">
        <v>-122.47960054000001</v>
      </c>
      <c r="AO1171">
        <v>37.782024710000002</v>
      </c>
    </row>
    <row r="1172" spans="1:41">
      <c r="A1172" s="1" t="s">
        <v>544</v>
      </c>
      <c r="B1172" s="1">
        <v>3</v>
      </c>
      <c r="C1172" s="1" t="s">
        <v>1814</v>
      </c>
      <c r="D1172" s="1" t="s">
        <v>1815</v>
      </c>
      <c r="E1172" t="s">
        <v>42</v>
      </c>
      <c r="F1172" t="s">
        <v>895</v>
      </c>
      <c r="G1172" s="1" t="s">
        <v>900</v>
      </c>
      <c r="H1172" s="1" t="s">
        <v>1397</v>
      </c>
      <c r="I1172" t="s">
        <v>2155</v>
      </c>
      <c r="K1172" t="s">
        <v>2156</v>
      </c>
      <c r="N1172" t="s">
        <v>46</v>
      </c>
      <c r="O1172" t="s">
        <v>1157</v>
      </c>
      <c r="Q1172" s="3">
        <f t="shared" si="19"/>
        <v>3</v>
      </c>
      <c r="R1172">
        <v>1</v>
      </c>
      <c r="S1172">
        <v>1</v>
      </c>
      <c r="T1172">
        <v>2</v>
      </c>
      <c r="U1172">
        <v>0</v>
      </c>
      <c r="V1172">
        <v>0</v>
      </c>
      <c r="W1172" s="3">
        <v>0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t="s">
        <v>47</v>
      </c>
      <c r="AI1172" t="s">
        <v>48</v>
      </c>
      <c r="AM1172" t="s">
        <v>2157</v>
      </c>
      <c r="AN1172">
        <v>-122.47946197</v>
      </c>
      <c r="AO1172">
        <v>37.78252646</v>
      </c>
    </row>
    <row r="1173" spans="1:41">
      <c r="A1173" s="1" t="s">
        <v>544</v>
      </c>
      <c r="B1173" s="1">
        <v>3</v>
      </c>
      <c r="C1173" s="1" t="s">
        <v>1814</v>
      </c>
      <c r="D1173" s="1" t="s">
        <v>1815</v>
      </c>
      <c r="E1173" t="s">
        <v>42</v>
      </c>
      <c r="F1173" t="s">
        <v>895</v>
      </c>
      <c r="G1173" s="1" t="s">
        <v>900</v>
      </c>
      <c r="H1173" s="1" t="s">
        <v>1399</v>
      </c>
      <c r="I1173" t="s">
        <v>2158</v>
      </c>
      <c r="K1173" t="s">
        <v>2159</v>
      </c>
      <c r="N1173" t="s">
        <v>46</v>
      </c>
      <c r="O1173" t="s">
        <v>1020</v>
      </c>
      <c r="Q1173" s="3">
        <f t="shared" si="19"/>
        <v>3</v>
      </c>
      <c r="R1173">
        <v>1</v>
      </c>
      <c r="S1173">
        <v>0</v>
      </c>
      <c r="T1173">
        <v>2</v>
      </c>
      <c r="U1173">
        <v>1</v>
      </c>
      <c r="V1173">
        <v>0</v>
      </c>
      <c r="W1173" s="3">
        <v>0</v>
      </c>
      <c r="X1173" s="3">
        <v>0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t="s">
        <v>47</v>
      </c>
      <c r="AI1173" t="s">
        <v>48</v>
      </c>
      <c r="AM1173" t="s">
        <v>2160</v>
      </c>
      <c r="AN1173">
        <v>-122.47953525</v>
      </c>
      <c r="AO1173">
        <v>37.782769930000001</v>
      </c>
    </row>
    <row r="1174" spans="1:41">
      <c r="A1174" s="1" t="s">
        <v>544</v>
      </c>
      <c r="B1174" s="1">
        <v>3</v>
      </c>
      <c r="C1174" s="1" t="s">
        <v>1814</v>
      </c>
      <c r="D1174" s="1" t="s">
        <v>1815</v>
      </c>
      <c r="E1174" t="s">
        <v>42</v>
      </c>
      <c r="F1174" t="s">
        <v>895</v>
      </c>
      <c r="G1174" s="1" t="s">
        <v>900</v>
      </c>
      <c r="H1174" s="1" t="s">
        <v>1402</v>
      </c>
      <c r="I1174" t="s">
        <v>2161</v>
      </c>
      <c r="K1174" t="s">
        <v>856</v>
      </c>
      <c r="N1174" t="s">
        <v>46</v>
      </c>
      <c r="O1174" t="s">
        <v>1090</v>
      </c>
      <c r="Q1174" s="3">
        <f t="shared" si="19"/>
        <v>2</v>
      </c>
      <c r="R1174">
        <v>1</v>
      </c>
      <c r="S1174">
        <v>2</v>
      </c>
      <c r="T1174">
        <v>0</v>
      </c>
      <c r="U1174">
        <v>0</v>
      </c>
      <c r="V1174">
        <v>0</v>
      </c>
      <c r="W1174" s="3">
        <v>0</v>
      </c>
      <c r="X1174" s="3">
        <v>0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t="s">
        <v>47</v>
      </c>
      <c r="AI1174" t="s">
        <v>48</v>
      </c>
      <c r="AM1174" t="s">
        <v>2162</v>
      </c>
      <c r="AN1174">
        <v>-122.47952667</v>
      </c>
      <c r="AO1174">
        <v>37.782944819999997</v>
      </c>
    </row>
    <row r="1175" spans="1:41">
      <c r="A1175" s="1" t="s">
        <v>544</v>
      </c>
      <c r="B1175" s="1">
        <v>3</v>
      </c>
      <c r="C1175" s="1" t="s">
        <v>1814</v>
      </c>
      <c r="D1175" s="1" t="s">
        <v>1815</v>
      </c>
      <c r="E1175" t="s">
        <v>42</v>
      </c>
      <c r="F1175" t="s">
        <v>895</v>
      </c>
      <c r="G1175" s="1" t="s">
        <v>900</v>
      </c>
      <c r="H1175" s="1" t="s">
        <v>1404</v>
      </c>
      <c r="I1175" t="s">
        <v>2163</v>
      </c>
      <c r="K1175" t="s">
        <v>859</v>
      </c>
      <c r="N1175" t="s">
        <v>46</v>
      </c>
      <c r="O1175" t="s">
        <v>946</v>
      </c>
      <c r="Q1175" s="3">
        <f t="shared" si="19"/>
        <v>2</v>
      </c>
      <c r="R1175">
        <v>1</v>
      </c>
      <c r="S1175">
        <v>1</v>
      </c>
      <c r="T1175">
        <v>1</v>
      </c>
      <c r="U1175">
        <v>0</v>
      </c>
      <c r="V1175">
        <v>0</v>
      </c>
      <c r="W1175" s="3">
        <v>0</v>
      </c>
      <c r="X1175" s="3">
        <v>0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t="s">
        <v>47</v>
      </c>
      <c r="AI1175" t="s">
        <v>50</v>
      </c>
      <c r="AM1175" t="s">
        <v>2164</v>
      </c>
      <c r="AN1175">
        <v>-122.47955317</v>
      </c>
      <c r="AO1175">
        <v>37.783021230000003</v>
      </c>
    </row>
    <row r="1176" spans="1:41">
      <c r="A1176" s="1" t="s">
        <v>544</v>
      </c>
      <c r="B1176" s="1">
        <v>3</v>
      </c>
      <c r="C1176" s="1" t="s">
        <v>1814</v>
      </c>
      <c r="D1176" s="1" t="s">
        <v>1815</v>
      </c>
      <c r="E1176" t="s">
        <v>42</v>
      </c>
      <c r="F1176" t="s">
        <v>895</v>
      </c>
      <c r="G1176" s="1" t="s">
        <v>900</v>
      </c>
      <c r="H1176" s="1" t="s">
        <v>1408</v>
      </c>
      <c r="I1176" t="s">
        <v>2050</v>
      </c>
      <c r="K1176" t="s">
        <v>703</v>
      </c>
      <c r="N1176" t="s">
        <v>46</v>
      </c>
      <c r="O1176" t="s">
        <v>1135</v>
      </c>
      <c r="Q1176" s="3">
        <f t="shared" ref="Q1176:Q1234" si="20">SUM(S1176:AE1176)</f>
        <v>4</v>
      </c>
      <c r="R1176">
        <v>1</v>
      </c>
      <c r="S1176">
        <v>4</v>
      </c>
      <c r="T1176">
        <v>0</v>
      </c>
      <c r="U1176">
        <v>0</v>
      </c>
      <c r="V1176">
        <v>0</v>
      </c>
      <c r="W1176" s="3">
        <v>0</v>
      </c>
      <c r="X1176" s="3">
        <v>0</v>
      </c>
      <c r="Y1176" s="3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t="s">
        <v>47</v>
      </c>
      <c r="AI1176" t="s">
        <v>48</v>
      </c>
      <c r="AM1176" t="s">
        <v>2165</v>
      </c>
      <c r="AN1176">
        <v>-122.47956026999999</v>
      </c>
      <c r="AO1176">
        <v>37.783216439999997</v>
      </c>
    </row>
    <row r="1177" spans="1:41">
      <c r="A1177" s="1" t="s">
        <v>544</v>
      </c>
      <c r="B1177" s="1">
        <v>3</v>
      </c>
      <c r="C1177" s="1" t="s">
        <v>1814</v>
      </c>
      <c r="D1177" s="1" t="s">
        <v>1815</v>
      </c>
      <c r="E1177" t="s">
        <v>42</v>
      </c>
      <c r="F1177" t="s">
        <v>895</v>
      </c>
      <c r="G1177" s="1" t="s">
        <v>900</v>
      </c>
      <c r="H1177" s="1" t="s">
        <v>1412</v>
      </c>
      <c r="I1177" t="s">
        <v>2166</v>
      </c>
      <c r="K1177" t="s">
        <v>732</v>
      </c>
      <c r="N1177" t="s">
        <v>46</v>
      </c>
      <c r="O1177" t="s">
        <v>1317</v>
      </c>
      <c r="Q1177" s="3">
        <f t="shared" si="20"/>
        <v>3</v>
      </c>
      <c r="R1177">
        <v>1</v>
      </c>
      <c r="S1177">
        <v>3</v>
      </c>
      <c r="T1177">
        <v>0</v>
      </c>
      <c r="U1177">
        <v>0</v>
      </c>
      <c r="V1177">
        <v>0</v>
      </c>
      <c r="W1177" s="3">
        <v>0</v>
      </c>
      <c r="X1177" s="3">
        <v>0</v>
      </c>
      <c r="Y1177" s="3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t="s">
        <v>47</v>
      </c>
      <c r="AI1177" t="s">
        <v>48</v>
      </c>
      <c r="AM1177" t="s">
        <v>2167</v>
      </c>
      <c r="AN1177">
        <v>-122.47956447999999</v>
      </c>
      <c r="AO1177">
        <v>37.783346760000001</v>
      </c>
    </row>
    <row r="1178" spans="1:41">
      <c r="A1178" s="1" t="s">
        <v>544</v>
      </c>
      <c r="B1178" s="1">
        <v>3</v>
      </c>
      <c r="C1178" s="1" t="s">
        <v>1814</v>
      </c>
      <c r="D1178" s="1" t="s">
        <v>1815</v>
      </c>
      <c r="E1178" t="s">
        <v>42</v>
      </c>
      <c r="F1178" t="s">
        <v>895</v>
      </c>
      <c r="G1178" s="1" t="s">
        <v>900</v>
      </c>
      <c r="H1178" s="1" t="s">
        <v>1415</v>
      </c>
      <c r="I1178">
        <v>1835</v>
      </c>
      <c r="K1178" t="s">
        <v>97</v>
      </c>
      <c r="N1178" t="s">
        <v>53</v>
      </c>
      <c r="O1178" t="s">
        <v>1216</v>
      </c>
      <c r="Q1178" s="3">
        <f t="shared" si="20"/>
        <v>2</v>
      </c>
      <c r="R1178">
        <v>1</v>
      </c>
      <c r="S1178">
        <v>0</v>
      </c>
      <c r="T1178">
        <v>0</v>
      </c>
      <c r="U1178">
        <v>2</v>
      </c>
      <c r="V1178">
        <v>0</v>
      </c>
      <c r="W1178" s="3">
        <v>0</v>
      </c>
      <c r="X1178" s="3">
        <v>0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t="s">
        <v>47</v>
      </c>
      <c r="AI1178" t="s">
        <v>48</v>
      </c>
      <c r="AJ1178" t="s">
        <v>137</v>
      </c>
      <c r="AK1178" t="s">
        <v>117</v>
      </c>
      <c r="AL1178" t="s">
        <v>2168</v>
      </c>
      <c r="AM1178" t="s">
        <v>2169</v>
      </c>
      <c r="AN1178">
        <v>-122.47917674999999</v>
      </c>
      <c r="AO1178">
        <v>37.785956319999997</v>
      </c>
    </row>
    <row r="1179" spans="1:41">
      <c r="A1179" s="1" t="s">
        <v>544</v>
      </c>
      <c r="B1179" s="1">
        <v>3</v>
      </c>
      <c r="C1179" s="1" t="s">
        <v>1814</v>
      </c>
      <c r="D1179" s="1" t="s">
        <v>1815</v>
      </c>
      <c r="E1179" t="s">
        <v>42</v>
      </c>
      <c r="F1179" t="s">
        <v>895</v>
      </c>
      <c r="G1179" s="1" t="s">
        <v>900</v>
      </c>
      <c r="H1179" s="1" t="s">
        <v>1418</v>
      </c>
      <c r="I1179">
        <v>6101</v>
      </c>
      <c r="K1179" t="s">
        <v>45</v>
      </c>
      <c r="N1179" t="s">
        <v>477</v>
      </c>
      <c r="O1179" t="s">
        <v>964</v>
      </c>
      <c r="Q1179" s="3">
        <f t="shared" si="20"/>
        <v>1</v>
      </c>
      <c r="R1179">
        <v>1</v>
      </c>
      <c r="S1179">
        <v>0</v>
      </c>
      <c r="T1179">
        <v>0</v>
      </c>
      <c r="U1179">
        <v>0</v>
      </c>
      <c r="V1179">
        <v>1</v>
      </c>
      <c r="W1179" s="3">
        <v>0</v>
      </c>
      <c r="X1179" s="3">
        <v>0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t="s">
        <v>47</v>
      </c>
      <c r="AI1179" t="s">
        <v>50</v>
      </c>
      <c r="AJ1179" t="s">
        <v>135</v>
      </c>
      <c r="AM1179" t="s">
        <v>2170</v>
      </c>
      <c r="AN1179">
        <v>-122.4849997</v>
      </c>
      <c r="AO1179">
        <v>37.779845729999998</v>
      </c>
    </row>
    <row r="1180" spans="1:41">
      <c r="A1180" s="1" t="s">
        <v>544</v>
      </c>
      <c r="B1180" s="1">
        <v>3</v>
      </c>
      <c r="C1180" s="1" t="s">
        <v>1814</v>
      </c>
      <c r="D1180" s="1" t="s">
        <v>1815</v>
      </c>
      <c r="E1180" t="s">
        <v>42</v>
      </c>
      <c r="F1180" t="s">
        <v>895</v>
      </c>
      <c r="G1180" s="1" t="s">
        <v>900</v>
      </c>
      <c r="H1180" s="1" t="s">
        <v>1420</v>
      </c>
      <c r="I1180">
        <v>5901</v>
      </c>
      <c r="K1180" t="s">
        <v>45</v>
      </c>
      <c r="N1180" t="s">
        <v>477</v>
      </c>
      <c r="O1180" t="s">
        <v>981</v>
      </c>
      <c r="Q1180" s="3">
        <f t="shared" si="20"/>
        <v>1</v>
      </c>
      <c r="R1180">
        <v>1</v>
      </c>
      <c r="S1180">
        <v>0</v>
      </c>
      <c r="T1180">
        <v>0</v>
      </c>
      <c r="U1180">
        <v>0</v>
      </c>
      <c r="V1180">
        <v>1</v>
      </c>
      <c r="W1180" s="3">
        <v>0</v>
      </c>
      <c r="X1180" s="3">
        <v>0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t="s">
        <v>47</v>
      </c>
      <c r="AI1180" t="s">
        <v>50</v>
      </c>
      <c r="AJ1180" t="s">
        <v>135</v>
      </c>
      <c r="AM1180" t="s">
        <v>2171</v>
      </c>
      <c r="AN1180">
        <v>-122.48267914</v>
      </c>
      <c r="AO1180">
        <v>37.780174619999997</v>
      </c>
    </row>
    <row r="1181" spans="1:41">
      <c r="A1181" s="1" t="s">
        <v>544</v>
      </c>
      <c r="B1181" s="1">
        <v>3</v>
      </c>
      <c r="C1181" s="1" t="s">
        <v>1814</v>
      </c>
      <c r="D1181" s="1" t="s">
        <v>1815</v>
      </c>
      <c r="E1181" t="s">
        <v>42</v>
      </c>
      <c r="F1181" t="s">
        <v>895</v>
      </c>
      <c r="G1181" s="1" t="s">
        <v>900</v>
      </c>
      <c r="H1181" s="1" t="s">
        <v>1423</v>
      </c>
      <c r="I1181">
        <v>5809</v>
      </c>
      <c r="K1181" t="s">
        <v>45</v>
      </c>
      <c r="N1181" t="s">
        <v>46</v>
      </c>
      <c r="O1181" t="s">
        <v>966</v>
      </c>
      <c r="Q1181" s="3">
        <f t="shared" si="20"/>
        <v>1</v>
      </c>
      <c r="R1181">
        <v>1</v>
      </c>
      <c r="S1181">
        <v>1</v>
      </c>
      <c r="T1181">
        <v>0</v>
      </c>
      <c r="U1181">
        <v>0</v>
      </c>
      <c r="V1181">
        <v>0</v>
      </c>
      <c r="W1181" s="3">
        <v>0</v>
      </c>
      <c r="X1181" s="3">
        <v>0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t="s">
        <v>47</v>
      </c>
      <c r="AI1181" t="s">
        <v>50</v>
      </c>
      <c r="AM1181" t="s">
        <v>2172</v>
      </c>
      <c r="AN1181">
        <v>-122.48173201</v>
      </c>
      <c r="AO1181">
        <v>37.780159529999999</v>
      </c>
    </row>
    <row r="1182" spans="1:41">
      <c r="A1182" s="1" t="s">
        <v>544</v>
      </c>
      <c r="B1182" s="1">
        <v>3</v>
      </c>
      <c r="C1182" s="1" t="s">
        <v>1814</v>
      </c>
      <c r="D1182" s="1" t="s">
        <v>1815</v>
      </c>
      <c r="E1182" t="s">
        <v>42</v>
      </c>
      <c r="F1182" t="s">
        <v>895</v>
      </c>
      <c r="G1182" s="1" t="s">
        <v>900</v>
      </c>
      <c r="H1182" s="1" t="s">
        <v>1425</v>
      </c>
      <c r="I1182">
        <v>5723</v>
      </c>
      <c r="K1182" t="s">
        <v>45</v>
      </c>
      <c r="N1182" t="s">
        <v>46</v>
      </c>
      <c r="O1182" t="s">
        <v>966</v>
      </c>
      <c r="Q1182" s="3">
        <f t="shared" si="20"/>
        <v>1</v>
      </c>
      <c r="R1182">
        <v>1</v>
      </c>
      <c r="S1182">
        <v>0</v>
      </c>
      <c r="T1182">
        <v>0</v>
      </c>
      <c r="U1182">
        <v>1</v>
      </c>
      <c r="V1182">
        <v>0</v>
      </c>
      <c r="W1182" s="3">
        <v>0</v>
      </c>
      <c r="X1182" s="3">
        <v>0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t="s">
        <v>47</v>
      </c>
      <c r="AI1182" t="s">
        <v>50</v>
      </c>
      <c r="AM1182" t="s">
        <v>2173</v>
      </c>
      <c r="AN1182">
        <v>-122.48084417</v>
      </c>
      <c r="AO1182">
        <v>37.780207789999999</v>
      </c>
    </row>
    <row r="1183" spans="1:41">
      <c r="A1183" s="1" t="s">
        <v>544</v>
      </c>
      <c r="B1183" s="1">
        <v>3</v>
      </c>
      <c r="C1183" s="1" t="s">
        <v>1814</v>
      </c>
      <c r="D1183" s="1" t="s">
        <v>1815</v>
      </c>
      <c r="E1183" t="s">
        <v>42</v>
      </c>
      <c r="F1183" t="s">
        <v>895</v>
      </c>
      <c r="G1183" s="1" t="s">
        <v>900</v>
      </c>
      <c r="H1183" s="1" t="s">
        <v>1429</v>
      </c>
      <c r="I1183">
        <v>5701</v>
      </c>
      <c r="K1183" t="s">
        <v>45</v>
      </c>
      <c r="N1183" t="s">
        <v>46</v>
      </c>
      <c r="O1183" t="s">
        <v>978</v>
      </c>
      <c r="Q1183" s="3">
        <f t="shared" si="20"/>
        <v>2</v>
      </c>
      <c r="R1183">
        <v>1</v>
      </c>
      <c r="S1183">
        <v>0</v>
      </c>
      <c r="T1183">
        <v>2</v>
      </c>
      <c r="U1183">
        <v>0</v>
      </c>
      <c r="V1183">
        <v>0</v>
      </c>
      <c r="W1183" s="3">
        <v>0</v>
      </c>
      <c r="X1183" s="3">
        <v>0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t="s">
        <v>47</v>
      </c>
      <c r="AI1183" t="s">
        <v>50</v>
      </c>
      <c r="AM1183" t="s">
        <v>2174</v>
      </c>
      <c r="AN1183">
        <v>-122.48058352</v>
      </c>
      <c r="AO1183">
        <v>37.780240640000002</v>
      </c>
    </row>
    <row r="1184" spans="1:41">
      <c r="A1184" s="1" t="s">
        <v>544</v>
      </c>
      <c r="B1184" s="1">
        <v>3</v>
      </c>
      <c r="C1184" s="1" t="s">
        <v>1814</v>
      </c>
      <c r="D1184" s="1" t="s">
        <v>1815</v>
      </c>
      <c r="E1184" t="s">
        <v>42</v>
      </c>
      <c r="F1184" t="s">
        <v>895</v>
      </c>
      <c r="G1184" s="1" t="s">
        <v>900</v>
      </c>
      <c r="H1184" s="1" t="s">
        <v>1432</v>
      </c>
      <c r="I1184">
        <v>5641</v>
      </c>
      <c r="K1184" t="s">
        <v>45</v>
      </c>
      <c r="N1184" t="s">
        <v>46</v>
      </c>
      <c r="O1184" t="s">
        <v>1014</v>
      </c>
      <c r="Q1184" s="3">
        <f t="shared" si="20"/>
        <v>2</v>
      </c>
      <c r="R1184">
        <v>1</v>
      </c>
      <c r="S1184">
        <v>0</v>
      </c>
      <c r="T1184">
        <v>1</v>
      </c>
      <c r="U1184">
        <v>1</v>
      </c>
      <c r="V1184">
        <v>0</v>
      </c>
      <c r="W1184" s="3">
        <v>0</v>
      </c>
      <c r="X1184" s="3">
        <v>0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t="s">
        <v>47</v>
      </c>
      <c r="AI1184" t="s">
        <v>48</v>
      </c>
      <c r="AM1184" t="s">
        <v>2175</v>
      </c>
      <c r="AN1184">
        <v>-122.48009205</v>
      </c>
      <c r="AO1184">
        <v>37.780293700000001</v>
      </c>
    </row>
    <row r="1185" spans="1:41">
      <c r="A1185" s="1" t="s">
        <v>544</v>
      </c>
      <c r="B1185" s="1">
        <v>3</v>
      </c>
      <c r="C1185" s="1" t="s">
        <v>1814</v>
      </c>
      <c r="D1185" s="1" t="s">
        <v>1815</v>
      </c>
      <c r="E1185" t="s">
        <v>42</v>
      </c>
      <c r="F1185" t="s">
        <v>895</v>
      </c>
      <c r="G1185" s="1" t="s">
        <v>900</v>
      </c>
      <c r="H1185" s="1" t="s">
        <v>1435</v>
      </c>
      <c r="I1185">
        <v>534</v>
      </c>
      <c r="K1185" t="s">
        <v>798</v>
      </c>
      <c r="N1185" t="s">
        <v>53</v>
      </c>
      <c r="O1185" t="s">
        <v>1085</v>
      </c>
      <c r="Q1185" s="3">
        <f t="shared" si="20"/>
        <v>1</v>
      </c>
      <c r="R1185">
        <v>1</v>
      </c>
      <c r="S1185">
        <v>0</v>
      </c>
      <c r="T1185">
        <v>0</v>
      </c>
      <c r="U1185">
        <v>1</v>
      </c>
      <c r="V1185">
        <v>0</v>
      </c>
      <c r="W1185" s="3">
        <v>0</v>
      </c>
      <c r="X1185" s="3">
        <v>0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t="s">
        <v>47</v>
      </c>
      <c r="AI1185" t="s">
        <v>48</v>
      </c>
      <c r="AJ1185" t="s">
        <v>135</v>
      </c>
      <c r="AK1185" t="s">
        <v>117</v>
      </c>
      <c r="AM1185" t="s">
        <v>2176</v>
      </c>
      <c r="AN1185">
        <v>-122.48468008</v>
      </c>
      <c r="AO1185">
        <v>37.779374930000003</v>
      </c>
    </row>
    <row r="1186" spans="1:41">
      <c r="A1186" s="1" t="s">
        <v>544</v>
      </c>
      <c r="B1186" s="1">
        <v>3</v>
      </c>
      <c r="C1186" s="1" t="s">
        <v>1814</v>
      </c>
      <c r="D1186" s="1" t="s">
        <v>1815</v>
      </c>
      <c r="E1186" t="s">
        <v>42</v>
      </c>
      <c r="F1186" t="s">
        <v>895</v>
      </c>
      <c r="G1186" s="1" t="s">
        <v>900</v>
      </c>
      <c r="H1186" s="1" t="s">
        <v>1439</v>
      </c>
      <c r="I1186">
        <v>501</v>
      </c>
      <c r="K1186" t="s">
        <v>798</v>
      </c>
      <c r="N1186" t="s">
        <v>477</v>
      </c>
      <c r="O1186" t="s">
        <v>978</v>
      </c>
      <c r="Q1186" s="3">
        <f t="shared" si="20"/>
        <v>1</v>
      </c>
      <c r="R1186">
        <v>1</v>
      </c>
      <c r="S1186">
        <v>0</v>
      </c>
      <c r="T1186">
        <v>0</v>
      </c>
      <c r="U1186">
        <v>0</v>
      </c>
      <c r="V1186">
        <v>1</v>
      </c>
      <c r="W1186" s="3">
        <v>0</v>
      </c>
      <c r="X1186" s="3">
        <v>0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t="s">
        <v>47</v>
      </c>
      <c r="AI1186" t="s">
        <v>50</v>
      </c>
      <c r="AJ1186" t="s">
        <v>135</v>
      </c>
      <c r="AM1186" t="s">
        <v>2177</v>
      </c>
      <c r="AN1186">
        <v>-122.48466741</v>
      </c>
      <c r="AO1186">
        <v>37.779899309999998</v>
      </c>
    </row>
    <row r="1187" spans="1:41">
      <c r="A1187" s="1" t="s">
        <v>544</v>
      </c>
      <c r="B1187" s="1">
        <v>3</v>
      </c>
      <c r="C1187" s="1" t="s">
        <v>1814</v>
      </c>
      <c r="D1187" s="1" t="s">
        <v>1815</v>
      </c>
      <c r="E1187" t="s">
        <v>42</v>
      </c>
      <c r="F1187" t="s">
        <v>895</v>
      </c>
      <c r="G1187" s="1" t="s">
        <v>900</v>
      </c>
      <c r="H1187" s="1" t="s">
        <v>1443</v>
      </c>
      <c r="I1187">
        <v>510</v>
      </c>
      <c r="K1187" t="s">
        <v>92</v>
      </c>
      <c r="N1187" t="s">
        <v>53</v>
      </c>
      <c r="O1187" t="s">
        <v>1099</v>
      </c>
      <c r="Q1187" s="3">
        <f t="shared" si="20"/>
        <v>2</v>
      </c>
      <c r="R1187">
        <v>1</v>
      </c>
      <c r="S1187">
        <v>1</v>
      </c>
      <c r="T1187">
        <v>1</v>
      </c>
      <c r="U1187">
        <v>0</v>
      </c>
      <c r="V1187">
        <v>0</v>
      </c>
      <c r="W1187" s="3">
        <v>0</v>
      </c>
      <c r="X1187" s="3">
        <v>0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t="s">
        <v>47</v>
      </c>
      <c r="AI1187" t="s">
        <v>48</v>
      </c>
      <c r="AJ1187" t="s">
        <v>135</v>
      </c>
      <c r="AK1187" t="s">
        <v>387</v>
      </c>
      <c r="AM1187" t="s">
        <v>2178</v>
      </c>
      <c r="AN1187">
        <v>-122.48358948000001</v>
      </c>
      <c r="AO1187">
        <v>37.779849980000002</v>
      </c>
    </row>
    <row r="1188" spans="1:41">
      <c r="A1188" s="1" t="s">
        <v>544</v>
      </c>
      <c r="B1188" s="1">
        <v>3</v>
      </c>
      <c r="C1188" s="1" t="s">
        <v>1814</v>
      </c>
      <c r="D1188" s="1" t="s">
        <v>1815</v>
      </c>
      <c r="E1188" t="s">
        <v>42</v>
      </c>
      <c r="F1188" t="s">
        <v>895</v>
      </c>
      <c r="G1188" s="1" t="s">
        <v>900</v>
      </c>
      <c r="H1188" s="1" t="s">
        <v>1786</v>
      </c>
      <c r="I1188">
        <v>527</v>
      </c>
      <c r="K1188" t="s">
        <v>92</v>
      </c>
      <c r="N1188" t="s">
        <v>53</v>
      </c>
      <c r="O1188" t="s">
        <v>1257</v>
      </c>
      <c r="Q1188" s="3">
        <f t="shared" si="20"/>
        <v>1</v>
      </c>
      <c r="R1188">
        <v>1</v>
      </c>
      <c r="S1188">
        <v>0</v>
      </c>
      <c r="T1188">
        <v>1</v>
      </c>
      <c r="U1188">
        <v>0</v>
      </c>
      <c r="V1188">
        <v>0</v>
      </c>
      <c r="W1188" s="3">
        <v>0</v>
      </c>
      <c r="X1188" s="3">
        <v>0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t="s">
        <v>47</v>
      </c>
      <c r="AI1188" t="s">
        <v>48</v>
      </c>
      <c r="AJ1188" t="s">
        <v>137</v>
      </c>
      <c r="AK1188" t="s">
        <v>479</v>
      </c>
      <c r="AL1188" t="s">
        <v>2179</v>
      </c>
      <c r="AM1188" t="s">
        <v>2180</v>
      </c>
      <c r="AN1188">
        <v>-122.48361154</v>
      </c>
      <c r="AO1188">
        <v>37.779489269999999</v>
      </c>
    </row>
    <row r="1189" spans="1:41">
      <c r="A1189" s="1" t="s">
        <v>544</v>
      </c>
      <c r="B1189" s="1">
        <v>3</v>
      </c>
      <c r="C1189" s="1" t="s">
        <v>1814</v>
      </c>
      <c r="D1189" s="1" t="s">
        <v>1815</v>
      </c>
      <c r="E1189" t="s">
        <v>42</v>
      </c>
      <c r="F1189" t="s">
        <v>895</v>
      </c>
      <c r="G1189" s="1" t="s">
        <v>900</v>
      </c>
      <c r="H1189" s="1" t="s">
        <v>1788</v>
      </c>
      <c r="K1189" t="s">
        <v>130</v>
      </c>
      <c r="L1189" t="s">
        <v>11</v>
      </c>
      <c r="N1189" t="s">
        <v>46</v>
      </c>
      <c r="P1189">
        <f>(24*60)+44</f>
        <v>1484</v>
      </c>
      <c r="Q1189" s="3">
        <f t="shared" si="20"/>
        <v>0</v>
      </c>
      <c r="R1189">
        <v>1</v>
      </c>
      <c r="S1189">
        <v>0</v>
      </c>
      <c r="T1189">
        <v>0</v>
      </c>
      <c r="U1189">
        <v>0</v>
      </c>
      <c r="V1189">
        <v>0</v>
      </c>
      <c r="W1189" s="3">
        <v>0</v>
      </c>
      <c r="X1189" s="3">
        <v>0</v>
      </c>
      <c r="Y1189" s="3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t="s">
        <v>47</v>
      </c>
      <c r="AI1189" t="s">
        <v>48</v>
      </c>
      <c r="AL1189" t="s">
        <v>2181</v>
      </c>
      <c r="AM1189" t="s">
        <v>2182</v>
      </c>
      <c r="AN1189">
        <v>-122.48244631</v>
      </c>
      <c r="AO1189">
        <v>37.778003249999998</v>
      </c>
    </row>
    <row r="1190" spans="1:41">
      <c r="A1190" s="1" t="s">
        <v>544</v>
      </c>
      <c r="B1190" s="1">
        <v>3</v>
      </c>
      <c r="C1190" s="1" t="s">
        <v>1814</v>
      </c>
      <c r="D1190" s="1" t="s">
        <v>1815</v>
      </c>
      <c r="E1190" t="s">
        <v>42</v>
      </c>
      <c r="F1190" t="s">
        <v>895</v>
      </c>
      <c r="G1190" s="1" t="s">
        <v>900</v>
      </c>
      <c r="H1190" s="1" t="s">
        <v>1790</v>
      </c>
      <c r="I1190">
        <v>515</v>
      </c>
      <c r="K1190" t="s">
        <v>66</v>
      </c>
      <c r="L1190" t="s">
        <v>490</v>
      </c>
      <c r="N1190" t="s">
        <v>46</v>
      </c>
      <c r="P1190">
        <f>(45*60)+36</f>
        <v>2736</v>
      </c>
      <c r="Q1190" s="3">
        <f t="shared" si="20"/>
        <v>0</v>
      </c>
      <c r="R1190">
        <v>1</v>
      </c>
      <c r="S1190">
        <v>0</v>
      </c>
      <c r="T1190">
        <v>0</v>
      </c>
      <c r="U1190">
        <v>0</v>
      </c>
      <c r="V1190">
        <v>0</v>
      </c>
      <c r="W1190" s="3">
        <v>0</v>
      </c>
      <c r="X1190" s="3">
        <v>0</v>
      </c>
      <c r="Y1190" s="3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t="s">
        <v>88</v>
      </c>
      <c r="AI1190" t="s">
        <v>48</v>
      </c>
      <c r="AL1190" t="s">
        <v>2183</v>
      </c>
      <c r="AM1190" t="s">
        <v>2184</v>
      </c>
      <c r="AN1190">
        <v>-122.48137229</v>
      </c>
      <c r="AO1190">
        <v>37.778064860000001</v>
      </c>
    </row>
    <row r="1191" spans="1:41">
      <c r="A1191" s="1" t="s">
        <v>544</v>
      </c>
      <c r="B1191" s="1">
        <v>3</v>
      </c>
      <c r="C1191" s="1" t="s">
        <v>1814</v>
      </c>
      <c r="D1191" s="1" t="s">
        <v>1815</v>
      </c>
      <c r="E1191" t="s">
        <v>42</v>
      </c>
      <c r="F1191" t="s">
        <v>895</v>
      </c>
      <c r="G1191" s="1" t="s">
        <v>900</v>
      </c>
      <c r="H1191" s="1" t="s">
        <v>1792</v>
      </c>
      <c r="I1191" t="s">
        <v>2185</v>
      </c>
      <c r="K1191" t="s">
        <v>66</v>
      </c>
      <c r="L1191" t="s">
        <v>338</v>
      </c>
      <c r="N1191" t="s">
        <v>46</v>
      </c>
      <c r="P1191">
        <f>(37*60)+40</f>
        <v>2260</v>
      </c>
      <c r="Q1191" s="3">
        <f t="shared" si="20"/>
        <v>0</v>
      </c>
      <c r="R1191">
        <v>1</v>
      </c>
      <c r="S1191">
        <v>0</v>
      </c>
      <c r="T1191">
        <v>0</v>
      </c>
      <c r="U1191">
        <v>0</v>
      </c>
      <c r="V1191">
        <v>0</v>
      </c>
      <c r="W1191" s="3">
        <v>0</v>
      </c>
      <c r="X1191" s="3">
        <v>0</v>
      </c>
      <c r="Y1191" s="3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t="s">
        <v>88</v>
      </c>
      <c r="AI1191" t="s">
        <v>48</v>
      </c>
      <c r="AL1191" t="s">
        <v>2186</v>
      </c>
      <c r="AM1191" t="s">
        <v>2187</v>
      </c>
      <c r="AN1191">
        <v>-122.4810287</v>
      </c>
      <c r="AO1191">
        <v>37.773158860000002</v>
      </c>
    </row>
    <row r="1192" spans="1:41">
      <c r="A1192" s="1" t="s">
        <v>544</v>
      </c>
      <c r="B1192" s="1">
        <v>3</v>
      </c>
      <c r="C1192" s="1" t="s">
        <v>1814</v>
      </c>
      <c r="D1192" s="1" t="s">
        <v>1815</v>
      </c>
      <c r="E1192" t="s">
        <v>42</v>
      </c>
      <c r="F1192" t="s">
        <v>895</v>
      </c>
      <c r="G1192" s="1" t="s">
        <v>900</v>
      </c>
      <c r="H1192" s="1" t="s">
        <v>1794</v>
      </c>
      <c r="I1192">
        <v>402</v>
      </c>
      <c r="K1192" t="s">
        <v>66</v>
      </c>
      <c r="N1192" t="s">
        <v>46</v>
      </c>
      <c r="O1192" t="s">
        <v>1068</v>
      </c>
      <c r="Q1192" s="3">
        <f t="shared" si="20"/>
        <v>2</v>
      </c>
      <c r="R1192">
        <v>1</v>
      </c>
      <c r="S1192">
        <v>1</v>
      </c>
      <c r="T1192">
        <v>1</v>
      </c>
      <c r="U1192">
        <v>0</v>
      </c>
      <c r="V1192">
        <v>0</v>
      </c>
      <c r="W1192" s="3">
        <v>0</v>
      </c>
      <c r="X1192" s="3">
        <v>0</v>
      </c>
      <c r="Y1192" s="3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t="s">
        <v>47</v>
      </c>
      <c r="AI1192" t="s">
        <v>48</v>
      </c>
      <c r="AM1192" t="s">
        <v>2188</v>
      </c>
      <c r="AN1192">
        <v>-122.48152306999999</v>
      </c>
      <c r="AO1192">
        <v>37.779852249999998</v>
      </c>
    </row>
    <row r="1193" spans="1:41">
      <c r="A1193" s="1" t="s">
        <v>2189</v>
      </c>
      <c r="B1193" s="1" t="s">
        <v>590</v>
      </c>
      <c r="C1193" s="1" t="s">
        <v>2190</v>
      </c>
      <c r="D1193" s="1" t="s">
        <v>2191</v>
      </c>
      <c r="E1193" s="1" t="s">
        <v>42</v>
      </c>
      <c r="F1193" s="1" t="s">
        <v>895</v>
      </c>
      <c r="G1193" s="1" t="s">
        <v>900</v>
      </c>
      <c r="H1193" s="1" t="s">
        <v>900</v>
      </c>
      <c r="I1193">
        <v>6000</v>
      </c>
      <c r="K1193" t="s">
        <v>597</v>
      </c>
      <c r="N1193" t="s">
        <v>53</v>
      </c>
      <c r="O1193" t="s">
        <v>1050</v>
      </c>
      <c r="Q1193" s="3">
        <f t="shared" si="20"/>
        <v>1</v>
      </c>
      <c r="R1193">
        <v>1</v>
      </c>
      <c r="S1193">
        <v>0</v>
      </c>
      <c r="T1193">
        <v>0</v>
      </c>
      <c r="U1193">
        <v>0</v>
      </c>
      <c r="V1193">
        <v>0</v>
      </c>
      <c r="W1193">
        <v>1</v>
      </c>
      <c r="X1193" s="3">
        <v>0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t="s">
        <v>47</v>
      </c>
      <c r="AI1193" t="s">
        <v>48</v>
      </c>
      <c r="AJ1193" t="s">
        <v>135</v>
      </c>
      <c r="AL1193" t="s">
        <v>2192</v>
      </c>
      <c r="AM1193" t="s">
        <v>2193</v>
      </c>
      <c r="AN1193">
        <v>-122.4960703</v>
      </c>
      <c r="AO1193">
        <v>37.772297500000001</v>
      </c>
    </row>
    <row r="1194" spans="1:41">
      <c r="A1194" s="1" t="s">
        <v>2189</v>
      </c>
      <c r="B1194" s="1" t="s">
        <v>590</v>
      </c>
      <c r="C1194" s="1" t="s">
        <v>2190</v>
      </c>
      <c r="D1194" s="1" t="s">
        <v>2191</v>
      </c>
      <c r="E1194" s="1" t="s">
        <v>42</v>
      </c>
      <c r="F1194" s="1" t="s">
        <v>895</v>
      </c>
      <c r="G1194" s="1" t="s">
        <v>900</v>
      </c>
      <c r="H1194" s="1" t="s">
        <v>904</v>
      </c>
      <c r="I1194" t="s">
        <v>2194</v>
      </c>
      <c r="K1194" t="s">
        <v>597</v>
      </c>
      <c r="N1194" t="s">
        <v>98</v>
      </c>
      <c r="O1194" t="s">
        <v>1189</v>
      </c>
      <c r="Q1194" s="3">
        <f t="shared" si="20"/>
        <v>4</v>
      </c>
      <c r="R1194" t="s">
        <v>900</v>
      </c>
      <c r="S1194">
        <v>0</v>
      </c>
      <c r="T1194">
        <v>0</v>
      </c>
      <c r="U1194">
        <v>0</v>
      </c>
      <c r="V1194">
        <v>2</v>
      </c>
      <c r="W1194">
        <v>1</v>
      </c>
      <c r="X1194">
        <v>1</v>
      </c>
      <c r="Y1194" s="3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t="s">
        <v>47</v>
      </c>
      <c r="AI1194" t="s">
        <v>50</v>
      </c>
      <c r="AL1194" t="s">
        <v>2195</v>
      </c>
      <c r="AM1194" t="s">
        <v>2196</v>
      </c>
      <c r="AN1194">
        <v>-122.49675775999999</v>
      </c>
      <c r="AO1194">
        <v>37.771871140000002</v>
      </c>
    </row>
    <row r="1195" spans="1:41">
      <c r="A1195" s="1" t="s">
        <v>2189</v>
      </c>
      <c r="B1195" s="1" t="s">
        <v>590</v>
      </c>
      <c r="C1195" s="1" t="s">
        <v>2190</v>
      </c>
      <c r="D1195" s="1" t="s">
        <v>2191</v>
      </c>
      <c r="E1195" s="1" t="s">
        <v>42</v>
      </c>
      <c r="F1195" s="1" t="s">
        <v>895</v>
      </c>
      <c r="G1195" s="1" t="s">
        <v>900</v>
      </c>
      <c r="H1195" s="1" t="s">
        <v>908</v>
      </c>
      <c r="I1195">
        <v>6351</v>
      </c>
      <c r="K1195" t="s">
        <v>597</v>
      </c>
      <c r="N1195" t="s">
        <v>46</v>
      </c>
      <c r="O1195" t="s">
        <v>1071</v>
      </c>
      <c r="Q1195" s="3">
        <f t="shared" si="20"/>
        <v>1</v>
      </c>
      <c r="R1195">
        <v>1</v>
      </c>
      <c r="S1195">
        <v>0</v>
      </c>
      <c r="T1195">
        <v>0</v>
      </c>
      <c r="U1195">
        <v>0</v>
      </c>
      <c r="V1195">
        <v>0</v>
      </c>
      <c r="W1195" s="3">
        <v>0</v>
      </c>
      <c r="X1195">
        <v>1</v>
      </c>
      <c r="Y1195" s="3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t="s">
        <v>47</v>
      </c>
      <c r="AI1195" t="s">
        <v>48</v>
      </c>
      <c r="AJ1195" t="s">
        <v>135</v>
      </c>
      <c r="AL1195" t="s">
        <v>2197</v>
      </c>
      <c r="AM1195" t="s">
        <v>2198</v>
      </c>
      <c r="AN1195">
        <v>-122.49989626</v>
      </c>
      <c r="AO1195">
        <v>37.771902670000003</v>
      </c>
    </row>
    <row r="1196" spans="1:41">
      <c r="A1196" s="1" t="s">
        <v>2189</v>
      </c>
      <c r="B1196" s="1" t="s">
        <v>590</v>
      </c>
      <c r="C1196" s="1" t="s">
        <v>2190</v>
      </c>
      <c r="D1196" s="1" t="s">
        <v>2191</v>
      </c>
      <c r="E1196" s="1" t="s">
        <v>42</v>
      </c>
      <c r="F1196" s="1" t="s">
        <v>895</v>
      </c>
      <c r="G1196" s="1" t="s">
        <v>900</v>
      </c>
      <c r="H1196" s="1" t="s">
        <v>912</v>
      </c>
      <c r="I1196">
        <v>6400</v>
      </c>
      <c r="K1196" t="s">
        <v>597</v>
      </c>
      <c r="N1196" t="s">
        <v>46</v>
      </c>
      <c r="O1196" t="s">
        <v>930</v>
      </c>
      <c r="Q1196" s="3">
        <f t="shared" si="20"/>
        <v>1</v>
      </c>
      <c r="R1196">
        <v>1</v>
      </c>
      <c r="S1196">
        <v>0</v>
      </c>
      <c r="T1196">
        <v>0</v>
      </c>
      <c r="U1196">
        <v>0</v>
      </c>
      <c r="V1196">
        <v>0</v>
      </c>
      <c r="W1196" s="3">
        <v>0</v>
      </c>
      <c r="X1196">
        <v>1</v>
      </c>
      <c r="Y1196" s="3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t="s">
        <v>47</v>
      </c>
      <c r="AI1196" t="s">
        <v>50</v>
      </c>
      <c r="AJ1196" t="s">
        <v>135</v>
      </c>
      <c r="AM1196" t="s">
        <v>2199</v>
      </c>
      <c r="AN1196">
        <v>-122.50059304</v>
      </c>
      <c r="AO1196">
        <v>37.771871480000001</v>
      </c>
    </row>
    <row r="1197" spans="1:41">
      <c r="A1197" s="1" t="s">
        <v>2189</v>
      </c>
      <c r="B1197" s="1" t="s">
        <v>590</v>
      </c>
      <c r="C1197" s="1" t="s">
        <v>2190</v>
      </c>
      <c r="D1197" s="1" t="s">
        <v>2191</v>
      </c>
      <c r="E1197" s="1" t="s">
        <v>42</v>
      </c>
      <c r="F1197" s="1" t="s">
        <v>895</v>
      </c>
      <c r="G1197" s="1" t="s">
        <v>900</v>
      </c>
      <c r="H1197" s="1" t="s">
        <v>916</v>
      </c>
      <c r="I1197">
        <v>776</v>
      </c>
      <c r="K1197" t="s">
        <v>2200</v>
      </c>
      <c r="N1197" t="s">
        <v>53</v>
      </c>
      <c r="O1197" t="s">
        <v>1224</v>
      </c>
      <c r="Q1197" s="3">
        <f t="shared" si="20"/>
        <v>2</v>
      </c>
      <c r="R1197">
        <v>1</v>
      </c>
      <c r="S1197">
        <v>0</v>
      </c>
      <c r="T1197">
        <v>0</v>
      </c>
      <c r="U1197">
        <v>0</v>
      </c>
      <c r="V1197">
        <v>1</v>
      </c>
      <c r="W1197">
        <v>1</v>
      </c>
      <c r="X1197">
        <v>0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t="s">
        <v>88</v>
      </c>
      <c r="AI1197" t="s">
        <v>48</v>
      </c>
      <c r="AJ1197" t="s">
        <v>135</v>
      </c>
      <c r="AM1197" t="s">
        <v>2201</v>
      </c>
      <c r="AN1197">
        <v>-122.5014195</v>
      </c>
      <c r="AO1197">
        <v>37.772594949999998</v>
      </c>
    </row>
    <row r="1198" spans="1:41">
      <c r="A1198" s="1" t="s">
        <v>2189</v>
      </c>
      <c r="B1198" s="1" t="s">
        <v>590</v>
      </c>
      <c r="C1198" s="1" t="s">
        <v>2190</v>
      </c>
      <c r="D1198" s="1" t="s">
        <v>2191</v>
      </c>
      <c r="E1198" s="1" t="s">
        <v>42</v>
      </c>
      <c r="F1198" s="1" t="s">
        <v>895</v>
      </c>
      <c r="G1198" s="1" t="s">
        <v>900</v>
      </c>
      <c r="H1198" s="1" t="s">
        <v>920</v>
      </c>
      <c r="I1198">
        <v>720</v>
      </c>
      <c r="K1198" t="s">
        <v>2200</v>
      </c>
      <c r="N1198" t="s">
        <v>53</v>
      </c>
      <c r="O1198" t="s">
        <v>1179</v>
      </c>
      <c r="Q1198" s="3">
        <f t="shared" si="20"/>
        <v>2</v>
      </c>
      <c r="R1198">
        <v>1</v>
      </c>
      <c r="S1198">
        <v>0</v>
      </c>
      <c r="T1198">
        <v>0</v>
      </c>
      <c r="U1198">
        <v>0</v>
      </c>
      <c r="V1198">
        <v>0</v>
      </c>
      <c r="W1198">
        <v>2</v>
      </c>
      <c r="X1198">
        <v>0</v>
      </c>
      <c r="Y1198" s="3">
        <v>0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t="s">
        <v>88</v>
      </c>
      <c r="AI1198" t="s">
        <v>48</v>
      </c>
      <c r="AJ1198" t="s">
        <v>137</v>
      </c>
      <c r="AM1198" t="s">
        <v>2202</v>
      </c>
      <c r="AN1198">
        <v>-122.50156419</v>
      </c>
      <c r="AO1198">
        <v>37.775006259999998</v>
      </c>
    </row>
    <row r="1199" spans="1:41">
      <c r="A1199" s="1" t="s">
        <v>2189</v>
      </c>
      <c r="B1199" s="1" t="s">
        <v>590</v>
      </c>
      <c r="C1199" s="1" t="s">
        <v>2190</v>
      </c>
      <c r="D1199" s="1" t="s">
        <v>2191</v>
      </c>
      <c r="E1199" s="1" t="s">
        <v>42</v>
      </c>
      <c r="F1199" s="1" t="s">
        <v>895</v>
      </c>
      <c r="G1199" s="1" t="s">
        <v>900</v>
      </c>
      <c r="H1199" s="1" t="s">
        <v>925</v>
      </c>
      <c r="I1199">
        <v>3911</v>
      </c>
      <c r="K1199" t="s">
        <v>2203</v>
      </c>
      <c r="N1199" t="s">
        <v>477</v>
      </c>
      <c r="O1199" t="s">
        <v>1046</v>
      </c>
      <c r="Q1199" s="3">
        <f t="shared" si="20"/>
        <v>1</v>
      </c>
      <c r="R1199">
        <v>1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1</v>
      </c>
      <c r="Y1199" s="3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t="s">
        <v>47</v>
      </c>
      <c r="AI1199" t="s">
        <v>50</v>
      </c>
      <c r="AJ1199" t="s">
        <v>135</v>
      </c>
      <c r="AM1199" t="s">
        <v>2204</v>
      </c>
      <c r="AN1199">
        <v>-122.50063728000001</v>
      </c>
      <c r="AO1199">
        <v>37.775668879999998</v>
      </c>
    </row>
    <row r="1200" spans="1:41">
      <c r="A1200" s="1" t="s">
        <v>2189</v>
      </c>
      <c r="B1200" s="1" t="s">
        <v>590</v>
      </c>
      <c r="C1200" s="1" t="s">
        <v>2190</v>
      </c>
      <c r="D1200" s="1" t="s">
        <v>2191</v>
      </c>
      <c r="E1200" s="1" t="s">
        <v>42</v>
      </c>
      <c r="F1200" s="1" t="s">
        <v>895</v>
      </c>
      <c r="G1200" s="1" t="s">
        <v>900</v>
      </c>
      <c r="H1200" s="1" t="s">
        <v>928</v>
      </c>
      <c r="I1200">
        <v>3701</v>
      </c>
      <c r="K1200" t="s">
        <v>2203</v>
      </c>
      <c r="N1200" t="s">
        <v>477</v>
      </c>
      <c r="O1200" t="s">
        <v>1003</v>
      </c>
      <c r="Q1200" s="3">
        <f t="shared" si="20"/>
        <v>1</v>
      </c>
      <c r="R1200">
        <v>1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1</v>
      </c>
      <c r="Y1200" s="3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t="s">
        <v>47</v>
      </c>
      <c r="AI1200" t="s">
        <v>48</v>
      </c>
      <c r="AJ1200" t="s">
        <v>135</v>
      </c>
      <c r="AM1200" t="s">
        <v>2205</v>
      </c>
      <c r="AN1200">
        <v>-122.49849478</v>
      </c>
      <c r="AO1200">
        <v>37.775686890000003</v>
      </c>
    </row>
    <row r="1201" spans="1:41">
      <c r="A1201" s="1" t="s">
        <v>2189</v>
      </c>
      <c r="B1201" s="1" t="s">
        <v>590</v>
      </c>
      <c r="C1201" s="1" t="s">
        <v>2190</v>
      </c>
      <c r="D1201" s="1" t="s">
        <v>2191</v>
      </c>
      <c r="E1201" s="1" t="s">
        <v>42</v>
      </c>
      <c r="F1201" s="1" t="s">
        <v>895</v>
      </c>
      <c r="G1201" s="1" t="s">
        <v>900</v>
      </c>
      <c r="H1201" s="1" t="s">
        <v>932</v>
      </c>
      <c r="I1201" t="s">
        <v>2206</v>
      </c>
      <c r="K1201" t="s">
        <v>2203</v>
      </c>
      <c r="N1201" t="s">
        <v>46</v>
      </c>
      <c r="O1201" t="s">
        <v>1221</v>
      </c>
      <c r="Q1201" s="3">
        <f t="shared" si="20"/>
        <v>4</v>
      </c>
      <c r="R1201">
        <v>1</v>
      </c>
      <c r="S1201">
        <v>0</v>
      </c>
      <c r="T1201">
        <v>0</v>
      </c>
      <c r="U1201">
        <v>1</v>
      </c>
      <c r="V1201">
        <v>0</v>
      </c>
      <c r="W1201">
        <v>2</v>
      </c>
      <c r="X1201">
        <v>1</v>
      </c>
      <c r="Y1201" s="3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t="s">
        <v>47</v>
      </c>
      <c r="AI1201" t="s">
        <v>48</v>
      </c>
      <c r="AL1201" t="s">
        <v>2207</v>
      </c>
      <c r="AM1201" t="s">
        <v>2208</v>
      </c>
      <c r="AN1201">
        <v>-122.49826509</v>
      </c>
      <c r="AO1201">
        <v>37.77562597</v>
      </c>
    </row>
    <row r="1202" spans="1:41">
      <c r="A1202" s="1" t="s">
        <v>2189</v>
      </c>
      <c r="B1202" s="1" t="s">
        <v>590</v>
      </c>
      <c r="C1202" s="1" t="s">
        <v>2190</v>
      </c>
      <c r="D1202" s="1" t="s">
        <v>2191</v>
      </c>
      <c r="E1202" s="1" t="s">
        <v>42</v>
      </c>
      <c r="F1202" s="1" t="s">
        <v>895</v>
      </c>
      <c r="G1202" s="1" t="s">
        <v>900</v>
      </c>
      <c r="H1202" s="1" t="s">
        <v>936</v>
      </c>
      <c r="I1202" t="s">
        <v>2209</v>
      </c>
      <c r="K1202" t="s">
        <v>2203</v>
      </c>
      <c r="N1202" t="s">
        <v>46</v>
      </c>
      <c r="O1202" t="s">
        <v>1054</v>
      </c>
      <c r="Q1202" s="3">
        <f t="shared" si="20"/>
        <v>3</v>
      </c>
      <c r="R1202">
        <v>1</v>
      </c>
      <c r="S1202">
        <v>0</v>
      </c>
      <c r="T1202">
        <v>0</v>
      </c>
      <c r="U1202">
        <v>0</v>
      </c>
      <c r="V1202">
        <v>3</v>
      </c>
      <c r="W1202">
        <v>0</v>
      </c>
      <c r="X1202">
        <v>0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t="s">
        <v>47</v>
      </c>
      <c r="AI1202" t="s">
        <v>48</v>
      </c>
      <c r="AM1202" t="s">
        <v>2210</v>
      </c>
      <c r="AN1202">
        <v>-122.4980008</v>
      </c>
      <c r="AO1202">
        <v>37.775636349999999</v>
      </c>
    </row>
    <row r="1203" spans="1:41">
      <c r="A1203" s="1" t="s">
        <v>2189</v>
      </c>
      <c r="B1203" s="1" t="s">
        <v>590</v>
      </c>
      <c r="C1203" s="1" t="s">
        <v>2190</v>
      </c>
      <c r="D1203" s="1" t="s">
        <v>2191</v>
      </c>
      <c r="E1203" s="1" t="s">
        <v>42</v>
      </c>
      <c r="F1203" s="1" t="s">
        <v>895</v>
      </c>
      <c r="G1203" s="1" t="s">
        <v>900</v>
      </c>
      <c r="H1203" s="1" t="s">
        <v>910</v>
      </c>
      <c r="I1203">
        <v>3635</v>
      </c>
      <c r="K1203" t="s">
        <v>2203</v>
      </c>
      <c r="N1203" t="s">
        <v>46</v>
      </c>
      <c r="O1203" t="s">
        <v>1020</v>
      </c>
      <c r="Q1203" s="3">
        <f t="shared" si="20"/>
        <v>3</v>
      </c>
      <c r="R1203">
        <v>1</v>
      </c>
      <c r="S1203">
        <v>0</v>
      </c>
      <c r="T1203">
        <v>0</v>
      </c>
      <c r="U1203">
        <v>0</v>
      </c>
      <c r="V1203">
        <v>3</v>
      </c>
      <c r="W1203">
        <v>0</v>
      </c>
      <c r="X120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t="s">
        <v>47</v>
      </c>
      <c r="AI1203" t="s">
        <v>48</v>
      </c>
      <c r="AM1203" t="s">
        <v>2211</v>
      </c>
      <c r="AN1203">
        <v>-122.49778191</v>
      </c>
      <c r="AO1203">
        <v>37.775621569999998</v>
      </c>
    </row>
    <row r="1204" spans="1:41">
      <c r="A1204" s="1" t="s">
        <v>2189</v>
      </c>
      <c r="B1204" s="1" t="s">
        <v>590</v>
      </c>
      <c r="C1204" s="1" t="s">
        <v>2190</v>
      </c>
      <c r="D1204" s="1" t="s">
        <v>2191</v>
      </c>
      <c r="E1204" s="1" t="s">
        <v>42</v>
      </c>
      <c r="F1204" s="1" t="s">
        <v>895</v>
      </c>
      <c r="G1204" s="1" t="s">
        <v>900</v>
      </c>
      <c r="H1204" s="1" t="s">
        <v>944</v>
      </c>
      <c r="I1204">
        <v>3601</v>
      </c>
      <c r="K1204" t="s">
        <v>2203</v>
      </c>
      <c r="N1204" t="s">
        <v>477</v>
      </c>
      <c r="O1204" t="s">
        <v>918</v>
      </c>
      <c r="Q1204" s="3">
        <f t="shared" si="20"/>
        <v>1</v>
      </c>
      <c r="R1204">
        <v>1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t="s">
        <v>47</v>
      </c>
      <c r="AI1204" t="s">
        <v>48</v>
      </c>
      <c r="AJ1204" t="s">
        <v>135</v>
      </c>
      <c r="AM1204" t="s">
        <v>2212</v>
      </c>
      <c r="AN1204">
        <v>-122.49744119</v>
      </c>
      <c r="AO1204">
        <v>37.775662670000003</v>
      </c>
    </row>
    <row r="1205" spans="1:41">
      <c r="A1205" s="1" t="s">
        <v>2189</v>
      </c>
      <c r="B1205" s="1" t="s">
        <v>590</v>
      </c>
      <c r="C1205" s="1" t="s">
        <v>2190</v>
      </c>
      <c r="D1205" s="1" t="s">
        <v>2191</v>
      </c>
      <c r="E1205" s="1" t="s">
        <v>42</v>
      </c>
      <c r="F1205" s="1" t="s">
        <v>895</v>
      </c>
      <c r="G1205" s="1" t="s">
        <v>900</v>
      </c>
      <c r="H1205" s="1" t="s">
        <v>948</v>
      </c>
      <c r="I1205" t="s">
        <v>2213</v>
      </c>
      <c r="K1205" t="s">
        <v>2203</v>
      </c>
      <c r="N1205" t="s">
        <v>46</v>
      </c>
      <c r="O1205" t="s">
        <v>1287</v>
      </c>
      <c r="Q1205" s="3">
        <f t="shared" si="20"/>
        <v>5</v>
      </c>
      <c r="R1205">
        <v>1</v>
      </c>
      <c r="S1205">
        <v>0</v>
      </c>
      <c r="T1205">
        <v>0</v>
      </c>
      <c r="U1205">
        <v>5</v>
      </c>
      <c r="V1205">
        <v>0</v>
      </c>
      <c r="W1205">
        <v>0</v>
      </c>
      <c r="X1205">
        <v>0</v>
      </c>
      <c r="Y1205" s="3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t="s">
        <v>47</v>
      </c>
      <c r="AM1205" t="s">
        <v>2214</v>
      </c>
      <c r="AN1205">
        <v>-122.49667934</v>
      </c>
      <c r="AO1205">
        <v>37.77575375</v>
      </c>
    </row>
    <row r="1206" spans="1:41">
      <c r="A1206" s="1" t="s">
        <v>2189</v>
      </c>
      <c r="B1206" s="1" t="s">
        <v>590</v>
      </c>
      <c r="C1206" s="1" t="s">
        <v>2190</v>
      </c>
      <c r="D1206" s="1" t="s">
        <v>2191</v>
      </c>
      <c r="E1206" s="1" t="s">
        <v>42</v>
      </c>
      <c r="F1206" s="1" t="s">
        <v>895</v>
      </c>
      <c r="G1206" s="1" t="s">
        <v>900</v>
      </c>
      <c r="H1206" s="1" t="s">
        <v>952</v>
      </c>
      <c r="I1206">
        <v>739</v>
      </c>
      <c r="K1206" t="s">
        <v>656</v>
      </c>
      <c r="N1206" t="s">
        <v>53</v>
      </c>
      <c r="O1206" t="s">
        <v>1085</v>
      </c>
      <c r="Q1206" s="3">
        <f t="shared" si="20"/>
        <v>2</v>
      </c>
      <c r="R1206">
        <v>1</v>
      </c>
      <c r="S1206">
        <v>0</v>
      </c>
      <c r="T1206">
        <v>0</v>
      </c>
      <c r="U1206">
        <v>0</v>
      </c>
      <c r="V1206">
        <v>1</v>
      </c>
      <c r="W1206">
        <v>1</v>
      </c>
      <c r="X1206">
        <v>0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t="s">
        <v>88</v>
      </c>
      <c r="AI1206" t="s">
        <v>48</v>
      </c>
      <c r="AJ1206" t="s">
        <v>137</v>
      </c>
      <c r="AM1206" t="s">
        <v>2215</v>
      </c>
      <c r="AN1206">
        <v>-122.49622724</v>
      </c>
      <c r="AO1206">
        <v>37.774904370000002</v>
      </c>
    </row>
    <row r="1207" spans="1:41">
      <c r="A1207" s="1" t="s">
        <v>2189</v>
      </c>
      <c r="B1207" s="1" t="s">
        <v>590</v>
      </c>
      <c r="C1207" s="1" t="s">
        <v>2190</v>
      </c>
      <c r="D1207" s="1" t="s">
        <v>2191</v>
      </c>
      <c r="E1207" s="1" t="s">
        <v>42</v>
      </c>
      <c r="F1207" s="1" t="s">
        <v>895</v>
      </c>
      <c r="G1207" s="1" t="s">
        <v>900</v>
      </c>
      <c r="H1207" s="1" t="s">
        <v>956</v>
      </c>
      <c r="I1207">
        <v>751</v>
      </c>
      <c r="K1207" t="s">
        <v>656</v>
      </c>
      <c r="N1207" t="s">
        <v>53</v>
      </c>
      <c r="O1207" t="s">
        <v>1232</v>
      </c>
      <c r="Q1207" s="3">
        <f t="shared" si="20"/>
        <v>2</v>
      </c>
      <c r="R1207">
        <v>1</v>
      </c>
      <c r="S1207">
        <v>0</v>
      </c>
      <c r="T1207">
        <v>0</v>
      </c>
      <c r="U1207">
        <v>0</v>
      </c>
      <c r="V1207">
        <v>1</v>
      </c>
      <c r="W1207">
        <v>1</v>
      </c>
      <c r="X1207">
        <v>0</v>
      </c>
      <c r="Y1207" s="3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t="s">
        <v>88</v>
      </c>
      <c r="AI1207" t="s">
        <v>48</v>
      </c>
      <c r="AJ1207" t="s">
        <v>137</v>
      </c>
      <c r="AM1207" t="s">
        <v>2216</v>
      </c>
      <c r="AN1207">
        <v>-122.49621394</v>
      </c>
      <c r="AO1207">
        <v>37.774726260000001</v>
      </c>
    </row>
    <row r="1208" spans="1:41">
      <c r="A1208" s="1" t="s">
        <v>2189</v>
      </c>
      <c r="B1208" s="1" t="s">
        <v>590</v>
      </c>
      <c r="C1208" s="1" t="s">
        <v>2190</v>
      </c>
      <c r="D1208" s="1" t="s">
        <v>2191</v>
      </c>
      <c r="E1208" s="1" t="s">
        <v>42</v>
      </c>
      <c r="F1208" s="1" t="s">
        <v>895</v>
      </c>
      <c r="G1208" s="1" t="s">
        <v>900</v>
      </c>
      <c r="H1208" s="1" t="s">
        <v>942</v>
      </c>
      <c r="I1208">
        <v>757</v>
      </c>
      <c r="K1208" t="s">
        <v>656</v>
      </c>
      <c r="N1208" t="s">
        <v>53</v>
      </c>
      <c r="O1208" t="s">
        <v>1246</v>
      </c>
      <c r="Q1208" s="3">
        <f t="shared" si="20"/>
        <v>2</v>
      </c>
      <c r="R1208">
        <v>1</v>
      </c>
      <c r="S1208">
        <v>0</v>
      </c>
      <c r="T1208">
        <v>0</v>
      </c>
      <c r="U1208">
        <v>0</v>
      </c>
      <c r="V1208">
        <v>1</v>
      </c>
      <c r="W1208">
        <v>1</v>
      </c>
      <c r="X1208">
        <v>0</v>
      </c>
      <c r="Y1208" s="3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t="s">
        <v>88</v>
      </c>
      <c r="AI1208" t="s">
        <v>48</v>
      </c>
      <c r="AJ1208" t="s">
        <v>137</v>
      </c>
      <c r="AM1208" t="s">
        <v>2217</v>
      </c>
      <c r="AN1208">
        <v>-122.49619009</v>
      </c>
      <c r="AO1208">
        <v>37.774614530000001</v>
      </c>
    </row>
    <row r="1209" spans="1:41">
      <c r="A1209" s="1" t="s">
        <v>2189</v>
      </c>
      <c r="B1209" s="1" t="s">
        <v>590</v>
      </c>
      <c r="C1209" s="1" t="s">
        <v>2190</v>
      </c>
      <c r="D1209" s="1" t="s">
        <v>2191</v>
      </c>
      <c r="E1209" s="1" t="s">
        <v>42</v>
      </c>
      <c r="F1209" s="1" t="s">
        <v>895</v>
      </c>
      <c r="G1209" s="1" t="s">
        <v>900</v>
      </c>
      <c r="H1209" s="1" t="s">
        <v>962</v>
      </c>
      <c r="I1209">
        <v>3700</v>
      </c>
      <c r="K1209" t="s">
        <v>2218</v>
      </c>
      <c r="N1209" t="s">
        <v>53</v>
      </c>
      <c r="O1209" t="s">
        <v>1412</v>
      </c>
      <c r="Q1209" s="3">
        <f t="shared" si="20"/>
        <v>2</v>
      </c>
      <c r="R1209">
        <v>1</v>
      </c>
      <c r="S1209">
        <v>0</v>
      </c>
      <c r="T1209">
        <v>0</v>
      </c>
      <c r="U1209">
        <v>1</v>
      </c>
      <c r="V1209">
        <v>0</v>
      </c>
      <c r="W1209">
        <v>1</v>
      </c>
      <c r="X1209">
        <v>0</v>
      </c>
      <c r="Y1209" s="3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t="s">
        <v>88</v>
      </c>
      <c r="AI1209" t="s">
        <v>48</v>
      </c>
      <c r="AJ1209" t="s">
        <v>135</v>
      </c>
      <c r="AK1209" t="s">
        <v>1916</v>
      </c>
      <c r="AL1209" t="s">
        <v>59</v>
      </c>
      <c r="AM1209" t="s">
        <v>2219</v>
      </c>
      <c r="AN1209">
        <v>-122.49877073</v>
      </c>
      <c r="AO1209">
        <v>37.773841689999998</v>
      </c>
    </row>
    <row r="1210" spans="1:41">
      <c r="A1210" s="1" t="s">
        <v>2189</v>
      </c>
      <c r="B1210" s="1" t="s">
        <v>590</v>
      </c>
      <c r="C1210" s="1" t="s">
        <v>2190</v>
      </c>
      <c r="D1210" s="1" t="s">
        <v>2191</v>
      </c>
      <c r="E1210" s="1" t="s">
        <v>42</v>
      </c>
      <c r="F1210" s="1" t="s">
        <v>895</v>
      </c>
      <c r="G1210" s="1" t="s">
        <v>900</v>
      </c>
      <c r="H1210" s="1" t="s">
        <v>934</v>
      </c>
      <c r="I1210">
        <v>700</v>
      </c>
      <c r="K1210" t="s">
        <v>2220</v>
      </c>
      <c r="N1210" t="s">
        <v>53</v>
      </c>
      <c r="O1210" t="s">
        <v>1349</v>
      </c>
      <c r="Q1210" s="3">
        <f t="shared" si="20"/>
        <v>2</v>
      </c>
      <c r="R1210">
        <v>1</v>
      </c>
      <c r="S1210">
        <v>0</v>
      </c>
      <c r="T1210">
        <v>0</v>
      </c>
      <c r="U1210">
        <v>0</v>
      </c>
      <c r="V1210">
        <v>1</v>
      </c>
      <c r="W1210">
        <v>1</v>
      </c>
      <c r="X1210">
        <v>0</v>
      </c>
      <c r="Y1210" s="3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t="s">
        <v>47</v>
      </c>
      <c r="AI1210" t="s">
        <v>48</v>
      </c>
      <c r="AJ1210" t="s">
        <v>137</v>
      </c>
      <c r="AM1210" t="s">
        <v>2221</v>
      </c>
      <c r="AN1210">
        <v>-122.49941680000001</v>
      </c>
      <c r="AO1210">
        <v>37.775365030000003</v>
      </c>
    </row>
    <row r="1211" spans="1:41">
      <c r="A1211" s="1" t="s">
        <v>2189</v>
      </c>
      <c r="B1211" s="1" t="s">
        <v>590</v>
      </c>
      <c r="C1211" s="1" t="s">
        <v>2190</v>
      </c>
      <c r="D1211" s="1" t="s">
        <v>2191</v>
      </c>
      <c r="E1211" s="1" t="s">
        <v>42</v>
      </c>
      <c r="F1211" s="1" t="s">
        <v>895</v>
      </c>
      <c r="G1211" s="1" t="s">
        <v>900</v>
      </c>
      <c r="H1211" s="1" t="s">
        <v>930</v>
      </c>
      <c r="I1211">
        <v>3401</v>
      </c>
      <c r="K1211" t="s">
        <v>2203</v>
      </c>
      <c r="N1211" t="s">
        <v>477</v>
      </c>
      <c r="O1211" t="s">
        <v>981</v>
      </c>
      <c r="Q1211" s="3">
        <f t="shared" si="20"/>
        <v>1</v>
      </c>
      <c r="R1211">
        <v>1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1</v>
      </c>
      <c r="Y1211" s="3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t="s">
        <v>47</v>
      </c>
      <c r="AI1211" t="s">
        <v>48</v>
      </c>
      <c r="AJ1211" t="s">
        <v>135</v>
      </c>
      <c r="AM1211" t="s">
        <v>2222</v>
      </c>
      <c r="AN1211">
        <v>-122.49529093</v>
      </c>
      <c r="AO1211">
        <v>37.775797330000003</v>
      </c>
    </row>
    <row r="1212" spans="1:41">
      <c r="A1212" s="1" t="s">
        <v>2189</v>
      </c>
      <c r="B1212" s="1" t="s">
        <v>590</v>
      </c>
      <c r="C1212" s="1" t="s">
        <v>2190</v>
      </c>
      <c r="D1212" s="1" t="s">
        <v>2191</v>
      </c>
      <c r="E1212" s="1" t="s">
        <v>42</v>
      </c>
      <c r="F1212" s="1" t="s">
        <v>895</v>
      </c>
      <c r="G1212" s="1" t="s">
        <v>900</v>
      </c>
      <c r="H1212" s="1" t="s">
        <v>918</v>
      </c>
      <c r="I1212">
        <v>3395</v>
      </c>
      <c r="K1212" t="s">
        <v>2203</v>
      </c>
      <c r="N1212" t="s">
        <v>53</v>
      </c>
      <c r="O1212" t="s">
        <v>1341</v>
      </c>
      <c r="Q1212" s="3">
        <f t="shared" si="20"/>
        <v>3</v>
      </c>
      <c r="R1212">
        <v>1</v>
      </c>
      <c r="S1212">
        <v>0</v>
      </c>
      <c r="T1212">
        <v>0</v>
      </c>
      <c r="U1212">
        <v>1</v>
      </c>
      <c r="V1212">
        <v>1</v>
      </c>
      <c r="W1212">
        <v>1</v>
      </c>
      <c r="X1212">
        <v>0</v>
      </c>
      <c r="Y1212" s="3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t="s">
        <v>47</v>
      </c>
      <c r="AI1212" t="s">
        <v>50</v>
      </c>
      <c r="AJ1212" t="s">
        <v>135</v>
      </c>
      <c r="AK1212" t="s">
        <v>178</v>
      </c>
      <c r="AL1212" t="s">
        <v>2223</v>
      </c>
      <c r="AM1212" t="s">
        <v>2224</v>
      </c>
      <c r="AN1212">
        <v>-122.49484175000001</v>
      </c>
      <c r="AO1212">
        <v>37.775838960000002</v>
      </c>
    </row>
    <row r="1213" spans="1:41">
      <c r="A1213" s="1" t="s">
        <v>2189</v>
      </c>
      <c r="B1213" s="1" t="s">
        <v>590</v>
      </c>
      <c r="C1213" s="1" t="s">
        <v>2190</v>
      </c>
      <c r="D1213" s="1" t="s">
        <v>2191</v>
      </c>
      <c r="E1213" s="1" t="s">
        <v>42</v>
      </c>
      <c r="F1213" s="1" t="s">
        <v>895</v>
      </c>
      <c r="G1213" s="1" t="s">
        <v>900</v>
      </c>
      <c r="H1213" s="1" t="s">
        <v>972</v>
      </c>
      <c r="I1213">
        <v>3319</v>
      </c>
      <c r="K1213" t="s">
        <v>2203</v>
      </c>
      <c r="N1213" t="s">
        <v>46</v>
      </c>
      <c r="O1213" t="s">
        <v>1172</v>
      </c>
      <c r="Q1213" s="3">
        <f t="shared" si="20"/>
        <v>2</v>
      </c>
      <c r="R1213">
        <v>1</v>
      </c>
      <c r="S1213">
        <v>0</v>
      </c>
      <c r="T1213">
        <v>0</v>
      </c>
      <c r="U1213">
        <v>0</v>
      </c>
      <c r="V1213">
        <v>2</v>
      </c>
      <c r="W1213">
        <v>0</v>
      </c>
      <c r="X1213">
        <v>0</v>
      </c>
      <c r="Y1213" s="3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t="s">
        <v>47</v>
      </c>
      <c r="AI1213" t="s">
        <v>48</v>
      </c>
      <c r="AM1213" t="s">
        <v>2225</v>
      </c>
      <c r="AN1213">
        <v>-122.49454873000001</v>
      </c>
      <c r="AO1213">
        <v>37.77586445</v>
      </c>
    </row>
    <row r="1214" spans="1:41">
      <c r="A1214" s="1" t="s">
        <v>2189</v>
      </c>
      <c r="B1214" s="1" t="s">
        <v>590</v>
      </c>
      <c r="C1214" s="1" t="s">
        <v>2190</v>
      </c>
      <c r="D1214" s="1" t="s">
        <v>2191</v>
      </c>
      <c r="E1214" s="1" t="s">
        <v>42</v>
      </c>
      <c r="F1214" s="1" t="s">
        <v>895</v>
      </c>
      <c r="G1214" s="1" t="s">
        <v>900</v>
      </c>
      <c r="H1214" s="1" t="s">
        <v>906</v>
      </c>
      <c r="I1214" t="s">
        <v>2226</v>
      </c>
      <c r="K1214" t="s">
        <v>2203</v>
      </c>
      <c r="N1214" t="s">
        <v>46</v>
      </c>
      <c r="O1214" t="s">
        <v>958</v>
      </c>
      <c r="Q1214" s="3">
        <f t="shared" si="20"/>
        <v>2</v>
      </c>
      <c r="R1214">
        <v>1</v>
      </c>
      <c r="S1214">
        <v>0</v>
      </c>
      <c r="T1214">
        <v>0</v>
      </c>
      <c r="U1214">
        <v>2</v>
      </c>
      <c r="V1214">
        <v>0</v>
      </c>
      <c r="W1214">
        <v>0</v>
      </c>
      <c r="X1214">
        <v>0</v>
      </c>
      <c r="Y1214" s="3">
        <v>0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t="s">
        <v>47</v>
      </c>
      <c r="AI1214" t="s">
        <v>48</v>
      </c>
      <c r="AM1214" t="s">
        <v>2227</v>
      </c>
      <c r="AN1214">
        <v>-122.49438643000001</v>
      </c>
      <c r="AO1214">
        <v>37.775874309999999</v>
      </c>
    </row>
    <row r="1215" spans="1:41">
      <c r="A1215" s="1" t="s">
        <v>2189</v>
      </c>
      <c r="B1215" s="1" t="s">
        <v>590</v>
      </c>
      <c r="C1215" s="1" t="s">
        <v>2190</v>
      </c>
      <c r="D1215" s="1" t="s">
        <v>2191</v>
      </c>
      <c r="E1215" s="1" t="s">
        <v>42</v>
      </c>
      <c r="F1215" s="1" t="s">
        <v>895</v>
      </c>
      <c r="G1215" s="1" t="s">
        <v>900</v>
      </c>
      <c r="H1215" s="1" t="s">
        <v>978</v>
      </c>
      <c r="I1215" t="s">
        <v>2228</v>
      </c>
      <c r="K1215" t="s">
        <v>2203</v>
      </c>
      <c r="N1215" t="s">
        <v>46</v>
      </c>
      <c r="O1215" t="s">
        <v>2229</v>
      </c>
      <c r="Q1215" s="3">
        <f t="shared" si="20"/>
        <v>8</v>
      </c>
      <c r="R1215">
        <v>1</v>
      </c>
      <c r="S1215">
        <v>0</v>
      </c>
      <c r="T1215">
        <v>0</v>
      </c>
      <c r="U1215">
        <v>4</v>
      </c>
      <c r="V1215">
        <v>2</v>
      </c>
      <c r="W1215">
        <v>1</v>
      </c>
      <c r="X1215">
        <v>1</v>
      </c>
      <c r="Y1215" s="3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t="s">
        <v>47</v>
      </c>
      <c r="AI1215" t="s">
        <v>48</v>
      </c>
      <c r="AL1215" t="s">
        <v>2207</v>
      </c>
      <c r="AM1215" t="s">
        <v>2230</v>
      </c>
      <c r="AN1215">
        <v>-122.49436722</v>
      </c>
      <c r="AO1215">
        <v>37.775920919999997</v>
      </c>
    </row>
    <row r="1216" spans="1:41">
      <c r="A1216" s="1" t="s">
        <v>2189</v>
      </c>
      <c r="B1216" s="1" t="s">
        <v>590</v>
      </c>
      <c r="C1216" s="1" t="s">
        <v>2190</v>
      </c>
      <c r="D1216" s="1" t="s">
        <v>2191</v>
      </c>
      <c r="E1216" s="1" t="s">
        <v>42</v>
      </c>
      <c r="F1216" s="1" t="s">
        <v>895</v>
      </c>
      <c r="G1216" s="1" t="s">
        <v>900</v>
      </c>
      <c r="H1216" s="1" t="s">
        <v>981</v>
      </c>
      <c r="I1216" t="s">
        <v>2231</v>
      </c>
      <c r="K1216" t="s">
        <v>2203</v>
      </c>
      <c r="N1216" t="s">
        <v>46</v>
      </c>
      <c r="O1216" t="s">
        <v>1145</v>
      </c>
      <c r="Q1216" s="3">
        <f t="shared" si="20"/>
        <v>5</v>
      </c>
      <c r="R1216">
        <v>1</v>
      </c>
      <c r="S1216">
        <v>0</v>
      </c>
      <c r="T1216">
        <v>0</v>
      </c>
      <c r="U1216">
        <v>3</v>
      </c>
      <c r="V1216">
        <v>2</v>
      </c>
      <c r="W1216">
        <v>0</v>
      </c>
      <c r="X1216">
        <v>0</v>
      </c>
      <c r="Y1216" s="3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t="s">
        <v>47</v>
      </c>
      <c r="AM1216" t="s">
        <v>2232</v>
      </c>
      <c r="AN1216">
        <v>-122.49463566999999</v>
      </c>
      <c r="AO1216">
        <v>37.775913320000001</v>
      </c>
    </row>
    <row r="1217" spans="1:41">
      <c r="A1217" s="1" t="s">
        <v>2189</v>
      </c>
      <c r="B1217" s="1" t="s">
        <v>590</v>
      </c>
      <c r="C1217" s="1" t="s">
        <v>2190</v>
      </c>
      <c r="D1217" s="1" t="s">
        <v>2191</v>
      </c>
      <c r="E1217" s="1" t="s">
        <v>42</v>
      </c>
      <c r="F1217" s="1" t="s">
        <v>895</v>
      </c>
      <c r="G1217" s="1" t="s">
        <v>900</v>
      </c>
      <c r="H1217" s="1" t="s">
        <v>984</v>
      </c>
      <c r="I1217" t="s">
        <v>2233</v>
      </c>
      <c r="K1217" t="s">
        <v>2203</v>
      </c>
      <c r="N1217" t="s">
        <v>46</v>
      </c>
      <c r="O1217" t="s">
        <v>1066</v>
      </c>
      <c r="Q1217" s="3">
        <f t="shared" si="20"/>
        <v>4</v>
      </c>
      <c r="R1217">
        <v>1</v>
      </c>
      <c r="S1217">
        <v>0</v>
      </c>
      <c r="T1217">
        <v>0</v>
      </c>
      <c r="U1217">
        <v>4</v>
      </c>
      <c r="V1217">
        <v>0</v>
      </c>
      <c r="W1217">
        <v>0</v>
      </c>
      <c r="X1217">
        <v>0</v>
      </c>
      <c r="Y1217" s="3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t="s">
        <v>47</v>
      </c>
      <c r="AI1217" t="s">
        <v>48</v>
      </c>
      <c r="AM1217" t="s">
        <v>2234</v>
      </c>
      <c r="AN1217">
        <v>-122.49480167999999</v>
      </c>
      <c r="AO1217">
        <v>37.77591881</v>
      </c>
    </row>
    <row r="1218" spans="1:41">
      <c r="A1218" s="1" t="s">
        <v>2189</v>
      </c>
      <c r="B1218" s="1" t="s">
        <v>590</v>
      </c>
      <c r="C1218" s="1" t="s">
        <v>2190</v>
      </c>
      <c r="D1218" s="1" t="s">
        <v>2191</v>
      </c>
      <c r="E1218" s="1" t="s">
        <v>42</v>
      </c>
      <c r="F1218" s="1" t="s">
        <v>895</v>
      </c>
      <c r="G1218" s="1" t="s">
        <v>900</v>
      </c>
      <c r="H1218" s="1" t="s">
        <v>966</v>
      </c>
      <c r="I1218">
        <v>3398</v>
      </c>
      <c r="K1218" t="s">
        <v>2203</v>
      </c>
      <c r="N1218" t="s">
        <v>98</v>
      </c>
      <c r="O1218" t="s">
        <v>1271</v>
      </c>
      <c r="Q1218" s="3">
        <f t="shared" si="20"/>
        <v>2</v>
      </c>
      <c r="R1218">
        <v>1</v>
      </c>
      <c r="S1218">
        <v>0</v>
      </c>
      <c r="T1218">
        <v>0</v>
      </c>
      <c r="U1218">
        <v>0</v>
      </c>
      <c r="V1218">
        <v>1</v>
      </c>
      <c r="W1218">
        <v>1</v>
      </c>
      <c r="X1218">
        <v>0</v>
      </c>
      <c r="Y1218" s="3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t="s">
        <v>47</v>
      </c>
      <c r="AI1218" t="s">
        <v>48</v>
      </c>
      <c r="AJ1218" t="s">
        <v>135</v>
      </c>
      <c r="AM1218" t="s">
        <v>2235</v>
      </c>
      <c r="AN1218">
        <v>-122.4950393</v>
      </c>
      <c r="AO1218">
        <v>37.775910150000001</v>
      </c>
    </row>
    <row r="1219" spans="1:41">
      <c r="A1219" s="1" t="s">
        <v>2189</v>
      </c>
      <c r="B1219" s="1" t="s">
        <v>590</v>
      </c>
      <c r="C1219" s="1" t="s">
        <v>2190</v>
      </c>
      <c r="D1219" s="1" t="s">
        <v>2191</v>
      </c>
      <c r="E1219" s="1" t="s">
        <v>42</v>
      </c>
      <c r="F1219" s="1" t="s">
        <v>895</v>
      </c>
      <c r="G1219" s="1" t="s">
        <v>900</v>
      </c>
      <c r="H1219" s="1" t="s">
        <v>964</v>
      </c>
      <c r="I1219">
        <v>695</v>
      </c>
      <c r="K1219" t="s">
        <v>778</v>
      </c>
      <c r="N1219" t="s">
        <v>53</v>
      </c>
      <c r="O1219" t="s">
        <v>1792</v>
      </c>
      <c r="Q1219" s="3">
        <f t="shared" si="20"/>
        <v>2</v>
      </c>
      <c r="R1219">
        <v>1</v>
      </c>
      <c r="S1219">
        <v>0</v>
      </c>
      <c r="T1219">
        <v>0</v>
      </c>
      <c r="U1219">
        <v>0</v>
      </c>
      <c r="V1219">
        <v>1</v>
      </c>
      <c r="W1219">
        <v>1</v>
      </c>
      <c r="X1219">
        <v>0</v>
      </c>
      <c r="Y1219" s="3">
        <v>0</v>
      </c>
      <c r="Z1219" s="3">
        <v>0</v>
      </c>
      <c r="AA1219" s="3">
        <v>0</v>
      </c>
      <c r="AB1219" s="3">
        <v>0</v>
      </c>
      <c r="AC1219" s="3">
        <v>0</v>
      </c>
      <c r="AD1219" s="3">
        <v>0</v>
      </c>
      <c r="AE1219" s="3">
        <v>0</v>
      </c>
      <c r="AF1219" s="3">
        <v>0</v>
      </c>
      <c r="AG1219" s="3">
        <v>0</v>
      </c>
      <c r="AH1219" t="s">
        <v>47</v>
      </c>
      <c r="AI1219" t="s">
        <v>48</v>
      </c>
      <c r="AJ1219" t="s">
        <v>135</v>
      </c>
      <c r="AL1219" t="s">
        <v>2236</v>
      </c>
      <c r="AM1219" t="s">
        <v>2237</v>
      </c>
      <c r="AN1219">
        <v>-122.49516319</v>
      </c>
      <c r="AO1219">
        <v>37.776137220000003</v>
      </c>
    </row>
    <row r="1220" spans="1:41">
      <c r="A1220" s="1" t="s">
        <v>2189</v>
      </c>
      <c r="B1220" s="1" t="s">
        <v>590</v>
      </c>
      <c r="C1220" s="1" t="s">
        <v>2190</v>
      </c>
      <c r="D1220" s="1" t="s">
        <v>2191</v>
      </c>
      <c r="E1220" s="1" t="s">
        <v>42</v>
      </c>
      <c r="F1220" s="1" t="s">
        <v>895</v>
      </c>
      <c r="G1220" s="1" t="s">
        <v>900</v>
      </c>
      <c r="H1220" s="1" t="s">
        <v>989</v>
      </c>
      <c r="I1220">
        <v>3400</v>
      </c>
      <c r="K1220" t="s">
        <v>2203</v>
      </c>
      <c r="N1220" t="s">
        <v>477</v>
      </c>
      <c r="O1220" t="s">
        <v>1039</v>
      </c>
      <c r="Q1220" s="3">
        <f t="shared" si="20"/>
        <v>1</v>
      </c>
      <c r="R1220">
        <v>1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1</v>
      </c>
      <c r="Y1220" s="3">
        <v>0</v>
      </c>
      <c r="Z1220" s="3">
        <v>0</v>
      </c>
      <c r="AA1220" s="3">
        <v>0</v>
      </c>
      <c r="AB1220" s="3">
        <v>0</v>
      </c>
      <c r="AC1220" s="3">
        <v>0</v>
      </c>
      <c r="AD1220" s="3">
        <v>0</v>
      </c>
      <c r="AE1220" s="3">
        <v>0</v>
      </c>
      <c r="AF1220" s="3">
        <v>0</v>
      </c>
      <c r="AG1220" s="3">
        <v>0</v>
      </c>
      <c r="AH1220" t="s">
        <v>47</v>
      </c>
      <c r="AI1220" t="s">
        <v>48</v>
      </c>
      <c r="AJ1220" t="s">
        <v>135</v>
      </c>
      <c r="AM1220" t="s">
        <v>2238</v>
      </c>
      <c r="AN1220">
        <v>-122.49532696999999</v>
      </c>
      <c r="AO1220">
        <v>37.775831330000003</v>
      </c>
    </row>
    <row r="1221" spans="1:41">
      <c r="A1221" s="1" t="s">
        <v>2189</v>
      </c>
      <c r="B1221" s="1" t="s">
        <v>590</v>
      </c>
      <c r="C1221" s="1" t="s">
        <v>2190</v>
      </c>
      <c r="D1221" s="1" t="s">
        <v>2191</v>
      </c>
      <c r="E1221" s="1" t="s">
        <v>42</v>
      </c>
      <c r="F1221" s="1" t="s">
        <v>895</v>
      </c>
      <c r="G1221" s="1" t="s">
        <v>900</v>
      </c>
      <c r="H1221" s="1" t="s">
        <v>968</v>
      </c>
      <c r="I1221" t="s">
        <v>2239</v>
      </c>
      <c r="K1221" t="s">
        <v>2203</v>
      </c>
      <c r="N1221" t="s">
        <v>46</v>
      </c>
      <c r="O1221" t="s">
        <v>998</v>
      </c>
      <c r="Q1221" s="3">
        <f t="shared" si="20"/>
        <v>2</v>
      </c>
      <c r="R1221">
        <v>1</v>
      </c>
      <c r="S1221">
        <v>0</v>
      </c>
      <c r="T1221">
        <v>0</v>
      </c>
      <c r="U1221">
        <v>0</v>
      </c>
      <c r="V1221">
        <v>1</v>
      </c>
      <c r="W1221">
        <v>1</v>
      </c>
      <c r="X1221">
        <v>0</v>
      </c>
      <c r="Y1221" s="3">
        <v>0</v>
      </c>
      <c r="Z1221" s="3">
        <v>0</v>
      </c>
      <c r="AA1221" s="3">
        <v>0</v>
      </c>
      <c r="AB1221" s="3">
        <v>0</v>
      </c>
      <c r="AC1221" s="3">
        <v>0</v>
      </c>
      <c r="AD1221" s="3">
        <v>0</v>
      </c>
      <c r="AE1221" s="3">
        <v>0</v>
      </c>
      <c r="AF1221" s="3">
        <v>0</v>
      </c>
      <c r="AG1221" s="3">
        <v>0</v>
      </c>
      <c r="AH1221" t="s">
        <v>88</v>
      </c>
      <c r="AI1221" t="s">
        <v>48</v>
      </c>
      <c r="AM1221" t="s">
        <v>2240</v>
      </c>
      <c r="AN1221">
        <v>-122.49563368</v>
      </c>
      <c r="AO1221">
        <v>37.775799739999997</v>
      </c>
    </row>
    <row r="1222" spans="1:41">
      <c r="A1222" s="1" t="s">
        <v>2189</v>
      </c>
      <c r="B1222" s="1" t="s">
        <v>590</v>
      </c>
      <c r="C1222" s="1" t="s">
        <v>2190</v>
      </c>
      <c r="D1222" s="1" t="s">
        <v>2191</v>
      </c>
      <c r="E1222" s="1" t="s">
        <v>42</v>
      </c>
      <c r="F1222" s="1" t="s">
        <v>895</v>
      </c>
      <c r="G1222" s="1" t="s">
        <v>900</v>
      </c>
      <c r="H1222" s="1" t="s">
        <v>996</v>
      </c>
      <c r="I1222">
        <v>3434</v>
      </c>
      <c r="K1222" t="s">
        <v>2203</v>
      </c>
      <c r="N1222" t="s">
        <v>46</v>
      </c>
      <c r="O1222" t="s">
        <v>954</v>
      </c>
      <c r="Q1222" s="3">
        <f t="shared" si="20"/>
        <v>1</v>
      </c>
      <c r="R1222">
        <v>1</v>
      </c>
      <c r="S1222">
        <v>0</v>
      </c>
      <c r="T1222">
        <v>0</v>
      </c>
      <c r="U1222">
        <v>1</v>
      </c>
      <c r="V1222">
        <v>0</v>
      </c>
      <c r="W1222">
        <v>0</v>
      </c>
      <c r="X1222">
        <v>0</v>
      </c>
      <c r="Y1222" s="3">
        <v>0</v>
      </c>
      <c r="Z1222" s="3">
        <v>0</v>
      </c>
      <c r="AA1222" s="3">
        <v>0</v>
      </c>
      <c r="AB1222" s="3">
        <v>0</v>
      </c>
      <c r="AC1222" s="3">
        <v>0</v>
      </c>
      <c r="AD1222" s="3">
        <v>0</v>
      </c>
      <c r="AE1222" s="3">
        <v>0</v>
      </c>
      <c r="AF1222" s="3">
        <v>0</v>
      </c>
      <c r="AG1222" s="3">
        <v>0</v>
      </c>
      <c r="AH1222" t="s">
        <v>88</v>
      </c>
      <c r="AI1222" t="s">
        <v>48</v>
      </c>
      <c r="AM1222" t="s">
        <v>2241</v>
      </c>
      <c r="AN1222">
        <v>-122.49577644999999</v>
      </c>
      <c r="AO1222">
        <v>37.775813409999998</v>
      </c>
    </row>
    <row r="1223" spans="1:41">
      <c r="A1223" s="1" t="s">
        <v>2189</v>
      </c>
      <c r="B1223" s="1" t="s">
        <v>590</v>
      </c>
      <c r="C1223" s="1" t="s">
        <v>2190</v>
      </c>
      <c r="D1223" s="1" t="s">
        <v>2191</v>
      </c>
      <c r="E1223" s="1" t="s">
        <v>42</v>
      </c>
      <c r="F1223" s="1" t="s">
        <v>895</v>
      </c>
      <c r="G1223" s="1" t="s">
        <v>900</v>
      </c>
      <c r="H1223" s="1" t="s">
        <v>973</v>
      </c>
      <c r="I1223">
        <v>3508</v>
      </c>
      <c r="K1223" t="s">
        <v>2203</v>
      </c>
      <c r="N1223" t="s">
        <v>477</v>
      </c>
      <c r="O1223" t="s">
        <v>1039</v>
      </c>
      <c r="Q1223" s="3">
        <f t="shared" si="20"/>
        <v>1</v>
      </c>
      <c r="R1223">
        <v>1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1</v>
      </c>
      <c r="Y1223" s="3">
        <v>0</v>
      </c>
      <c r="Z1223" s="3">
        <v>0</v>
      </c>
      <c r="AA1223" s="3">
        <v>0</v>
      </c>
      <c r="AB1223" s="3">
        <v>0</v>
      </c>
      <c r="AC1223" s="3">
        <v>0</v>
      </c>
      <c r="AD1223" s="3">
        <v>0</v>
      </c>
      <c r="AE1223" s="3">
        <v>0</v>
      </c>
      <c r="AF1223" s="3">
        <v>0</v>
      </c>
      <c r="AG1223" s="3">
        <v>0</v>
      </c>
      <c r="AH1223" t="s">
        <v>47</v>
      </c>
      <c r="AI1223" t="s">
        <v>48</v>
      </c>
      <c r="AJ1223" t="s">
        <v>135</v>
      </c>
      <c r="AM1223" t="s">
        <v>2242</v>
      </c>
      <c r="AN1223">
        <v>-122.49629661</v>
      </c>
      <c r="AO1223">
        <v>37.775797359999999</v>
      </c>
    </row>
    <row r="1224" spans="1:41">
      <c r="A1224" s="1" t="s">
        <v>2189</v>
      </c>
      <c r="B1224" s="1" t="s">
        <v>590</v>
      </c>
      <c r="C1224" s="1" t="s">
        <v>2190</v>
      </c>
      <c r="D1224" s="1" t="s">
        <v>2191</v>
      </c>
      <c r="E1224" s="1" t="s">
        <v>42</v>
      </c>
      <c r="F1224" s="1" t="s">
        <v>895</v>
      </c>
      <c r="G1224" s="1" t="s">
        <v>900</v>
      </c>
      <c r="H1224" s="1" t="s">
        <v>1003</v>
      </c>
      <c r="I1224">
        <v>3518</v>
      </c>
      <c r="K1224" t="s">
        <v>2203</v>
      </c>
      <c r="N1224" t="s">
        <v>46</v>
      </c>
      <c r="O1224" t="s">
        <v>996</v>
      </c>
      <c r="Q1224" s="3">
        <f t="shared" si="20"/>
        <v>1</v>
      </c>
      <c r="R1224">
        <v>1</v>
      </c>
      <c r="S1224">
        <v>0</v>
      </c>
      <c r="T1224">
        <v>0</v>
      </c>
      <c r="U1224">
        <v>1</v>
      </c>
      <c r="V1224">
        <v>0</v>
      </c>
      <c r="W1224">
        <v>0</v>
      </c>
      <c r="X1224">
        <v>0</v>
      </c>
      <c r="Y1224" s="3">
        <v>0</v>
      </c>
      <c r="Z1224" s="3">
        <v>0</v>
      </c>
      <c r="AA1224" s="3">
        <v>0</v>
      </c>
      <c r="AB1224" s="3">
        <v>0</v>
      </c>
      <c r="AC1224" s="3">
        <v>0</v>
      </c>
      <c r="AD1224" s="3">
        <v>0</v>
      </c>
      <c r="AE1224" s="3">
        <v>0</v>
      </c>
      <c r="AF1224" s="3">
        <v>0</v>
      </c>
      <c r="AG1224" s="3">
        <v>0</v>
      </c>
      <c r="AH1224" t="s">
        <v>88</v>
      </c>
      <c r="AI1224" t="s">
        <v>48</v>
      </c>
      <c r="AM1224" t="s">
        <v>2243</v>
      </c>
      <c r="AN1224">
        <v>-122.49660225</v>
      </c>
      <c r="AO1224">
        <v>37.775761619999997</v>
      </c>
    </row>
    <row r="1225" spans="1:41">
      <c r="A1225" s="1" t="s">
        <v>2189</v>
      </c>
      <c r="B1225" s="1" t="s">
        <v>590</v>
      </c>
      <c r="C1225" s="1" t="s">
        <v>2190</v>
      </c>
      <c r="D1225" s="1" t="s">
        <v>2191</v>
      </c>
      <c r="E1225" s="1" t="s">
        <v>42</v>
      </c>
      <c r="F1225" s="1" t="s">
        <v>895</v>
      </c>
      <c r="G1225" s="1" t="s">
        <v>900</v>
      </c>
      <c r="H1225" s="1" t="s">
        <v>954</v>
      </c>
      <c r="I1225">
        <v>3524</v>
      </c>
      <c r="K1225" t="s">
        <v>2203</v>
      </c>
      <c r="N1225" t="s">
        <v>53</v>
      </c>
      <c r="O1225" t="s">
        <v>1026</v>
      </c>
      <c r="Q1225" s="3">
        <f t="shared" si="20"/>
        <v>1</v>
      </c>
      <c r="R1225">
        <v>1</v>
      </c>
      <c r="S1225">
        <v>0</v>
      </c>
      <c r="T1225">
        <v>0</v>
      </c>
      <c r="U1225">
        <v>1</v>
      </c>
      <c r="V1225">
        <v>0</v>
      </c>
      <c r="W1225">
        <v>0</v>
      </c>
      <c r="X1225">
        <v>0</v>
      </c>
      <c r="Y1225" s="3">
        <v>0</v>
      </c>
      <c r="Z1225" s="3">
        <v>0</v>
      </c>
      <c r="AA1225" s="3">
        <v>0</v>
      </c>
      <c r="AB1225" s="3">
        <v>0</v>
      </c>
      <c r="AC1225" s="3">
        <v>0</v>
      </c>
      <c r="AD1225" s="3">
        <v>0</v>
      </c>
      <c r="AE1225" s="3">
        <v>0</v>
      </c>
      <c r="AF1225" s="3">
        <v>0</v>
      </c>
      <c r="AG1225" s="3">
        <v>0</v>
      </c>
      <c r="AH1225" t="s">
        <v>88</v>
      </c>
      <c r="AI1225" t="s">
        <v>48</v>
      </c>
      <c r="AM1225" t="s">
        <v>2244</v>
      </c>
      <c r="AN1225">
        <v>-122.49670222</v>
      </c>
      <c r="AO1225">
        <v>37.775769240000002</v>
      </c>
    </row>
    <row r="1226" spans="1:41">
      <c r="A1226" s="1" t="s">
        <v>2189</v>
      </c>
      <c r="B1226" s="1" t="s">
        <v>590</v>
      </c>
      <c r="C1226" s="1" t="s">
        <v>2190</v>
      </c>
      <c r="D1226" s="1" t="s">
        <v>2191</v>
      </c>
      <c r="E1226" s="1" t="s">
        <v>42</v>
      </c>
      <c r="F1226" s="1" t="s">
        <v>895</v>
      </c>
      <c r="G1226" s="1" t="s">
        <v>900</v>
      </c>
      <c r="H1226" s="1" t="s">
        <v>970</v>
      </c>
      <c r="I1226" t="s">
        <v>2245</v>
      </c>
      <c r="K1226" t="s">
        <v>2203</v>
      </c>
      <c r="N1226" t="s">
        <v>98</v>
      </c>
      <c r="O1226" t="s">
        <v>2246</v>
      </c>
      <c r="Q1226" s="3">
        <f t="shared" si="20"/>
        <v>4</v>
      </c>
      <c r="R1226">
        <v>1</v>
      </c>
      <c r="S1226">
        <v>0</v>
      </c>
      <c r="T1226">
        <v>0</v>
      </c>
      <c r="U1226">
        <v>2</v>
      </c>
      <c r="V1226">
        <v>2</v>
      </c>
      <c r="W1226">
        <v>0</v>
      </c>
      <c r="X1226">
        <v>0</v>
      </c>
      <c r="Y1226" s="3">
        <v>0</v>
      </c>
      <c r="Z1226" s="3">
        <v>0</v>
      </c>
      <c r="AA1226" s="3">
        <v>0</v>
      </c>
      <c r="AB1226" s="3">
        <v>0</v>
      </c>
      <c r="AC1226" s="3">
        <v>0</v>
      </c>
      <c r="AD1226" s="3">
        <v>0</v>
      </c>
      <c r="AE1226" s="3">
        <v>0</v>
      </c>
      <c r="AF1226" s="3">
        <v>0</v>
      </c>
      <c r="AG1226" s="3">
        <v>0</v>
      </c>
      <c r="AH1226" t="s">
        <v>88</v>
      </c>
      <c r="AI1226" t="s">
        <v>48</v>
      </c>
      <c r="AJ1226" t="s">
        <v>137</v>
      </c>
      <c r="AL1226" t="s">
        <v>2247</v>
      </c>
      <c r="AM1226" t="s">
        <v>2248</v>
      </c>
      <c r="AN1226">
        <v>-122.49693771</v>
      </c>
      <c r="AO1226">
        <v>37.775778240000001</v>
      </c>
    </row>
    <row r="1227" spans="1:41">
      <c r="A1227" s="1" t="s">
        <v>2189</v>
      </c>
      <c r="B1227" s="1" t="s">
        <v>590</v>
      </c>
      <c r="C1227" s="1" t="s">
        <v>2190</v>
      </c>
      <c r="D1227" s="1" t="s">
        <v>2191</v>
      </c>
      <c r="E1227" s="1" t="s">
        <v>42</v>
      </c>
      <c r="F1227" s="1" t="s">
        <v>895</v>
      </c>
      <c r="G1227" s="1" t="s">
        <v>900</v>
      </c>
      <c r="H1227" s="1" t="s">
        <v>1012</v>
      </c>
      <c r="I1227" t="s">
        <v>2249</v>
      </c>
      <c r="K1227" t="s">
        <v>2203</v>
      </c>
      <c r="N1227" t="s">
        <v>46</v>
      </c>
      <c r="O1227" t="s">
        <v>1062</v>
      </c>
      <c r="Q1227" s="3">
        <f t="shared" si="20"/>
        <v>2</v>
      </c>
      <c r="R1227">
        <v>1</v>
      </c>
      <c r="S1227">
        <v>0</v>
      </c>
      <c r="T1227">
        <v>0</v>
      </c>
      <c r="U1227">
        <v>1</v>
      </c>
      <c r="V1227">
        <v>1</v>
      </c>
      <c r="W1227">
        <v>0</v>
      </c>
      <c r="X1227">
        <v>0</v>
      </c>
      <c r="Y1227" s="3">
        <v>0</v>
      </c>
      <c r="Z1227" s="3">
        <v>0</v>
      </c>
      <c r="AA1227" s="3">
        <v>0</v>
      </c>
      <c r="AB1227" s="3">
        <v>0</v>
      </c>
      <c r="AC1227" s="3">
        <v>0</v>
      </c>
      <c r="AD1227" s="3">
        <v>0</v>
      </c>
      <c r="AE1227" s="3">
        <v>0</v>
      </c>
      <c r="AF1227" s="3">
        <v>0</v>
      </c>
      <c r="AG1227" s="3">
        <v>0</v>
      </c>
      <c r="AH1227" t="s">
        <v>47</v>
      </c>
      <c r="AI1227" t="s">
        <v>48</v>
      </c>
      <c r="AM1227" t="s">
        <v>2250</v>
      </c>
      <c r="AN1227">
        <v>-122.49751083</v>
      </c>
      <c r="AO1227">
        <v>37.775746839999996</v>
      </c>
    </row>
    <row r="1228" spans="1:41">
      <c r="A1228" s="1" t="s">
        <v>2189</v>
      </c>
      <c r="B1228" s="1" t="s">
        <v>590</v>
      </c>
      <c r="C1228" s="1" t="s">
        <v>2190</v>
      </c>
      <c r="D1228" s="1" t="s">
        <v>2191</v>
      </c>
      <c r="E1228" s="1" t="s">
        <v>42</v>
      </c>
      <c r="F1228" s="1" t="s">
        <v>895</v>
      </c>
      <c r="G1228" s="1" t="s">
        <v>900</v>
      </c>
      <c r="H1228" s="1" t="s">
        <v>1014</v>
      </c>
      <c r="I1228">
        <v>3690</v>
      </c>
      <c r="K1228" t="s">
        <v>2203</v>
      </c>
      <c r="N1228" t="s">
        <v>477</v>
      </c>
      <c r="O1228" t="s">
        <v>1014</v>
      </c>
      <c r="Q1228" s="3">
        <f t="shared" si="20"/>
        <v>1</v>
      </c>
      <c r="R1228">
        <v>1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1</v>
      </c>
      <c r="Y1228" s="3">
        <v>0</v>
      </c>
      <c r="Z1228" s="3">
        <v>0</v>
      </c>
      <c r="AA1228" s="3">
        <v>0</v>
      </c>
      <c r="AB1228" s="3">
        <v>0</v>
      </c>
      <c r="AC1228" s="3">
        <v>0</v>
      </c>
      <c r="AD1228" s="3">
        <v>0</v>
      </c>
      <c r="AE1228" s="3">
        <v>0</v>
      </c>
      <c r="AF1228" s="3">
        <v>0</v>
      </c>
      <c r="AG1228" s="3">
        <v>0</v>
      </c>
      <c r="AH1228" t="s">
        <v>47</v>
      </c>
      <c r="AI1228" t="s">
        <v>48</v>
      </c>
      <c r="AJ1228" t="s">
        <v>135</v>
      </c>
      <c r="AM1228" t="s">
        <v>2251</v>
      </c>
      <c r="AN1228">
        <v>-122.49826495000001</v>
      </c>
      <c r="AO1228">
        <v>37.775696570000001</v>
      </c>
    </row>
    <row r="1229" spans="1:41">
      <c r="A1229" s="1" t="s">
        <v>2189</v>
      </c>
      <c r="B1229" s="1" t="s">
        <v>590</v>
      </c>
      <c r="C1229" s="1" t="s">
        <v>2190</v>
      </c>
      <c r="D1229" s="1" t="s">
        <v>2191</v>
      </c>
      <c r="E1229" s="1" t="s">
        <v>42</v>
      </c>
      <c r="F1229" s="1" t="s">
        <v>895</v>
      </c>
      <c r="G1229" s="1" t="s">
        <v>900</v>
      </c>
      <c r="H1229" s="1" t="s">
        <v>976</v>
      </c>
      <c r="I1229" t="s">
        <v>2252</v>
      </c>
      <c r="K1229" t="s">
        <v>2203</v>
      </c>
      <c r="N1229" t="s">
        <v>46</v>
      </c>
      <c r="O1229" t="s">
        <v>1120</v>
      </c>
      <c r="Q1229" s="3">
        <f t="shared" si="20"/>
        <v>4</v>
      </c>
      <c r="R1229">
        <v>1</v>
      </c>
      <c r="S1229">
        <v>0</v>
      </c>
      <c r="T1229">
        <v>0</v>
      </c>
      <c r="U1229">
        <v>1</v>
      </c>
      <c r="V1229">
        <v>3</v>
      </c>
      <c r="W1229">
        <v>0</v>
      </c>
      <c r="X1229">
        <v>0</v>
      </c>
      <c r="Y1229" s="3">
        <v>0</v>
      </c>
      <c r="Z1229" s="3">
        <v>0</v>
      </c>
      <c r="AA1229" s="3">
        <v>0</v>
      </c>
      <c r="AB1229" s="3">
        <v>0</v>
      </c>
      <c r="AC1229" s="3">
        <v>0</v>
      </c>
      <c r="AD1229" s="3">
        <v>0</v>
      </c>
      <c r="AE1229" s="3">
        <v>0</v>
      </c>
      <c r="AF1229" s="3">
        <v>0</v>
      </c>
      <c r="AG1229" s="3">
        <v>0</v>
      </c>
      <c r="AH1229" t="s">
        <v>88</v>
      </c>
      <c r="AI1229" t="s">
        <v>48</v>
      </c>
      <c r="AM1229" t="s">
        <v>2253</v>
      </c>
      <c r="AN1229">
        <v>-122.49842785</v>
      </c>
      <c r="AO1229">
        <v>37.776039320000002</v>
      </c>
    </row>
    <row r="1230" spans="1:41">
      <c r="A1230" s="1" t="s">
        <v>2189</v>
      </c>
      <c r="B1230" s="1" t="s">
        <v>590</v>
      </c>
      <c r="C1230" s="1" t="s">
        <v>2190</v>
      </c>
      <c r="D1230" s="1" t="s">
        <v>2191</v>
      </c>
      <c r="E1230" s="1" t="s">
        <v>42</v>
      </c>
      <c r="F1230" s="1" t="s">
        <v>895</v>
      </c>
      <c r="G1230" s="1" t="s">
        <v>900</v>
      </c>
      <c r="H1230" s="1" t="s">
        <v>1017</v>
      </c>
      <c r="I1230">
        <v>699</v>
      </c>
      <c r="K1230" t="s">
        <v>656</v>
      </c>
      <c r="N1230" t="s">
        <v>53</v>
      </c>
      <c r="O1230" t="s">
        <v>930</v>
      </c>
      <c r="Q1230" s="3">
        <f t="shared" si="20"/>
        <v>3</v>
      </c>
      <c r="R1230">
        <v>1</v>
      </c>
      <c r="S1230">
        <v>0</v>
      </c>
      <c r="T1230">
        <v>0</v>
      </c>
      <c r="U1230">
        <v>1</v>
      </c>
      <c r="V1230">
        <v>0</v>
      </c>
      <c r="W1230">
        <v>2</v>
      </c>
      <c r="X1230">
        <v>0</v>
      </c>
      <c r="Y1230" s="3">
        <v>0</v>
      </c>
      <c r="Z1230" s="3">
        <v>0</v>
      </c>
      <c r="AA1230" s="3">
        <v>0</v>
      </c>
      <c r="AB1230" s="3">
        <v>0</v>
      </c>
      <c r="AC1230" s="3">
        <v>0</v>
      </c>
      <c r="AD1230" s="3">
        <v>0</v>
      </c>
      <c r="AE1230" s="3">
        <v>0</v>
      </c>
      <c r="AF1230" s="3">
        <v>0</v>
      </c>
      <c r="AG1230" s="3">
        <v>0</v>
      </c>
      <c r="AH1230" t="s">
        <v>47</v>
      </c>
      <c r="AI1230" t="s">
        <v>48</v>
      </c>
      <c r="AJ1230" t="s">
        <v>137</v>
      </c>
      <c r="AM1230" t="s">
        <v>2254</v>
      </c>
      <c r="AN1230">
        <v>-122.4963573</v>
      </c>
      <c r="AO1230">
        <v>37.777203120000003</v>
      </c>
    </row>
    <row r="1231" spans="1:41">
      <c r="A1231" s="1" t="s">
        <v>2189</v>
      </c>
      <c r="B1231" s="1" t="s">
        <v>590</v>
      </c>
      <c r="C1231" s="1" t="s">
        <v>2190</v>
      </c>
      <c r="D1231" s="1" t="s">
        <v>2191</v>
      </c>
      <c r="E1231" s="1" t="s">
        <v>42</v>
      </c>
      <c r="F1231" s="1" t="s">
        <v>895</v>
      </c>
      <c r="G1231" s="1" t="s">
        <v>900</v>
      </c>
      <c r="H1231" s="1" t="s">
        <v>1023</v>
      </c>
      <c r="I1231">
        <v>7615</v>
      </c>
      <c r="K1231" t="s">
        <v>45</v>
      </c>
      <c r="N1231" t="s">
        <v>53</v>
      </c>
      <c r="O1231" t="s">
        <v>1383</v>
      </c>
      <c r="Q1231" s="3">
        <f t="shared" si="20"/>
        <v>4</v>
      </c>
      <c r="R1231">
        <v>1</v>
      </c>
      <c r="S1231">
        <v>0</v>
      </c>
      <c r="T1231">
        <v>0</v>
      </c>
      <c r="U1231">
        <v>0</v>
      </c>
      <c r="V1231">
        <v>2</v>
      </c>
      <c r="W1231">
        <v>2</v>
      </c>
      <c r="X1231">
        <v>0</v>
      </c>
      <c r="Y1231" s="3">
        <v>0</v>
      </c>
      <c r="Z1231" s="3">
        <v>0</v>
      </c>
      <c r="AA1231" s="3">
        <v>0</v>
      </c>
      <c r="AB1231" s="3">
        <v>0</v>
      </c>
      <c r="AC1231" s="3">
        <v>0</v>
      </c>
      <c r="AD1231" s="3">
        <v>0</v>
      </c>
      <c r="AE1231" s="3">
        <v>0</v>
      </c>
      <c r="AF1231" s="3">
        <v>0</v>
      </c>
      <c r="AG1231" s="3">
        <v>0</v>
      </c>
      <c r="AH1231" t="s">
        <v>47</v>
      </c>
      <c r="AI1231" t="s">
        <v>48</v>
      </c>
      <c r="AJ1231" t="s">
        <v>135</v>
      </c>
      <c r="AM1231" t="s">
        <v>2255</v>
      </c>
      <c r="AN1231">
        <v>-122.50104982000001</v>
      </c>
      <c r="AO1231">
        <v>37.779307439999997</v>
      </c>
    </row>
    <row r="1232" spans="1:41">
      <c r="A1232" s="1" t="s">
        <v>2189</v>
      </c>
      <c r="B1232" s="1" t="s">
        <v>590</v>
      </c>
      <c r="C1232" s="1" t="s">
        <v>2190</v>
      </c>
      <c r="D1232" s="1" t="s">
        <v>2191</v>
      </c>
      <c r="E1232" s="1" t="s">
        <v>42</v>
      </c>
      <c r="F1232" s="1" t="s">
        <v>895</v>
      </c>
      <c r="G1232" s="1" t="s">
        <v>900</v>
      </c>
      <c r="H1232" s="1" t="s">
        <v>1026</v>
      </c>
      <c r="I1232">
        <v>7925</v>
      </c>
      <c r="K1232" t="s">
        <v>45</v>
      </c>
      <c r="N1232" t="s">
        <v>53</v>
      </c>
      <c r="O1232" t="s">
        <v>1238</v>
      </c>
      <c r="Q1232" s="3">
        <f t="shared" si="20"/>
        <v>2</v>
      </c>
      <c r="R1232">
        <v>1</v>
      </c>
      <c r="S1232">
        <v>0</v>
      </c>
      <c r="T1232">
        <v>0</v>
      </c>
      <c r="U1232">
        <v>0</v>
      </c>
      <c r="V1232">
        <v>2</v>
      </c>
      <c r="W1232">
        <v>0</v>
      </c>
      <c r="X1232">
        <v>0</v>
      </c>
      <c r="Y1232" s="3">
        <v>0</v>
      </c>
      <c r="Z1232" s="3">
        <v>0</v>
      </c>
      <c r="AA1232" s="3">
        <v>0</v>
      </c>
      <c r="AB1232" s="3">
        <v>0</v>
      </c>
      <c r="AC1232" s="3">
        <v>0</v>
      </c>
      <c r="AD1232" s="3">
        <v>0</v>
      </c>
      <c r="AE1232" s="3">
        <v>0</v>
      </c>
      <c r="AF1232" s="3">
        <v>0</v>
      </c>
      <c r="AG1232" s="3">
        <v>0</v>
      </c>
      <c r="AH1232" t="s">
        <v>47</v>
      </c>
      <c r="AM1232" t="s">
        <v>2256</v>
      </c>
      <c r="AN1232">
        <v>-122.50016728</v>
      </c>
      <c r="AO1232">
        <v>37.779355629999998</v>
      </c>
    </row>
    <row r="1233" spans="1:41">
      <c r="A1233" s="1" t="s">
        <v>2189</v>
      </c>
      <c r="B1233" s="1" t="s">
        <v>590</v>
      </c>
      <c r="C1233" s="1" t="s">
        <v>2190</v>
      </c>
      <c r="D1233" s="1" t="s">
        <v>2191</v>
      </c>
      <c r="E1233" s="1" t="s">
        <v>42</v>
      </c>
      <c r="F1233" s="1" t="s">
        <v>895</v>
      </c>
      <c r="G1233" s="1" t="s">
        <v>900</v>
      </c>
      <c r="H1233" s="1" t="s">
        <v>1031</v>
      </c>
      <c r="I1233" t="s">
        <v>2257</v>
      </c>
      <c r="K1233" t="s">
        <v>45</v>
      </c>
      <c r="N1233" t="s">
        <v>98</v>
      </c>
      <c r="O1233" t="s">
        <v>2258</v>
      </c>
      <c r="Q1233" s="3">
        <f t="shared" si="20"/>
        <v>7</v>
      </c>
      <c r="R1233">
        <v>1</v>
      </c>
      <c r="S1233">
        <v>0</v>
      </c>
      <c r="T1233">
        <v>0</v>
      </c>
      <c r="U1233">
        <v>5</v>
      </c>
      <c r="V1233">
        <v>1</v>
      </c>
      <c r="W1233">
        <v>1</v>
      </c>
      <c r="X1233">
        <v>0</v>
      </c>
      <c r="Y1233" s="3">
        <v>0</v>
      </c>
      <c r="Z1233" s="3">
        <v>0</v>
      </c>
      <c r="AA1233" s="3">
        <v>0</v>
      </c>
      <c r="AB1233" s="3">
        <v>0</v>
      </c>
      <c r="AC1233" s="3">
        <v>0</v>
      </c>
      <c r="AD1233" s="3">
        <v>0</v>
      </c>
      <c r="AE1233" s="3">
        <v>0</v>
      </c>
      <c r="AF1233" s="3">
        <v>0</v>
      </c>
      <c r="AG1233" s="3">
        <v>0</v>
      </c>
      <c r="AH1233" t="s">
        <v>47</v>
      </c>
      <c r="AI1233" t="s">
        <v>48</v>
      </c>
      <c r="AJ1233" t="s">
        <v>135</v>
      </c>
      <c r="AM1233" t="s">
        <v>2259</v>
      </c>
      <c r="AN1233">
        <v>-122.49906894</v>
      </c>
      <c r="AO1233">
        <v>37.779359720000002</v>
      </c>
    </row>
    <row r="1234" spans="1:41">
      <c r="A1234" s="1" t="s">
        <v>2189</v>
      </c>
      <c r="B1234" s="1" t="s">
        <v>590</v>
      </c>
      <c r="C1234" s="1" t="s">
        <v>2190</v>
      </c>
      <c r="D1234" s="1" t="s">
        <v>2191</v>
      </c>
      <c r="E1234" s="1" t="s">
        <v>42</v>
      </c>
      <c r="F1234" s="1" t="s">
        <v>895</v>
      </c>
      <c r="G1234" s="1" t="s">
        <v>900</v>
      </c>
      <c r="H1234" s="1" t="s">
        <v>914</v>
      </c>
      <c r="I1234">
        <v>501</v>
      </c>
      <c r="K1234" t="s">
        <v>629</v>
      </c>
      <c r="N1234" t="s">
        <v>53</v>
      </c>
      <c r="O1234" t="s">
        <v>1364</v>
      </c>
      <c r="Q1234" s="3">
        <f t="shared" si="20"/>
        <v>3</v>
      </c>
      <c r="R1234">
        <v>1</v>
      </c>
      <c r="S1234">
        <v>0</v>
      </c>
      <c r="T1234">
        <v>0</v>
      </c>
      <c r="U1234">
        <v>2</v>
      </c>
      <c r="V1234">
        <v>0</v>
      </c>
      <c r="W1234">
        <v>1</v>
      </c>
      <c r="X1234">
        <v>0</v>
      </c>
      <c r="Y1234" s="3">
        <v>0</v>
      </c>
      <c r="Z1234" s="3">
        <v>0</v>
      </c>
      <c r="AA1234" s="3">
        <v>0</v>
      </c>
      <c r="AB1234" s="3">
        <v>0</v>
      </c>
      <c r="AC1234" s="3">
        <v>0</v>
      </c>
      <c r="AD1234" s="3">
        <v>0</v>
      </c>
      <c r="AE1234" s="3">
        <v>0</v>
      </c>
      <c r="AF1234" s="3">
        <v>0</v>
      </c>
      <c r="AG1234" s="3">
        <v>0</v>
      </c>
      <c r="AH1234" t="s">
        <v>88</v>
      </c>
      <c r="AI1234" t="s">
        <v>48</v>
      </c>
      <c r="AM1234" t="s">
        <v>2260</v>
      </c>
      <c r="AN1234">
        <v>-122.49865282</v>
      </c>
      <c r="AO1234">
        <v>37.77907665</v>
      </c>
    </row>
    <row r="1235" spans="1:41">
      <c r="A1235" s="1" t="s">
        <v>2189</v>
      </c>
      <c r="B1235" s="1" t="s">
        <v>590</v>
      </c>
      <c r="C1235" s="1" t="s">
        <v>2190</v>
      </c>
      <c r="D1235" s="1" t="s">
        <v>2191</v>
      </c>
      <c r="E1235" s="1" t="s">
        <v>42</v>
      </c>
      <c r="F1235" s="1" t="s">
        <v>895</v>
      </c>
      <c r="G1235" s="1" t="s">
        <v>900</v>
      </c>
      <c r="H1235" s="1" t="s">
        <v>1039</v>
      </c>
      <c r="I1235">
        <v>7201</v>
      </c>
      <c r="K1235" t="s">
        <v>45</v>
      </c>
      <c r="N1235" t="s">
        <v>98</v>
      </c>
      <c r="O1235" t="s">
        <v>2261</v>
      </c>
      <c r="Q1235" t="s">
        <v>900</v>
      </c>
      <c r="R1235" t="s">
        <v>900</v>
      </c>
      <c r="S1235">
        <v>0</v>
      </c>
      <c r="T1235">
        <v>0</v>
      </c>
      <c r="U1235">
        <v>0</v>
      </c>
      <c r="V1235">
        <v>0</v>
      </c>
      <c r="W1235">
        <v>2</v>
      </c>
      <c r="X1235">
        <v>1</v>
      </c>
      <c r="Y1235" s="3">
        <v>0</v>
      </c>
      <c r="Z1235" s="3">
        <v>0</v>
      </c>
      <c r="AA1235" s="3">
        <v>0</v>
      </c>
      <c r="AB1235" s="3">
        <v>0</v>
      </c>
      <c r="AC1235" s="3">
        <v>0</v>
      </c>
      <c r="AD1235" s="3">
        <v>0</v>
      </c>
      <c r="AE1235" s="3">
        <v>0</v>
      </c>
      <c r="AF1235" s="3">
        <v>0</v>
      </c>
      <c r="AG1235" s="3">
        <v>0</v>
      </c>
      <c r="AH1235" t="s">
        <v>88</v>
      </c>
      <c r="AI1235" t="s">
        <v>48</v>
      </c>
      <c r="AJ1235" t="s">
        <v>135</v>
      </c>
      <c r="AM1235" t="s">
        <v>2262</v>
      </c>
      <c r="AN1235">
        <v>-122.49667461</v>
      </c>
      <c r="AO1235">
        <v>37.779431649999999</v>
      </c>
    </row>
    <row r="1236" spans="1:41">
      <c r="A1236" s="1" t="s">
        <v>2189</v>
      </c>
      <c r="B1236" s="1" t="s">
        <v>590</v>
      </c>
      <c r="C1236" s="1" t="s">
        <v>2190</v>
      </c>
      <c r="D1236" s="1" t="s">
        <v>2191</v>
      </c>
      <c r="E1236" s="1" t="s">
        <v>42</v>
      </c>
      <c r="F1236" s="1" t="s">
        <v>895</v>
      </c>
      <c r="G1236" s="1" t="s">
        <v>900</v>
      </c>
      <c r="H1236" s="1" t="s">
        <v>1009</v>
      </c>
      <c r="I1236">
        <v>517</v>
      </c>
      <c r="K1236" t="s">
        <v>656</v>
      </c>
      <c r="N1236" t="s">
        <v>53</v>
      </c>
      <c r="O1236" t="s">
        <v>1179</v>
      </c>
      <c r="R1236">
        <v>1</v>
      </c>
      <c r="S1236">
        <v>0</v>
      </c>
      <c r="T1236">
        <v>0</v>
      </c>
      <c r="U1236">
        <v>0</v>
      </c>
      <c r="V1236">
        <v>1</v>
      </c>
      <c r="W1236">
        <v>1</v>
      </c>
      <c r="X1236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0</v>
      </c>
      <c r="AE1236" s="3">
        <v>0</v>
      </c>
      <c r="AF1236" s="3">
        <v>0</v>
      </c>
      <c r="AG1236" s="3">
        <v>0</v>
      </c>
      <c r="AH1236" t="s">
        <v>88</v>
      </c>
      <c r="AI1236" t="s">
        <v>48</v>
      </c>
      <c r="AJ1236" t="s">
        <v>135</v>
      </c>
      <c r="AM1236" t="s">
        <v>2263</v>
      </c>
      <c r="AN1236">
        <v>-122.49649176</v>
      </c>
      <c r="AO1236">
        <v>37.779227069999997</v>
      </c>
    </row>
    <row r="1237" spans="1:41">
      <c r="A1237" s="1" t="s">
        <v>2189</v>
      </c>
      <c r="B1237" s="1" t="s">
        <v>590</v>
      </c>
      <c r="C1237" s="1" t="s">
        <v>2190</v>
      </c>
      <c r="D1237" s="1" t="s">
        <v>2191</v>
      </c>
      <c r="E1237" s="1" t="s">
        <v>42</v>
      </c>
      <c r="F1237" s="1" t="s">
        <v>895</v>
      </c>
      <c r="G1237" s="1" t="s">
        <v>900</v>
      </c>
      <c r="H1237" s="1" t="s">
        <v>950</v>
      </c>
      <c r="I1237">
        <v>486</v>
      </c>
      <c r="K1237" t="s">
        <v>2264</v>
      </c>
      <c r="N1237" t="s">
        <v>53</v>
      </c>
      <c r="O1237" t="s">
        <v>1219</v>
      </c>
      <c r="R1237">
        <v>1</v>
      </c>
      <c r="S1237">
        <v>0</v>
      </c>
      <c r="T1237">
        <v>0</v>
      </c>
      <c r="U1237">
        <v>0</v>
      </c>
      <c r="V1237">
        <v>1</v>
      </c>
      <c r="W1237">
        <v>1</v>
      </c>
      <c r="X1237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0</v>
      </c>
      <c r="AD1237" s="3">
        <v>0</v>
      </c>
      <c r="AE1237" s="3">
        <v>0</v>
      </c>
      <c r="AF1237" s="3">
        <v>0</v>
      </c>
      <c r="AG1237" s="3">
        <v>0</v>
      </c>
      <c r="AH1237" t="s">
        <v>88</v>
      </c>
      <c r="AI1237" t="s">
        <v>48</v>
      </c>
      <c r="AJ1237" t="s">
        <v>137</v>
      </c>
      <c r="AM1237" t="s">
        <v>2265</v>
      </c>
      <c r="AN1237">
        <v>-122.50084656999999</v>
      </c>
      <c r="AO1237">
        <v>37.779784599999999</v>
      </c>
    </row>
    <row r="1238" spans="1:41">
      <c r="A1238" s="1" t="s">
        <v>2189</v>
      </c>
      <c r="B1238" s="1" t="s">
        <v>590</v>
      </c>
      <c r="C1238" s="1" t="s">
        <v>2190</v>
      </c>
      <c r="D1238" s="1" t="s">
        <v>2191</v>
      </c>
      <c r="E1238" s="1" t="s">
        <v>42</v>
      </c>
      <c r="F1238" s="1" t="s">
        <v>895</v>
      </c>
      <c r="G1238" s="1" t="s">
        <v>900</v>
      </c>
      <c r="H1238" s="1" t="s">
        <v>1046</v>
      </c>
      <c r="K1238" t="s">
        <v>2266</v>
      </c>
      <c r="N1238" t="s">
        <v>46</v>
      </c>
      <c r="O1238" t="s">
        <v>925</v>
      </c>
      <c r="P1238">
        <f>(60*8)+30</f>
        <v>510</v>
      </c>
      <c r="R1238">
        <v>1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 s="3">
        <v>0</v>
      </c>
      <c r="Z1238" s="3">
        <v>0</v>
      </c>
      <c r="AA1238" s="3">
        <v>0</v>
      </c>
      <c r="AB1238" s="3">
        <v>0</v>
      </c>
      <c r="AC1238" s="3">
        <v>0</v>
      </c>
      <c r="AD1238" s="3">
        <v>0</v>
      </c>
      <c r="AE1238" s="3">
        <v>0</v>
      </c>
      <c r="AF1238" s="3">
        <v>0</v>
      </c>
      <c r="AG1238" s="3">
        <v>0</v>
      </c>
      <c r="AH1238" t="s">
        <v>88</v>
      </c>
      <c r="AI1238" t="s">
        <v>48</v>
      </c>
      <c r="AL1238" t="s">
        <v>2267</v>
      </c>
      <c r="AM1238" t="s">
        <v>2268</v>
      </c>
      <c r="AN1238">
        <v>-122.50085113</v>
      </c>
      <c r="AO1238">
        <v>37.779918940000002</v>
      </c>
    </row>
    <row r="1239" spans="1:41">
      <c r="A1239" s="1" t="s">
        <v>2189</v>
      </c>
      <c r="B1239" s="1" t="s">
        <v>590</v>
      </c>
      <c r="C1239" s="1" t="s">
        <v>2190</v>
      </c>
      <c r="D1239" s="1" t="s">
        <v>2191</v>
      </c>
      <c r="E1239" s="1" t="s">
        <v>42</v>
      </c>
      <c r="F1239" s="1" t="s">
        <v>895</v>
      </c>
      <c r="G1239" s="1" t="s">
        <v>900</v>
      </c>
      <c r="H1239" s="1" t="s">
        <v>960</v>
      </c>
      <c r="I1239">
        <v>7550</v>
      </c>
      <c r="K1239" t="s">
        <v>45</v>
      </c>
      <c r="N1239" t="s">
        <v>53</v>
      </c>
      <c r="O1239" t="s">
        <v>1364</v>
      </c>
      <c r="R1239">
        <v>1</v>
      </c>
      <c r="S1239">
        <v>0</v>
      </c>
      <c r="T1239">
        <v>0</v>
      </c>
      <c r="U1239">
        <v>1</v>
      </c>
      <c r="V1239">
        <v>2</v>
      </c>
      <c r="W1239">
        <v>0</v>
      </c>
      <c r="X1239">
        <v>0</v>
      </c>
      <c r="Y1239" s="3">
        <v>0</v>
      </c>
      <c r="Z1239" s="3">
        <v>0</v>
      </c>
      <c r="AA1239" s="3">
        <v>0</v>
      </c>
      <c r="AB1239" s="3">
        <v>0</v>
      </c>
      <c r="AC1239" s="3">
        <v>0</v>
      </c>
      <c r="AD1239" s="3">
        <v>0</v>
      </c>
      <c r="AE1239" s="3">
        <v>0</v>
      </c>
      <c r="AF1239" s="3">
        <v>0</v>
      </c>
      <c r="AG1239" s="3">
        <v>0</v>
      </c>
      <c r="AH1239" t="s">
        <v>47</v>
      </c>
      <c r="AI1239" t="s">
        <v>48</v>
      </c>
      <c r="AJ1239" t="s">
        <v>135</v>
      </c>
      <c r="AL1239" t="s">
        <v>2269</v>
      </c>
      <c r="AM1239" t="s">
        <v>2270</v>
      </c>
      <c r="AN1239">
        <v>-122.50041009</v>
      </c>
      <c r="AO1239">
        <v>37.779519090000001</v>
      </c>
    </row>
    <row r="1240" spans="1:41">
      <c r="A1240" s="1" t="s">
        <v>2189</v>
      </c>
      <c r="B1240" s="1" t="s">
        <v>590</v>
      </c>
      <c r="C1240" s="1" t="s">
        <v>2190</v>
      </c>
      <c r="D1240" s="1" t="s">
        <v>2191</v>
      </c>
      <c r="E1240" s="1" t="s">
        <v>42</v>
      </c>
      <c r="F1240" s="1" t="s">
        <v>895</v>
      </c>
      <c r="G1240" s="1" t="s">
        <v>900</v>
      </c>
      <c r="H1240" s="1" t="s">
        <v>1057</v>
      </c>
      <c r="I1240">
        <v>7620</v>
      </c>
      <c r="K1240" t="s">
        <v>45</v>
      </c>
      <c r="N1240" t="s">
        <v>46</v>
      </c>
      <c r="O1240" t="s">
        <v>1017</v>
      </c>
      <c r="R1240">
        <v>1</v>
      </c>
      <c r="S1240">
        <v>0</v>
      </c>
      <c r="T1240">
        <v>0</v>
      </c>
      <c r="U1240">
        <v>2</v>
      </c>
      <c r="V1240">
        <v>0</v>
      </c>
      <c r="W1240">
        <v>0</v>
      </c>
      <c r="X1240">
        <v>0</v>
      </c>
      <c r="Y1240" s="3">
        <v>0</v>
      </c>
      <c r="Z1240" s="3">
        <v>0</v>
      </c>
      <c r="AA1240" s="3">
        <v>0</v>
      </c>
      <c r="AB1240" s="3">
        <v>0</v>
      </c>
      <c r="AC1240" s="3">
        <v>0</v>
      </c>
      <c r="AD1240" s="3">
        <v>0</v>
      </c>
      <c r="AE1240" s="3">
        <v>0</v>
      </c>
      <c r="AF1240" s="3">
        <v>0</v>
      </c>
      <c r="AG1240" s="3">
        <v>0</v>
      </c>
      <c r="AH1240" t="s">
        <v>47</v>
      </c>
      <c r="AI1240" t="s">
        <v>48</v>
      </c>
      <c r="AM1240" t="s">
        <v>2271</v>
      </c>
      <c r="AN1240">
        <v>-122.5013215</v>
      </c>
      <c r="AO1240">
        <v>37.779611490000001</v>
      </c>
    </row>
    <row r="1241" spans="1:41">
      <c r="A1241" s="1" t="s">
        <v>2189</v>
      </c>
      <c r="B1241" s="1" t="s">
        <v>590</v>
      </c>
      <c r="C1241" s="1" t="s">
        <v>2190</v>
      </c>
      <c r="D1241" s="1" t="s">
        <v>2191</v>
      </c>
      <c r="E1241" s="1" t="s">
        <v>42</v>
      </c>
      <c r="F1241" s="1" t="s">
        <v>895</v>
      </c>
      <c r="G1241" s="1" t="s">
        <v>900</v>
      </c>
      <c r="H1241" s="1" t="s">
        <v>1064</v>
      </c>
      <c r="K1241" t="s">
        <v>2200</v>
      </c>
      <c r="L1241" t="s">
        <v>338</v>
      </c>
      <c r="N1241" t="s">
        <v>46</v>
      </c>
      <c r="P1241">
        <f>(60*10)+22</f>
        <v>622</v>
      </c>
      <c r="Q1241" t="s">
        <v>948</v>
      </c>
      <c r="R1241" t="s">
        <v>948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 s="3">
        <v>0</v>
      </c>
      <c r="Z1241" s="3">
        <v>0</v>
      </c>
      <c r="AA1241" s="3">
        <v>0</v>
      </c>
      <c r="AB1241" s="3">
        <v>0</v>
      </c>
      <c r="AC1241" s="3">
        <v>0</v>
      </c>
      <c r="AD1241" s="3">
        <v>0</v>
      </c>
      <c r="AE1241" s="3">
        <v>0</v>
      </c>
      <c r="AF1241" s="3">
        <v>0</v>
      </c>
      <c r="AG1241" s="3">
        <v>0</v>
      </c>
      <c r="AH1241" t="s">
        <v>88</v>
      </c>
      <c r="AI1241" t="s">
        <v>48</v>
      </c>
      <c r="AL1241" t="s">
        <v>2272</v>
      </c>
      <c r="AM1241" t="s">
        <v>2273</v>
      </c>
      <c r="AN1241">
        <v>-122.50190788</v>
      </c>
      <c r="AO1241">
        <v>37.779869750000003</v>
      </c>
    </row>
    <row r="1242" spans="1:41">
      <c r="A1242" s="1" t="s">
        <v>2189</v>
      </c>
      <c r="B1242" s="1" t="s">
        <v>590</v>
      </c>
      <c r="C1242" s="1" t="s">
        <v>2190</v>
      </c>
      <c r="D1242" s="1" t="s">
        <v>2191</v>
      </c>
      <c r="E1242" s="1" t="s">
        <v>42</v>
      </c>
      <c r="F1242" s="1" t="s">
        <v>895</v>
      </c>
      <c r="G1242" s="1" t="s">
        <v>900</v>
      </c>
      <c r="H1242" s="1" t="s">
        <v>1068</v>
      </c>
      <c r="K1242" t="s">
        <v>2264</v>
      </c>
      <c r="L1242" t="s">
        <v>338</v>
      </c>
      <c r="N1242" t="s">
        <v>46</v>
      </c>
      <c r="P1242">
        <f>(14*60)+29</f>
        <v>869</v>
      </c>
      <c r="Q1242" t="s">
        <v>920</v>
      </c>
      <c r="R1242" t="s">
        <v>920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 s="3">
        <v>0</v>
      </c>
      <c r="Z1242" s="3">
        <v>0</v>
      </c>
      <c r="AA1242" s="3">
        <v>0</v>
      </c>
      <c r="AB1242" s="3">
        <v>0</v>
      </c>
      <c r="AC1242" s="3">
        <v>0</v>
      </c>
      <c r="AD1242" s="3">
        <v>0</v>
      </c>
      <c r="AE1242" s="3">
        <v>0</v>
      </c>
      <c r="AF1242" s="3">
        <v>0</v>
      </c>
      <c r="AG1242" s="3">
        <v>0</v>
      </c>
      <c r="AH1242" t="s">
        <v>88</v>
      </c>
      <c r="AI1242" t="s">
        <v>48</v>
      </c>
      <c r="AL1242" t="s">
        <v>2274</v>
      </c>
      <c r="AM1242" t="s">
        <v>2275</v>
      </c>
      <c r="AN1242">
        <v>-122.50093289</v>
      </c>
      <c r="AO1242">
        <v>37.780975939999998</v>
      </c>
    </row>
    <row r="1243" spans="1:41">
      <c r="A1243" s="1" t="s">
        <v>2189</v>
      </c>
      <c r="B1243" s="1" t="s">
        <v>590</v>
      </c>
      <c r="C1243" s="1" t="s">
        <v>2190</v>
      </c>
      <c r="D1243" s="1" t="s">
        <v>2191</v>
      </c>
      <c r="E1243" s="1" t="s">
        <v>42</v>
      </c>
      <c r="F1243" s="1" t="s">
        <v>895</v>
      </c>
      <c r="G1243" s="1" t="s">
        <v>900</v>
      </c>
      <c r="H1243" s="1" t="s">
        <v>1071</v>
      </c>
      <c r="K1243" t="s">
        <v>2264</v>
      </c>
      <c r="N1243" t="s">
        <v>46</v>
      </c>
      <c r="P1243">
        <f>(60*10)+23</f>
        <v>623</v>
      </c>
      <c r="Q1243" t="s">
        <v>928</v>
      </c>
      <c r="R1243" t="s">
        <v>928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 s="3">
        <v>0</v>
      </c>
      <c r="Z1243" s="3">
        <v>0</v>
      </c>
      <c r="AA1243" s="3">
        <v>0</v>
      </c>
      <c r="AB1243" s="3">
        <v>0</v>
      </c>
      <c r="AC1243" s="3">
        <v>0</v>
      </c>
      <c r="AD1243" s="3">
        <v>0</v>
      </c>
      <c r="AE1243" s="3">
        <v>0</v>
      </c>
      <c r="AF1243" s="3">
        <v>0</v>
      </c>
      <c r="AG1243" s="3">
        <v>0</v>
      </c>
      <c r="AH1243" t="s">
        <v>88</v>
      </c>
      <c r="AI1243" t="s">
        <v>48</v>
      </c>
      <c r="AK1243" t="s">
        <v>2276</v>
      </c>
      <c r="AL1243" t="s">
        <v>2277</v>
      </c>
      <c r="AM1243" t="s">
        <v>2278</v>
      </c>
      <c r="AN1243">
        <v>-122.50225374999999</v>
      </c>
      <c r="AO1243">
        <v>37.779623260000001</v>
      </c>
    </row>
    <row r="1244" spans="1:41">
      <c r="A1244" s="1" t="s">
        <v>2189</v>
      </c>
      <c r="B1244" s="1" t="s">
        <v>590</v>
      </c>
      <c r="C1244" s="1" t="s">
        <v>2190</v>
      </c>
      <c r="D1244" s="1" t="s">
        <v>2191</v>
      </c>
      <c r="E1244" s="1" t="s">
        <v>42</v>
      </c>
      <c r="F1244" s="1" t="s">
        <v>895</v>
      </c>
      <c r="G1244" s="1" t="s">
        <v>900</v>
      </c>
      <c r="H1244" s="1" t="s">
        <v>902</v>
      </c>
      <c r="I1244">
        <v>3749</v>
      </c>
      <c r="K1244" t="s">
        <v>52</v>
      </c>
      <c r="N1244" t="s">
        <v>46</v>
      </c>
      <c r="O1244" t="s">
        <v>1118</v>
      </c>
      <c r="R1244">
        <v>1</v>
      </c>
      <c r="S1244">
        <v>0</v>
      </c>
      <c r="T1244">
        <v>0</v>
      </c>
      <c r="U1244">
        <v>2</v>
      </c>
      <c r="V1244">
        <v>1</v>
      </c>
      <c r="W1244">
        <v>0</v>
      </c>
      <c r="X1244">
        <v>0</v>
      </c>
      <c r="Y1244" s="3">
        <v>0</v>
      </c>
      <c r="Z1244" s="3">
        <v>0</v>
      </c>
      <c r="AA1244" s="3">
        <v>0</v>
      </c>
      <c r="AB1244" s="3">
        <v>0</v>
      </c>
      <c r="AC1244" s="3">
        <v>0</v>
      </c>
      <c r="AD1244" s="3">
        <v>0</v>
      </c>
      <c r="AE1244" s="3">
        <v>0</v>
      </c>
      <c r="AF1244" s="3">
        <v>0</v>
      </c>
      <c r="AG1244" s="3">
        <v>0</v>
      </c>
      <c r="AH1244" t="s">
        <v>47</v>
      </c>
      <c r="AI1244" t="s">
        <v>48</v>
      </c>
      <c r="AM1244" t="s">
        <v>2279</v>
      </c>
      <c r="AN1244">
        <v>-122.49985542</v>
      </c>
      <c r="AO1244">
        <v>37.781411490000004</v>
      </c>
    </row>
    <row r="1245" spans="1:41">
      <c r="A1245" s="1" t="s">
        <v>2189</v>
      </c>
      <c r="B1245" s="1" t="s">
        <v>590</v>
      </c>
      <c r="C1245" s="1" t="s">
        <v>2190</v>
      </c>
      <c r="D1245" s="1" t="s">
        <v>2191</v>
      </c>
      <c r="E1245" s="1" t="s">
        <v>42</v>
      </c>
      <c r="F1245" s="1" t="s">
        <v>895</v>
      </c>
      <c r="G1245" s="1" t="s">
        <v>900</v>
      </c>
      <c r="H1245" s="1" t="s">
        <v>1077</v>
      </c>
      <c r="I1245">
        <v>3735</v>
      </c>
      <c r="K1245" t="s">
        <v>52</v>
      </c>
      <c r="N1245" t="s">
        <v>46</v>
      </c>
      <c r="O1245" t="s">
        <v>1097</v>
      </c>
      <c r="R1245">
        <v>1</v>
      </c>
      <c r="S1245">
        <v>0</v>
      </c>
      <c r="T1245">
        <v>0</v>
      </c>
      <c r="U1245">
        <v>2</v>
      </c>
      <c r="V1245">
        <v>1</v>
      </c>
      <c r="W1245">
        <v>0</v>
      </c>
      <c r="X1245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  <c r="AF1245" s="3">
        <v>0</v>
      </c>
      <c r="AG1245" s="3">
        <v>0</v>
      </c>
      <c r="AH1245" t="s">
        <v>47</v>
      </c>
      <c r="AI1245" t="s">
        <v>48</v>
      </c>
      <c r="AM1245" t="s">
        <v>2280</v>
      </c>
      <c r="AN1245">
        <v>-122.49831710674</v>
      </c>
      <c r="AO1245">
        <v>37.773772450000003</v>
      </c>
    </row>
    <row r="1246" spans="1:41">
      <c r="A1246" s="1" t="s">
        <v>2189</v>
      </c>
      <c r="B1246" s="1" t="s">
        <v>590</v>
      </c>
      <c r="C1246" s="1" t="s">
        <v>2190</v>
      </c>
      <c r="D1246" s="1" t="s">
        <v>2191</v>
      </c>
      <c r="E1246" s="1" t="s">
        <v>42</v>
      </c>
      <c r="F1246" s="1" t="s">
        <v>895</v>
      </c>
      <c r="G1246" s="1" t="s">
        <v>900</v>
      </c>
      <c r="H1246" s="1" t="s">
        <v>1062</v>
      </c>
      <c r="I1246">
        <v>3721</v>
      </c>
      <c r="K1246" t="s">
        <v>52</v>
      </c>
      <c r="N1246" t="s">
        <v>46</v>
      </c>
      <c r="O1246" t="s">
        <v>1071</v>
      </c>
      <c r="R1246">
        <v>1</v>
      </c>
      <c r="S1246">
        <v>0</v>
      </c>
      <c r="T1246">
        <v>0</v>
      </c>
      <c r="U1246">
        <v>3</v>
      </c>
      <c r="V1246">
        <v>0</v>
      </c>
      <c r="W1246">
        <v>0</v>
      </c>
      <c r="X1246">
        <v>0</v>
      </c>
      <c r="Y1246" s="3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  <c r="AF1246" s="3">
        <v>0</v>
      </c>
      <c r="AG1246" s="3">
        <v>0</v>
      </c>
      <c r="AH1246" t="s">
        <v>47</v>
      </c>
      <c r="AI1246" t="s">
        <v>48</v>
      </c>
      <c r="AM1246" t="s">
        <v>2281</v>
      </c>
      <c r="AN1246">
        <v>-122.49917746</v>
      </c>
      <c r="AO1246">
        <v>37.781352849999998</v>
      </c>
    </row>
    <row r="1247" spans="1:41">
      <c r="A1247" s="1" t="s">
        <v>2189</v>
      </c>
      <c r="B1247" s="1" t="s">
        <v>590</v>
      </c>
      <c r="C1247" s="1" t="s">
        <v>2190</v>
      </c>
      <c r="D1247" s="1" t="s">
        <v>2191</v>
      </c>
      <c r="E1247" s="1" t="s">
        <v>42</v>
      </c>
      <c r="F1247" s="1" t="s">
        <v>895</v>
      </c>
      <c r="G1247" s="1" t="s">
        <v>900</v>
      </c>
      <c r="H1247" s="1" t="s">
        <v>946</v>
      </c>
      <c r="K1247" t="s">
        <v>2282</v>
      </c>
      <c r="N1247" t="s">
        <v>46</v>
      </c>
      <c r="P1247">
        <f>(8*60)+33</f>
        <v>513</v>
      </c>
      <c r="Q1247" t="s">
        <v>925</v>
      </c>
      <c r="R1247" t="s">
        <v>925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</v>
      </c>
      <c r="AE1247" s="3">
        <v>0</v>
      </c>
      <c r="AF1247" s="3">
        <v>0</v>
      </c>
      <c r="AG1247" s="3">
        <v>0</v>
      </c>
      <c r="AH1247" t="s">
        <v>88</v>
      </c>
      <c r="AI1247" t="s">
        <v>48</v>
      </c>
      <c r="AL1247" t="s">
        <v>2283</v>
      </c>
      <c r="AM1247" t="s">
        <v>2284</v>
      </c>
      <c r="AN1247">
        <v>-122.49877404999999</v>
      </c>
      <c r="AO1247">
        <v>37.781076059999997</v>
      </c>
    </row>
    <row r="1248" spans="1:41">
      <c r="A1248" s="1" t="s">
        <v>2189</v>
      </c>
      <c r="B1248" s="1" t="s">
        <v>590</v>
      </c>
      <c r="C1248" s="1" t="s">
        <v>2190</v>
      </c>
      <c r="D1248" s="1" t="s">
        <v>2191</v>
      </c>
      <c r="E1248" s="1" t="s">
        <v>42</v>
      </c>
      <c r="F1248" s="1" t="s">
        <v>895</v>
      </c>
      <c r="G1248" s="1" t="s">
        <v>900</v>
      </c>
      <c r="H1248" s="1" t="s">
        <v>1084</v>
      </c>
      <c r="I1248">
        <v>485</v>
      </c>
      <c r="K1248" t="s">
        <v>2220</v>
      </c>
      <c r="N1248" t="s">
        <v>53</v>
      </c>
      <c r="O1248" t="s">
        <v>1129</v>
      </c>
      <c r="R1248">
        <v>1</v>
      </c>
      <c r="S1248">
        <v>0</v>
      </c>
      <c r="T1248">
        <v>0</v>
      </c>
      <c r="U1248">
        <v>0</v>
      </c>
      <c r="V1248">
        <v>1</v>
      </c>
      <c r="W1248">
        <v>1</v>
      </c>
      <c r="X1248">
        <v>0</v>
      </c>
      <c r="Y1248" s="3">
        <v>0</v>
      </c>
      <c r="Z1248" s="3">
        <v>0</v>
      </c>
      <c r="AA1248" s="3">
        <v>0</v>
      </c>
      <c r="AB1248" s="3">
        <v>0</v>
      </c>
      <c r="AC1248" s="3">
        <v>0</v>
      </c>
      <c r="AD1248" s="3">
        <v>0</v>
      </c>
      <c r="AE1248" s="3">
        <v>0</v>
      </c>
      <c r="AF1248" s="3">
        <v>0</v>
      </c>
      <c r="AG1248" s="3">
        <v>0</v>
      </c>
      <c r="AH1248" t="s">
        <v>88</v>
      </c>
      <c r="AI1248" t="s">
        <v>48</v>
      </c>
      <c r="AJ1248" t="s">
        <v>135</v>
      </c>
      <c r="AM1248" t="s">
        <v>2285</v>
      </c>
      <c r="AN1248">
        <v>-122.49875131</v>
      </c>
      <c r="AO1248">
        <v>37.780002160000002</v>
      </c>
    </row>
    <row r="1249" spans="1:41">
      <c r="A1249" s="1" t="s">
        <v>2189</v>
      </c>
      <c r="B1249" s="1" t="s">
        <v>590</v>
      </c>
      <c r="C1249" s="1" t="s">
        <v>2190</v>
      </c>
      <c r="D1249" s="1" t="s">
        <v>2191</v>
      </c>
      <c r="E1249" s="1" t="s">
        <v>42</v>
      </c>
      <c r="F1249" s="1" t="s">
        <v>895</v>
      </c>
      <c r="G1249" s="1" t="s">
        <v>900</v>
      </c>
      <c r="H1249" s="1" t="s">
        <v>979</v>
      </c>
      <c r="I1249">
        <v>495</v>
      </c>
      <c r="K1249" t="s">
        <v>629</v>
      </c>
      <c r="N1249" t="s">
        <v>53</v>
      </c>
      <c r="O1249" t="s">
        <v>1157</v>
      </c>
      <c r="R1249">
        <v>1</v>
      </c>
      <c r="S1249">
        <v>0</v>
      </c>
      <c r="T1249">
        <v>0</v>
      </c>
      <c r="U1249">
        <v>0</v>
      </c>
      <c r="V1249">
        <v>1</v>
      </c>
      <c r="W1249">
        <v>1</v>
      </c>
      <c r="X1249">
        <v>0</v>
      </c>
      <c r="Y1249" s="3">
        <v>0</v>
      </c>
      <c r="Z1249" s="3">
        <v>0</v>
      </c>
      <c r="AA1249" s="3">
        <v>0</v>
      </c>
      <c r="AB1249" s="3">
        <v>0</v>
      </c>
      <c r="AC1249" s="3">
        <v>0</v>
      </c>
      <c r="AD1249" s="3">
        <v>0</v>
      </c>
      <c r="AE1249" s="3">
        <v>0</v>
      </c>
      <c r="AF1249" s="3">
        <v>0</v>
      </c>
      <c r="AG1249" s="3">
        <v>0</v>
      </c>
      <c r="AH1249" t="s">
        <v>47</v>
      </c>
      <c r="AI1249" t="s">
        <v>48</v>
      </c>
      <c r="AJ1249" t="s">
        <v>135</v>
      </c>
      <c r="AM1249" t="s">
        <v>2286</v>
      </c>
      <c r="AN1249">
        <v>-122.49869778</v>
      </c>
      <c r="AO1249">
        <v>37.779548810000001</v>
      </c>
    </row>
    <row r="1250" spans="1:41">
      <c r="A1250" s="1" t="s">
        <v>2189</v>
      </c>
      <c r="B1250" s="1" t="s">
        <v>590</v>
      </c>
      <c r="C1250" s="1" t="s">
        <v>2190</v>
      </c>
      <c r="D1250" s="1" t="s">
        <v>2191</v>
      </c>
      <c r="E1250" s="1" t="s">
        <v>42</v>
      </c>
      <c r="F1250" s="1" t="s">
        <v>895</v>
      </c>
      <c r="G1250" s="1" t="s">
        <v>900</v>
      </c>
      <c r="H1250" s="1" t="s">
        <v>1090</v>
      </c>
      <c r="I1250">
        <v>1400</v>
      </c>
      <c r="K1250" t="s">
        <v>45</v>
      </c>
      <c r="N1250" t="s">
        <v>46</v>
      </c>
      <c r="P1250">
        <f>(5*60)+59</f>
        <v>359</v>
      </c>
      <c r="R1250">
        <v>1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 s="3">
        <v>0</v>
      </c>
      <c r="Z1250" s="3">
        <v>0</v>
      </c>
      <c r="AA1250" s="3">
        <v>0</v>
      </c>
      <c r="AB1250" s="3">
        <v>0</v>
      </c>
      <c r="AC1250" s="3">
        <v>0</v>
      </c>
      <c r="AD1250" s="3">
        <v>0</v>
      </c>
      <c r="AE1250" s="3">
        <v>0</v>
      </c>
      <c r="AF1250" s="3">
        <v>0</v>
      </c>
      <c r="AG1250" s="3">
        <v>0</v>
      </c>
      <c r="AH1250" t="s">
        <v>47</v>
      </c>
      <c r="AI1250" t="s">
        <v>48</v>
      </c>
      <c r="AK1250" t="s">
        <v>1935</v>
      </c>
      <c r="AL1250" t="s">
        <v>2287</v>
      </c>
      <c r="AM1250" t="s">
        <v>2288</v>
      </c>
      <c r="AN1250">
        <v>-122.49869465</v>
      </c>
      <c r="AO1250">
        <v>37.779552989999999</v>
      </c>
    </row>
    <row r="1251" spans="1:41">
      <c r="A1251" s="1" t="s">
        <v>2189</v>
      </c>
      <c r="B1251" s="1" t="s">
        <v>590</v>
      </c>
      <c r="C1251" s="1" t="s">
        <v>2190</v>
      </c>
      <c r="D1251" s="1" t="s">
        <v>2191</v>
      </c>
      <c r="E1251" s="1" t="s">
        <v>42</v>
      </c>
      <c r="F1251" s="1" t="s">
        <v>895</v>
      </c>
      <c r="G1251" s="1" t="s">
        <v>900</v>
      </c>
      <c r="H1251" s="1" t="s">
        <v>1094</v>
      </c>
      <c r="I1251">
        <v>7450</v>
      </c>
      <c r="K1251" t="s">
        <v>45</v>
      </c>
      <c r="N1251" t="s">
        <v>53</v>
      </c>
      <c r="O1251" t="s">
        <v>2289</v>
      </c>
      <c r="R1251">
        <v>1</v>
      </c>
      <c r="S1251">
        <v>0</v>
      </c>
      <c r="T1251">
        <v>0</v>
      </c>
      <c r="U1251">
        <v>0</v>
      </c>
      <c r="V1251">
        <v>0</v>
      </c>
      <c r="W1251">
        <v>1</v>
      </c>
      <c r="X1251">
        <v>0</v>
      </c>
      <c r="Y1251" s="3">
        <v>0</v>
      </c>
      <c r="Z1251" s="3">
        <v>0</v>
      </c>
      <c r="AA1251" s="3">
        <v>0</v>
      </c>
      <c r="AB1251" s="3">
        <v>0</v>
      </c>
      <c r="AC1251" s="3">
        <v>0</v>
      </c>
      <c r="AD1251" s="3">
        <v>0</v>
      </c>
      <c r="AE1251" s="3">
        <v>0</v>
      </c>
      <c r="AF1251" s="3">
        <v>0</v>
      </c>
      <c r="AG1251" s="3">
        <v>0</v>
      </c>
      <c r="AH1251" t="s">
        <v>47</v>
      </c>
      <c r="AI1251" t="s">
        <v>48</v>
      </c>
      <c r="AJ1251" t="s">
        <v>135</v>
      </c>
      <c r="AM1251" t="s">
        <v>2290</v>
      </c>
      <c r="AN1251">
        <v>-122.49979093</v>
      </c>
      <c r="AO1251">
        <v>37.779606630000004</v>
      </c>
    </row>
    <row r="1252" spans="1:41">
      <c r="A1252" s="1" t="s">
        <v>2189</v>
      </c>
      <c r="B1252" s="1" t="s">
        <v>590</v>
      </c>
      <c r="C1252" s="1" t="s">
        <v>2190</v>
      </c>
      <c r="D1252" s="1" t="s">
        <v>2191</v>
      </c>
      <c r="E1252" s="1" t="s">
        <v>42</v>
      </c>
      <c r="F1252" s="1" t="s">
        <v>895</v>
      </c>
      <c r="G1252" s="1" t="s">
        <v>900</v>
      </c>
      <c r="H1252" s="1" t="s">
        <v>1088</v>
      </c>
      <c r="K1252" t="s">
        <v>2220</v>
      </c>
      <c r="L1252" t="s">
        <v>338</v>
      </c>
      <c r="N1252" t="s">
        <v>46</v>
      </c>
      <c r="P1252">
        <f>(12*60)+24</f>
        <v>744</v>
      </c>
      <c r="Q1252" t="s">
        <v>944</v>
      </c>
      <c r="R1252" t="s">
        <v>944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 s="3">
        <v>0</v>
      </c>
      <c r="Z1252" s="3">
        <v>0</v>
      </c>
      <c r="AA1252" s="3">
        <v>0</v>
      </c>
      <c r="AB1252" s="3">
        <v>0</v>
      </c>
      <c r="AC1252" s="3">
        <v>0</v>
      </c>
      <c r="AD1252" s="3">
        <v>0</v>
      </c>
      <c r="AE1252" s="3">
        <v>0</v>
      </c>
      <c r="AF1252" s="3">
        <v>0</v>
      </c>
      <c r="AG1252" s="3">
        <v>0</v>
      </c>
      <c r="AH1252" t="s">
        <v>88</v>
      </c>
      <c r="AI1252" t="s">
        <v>48</v>
      </c>
      <c r="AL1252" t="s">
        <v>2291</v>
      </c>
      <c r="AM1252" t="s">
        <v>2292</v>
      </c>
      <c r="AN1252">
        <v>-122.49975126</v>
      </c>
      <c r="AO1252">
        <v>37.77981467</v>
      </c>
    </row>
    <row r="1253" spans="1:41">
      <c r="A1253" s="1" t="s">
        <v>2189</v>
      </c>
      <c r="B1253" s="1" t="s">
        <v>590</v>
      </c>
      <c r="C1253" s="1" t="s">
        <v>2190</v>
      </c>
      <c r="D1253" s="1" t="s">
        <v>2191</v>
      </c>
      <c r="E1253" s="1" t="s">
        <v>42</v>
      </c>
      <c r="F1253" s="1" t="s">
        <v>895</v>
      </c>
      <c r="G1253" s="1" t="s">
        <v>900</v>
      </c>
      <c r="H1253" s="1" t="s">
        <v>1097</v>
      </c>
      <c r="K1253" t="s">
        <v>2293</v>
      </c>
      <c r="N1253" t="s">
        <v>46</v>
      </c>
      <c r="P1253">
        <f>(17*60)+44</f>
        <v>1064</v>
      </c>
      <c r="Q1253" t="s">
        <v>956</v>
      </c>
      <c r="R1253" t="s">
        <v>956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 s="3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0</v>
      </c>
      <c r="AF1253" s="3">
        <v>0</v>
      </c>
      <c r="AG1253" s="3">
        <v>0</v>
      </c>
      <c r="AH1253" t="s">
        <v>47</v>
      </c>
      <c r="AI1253" t="s">
        <v>50</v>
      </c>
      <c r="AL1253" t="s">
        <v>2294</v>
      </c>
      <c r="AM1253" t="s">
        <v>2295</v>
      </c>
      <c r="AN1253">
        <v>-122.49691953999999</v>
      </c>
      <c r="AO1253">
        <v>37.781233069999999</v>
      </c>
    </row>
    <row r="1254" spans="1:41">
      <c r="A1254" s="1" t="s">
        <v>2189</v>
      </c>
      <c r="B1254" s="1" t="s">
        <v>590</v>
      </c>
      <c r="C1254" s="1" t="s">
        <v>2190</v>
      </c>
      <c r="D1254" s="1" t="s">
        <v>2191</v>
      </c>
      <c r="E1254" s="1" t="s">
        <v>42</v>
      </c>
      <c r="F1254" s="1" t="s">
        <v>895</v>
      </c>
      <c r="G1254" s="1" t="s">
        <v>900</v>
      </c>
      <c r="H1254" s="1" t="s">
        <v>1101</v>
      </c>
      <c r="I1254">
        <v>10</v>
      </c>
      <c r="K1254" t="s">
        <v>2296</v>
      </c>
      <c r="N1254" t="s">
        <v>46</v>
      </c>
      <c r="O1254" t="s">
        <v>1108</v>
      </c>
      <c r="R1254">
        <v>1</v>
      </c>
      <c r="S1254">
        <v>0</v>
      </c>
      <c r="T1254">
        <v>0</v>
      </c>
      <c r="U1254">
        <v>2</v>
      </c>
      <c r="V1254">
        <v>0</v>
      </c>
      <c r="W1254">
        <v>2</v>
      </c>
      <c r="X1254">
        <v>0</v>
      </c>
      <c r="Y1254" s="3">
        <v>0</v>
      </c>
      <c r="Z1254" s="3">
        <v>0</v>
      </c>
      <c r="AA1254" s="3">
        <v>0</v>
      </c>
      <c r="AB1254" s="3">
        <v>0</v>
      </c>
      <c r="AC1254" s="3">
        <v>0</v>
      </c>
      <c r="AD1254" s="3">
        <v>0</v>
      </c>
      <c r="AE1254" s="3">
        <v>0</v>
      </c>
      <c r="AF1254" s="3">
        <v>0</v>
      </c>
      <c r="AG1254" s="3">
        <v>0</v>
      </c>
      <c r="AH1254" t="s">
        <v>47</v>
      </c>
      <c r="AI1254" t="s">
        <v>48</v>
      </c>
      <c r="AM1254" t="s">
        <v>2297</v>
      </c>
      <c r="AN1254">
        <v>-122.49702871</v>
      </c>
      <c r="AO1254">
        <v>37.780313769999999</v>
      </c>
    </row>
    <row r="1255" spans="1:41">
      <c r="A1255" s="1" t="s">
        <v>2189</v>
      </c>
      <c r="B1255" s="1" t="s">
        <v>590</v>
      </c>
      <c r="C1255" s="1" t="s">
        <v>2190</v>
      </c>
      <c r="D1255" s="1" t="s">
        <v>2191</v>
      </c>
      <c r="E1255" s="1" t="s">
        <v>42</v>
      </c>
      <c r="F1255" s="1" t="s">
        <v>895</v>
      </c>
      <c r="G1255" s="1" t="s">
        <v>900</v>
      </c>
      <c r="H1255" s="1" t="s">
        <v>1104</v>
      </c>
      <c r="K1255" t="s">
        <v>2296</v>
      </c>
      <c r="N1255" t="s">
        <v>46</v>
      </c>
      <c r="P1255">
        <f>(60*6)+35</f>
        <v>395</v>
      </c>
      <c r="R1255">
        <v>1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 s="3">
        <v>0</v>
      </c>
      <c r="Z1255" s="3">
        <v>0</v>
      </c>
      <c r="AA1255" s="3">
        <v>0</v>
      </c>
      <c r="AB1255" s="3">
        <v>0</v>
      </c>
      <c r="AC1255" s="3">
        <v>0</v>
      </c>
      <c r="AD1255" s="3">
        <v>0</v>
      </c>
      <c r="AE1255" s="3">
        <v>0</v>
      </c>
      <c r="AF1255" s="3">
        <v>0</v>
      </c>
      <c r="AG1255" s="3">
        <v>0</v>
      </c>
      <c r="AH1255" t="s">
        <v>47</v>
      </c>
      <c r="AI1255" t="s">
        <v>48</v>
      </c>
      <c r="AL1255" t="s">
        <v>2298</v>
      </c>
      <c r="AM1255" t="s">
        <v>2299</v>
      </c>
      <c r="AN1255">
        <v>-122.49832504</v>
      </c>
      <c r="AO1255">
        <v>37.780574659999999</v>
      </c>
    </row>
    <row r="1256" spans="1:41">
      <c r="A1256" s="1" t="s">
        <v>2189</v>
      </c>
      <c r="B1256" s="1" t="s">
        <v>590</v>
      </c>
      <c r="C1256" s="1" t="s">
        <v>2190</v>
      </c>
      <c r="D1256" s="1" t="s">
        <v>2191</v>
      </c>
      <c r="E1256" s="1" t="s">
        <v>42</v>
      </c>
      <c r="F1256" s="1" t="s">
        <v>895</v>
      </c>
      <c r="G1256" s="1" t="s">
        <v>900</v>
      </c>
      <c r="H1256" s="1" t="s">
        <v>1106</v>
      </c>
      <c r="I1256">
        <v>3335</v>
      </c>
      <c r="K1256" t="s">
        <v>52</v>
      </c>
      <c r="N1256" t="s">
        <v>46</v>
      </c>
      <c r="O1256" t="s">
        <v>1036</v>
      </c>
      <c r="R1256">
        <v>1</v>
      </c>
      <c r="S1256">
        <v>0</v>
      </c>
      <c r="T1256">
        <v>0</v>
      </c>
      <c r="U1256">
        <v>0</v>
      </c>
      <c r="V1256">
        <v>2</v>
      </c>
      <c r="W1256">
        <v>0</v>
      </c>
      <c r="X1256">
        <v>0</v>
      </c>
      <c r="Y1256" s="3">
        <v>0</v>
      </c>
      <c r="Z1256" s="3">
        <v>0</v>
      </c>
      <c r="AA1256" s="3">
        <v>0</v>
      </c>
      <c r="AB1256" s="3">
        <v>0</v>
      </c>
      <c r="AC1256" s="3">
        <v>0</v>
      </c>
      <c r="AD1256" s="3">
        <v>0</v>
      </c>
      <c r="AE1256" s="3">
        <v>0</v>
      </c>
      <c r="AF1256" s="3">
        <v>0</v>
      </c>
      <c r="AG1256" s="3">
        <v>0</v>
      </c>
      <c r="AH1256" t="s">
        <v>88</v>
      </c>
      <c r="AI1256" t="s">
        <v>48</v>
      </c>
      <c r="AM1256" t="s">
        <v>2300</v>
      </c>
      <c r="AN1256">
        <v>-122.49507742999999</v>
      </c>
      <c r="AO1256">
        <v>37.781594519999999</v>
      </c>
    </row>
    <row r="1257" spans="1:41">
      <c r="A1257" s="1" t="s">
        <v>2189</v>
      </c>
      <c r="B1257" s="1" t="s">
        <v>590</v>
      </c>
      <c r="C1257" s="1" t="s">
        <v>2190</v>
      </c>
      <c r="D1257" s="1" t="s">
        <v>2191</v>
      </c>
      <c r="E1257" s="1" t="s">
        <v>42</v>
      </c>
      <c r="F1257" s="1" t="s">
        <v>895</v>
      </c>
      <c r="G1257" s="1" t="s">
        <v>900</v>
      </c>
      <c r="H1257" s="1" t="s">
        <v>1108</v>
      </c>
      <c r="I1257">
        <v>3315</v>
      </c>
      <c r="K1257" t="s">
        <v>52</v>
      </c>
      <c r="N1257" t="s">
        <v>53</v>
      </c>
      <c r="O1257" t="s">
        <v>2301</v>
      </c>
      <c r="R1257">
        <v>1</v>
      </c>
      <c r="S1257">
        <v>0</v>
      </c>
      <c r="T1257">
        <v>0</v>
      </c>
      <c r="U1257">
        <v>0</v>
      </c>
      <c r="V1257">
        <v>2</v>
      </c>
      <c r="W1257">
        <v>0</v>
      </c>
      <c r="X1257">
        <v>0</v>
      </c>
      <c r="Y1257" s="3">
        <v>0</v>
      </c>
      <c r="Z1257" s="3">
        <v>0</v>
      </c>
      <c r="AA1257" s="3">
        <v>0</v>
      </c>
      <c r="AB1257" s="3">
        <v>0</v>
      </c>
      <c r="AC1257" s="3">
        <v>0</v>
      </c>
      <c r="AD1257" s="3">
        <v>0</v>
      </c>
      <c r="AE1257" s="3">
        <v>0</v>
      </c>
      <c r="AF1257" s="3">
        <v>0</v>
      </c>
      <c r="AG1257" s="3">
        <v>0</v>
      </c>
      <c r="AH1257" t="s">
        <v>88</v>
      </c>
      <c r="AI1257" t="s">
        <v>48</v>
      </c>
      <c r="AM1257" t="s">
        <v>2302</v>
      </c>
      <c r="AN1257">
        <v>-122.49483638</v>
      </c>
      <c r="AO1257">
        <v>37.781556559999999</v>
      </c>
    </row>
  </sheetData>
  <pageMargins left="0.75" right="0.75" top="0.75" bottom="0.5" header="0.5" footer="0.75"/>
  <ignoredErrors>
    <ignoredError sqref="Q2:Q17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48571"/>
  <sheetViews>
    <sheetView workbookViewId="0">
      <selection activeCell="AO1" sqref="A1:AO399"/>
    </sheetView>
  </sheetViews>
  <sheetFormatPr defaultRowHeight="15"/>
  <cols>
    <col min="1" max="1" width="12.7109375" bestFit="1" customWidth="1"/>
    <col min="2" max="5" width="12.7109375" customWidth="1"/>
    <col min="6" max="6" width="17.28515625" bestFit="1" customWidth="1"/>
    <col min="7" max="7" width="17.28515625" customWidth="1"/>
    <col min="8" max="8" width="12.7109375" customWidth="1"/>
    <col min="9" max="9" width="26.7109375" bestFit="1" customWidth="1"/>
    <col min="10" max="11" width="26.7109375" customWidth="1"/>
    <col min="12" max="12" width="9.85546875" bestFit="1" customWidth="1"/>
    <col min="13" max="13" width="9" bestFit="1" customWidth="1"/>
    <col min="18" max="18" width="15.85546875" bestFit="1" customWidth="1"/>
    <col min="37" max="37" width="16.5703125" customWidth="1"/>
    <col min="38" max="38" width="122.42578125" bestFit="1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2303</v>
      </c>
      <c r="G1" t="s">
        <v>6</v>
      </c>
      <c r="H1" t="s">
        <v>7</v>
      </c>
      <c r="I1" t="s">
        <v>2304</v>
      </c>
      <c r="J1" t="s">
        <v>9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2305</v>
      </c>
      <c r="R1" t="s">
        <v>2306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2307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2308</v>
      </c>
      <c r="AG1" s="3" t="s">
        <v>32</v>
      </c>
      <c r="AH1" t="s">
        <v>33</v>
      </c>
      <c r="AI1" t="s">
        <v>34</v>
      </c>
      <c r="AJ1" t="s">
        <v>2309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 s="4">
        <v>43899</v>
      </c>
      <c r="B2" s="1">
        <v>1</v>
      </c>
      <c r="C2">
        <v>1</v>
      </c>
      <c r="D2" s="1">
        <v>14393</v>
      </c>
      <c r="E2" s="4" t="s">
        <v>42</v>
      </c>
      <c r="F2" s="4" t="s">
        <v>895</v>
      </c>
      <c r="G2" s="1">
        <v>2</v>
      </c>
      <c r="H2" s="1">
        <v>2</v>
      </c>
      <c r="I2">
        <v>6700</v>
      </c>
      <c r="K2" t="s">
        <v>896</v>
      </c>
      <c r="N2" t="s">
        <v>46</v>
      </c>
      <c r="O2" t="s">
        <v>897</v>
      </c>
      <c r="Q2" s="3">
        <f>SUM(S2:AE2)</f>
        <v>1</v>
      </c>
      <c r="R2" s="3">
        <v>1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>
        <v>1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/>
      <c r="AG2" s="3"/>
      <c r="AH2" t="s">
        <v>47</v>
      </c>
      <c r="AI2" t="s">
        <v>50</v>
      </c>
      <c r="AJ2" s="3"/>
      <c r="AL2" t="s">
        <v>898</v>
      </c>
      <c r="AM2" t="s">
        <v>899</v>
      </c>
      <c r="AN2">
        <v>-122.50364042</v>
      </c>
      <c r="AO2">
        <v>37.771825200000002</v>
      </c>
    </row>
    <row r="3" spans="1:41">
      <c r="A3" s="4">
        <v>43899</v>
      </c>
      <c r="B3" s="1">
        <v>1</v>
      </c>
      <c r="C3">
        <v>1</v>
      </c>
      <c r="D3" s="1">
        <v>14393</v>
      </c>
      <c r="E3" s="4" t="s">
        <v>42</v>
      </c>
      <c r="F3" s="4" t="s">
        <v>895</v>
      </c>
      <c r="G3" s="1">
        <v>2</v>
      </c>
      <c r="H3" s="1" t="s">
        <v>904</v>
      </c>
      <c r="I3">
        <v>4401</v>
      </c>
      <c r="K3" t="s">
        <v>2310</v>
      </c>
      <c r="N3" t="s">
        <v>46</v>
      </c>
      <c r="O3" t="s">
        <v>902</v>
      </c>
      <c r="Q3" s="3">
        <f t="shared" ref="Q3:Q66" si="0">SUM(S3:AE3)</f>
        <v>3</v>
      </c>
      <c r="R3" s="3">
        <v>1</v>
      </c>
      <c r="S3" s="3">
        <v>0</v>
      </c>
      <c r="T3" s="3">
        <v>0</v>
      </c>
      <c r="U3" s="3">
        <v>0</v>
      </c>
      <c r="V3">
        <v>2</v>
      </c>
      <c r="W3" s="3">
        <v>0</v>
      </c>
      <c r="X3" s="3">
        <v>1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/>
      <c r="AG3" s="3"/>
      <c r="AH3" t="s">
        <v>47</v>
      </c>
      <c r="AI3" t="s">
        <v>48</v>
      </c>
      <c r="AJ3" s="3"/>
      <c r="AM3" t="s">
        <v>903</v>
      </c>
      <c r="AN3">
        <v>-122.50595392</v>
      </c>
      <c r="AO3">
        <v>37.775191880000001</v>
      </c>
    </row>
    <row r="4" spans="1:41">
      <c r="A4" s="4">
        <v>43899</v>
      </c>
      <c r="B4" s="1">
        <v>1</v>
      </c>
      <c r="C4">
        <v>1</v>
      </c>
      <c r="D4" s="1">
        <v>14393</v>
      </c>
      <c r="E4" s="4" t="s">
        <v>42</v>
      </c>
      <c r="F4" s="4" t="s">
        <v>895</v>
      </c>
      <c r="G4" s="1">
        <v>2</v>
      </c>
      <c r="H4" s="1" t="s">
        <v>908</v>
      </c>
      <c r="K4" t="s">
        <v>905</v>
      </c>
      <c r="N4" t="s">
        <v>46</v>
      </c>
      <c r="O4" t="s">
        <v>906</v>
      </c>
      <c r="Q4" s="3">
        <f t="shared" si="0"/>
        <v>1</v>
      </c>
      <c r="R4" s="3">
        <v>1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>
        <v>1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/>
      <c r="AG4" s="3"/>
      <c r="AH4" t="s">
        <v>47</v>
      </c>
      <c r="AI4" t="s">
        <v>48</v>
      </c>
      <c r="AJ4" s="3"/>
      <c r="AM4" t="s">
        <v>907</v>
      </c>
      <c r="AN4">
        <v>-122.50697004</v>
      </c>
      <c r="AO4">
        <v>37.771599289999997</v>
      </c>
    </row>
    <row r="5" spans="1:41">
      <c r="A5" s="4">
        <v>43899</v>
      </c>
      <c r="B5" s="1">
        <v>1</v>
      </c>
      <c r="C5">
        <v>1</v>
      </c>
      <c r="D5" s="1">
        <v>14393</v>
      </c>
      <c r="E5" s="4" t="s">
        <v>42</v>
      </c>
      <c r="F5" s="4" t="s">
        <v>895</v>
      </c>
      <c r="G5" s="1">
        <v>2</v>
      </c>
      <c r="H5" s="1" t="s">
        <v>912</v>
      </c>
      <c r="K5" t="s">
        <v>909</v>
      </c>
      <c r="N5" t="s">
        <v>46</v>
      </c>
      <c r="O5" t="s">
        <v>910</v>
      </c>
      <c r="Q5" s="3">
        <f t="shared" si="0"/>
        <v>1</v>
      </c>
      <c r="R5" s="3">
        <v>1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>
        <v>1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/>
      <c r="AG5" s="3"/>
      <c r="AH5" t="s">
        <v>47</v>
      </c>
      <c r="AI5" t="s">
        <v>50</v>
      </c>
      <c r="AJ5" s="3"/>
      <c r="AM5" t="s">
        <v>911</v>
      </c>
      <c r="AN5">
        <v>-122.50989987</v>
      </c>
      <c r="AO5">
        <v>37.77173354</v>
      </c>
    </row>
    <row r="6" spans="1:41">
      <c r="A6" s="4">
        <v>43899</v>
      </c>
      <c r="B6" s="1">
        <v>1</v>
      </c>
      <c r="C6">
        <v>1</v>
      </c>
      <c r="D6" s="1">
        <v>14393</v>
      </c>
      <c r="E6" s="4" t="s">
        <v>42</v>
      </c>
      <c r="F6" s="4" t="s">
        <v>895</v>
      </c>
      <c r="G6" s="1">
        <v>2</v>
      </c>
      <c r="H6" s="1" t="s">
        <v>916</v>
      </c>
      <c r="K6" t="s">
        <v>913</v>
      </c>
      <c r="N6" t="s">
        <v>46</v>
      </c>
      <c r="O6" t="s">
        <v>914</v>
      </c>
      <c r="Q6" s="3">
        <f t="shared" si="0"/>
        <v>2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>
        <v>2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/>
      <c r="AG6" s="3"/>
      <c r="AH6" t="s">
        <v>47</v>
      </c>
      <c r="AI6" t="s">
        <v>50</v>
      </c>
      <c r="AJ6" s="3"/>
      <c r="AM6" t="s">
        <v>915</v>
      </c>
      <c r="AN6">
        <v>-122.5100028</v>
      </c>
      <c r="AO6">
        <v>37.773137120000001</v>
      </c>
    </row>
    <row r="7" spans="1:41">
      <c r="A7" s="4">
        <v>43899</v>
      </c>
      <c r="B7" s="1">
        <v>1</v>
      </c>
      <c r="C7">
        <v>1</v>
      </c>
      <c r="D7" s="1">
        <v>14393</v>
      </c>
      <c r="E7" s="4" t="s">
        <v>42</v>
      </c>
      <c r="F7" s="4" t="s">
        <v>895</v>
      </c>
      <c r="G7" s="1">
        <v>2</v>
      </c>
      <c r="H7" s="1">
        <v>3</v>
      </c>
      <c r="K7" t="s">
        <v>917</v>
      </c>
      <c r="N7" t="s">
        <v>46</v>
      </c>
      <c r="O7" t="s">
        <v>918</v>
      </c>
      <c r="Q7" s="3">
        <f t="shared" si="0"/>
        <v>1</v>
      </c>
      <c r="R7" s="3">
        <v>1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>
        <v>1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/>
      <c r="AG7" s="3"/>
      <c r="AH7" t="s">
        <v>47</v>
      </c>
      <c r="AI7" t="s">
        <v>50</v>
      </c>
      <c r="AJ7" s="3"/>
      <c r="AM7" t="s">
        <v>919</v>
      </c>
      <c r="AN7">
        <v>-122.50963399</v>
      </c>
      <c r="AO7">
        <v>37.773245170000003</v>
      </c>
    </row>
    <row r="8" spans="1:41">
      <c r="A8" s="4">
        <v>43899</v>
      </c>
      <c r="B8" s="1">
        <v>1</v>
      </c>
      <c r="C8">
        <v>1</v>
      </c>
      <c r="D8" s="1">
        <v>14393</v>
      </c>
      <c r="E8" s="4" t="s">
        <v>42</v>
      </c>
      <c r="F8" s="4" t="s">
        <v>895</v>
      </c>
      <c r="G8" s="1">
        <v>2</v>
      </c>
      <c r="H8" s="1">
        <v>4</v>
      </c>
      <c r="I8">
        <v>770</v>
      </c>
      <c r="K8" t="s">
        <v>921</v>
      </c>
      <c r="N8" t="s">
        <v>53</v>
      </c>
      <c r="O8" t="s">
        <v>922</v>
      </c>
      <c r="Q8" s="3">
        <f t="shared" si="0"/>
        <v>3</v>
      </c>
      <c r="R8" s="3">
        <v>1</v>
      </c>
      <c r="S8" s="3">
        <v>0</v>
      </c>
      <c r="T8" s="3">
        <v>0</v>
      </c>
      <c r="U8">
        <v>1</v>
      </c>
      <c r="V8" s="3">
        <v>0</v>
      </c>
      <c r="W8">
        <v>2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/>
      <c r="AG8" s="3"/>
      <c r="AH8" t="s">
        <v>47</v>
      </c>
      <c r="AI8" t="s">
        <v>48</v>
      </c>
      <c r="AJ8" s="3"/>
      <c r="AL8" t="s">
        <v>923</v>
      </c>
      <c r="AM8" t="s">
        <v>924</v>
      </c>
      <c r="AN8">
        <v>-122.5096345</v>
      </c>
      <c r="AO8">
        <v>37.773652079999998</v>
      </c>
    </row>
    <row r="9" spans="1:41">
      <c r="A9" s="4">
        <v>43899</v>
      </c>
      <c r="B9" s="1">
        <v>1</v>
      </c>
      <c r="C9">
        <v>1</v>
      </c>
      <c r="D9" s="1">
        <v>14393</v>
      </c>
      <c r="E9" s="4" t="s">
        <v>42</v>
      </c>
      <c r="F9" s="4" t="s">
        <v>895</v>
      </c>
      <c r="G9" s="1">
        <v>2</v>
      </c>
      <c r="H9" s="1" t="s">
        <v>920</v>
      </c>
      <c r="K9" t="s">
        <v>917</v>
      </c>
      <c r="N9" t="s">
        <v>46</v>
      </c>
      <c r="O9">
        <v>20</v>
      </c>
      <c r="Q9" s="3">
        <f t="shared" si="0"/>
        <v>1</v>
      </c>
      <c r="R9" s="3">
        <v>1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>
        <v>1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/>
      <c r="AG9" s="3"/>
      <c r="AH9" t="s">
        <v>47</v>
      </c>
      <c r="AI9" t="s">
        <v>50</v>
      </c>
      <c r="AJ9" s="3"/>
      <c r="AL9" t="s">
        <v>926</v>
      </c>
      <c r="AM9" t="s">
        <v>927</v>
      </c>
      <c r="AN9">
        <v>-122.51010495</v>
      </c>
      <c r="AO9">
        <v>37.773311749999998</v>
      </c>
    </row>
    <row r="10" spans="1:41">
      <c r="A10" s="4">
        <v>43899</v>
      </c>
      <c r="B10" s="1">
        <v>1</v>
      </c>
      <c r="C10">
        <v>1</v>
      </c>
      <c r="D10" s="1">
        <v>14393</v>
      </c>
      <c r="E10" s="4" t="s">
        <v>42</v>
      </c>
      <c r="F10" s="4" t="s">
        <v>895</v>
      </c>
      <c r="G10" s="1">
        <v>2</v>
      </c>
      <c r="H10" s="1" t="s">
        <v>925</v>
      </c>
      <c r="K10" t="s">
        <v>929</v>
      </c>
      <c r="N10" t="s">
        <v>46</v>
      </c>
      <c r="O10" t="s">
        <v>930</v>
      </c>
      <c r="Q10" s="3">
        <f t="shared" si="0"/>
        <v>1</v>
      </c>
      <c r="R10" s="3">
        <v>1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>
        <v>1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/>
      <c r="AG10" s="3"/>
      <c r="AH10" t="s">
        <v>47</v>
      </c>
      <c r="AI10" t="s">
        <v>50</v>
      </c>
      <c r="AJ10" s="3"/>
      <c r="AM10" t="s">
        <v>931</v>
      </c>
      <c r="AN10">
        <v>-122.51013913</v>
      </c>
      <c r="AO10">
        <v>37.771457169999998</v>
      </c>
    </row>
    <row r="11" spans="1:41">
      <c r="A11" s="4">
        <v>43899</v>
      </c>
      <c r="B11" s="1">
        <v>1</v>
      </c>
      <c r="C11">
        <v>1</v>
      </c>
      <c r="D11" s="1">
        <v>14393</v>
      </c>
      <c r="E11" s="4" t="s">
        <v>42</v>
      </c>
      <c r="F11" s="4" t="s">
        <v>895</v>
      </c>
      <c r="G11" s="1">
        <v>2</v>
      </c>
      <c r="H11" s="1" t="s">
        <v>928</v>
      </c>
      <c r="K11" t="s">
        <v>933</v>
      </c>
      <c r="N11" t="s">
        <v>46</v>
      </c>
      <c r="O11" t="s">
        <v>934</v>
      </c>
      <c r="Q11" s="3">
        <f t="shared" si="0"/>
        <v>1</v>
      </c>
      <c r="R11" s="3">
        <v>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>
        <v>1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/>
      <c r="AG11" s="3"/>
      <c r="AH11" t="s">
        <v>47</v>
      </c>
      <c r="AI11" t="s">
        <v>50</v>
      </c>
      <c r="AJ11" s="3"/>
      <c r="AM11" t="s">
        <v>935</v>
      </c>
      <c r="AN11">
        <v>-122.51081719</v>
      </c>
      <c r="AO11">
        <v>37.771440480000003</v>
      </c>
    </row>
    <row r="12" spans="1:41">
      <c r="A12" s="4">
        <v>43899</v>
      </c>
      <c r="B12" s="1">
        <v>1</v>
      </c>
      <c r="C12">
        <v>1</v>
      </c>
      <c r="D12" s="1">
        <v>14393</v>
      </c>
      <c r="E12" s="4" t="s">
        <v>42</v>
      </c>
      <c r="F12" s="4" t="s">
        <v>895</v>
      </c>
      <c r="G12" s="1">
        <v>2</v>
      </c>
      <c r="H12" s="1" t="s">
        <v>932</v>
      </c>
      <c r="K12" t="s">
        <v>937</v>
      </c>
      <c r="N12" t="s">
        <v>46</v>
      </c>
      <c r="O12" t="s">
        <v>938</v>
      </c>
      <c r="Q12" s="3">
        <f t="shared" si="0"/>
        <v>5</v>
      </c>
      <c r="R12" s="3">
        <v>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>
        <v>5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/>
      <c r="AG12" s="3"/>
      <c r="AH12" t="s">
        <v>47</v>
      </c>
      <c r="AI12" t="s">
        <v>50</v>
      </c>
      <c r="AJ12" s="3" t="s">
        <v>135</v>
      </c>
      <c r="AK12" t="s">
        <v>89</v>
      </c>
      <c r="AL12" t="s">
        <v>939</v>
      </c>
      <c r="AM12" t="s">
        <v>940</v>
      </c>
      <c r="AN12">
        <v>-122.51180041000001</v>
      </c>
      <c r="AO12">
        <v>37.776179030000002</v>
      </c>
    </row>
    <row r="13" spans="1:41">
      <c r="A13" s="4">
        <v>43899</v>
      </c>
      <c r="B13" s="1">
        <v>1</v>
      </c>
      <c r="C13">
        <v>1</v>
      </c>
      <c r="D13" s="1">
        <v>14393</v>
      </c>
      <c r="E13" s="4" t="s">
        <v>42</v>
      </c>
      <c r="F13" s="4" t="s">
        <v>895</v>
      </c>
      <c r="G13" s="1">
        <v>2</v>
      </c>
      <c r="H13" s="1">
        <v>5</v>
      </c>
      <c r="I13" t="s">
        <v>2311</v>
      </c>
      <c r="K13" t="s">
        <v>2312</v>
      </c>
      <c r="N13" t="s">
        <v>46</v>
      </c>
      <c r="O13" t="s">
        <v>942</v>
      </c>
      <c r="Q13" s="3">
        <f t="shared" si="0"/>
        <v>1</v>
      </c>
      <c r="R13" s="3">
        <v>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>
        <v>1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/>
      <c r="AG13" s="3"/>
      <c r="AH13" t="s">
        <v>47</v>
      </c>
      <c r="AI13" t="s">
        <v>50</v>
      </c>
      <c r="AJ13" s="3"/>
      <c r="AM13" t="s">
        <v>943</v>
      </c>
      <c r="AN13">
        <v>-122.50944201</v>
      </c>
      <c r="AO13">
        <v>37.778994840000003</v>
      </c>
    </row>
    <row r="14" spans="1:41">
      <c r="A14" s="4">
        <v>43899</v>
      </c>
      <c r="B14" s="1">
        <v>1</v>
      </c>
      <c r="C14">
        <v>1</v>
      </c>
      <c r="D14" s="1">
        <v>14393</v>
      </c>
      <c r="E14" s="4" t="s">
        <v>42</v>
      </c>
      <c r="F14" s="4" t="s">
        <v>895</v>
      </c>
      <c r="G14" s="1">
        <v>2</v>
      </c>
      <c r="H14" s="1">
        <v>6</v>
      </c>
      <c r="I14">
        <v>545</v>
      </c>
      <c r="K14" t="s">
        <v>945</v>
      </c>
      <c r="N14" t="s">
        <v>46</v>
      </c>
      <c r="O14" t="s">
        <v>946</v>
      </c>
      <c r="Q14" s="3">
        <f t="shared" si="0"/>
        <v>3</v>
      </c>
      <c r="R14" s="3">
        <v>1</v>
      </c>
      <c r="S14" s="3">
        <v>0</v>
      </c>
      <c r="T14" s="3">
        <v>0</v>
      </c>
      <c r="U14" s="3">
        <v>0</v>
      </c>
      <c r="V14">
        <v>1</v>
      </c>
      <c r="W14">
        <v>2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/>
      <c r="AG14" s="3"/>
      <c r="AH14" t="s">
        <v>47</v>
      </c>
      <c r="AI14" t="s">
        <v>50</v>
      </c>
      <c r="AJ14" s="3"/>
      <c r="AM14" t="s">
        <v>947</v>
      </c>
      <c r="AN14">
        <v>-122.50940797</v>
      </c>
      <c r="AO14">
        <v>37.779636719999999</v>
      </c>
    </row>
    <row r="15" spans="1:41">
      <c r="A15" s="4">
        <v>43899</v>
      </c>
      <c r="B15" s="1">
        <v>1</v>
      </c>
      <c r="C15">
        <v>1</v>
      </c>
      <c r="D15" s="1">
        <v>14393</v>
      </c>
      <c r="E15" s="4" t="s">
        <v>42</v>
      </c>
      <c r="F15" s="4" t="s">
        <v>895</v>
      </c>
      <c r="G15" s="1">
        <v>2</v>
      </c>
      <c r="H15" s="1" t="s">
        <v>936</v>
      </c>
      <c r="I15" t="s">
        <v>949</v>
      </c>
      <c r="K15" t="s">
        <v>945</v>
      </c>
      <c r="N15" t="s">
        <v>46</v>
      </c>
      <c r="O15" t="s">
        <v>950</v>
      </c>
      <c r="Q15" s="3">
        <f t="shared" si="0"/>
        <v>4</v>
      </c>
      <c r="R15" s="3">
        <v>1</v>
      </c>
      <c r="S15" s="3">
        <v>0</v>
      </c>
      <c r="T15" s="3">
        <v>0</v>
      </c>
      <c r="U15">
        <v>4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/>
      <c r="AG15" s="3"/>
      <c r="AH15" t="s">
        <v>88</v>
      </c>
      <c r="AI15" t="s">
        <v>48</v>
      </c>
      <c r="AJ15" s="3"/>
      <c r="AM15" t="s">
        <v>951</v>
      </c>
      <c r="AN15">
        <v>-122.50888921000001</v>
      </c>
      <c r="AO15">
        <v>37.779797729999999</v>
      </c>
    </row>
    <row r="16" spans="1:41">
      <c r="A16" s="4">
        <v>43899</v>
      </c>
      <c r="B16" s="1">
        <v>1</v>
      </c>
      <c r="C16">
        <v>1</v>
      </c>
      <c r="D16" s="1">
        <v>14393</v>
      </c>
      <c r="E16" s="4" t="s">
        <v>42</v>
      </c>
      <c r="F16" s="4" t="s">
        <v>895</v>
      </c>
      <c r="G16" s="1">
        <v>2</v>
      </c>
      <c r="H16" s="1" t="s">
        <v>910</v>
      </c>
      <c r="I16" t="s">
        <v>953</v>
      </c>
      <c r="K16" t="s">
        <v>945</v>
      </c>
      <c r="N16" t="s">
        <v>46</v>
      </c>
      <c r="O16" t="s">
        <v>954</v>
      </c>
      <c r="Q16" s="3">
        <f t="shared" si="0"/>
        <v>3</v>
      </c>
      <c r="R16" s="3">
        <v>1</v>
      </c>
      <c r="S16" s="3">
        <v>0</v>
      </c>
      <c r="T16" s="3">
        <v>0</v>
      </c>
      <c r="U16">
        <v>3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/>
      <c r="AG16" s="3"/>
      <c r="AH16" t="s">
        <v>47</v>
      </c>
      <c r="AI16" t="s">
        <v>48</v>
      </c>
      <c r="AJ16" s="3"/>
      <c r="AM16" t="s">
        <v>955</v>
      </c>
      <c r="AN16">
        <v>-122.50865947</v>
      </c>
      <c r="AO16">
        <v>37.779820059999999</v>
      </c>
    </row>
    <row r="17" spans="1:41">
      <c r="A17" s="4">
        <v>43899</v>
      </c>
      <c r="B17" s="1">
        <v>1</v>
      </c>
      <c r="C17">
        <v>1</v>
      </c>
      <c r="D17" s="1">
        <v>14393</v>
      </c>
      <c r="E17" s="4" t="s">
        <v>42</v>
      </c>
      <c r="F17" s="4" t="s">
        <v>895</v>
      </c>
      <c r="G17" s="1">
        <v>2</v>
      </c>
      <c r="H17" s="1" t="s">
        <v>944</v>
      </c>
      <c r="I17" t="s">
        <v>957</v>
      </c>
      <c r="K17" t="s">
        <v>945</v>
      </c>
      <c r="N17" t="s">
        <v>46</v>
      </c>
      <c r="O17" t="s">
        <v>958</v>
      </c>
      <c r="Q17" s="3">
        <f t="shared" si="0"/>
        <v>4</v>
      </c>
      <c r="R17" s="3">
        <v>1</v>
      </c>
      <c r="S17" s="3">
        <v>0</v>
      </c>
      <c r="T17" s="3">
        <v>0</v>
      </c>
      <c r="U17">
        <v>1</v>
      </c>
      <c r="V17">
        <v>3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/>
      <c r="AG17" s="3"/>
      <c r="AH17" t="s">
        <v>47</v>
      </c>
      <c r="AI17" t="s">
        <v>48</v>
      </c>
      <c r="AJ17" s="3"/>
      <c r="AM17" t="s">
        <v>959</v>
      </c>
      <c r="AN17">
        <v>-122.50796355999999</v>
      </c>
      <c r="AO17">
        <v>37.779838669999997</v>
      </c>
    </row>
    <row r="18" spans="1:41">
      <c r="A18" s="4">
        <v>43899</v>
      </c>
      <c r="B18" s="1">
        <v>1</v>
      </c>
      <c r="C18">
        <v>1</v>
      </c>
      <c r="D18" s="1">
        <v>14393</v>
      </c>
      <c r="E18" s="4" t="s">
        <v>42</v>
      </c>
      <c r="F18" s="4" t="s">
        <v>895</v>
      </c>
      <c r="G18" s="1">
        <v>2</v>
      </c>
      <c r="H18" s="1" t="s">
        <v>948</v>
      </c>
      <c r="I18">
        <v>421</v>
      </c>
      <c r="K18" t="s">
        <v>945</v>
      </c>
      <c r="N18" t="s">
        <v>46</v>
      </c>
      <c r="O18" t="s">
        <v>960</v>
      </c>
      <c r="Q18" s="3">
        <f t="shared" si="0"/>
        <v>3</v>
      </c>
      <c r="R18" s="3">
        <v>1</v>
      </c>
      <c r="S18" s="3">
        <v>0</v>
      </c>
      <c r="T18" s="3">
        <v>0</v>
      </c>
      <c r="U18">
        <v>3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/>
      <c r="AG18" s="3"/>
      <c r="AH18" t="s">
        <v>47</v>
      </c>
      <c r="AI18" t="s">
        <v>48</v>
      </c>
      <c r="AJ18" s="3"/>
      <c r="AM18" t="s">
        <v>961</v>
      </c>
      <c r="AN18">
        <v>-122.50777148</v>
      </c>
      <c r="AO18">
        <v>37.779890289999997</v>
      </c>
    </row>
    <row r="19" spans="1:41">
      <c r="A19" s="4">
        <v>43899</v>
      </c>
      <c r="B19" s="1">
        <v>1</v>
      </c>
      <c r="C19">
        <v>1</v>
      </c>
      <c r="D19" s="1">
        <v>14393</v>
      </c>
      <c r="E19" s="4" t="s">
        <v>42</v>
      </c>
      <c r="F19" s="4" t="s">
        <v>895</v>
      </c>
      <c r="G19" s="1">
        <v>2</v>
      </c>
      <c r="H19" s="1">
        <v>7</v>
      </c>
      <c r="I19">
        <v>471</v>
      </c>
      <c r="K19" t="s">
        <v>963</v>
      </c>
      <c r="N19" t="s">
        <v>46</v>
      </c>
      <c r="O19" t="s">
        <v>964</v>
      </c>
      <c r="Q19" s="3">
        <f t="shared" si="0"/>
        <v>2</v>
      </c>
      <c r="R19" s="3">
        <v>1</v>
      </c>
      <c r="S19" s="3">
        <v>0</v>
      </c>
      <c r="T19" s="3">
        <v>0</v>
      </c>
      <c r="U19">
        <v>2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/>
      <c r="AG19" s="3"/>
      <c r="AH19" t="s">
        <v>47</v>
      </c>
      <c r="AI19" t="s">
        <v>48</v>
      </c>
      <c r="AJ19" s="3"/>
      <c r="AM19" t="s">
        <v>965</v>
      </c>
      <c r="AN19">
        <v>-122.50631675</v>
      </c>
      <c r="AO19">
        <v>37.779709660000002</v>
      </c>
    </row>
    <row r="20" spans="1:41">
      <c r="A20" s="4">
        <v>43899</v>
      </c>
      <c r="B20" s="1">
        <v>1</v>
      </c>
      <c r="C20">
        <v>1</v>
      </c>
      <c r="D20" s="1">
        <v>14393</v>
      </c>
      <c r="E20" s="4" t="s">
        <v>42</v>
      </c>
      <c r="F20" s="4" t="s">
        <v>895</v>
      </c>
      <c r="G20" s="1">
        <v>2</v>
      </c>
      <c r="H20" s="1">
        <v>8</v>
      </c>
      <c r="I20">
        <v>472</v>
      </c>
      <c r="K20" t="s">
        <v>963</v>
      </c>
      <c r="N20" t="s">
        <v>46</v>
      </c>
      <c r="O20" t="s">
        <v>966</v>
      </c>
      <c r="Q20" s="3">
        <f t="shared" si="0"/>
        <v>2</v>
      </c>
      <c r="R20" s="3">
        <v>1</v>
      </c>
      <c r="S20" s="3">
        <v>0</v>
      </c>
      <c r="T20" s="3">
        <v>0</v>
      </c>
      <c r="U20">
        <v>2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/>
      <c r="AG20" s="3"/>
      <c r="AH20" t="s">
        <v>47</v>
      </c>
      <c r="AI20" t="s">
        <v>48</v>
      </c>
      <c r="AJ20" s="3"/>
      <c r="AM20" t="s">
        <v>967</v>
      </c>
      <c r="AN20">
        <v>-122.50630287</v>
      </c>
      <c r="AO20">
        <v>37.779570569999997</v>
      </c>
    </row>
    <row r="21" spans="1:41">
      <c r="A21" s="4">
        <v>43899</v>
      </c>
      <c r="B21" s="1">
        <v>1</v>
      </c>
      <c r="C21">
        <v>1</v>
      </c>
      <c r="D21" s="1">
        <v>14393</v>
      </c>
      <c r="E21" s="4" t="s">
        <v>42</v>
      </c>
      <c r="F21" s="4" t="s">
        <v>895</v>
      </c>
      <c r="G21" s="1">
        <v>2</v>
      </c>
      <c r="H21" s="1" t="s">
        <v>952</v>
      </c>
      <c r="I21">
        <v>489</v>
      </c>
      <c r="K21" t="s">
        <v>963</v>
      </c>
      <c r="N21" t="s">
        <v>46</v>
      </c>
      <c r="O21" t="s">
        <v>968</v>
      </c>
      <c r="Q21" s="3">
        <f t="shared" si="0"/>
        <v>2</v>
      </c>
      <c r="R21" s="3">
        <v>1</v>
      </c>
      <c r="S21" s="3">
        <v>0</v>
      </c>
      <c r="T21" s="3">
        <v>0</v>
      </c>
      <c r="U21">
        <v>2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/>
      <c r="AG21" s="3"/>
      <c r="AH21" t="s">
        <v>47</v>
      </c>
      <c r="AI21" t="s">
        <v>48</v>
      </c>
      <c r="AJ21" s="3"/>
      <c r="AM21" t="s">
        <v>969</v>
      </c>
      <c r="AN21">
        <v>-122.50629171</v>
      </c>
      <c r="AO21">
        <v>37.779425779999997</v>
      </c>
    </row>
    <row r="22" spans="1:41">
      <c r="A22" s="4">
        <v>43899</v>
      </c>
      <c r="B22" s="1">
        <v>1</v>
      </c>
      <c r="C22">
        <v>1</v>
      </c>
      <c r="D22" s="1">
        <v>14393</v>
      </c>
      <c r="E22" s="4" t="s">
        <v>42</v>
      </c>
      <c r="F22" s="4" t="s">
        <v>895</v>
      </c>
      <c r="G22" s="1">
        <v>2</v>
      </c>
      <c r="H22" s="1" t="s">
        <v>956</v>
      </c>
      <c r="I22">
        <v>495</v>
      </c>
      <c r="K22" t="s">
        <v>963</v>
      </c>
      <c r="N22" t="s">
        <v>46</v>
      </c>
      <c r="O22" t="s">
        <v>970</v>
      </c>
      <c r="Q22" s="3">
        <f t="shared" si="0"/>
        <v>3</v>
      </c>
      <c r="R22" s="3">
        <v>1</v>
      </c>
      <c r="S22" s="3">
        <v>0</v>
      </c>
      <c r="T22" s="3">
        <v>0</v>
      </c>
      <c r="U22">
        <v>1</v>
      </c>
      <c r="V22">
        <v>2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/>
      <c r="AG22" s="3"/>
      <c r="AH22" t="s">
        <v>47</v>
      </c>
      <c r="AI22" t="s">
        <v>48</v>
      </c>
      <c r="AJ22" s="3"/>
      <c r="AM22" t="s">
        <v>971</v>
      </c>
      <c r="AN22">
        <v>-122.50626909</v>
      </c>
      <c r="AO22">
        <v>37.779303030000001</v>
      </c>
    </row>
    <row r="23" spans="1:41">
      <c r="A23" s="4">
        <v>43899</v>
      </c>
      <c r="B23" s="1">
        <v>1</v>
      </c>
      <c r="C23">
        <v>1</v>
      </c>
      <c r="D23" s="1">
        <v>14393</v>
      </c>
      <c r="E23" s="4" t="s">
        <v>42</v>
      </c>
      <c r="F23" s="4" t="s">
        <v>895</v>
      </c>
      <c r="G23" s="1">
        <v>2</v>
      </c>
      <c r="H23" s="1" t="s">
        <v>942</v>
      </c>
      <c r="I23">
        <v>492</v>
      </c>
      <c r="K23" t="s">
        <v>963</v>
      </c>
      <c r="N23" t="s">
        <v>46</v>
      </c>
      <c r="O23" t="s">
        <v>973</v>
      </c>
      <c r="Q23" s="3">
        <f t="shared" si="0"/>
        <v>1</v>
      </c>
      <c r="R23" s="3">
        <v>1</v>
      </c>
      <c r="S23" s="3">
        <v>0</v>
      </c>
      <c r="T23" s="3">
        <v>0</v>
      </c>
      <c r="U23" s="3">
        <v>0</v>
      </c>
      <c r="V23">
        <v>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/>
      <c r="AG23" s="3"/>
      <c r="AH23" t="s">
        <v>47</v>
      </c>
      <c r="AI23" t="s">
        <v>48</v>
      </c>
      <c r="AJ23" s="3"/>
      <c r="AM23" t="s">
        <v>974</v>
      </c>
      <c r="AN23">
        <v>-122.50612839999999</v>
      </c>
      <c r="AO23">
        <v>37.779371269999999</v>
      </c>
    </row>
    <row r="24" spans="1:41">
      <c r="A24" s="4">
        <v>43899</v>
      </c>
      <c r="B24" s="1">
        <v>1</v>
      </c>
      <c r="C24">
        <v>1</v>
      </c>
      <c r="D24" s="1">
        <v>14393</v>
      </c>
      <c r="E24" s="4" t="s">
        <v>42</v>
      </c>
      <c r="F24" s="4" t="s">
        <v>895</v>
      </c>
      <c r="G24" s="1">
        <v>2</v>
      </c>
      <c r="H24" s="1" t="s">
        <v>962</v>
      </c>
      <c r="I24" t="s">
        <v>975</v>
      </c>
      <c r="K24" t="s">
        <v>963</v>
      </c>
      <c r="N24" t="s">
        <v>46</v>
      </c>
      <c r="O24" t="s">
        <v>976</v>
      </c>
      <c r="Q24" s="3">
        <f t="shared" si="0"/>
        <v>3</v>
      </c>
      <c r="R24" s="3">
        <v>1</v>
      </c>
      <c r="S24" s="3">
        <v>0</v>
      </c>
      <c r="T24" s="3">
        <v>0</v>
      </c>
      <c r="U24">
        <v>3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/>
      <c r="AG24" s="3"/>
      <c r="AH24" t="s">
        <v>47</v>
      </c>
      <c r="AI24" t="s">
        <v>48</v>
      </c>
      <c r="AJ24" s="3"/>
      <c r="AM24" t="s">
        <v>977</v>
      </c>
      <c r="AN24">
        <v>-122.50615304999999</v>
      </c>
      <c r="AO24">
        <v>37.77949469</v>
      </c>
    </row>
    <row r="25" spans="1:41">
      <c r="A25" s="4">
        <v>43899</v>
      </c>
      <c r="B25" s="1">
        <v>1</v>
      </c>
      <c r="C25">
        <v>1</v>
      </c>
      <c r="D25" s="1">
        <v>14393</v>
      </c>
      <c r="E25" s="4" t="s">
        <v>42</v>
      </c>
      <c r="F25" s="4" t="s">
        <v>895</v>
      </c>
      <c r="G25" s="1">
        <v>2</v>
      </c>
      <c r="H25" s="1">
        <v>9</v>
      </c>
      <c r="I25">
        <v>2229</v>
      </c>
      <c r="K25" t="s">
        <v>945</v>
      </c>
      <c r="N25" t="s">
        <v>46</v>
      </c>
      <c r="O25" t="s">
        <v>979</v>
      </c>
      <c r="Q25" s="3">
        <f t="shared" si="0"/>
        <v>3</v>
      </c>
      <c r="R25" s="3">
        <v>1</v>
      </c>
      <c r="S25" s="3">
        <v>0</v>
      </c>
      <c r="T25" s="3">
        <v>0</v>
      </c>
      <c r="U25">
        <v>3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/>
      <c r="AG25" s="3"/>
      <c r="AH25" t="s">
        <v>47</v>
      </c>
      <c r="AI25" t="s">
        <v>48</v>
      </c>
      <c r="AJ25" s="3"/>
      <c r="AM25" t="s">
        <v>980</v>
      </c>
      <c r="AN25">
        <v>-122.50560056</v>
      </c>
      <c r="AO25">
        <v>37.779799019999999</v>
      </c>
    </row>
    <row r="26" spans="1:41">
      <c r="A26" s="4">
        <v>43899</v>
      </c>
      <c r="B26" s="1">
        <v>1</v>
      </c>
      <c r="C26">
        <v>1</v>
      </c>
      <c r="D26" s="1">
        <v>14393</v>
      </c>
      <c r="E26" s="4" t="s">
        <v>42</v>
      </c>
      <c r="F26" s="4" t="s">
        <v>895</v>
      </c>
      <c r="G26" s="1">
        <v>2</v>
      </c>
      <c r="H26" s="1">
        <v>10</v>
      </c>
      <c r="I26">
        <v>489</v>
      </c>
      <c r="K26" t="s">
        <v>982</v>
      </c>
      <c r="N26" t="s">
        <v>46</v>
      </c>
      <c r="O26" t="s">
        <v>964</v>
      </c>
      <c r="Q26" s="3">
        <f t="shared" si="0"/>
        <v>2</v>
      </c>
      <c r="R26" s="3">
        <v>1</v>
      </c>
      <c r="S26" s="3">
        <v>0</v>
      </c>
      <c r="T26" s="3">
        <v>0</v>
      </c>
      <c r="U26">
        <v>2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/>
      <c r="AG26" s="3"/>
      <c r="AH26" t="s">
        <v>47</v>
      </c>
      <c r="AI26" t="s">
        <v>48</v>
      </c>
      <c r="AJ26" s="3"/>
      <c r="AM26" t="s">
        <v>983</v>
      </c>
      <c r="AN26">
        <v>-122.50521344000001</v>
      </c>
      <c r="AO26">
        <v>37.779581200000003</v>
      </c>
    </row>
    <row r="27" spans="1:41">
      <c r="A27" s="4">
        <v>43899</v>
      </c>
      <c r="B27" s="1">
        <v>1</v>
      </c>
      <c r="C27">
        <v>1</v>
      </c>
      <c r="D27" s="1">
        <v>14393</v>
      </c>
      <c r="E27" s="4" t="s">
        <v>42</v>
      </c>
      <c r="F27" s="4" t="s">
        <v>895</v>
      </c>
      <c r="G27" s="1">
        <v>2</v>
      </c>
      <c r="H27" s="1" t="s">
        <v>934</v>
      </c>
      <c r="I27">
        <v>495</v>
      </c>
      <c r="K27" t="s">
        <v>982</v>
      </c>
      <c r="N27" t="s">
        <v>46</v>
      </c>
      <c r="O27" t="s">
        <v>934</v>
      </c>
      <c r="Q27" s="3">
        <f t="shared" si="0"/>
        <v>2</v>
      </c>
      <c r="R27" s="3">
        <v>1</v>
      </c>
      <c r="S27" s="3">
        <v>0</v>
      </c>
      <c r="T27" s="3">
        <v>0</v>
      </c>
      <c r="U27">
        <v>2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/>
      <c r="AG27" s="3"/>
      <c r="AH27" t="s">
        <v>47</v>
      </c>
      <c r="AI27" t="s">
        <v>48</v>
      </c>
      <c r="AJ27" s="3"/>
      <c r="AM27" t="s">
        <v>985</v>
      </c>
      <c r="AN27">
        <v>-122.50522028</v>
      </c>
      <c r="AO27">
        <v>37.779402560000001</v>
      </c>
    </row>
    <row r="28" spans="1:41">
      <c r="A28" s="4">
        <v>43899</v>
      </c>
      <c r="B28" s="1">
        <v>1</v>
      </c>
      <c r="C28">
        <v>1</v>
      </c>
      <c r="D28" s="1">
        <v>14393</v>
      </c>
      <c r="E28" s="4" t="s">
        <v>42</v>
      </c>
      <c r="F28" s="4" t="s">
        <v>895</v>
      </c>
      <c r="G28" s="1">
        <v>2</v>
      </c>
      <c r="H28" s="1" t="s">
        <v>930</v>
      </c>
      <c r="I28">
        <v>494</v>
      </c>
      <c r="K28" t="s">
        <v>982</v>
      </c>
      <c r="N28" t="s">
        <v>46</v>
      </c>
      <c r="O28" t="s">
        <v>930</v>
      </c>
      <c r="Q28" s="3">
        <f t="shared" si="0"/>
        <v>1</v>
      </c>
      <c r="R28" s="3">
        <v>1</v>
      </c>
      <c r="S28" s="3">
        <v>0</v>
      </c>
      <c r="T28" s="3">
        <v>0</v>
      </c>
      <c r="U28">
        <v>1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/>
      <c r="AG28" s="3"/>
      <c r="AH28" t="s">
        <v>47</v>
      </c>
      <c r="AI28" t="s">
        <v>50</v>
      </c>
      <c r="AJ28" s="3"/>
      <c r="AM28" t="s">
        <v>986</v>
      </c>
      <c r="AN28">
        <v>-122.50507412</v>
      </c>
      <c r="AO28">
        <v>37.779420799999997</v>
      </c>
    </row>
    <row r="29" spans="1:41">
      <c r="A29" s="4">
        <v>43899</v>
      </c>
      <c r="B29" s="1">
        <v>1</v>
      </c>
      <c r="C29">
        <v>1</v>
      </c>
      <c r="D29" s="1">
        <v>14393</v>
      </c>
      <c r="E29" s="4" t="s">
        <v>42</v>
      </c>
      <c r="F29" s="4" t="s">
        <v>895</v>
      </c>
      <c r="G29" s="1">
        <v>2</v>
      </c>
      <c r="H29" s="1" t="s">
        <v>918</v>
      </c>
      <c r="I29" t="s">
        <v>987</v>
      </c>
      <c r="K29" t="s">
        <v>982</v>
      </c>
      <c r="N29" t="s">
        <v>46</v>
      </c>
      <c r="O29" t="s">
        <v>976</v>
      </c>
      <c r="Q29" s="3">
        <f t="shared" si="0"/>
        <v>3</v>
      </c>
      <c r="R29" s="3">
        <v>1</v>
      </c>
      <c r="S29" s="3">
        <v>0</v>
      </c>
      <c r="T29" s="3">
        <v>0</v>
      </c>
      <c r="U29">
        <v>3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/>
      <c r="AG29" s="3"/>
      <c r="AH29" t="s">
        <v>47</v>
      </c>
      <c r="AI29" t="s">
        <v>48</v>
      </c>
      <c r="AJ29" s="3"/>
      <c r="AM29" t="s">
        <v>988</v>
      </c>
      <c r="AN29">
        <v>-122.50505643</v>
      </c>
      <c r="AO29">
        <v>37.779485209999997</v>
      </c>
    </row>
    <row r="30" spans="1:41">
      <c r="A30" s="4">
        <v>43899</v>
      </c>
      <c r="B30" s="1">
        <v>1</v>
      </c>
      <c r="C30">
        <v>1</v>
      </c>
      <c r="D30" s="1">
        <v>14393</v>
      </c>
      <c r="E30" s="4" t="s">
        <v>42</v>
      </c>
      <c r="F30" s="4" t="s">
        <v>895</v>
      </c>
      <c r="G30" s="1">
        <v>2</v>
      </c>
      <c r="H30" s="1" t="s">
        <v>972</v>
      </c>
      <c r="I30">
        <v>133</v>
      </c>
      <c r="K30" t="s">
        <v>945</v>
      </c>
      <c r="N30" t="s">
        <v>46</v>
      </c>
      <c r="O30" t="s">
        <v>990</v>
      </c>
      <c r="Q30" s="3">
        <f t="shared" si="0"/>
        <v>4</v>
      </c>
      <c r="R30" s="3">
        <v>1</v>
      </c>
      <c r="S30">
        <v>1</v>
      </c>
      <c r="T30" s="3">
        <v>0</v>
      </c>
      <c r="U30">
        <v>3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/>
      <c r="AG30" s="3"/>
      <c r="AH30" t="s">
        <v>47</v>
      </c>
      <c r="AI30" t="s">
        <v>48</v>
      </c>
      <c r="AJ30" s="3"/>
      <c r="AL30" t="s">
        <v>991</v>
      </c>
      <c r="AM30" t="s">
        <v>992</v>
      </c>
      <c r="AN30">
        <v>-122.50480666999999</v>
      </c>
      <c r="AO30">
        <v>37.779728759999998</v>
      </c>
    </row>
    <row r="31" spans="1:41">
      <c r="A31" s="4">
        <v>43899</v>
      </c>
      <c r="B31" s="1">
        <v>1</v>
      </c>
      <c r="C31">
        <v>1</v>
      </c>
      <c r="D31" s="1">
        <v>14393</v>
      </c>
      <c r="E31" s="4" t="s">
        <v>42</v>
      </c>
      <c r="F31" s="4" t="s">
        <v>895</v>
      </c>
      <c r="G31" s="1">
        <v>2</v>
      </c>
      <c r="H31" s="1">
        <v>11</v>
      </c>
      <c r="I31">
        <v>101</v>
      </c>
      <c r="K31" t="s">
        <v>945</v>
      </c>
      <c r="N31" t="s">
        <v>53</v>
      </c>
      <c r="O31" t="s">
        <v>993</v>
      </c>
      <c r="Q31" s="3">
        <f t="shared" si="0"/>
        <v>4</v>
      </c>
      <c r="R31" s="3">
        <v>1</v>
      </c>
      <c r="S31" s="3">
        <v>0</v>
      </c>
      <c r="T31" s="3">
        <v>0</v>
      </c>
      <c r="U31" s="3">
        <v>0</v>
      </c>
      <c r="V31" s="3">
        <v>1</v>
      </c>
      <c r="W31">
        <v>3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/>
      <c r="AG31" s="3"/>
      <c r="AH31" t="s">
        <v>47</v>
      </c>
      <c r="AI31" t="s">
        <v>48</v>
      </c>
      <c r="AJ31" s="3" t="s">
        <v>135</v>
      </c>
      <c r="AL31" t="s">
        <v>994</v>
      </c>
      <c r="AM31" t="s">
        <v>995</v>
      </c>
      <c r="AN31">
        <v>-122.50414175</v>
      </c>
      <c r="AO31">
        <v>37.779576169999999</v>
      </c>
    </row>
    <row r="32" spans="1:41">
      <c r="A32" s="4">
        <v>43899</v>
      </c>
      <c r="B32" s="1">
        <v>1</v>
      </c>
      <c r="C32">
        <v>1</v>
      </c>
      <c r="D32" s="1">
        <v>14393</v>
      </c>
      <c r="E32" s="4" t="s">
        <v>42</v>
      </c>
      <c r="F32" s="4" t="s">
        <v>895</v>
      </c>
      <c r="G32" s="1">
        <v>2</v>
      </c>
      <c r="H32" s="1">
        <v>12</v>
      </c>
      <c r="I32">
        <v>499</v>
      </c>
      <c r="K32" t="s">
        <v>997</v>
      </c>
      <c r="N32" t="s">
        <v>46</v>
      </c>
      <c r="O32" t="s">
        <v>998</v>
      </c>
      <c r="Q32" s="3">
        <f t="shared" si="0"/>
        <v>3</v>
      </c>
      <c r="R32" s="3">
        <v>1</v>
      </c>
      <c r="S32" s="3">
        <v>0</v>
      </c>
      <c r="T32" s="3">
        <v>0</v>
      </c>
      <c r="U32" s="3">
        <v>0</v>
      </c>
      <c r="V32">
        <v>1</v>
      </c>
      <c r="W32">
        <v>2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/>
      <c r="AG32" s="3"/>
      <c r="AH32" t="s">
        <v>47</v>
      </c>
      <c r="AI32" t="s">
        <v>50</v>
      </c>
      <c r="AJ32" s="3"/>
      <c r="AL32" t="s">
        <v>999</v>
      </c>
      <c r="AM32" t="s">
        <v>1000</v>
      </c>
      <c r="AN32">
        <v>-122.50295891</v>
      </c>
      <c r="AO32">
        <v>37.779413580000003</v>
      </c>
    </row>
    <row r="33" spans="1:41">
      <c r="A33" s="4">
        <v>43899</v>
      </c>
      <c r="B33" s="1">
        <v>1</v>
      </c>
      <c r="C33">
        <v>1</v>
      </c>
      <c r="D33" s="1">
        <v>14393</v>
      </c>
      <c r="E33" s="4" t="s">
        <v>42</v>
      </c>
      <c r="F33" s="4" t="s">
        <v>895</v>
      </c>
      <c r="G33" s="1">
        <v>2</v>
      </c>
      <c r="H33" s="1" t="s">
        <v>906</v>
      </c>
      <c r="I33">
        <v>7777</v>
      </c>
      <c r="K33" t="s">
        <v>2313</v>
      </c>
      <c r="N33" t="s">
        <v>46</v>
      </c>
      <c r="O33" t="s">
        <v>966</v>
      </c>
      <c r="Q33" s="3">
        <f t="shared" si="0"/>
        <v>1</v>
      </c>
      <c r="R33" s="3">
        <v>1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>
        <v>1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/>
      <c r="AG33" s="3"/>
      <c r="AH33" t="s">
        <v>47</v>
      </c>
      <c r="AI33" t="s">
        <v>50</v>
      </c>
      <c r="AJ33" s="3"/>
      <c r="AM33" t="s">
        <v>1002</v>
      </c>
      <c r="AN33">
        <v>-122.50268138</v>
      </c>
      <c r="AO33">
        <v>37.77916278</v>
      </c>
    </row>
    <row r="34" spans="1:41">
      <c r="A34" s="4">
        <v>43899</v>
      </c>
      <c r="B34" s="1">
        <v>1</v>
      </c>
      <c r="C34">
        <v>1</v>
      </c>
      <c r="D34" s="1">
        <v>14393</v>
      </c>
      <c r="E34" s="4" t="s">
        <v>42</v>
      </c>
      <c r="F34" s="4" t="s">
        <v>895</v>
      </c>
      <c r="G34" s="1">
        <v>2</v>
      </c>
      <c r="H34" s="1" t="s">
        <v>978</v>
      </c>
      <c r="I34">
        <v>7725</v>
      </c>
      <c r="K34" t="s">
        <v>2313</v>
      </c>
      <c r="N34" t="s">
        <v>53</v>
      </c>
      <c r="O34" t="s">
        <v>1004</v>
      </c>
      <c r="Q34" s="3">
        <f t="shared" si="0"/>
        <v>1</v>
      </c>
      <c r="R34" s="3">
        <v>1</v>
      </c>
      <c r="S34" s="3">
        <v>0</v>
      </c>
      <c r="T34" s="3">
        <v>0</v>
      </c>
      <c r="U34" s="3">
        <v>0</v>
      </c>
      <c r="V34">
        <v>1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/>
      <c r="AG34" s="3"/>
      <c r="AH34" t="s">
        <v>47</v>
      </c>
      <c r="AI34" t="s">
        <v>50</v>
      </c>
      <c r="AJ34" s="3" t="s">
        <v>135</v>
      </c>
      <c r="AK34" t="s">
        <v>117</v>
      </c>
      <c r="AL34" t="s">
        <v>1005</v>
      </c>
      <c r="AM34" t="s">
        <v>1006</v>
      </c>
      <c r="AN34">
        <v>-122.5024174</v>
      </c>
      <c r="AO34">
        <v>37.779163349999997</v>
      </c>
    </row>
    <row r="35" spans="1:41">
      <c r="A35" s="4">
        <v>43899</v>
      </c>
      <c r="B35" s="1">
        <v>1</v>
      </c>
      <c r="C35">
        <v>1</v>
      </c>
      <c r="D35" s="1">
        <v>14393</v>
      </c>
      <c r="E35" s="4" t="s">
        <v>42</v>
      </c>
      <c r="F35" s="4" t="s">
        <v>895</v>
      </c>
      <c r="G35" s="1">
        <v>2</v>
      </c>
      <c r="H35" s="1" t="s">
        <v>981</v>
      </c>
      <c r="I35">
        <v>7719</v>
      </c>
      <c r="K35" t="s">
        <v>2313</v>
      </c>
      <c r="N35" t="s">
        <v>46</v>
      </c>
      <c r="O35" t="s">
        <v>942</v>
      </c>
      <c r="Q35" s="3">
        <f t="shared" si="0"/>
        <v>1</v>
      </c>
      <c r="R35" s="3">
        <v>1</v>
      </c>
      <c r="S35" s="3">
        <v>0</v>
      </c>
      <c r="T35" s="3">
        <v>0</v>
      </c>
      <c r="U35" s="3">
        <v>0</v>
      </c>
      <c r="V35">
        <v>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/>
      <c r="AG35" s="3"/>
      <c r="AH35" t="s">
        <v>47</v>
      </c>
      <c r="AI35" t="s">
        <v>50</v>
      </c>
      <c r="AJ35" s="3"/>
      <c r="AM35" t="s">
        <v>1007</v>
      </c>
      <c r="AN35">
        <v>-122.50230337000001</v>
      </c>
      <c r="AO35">
        <v>37.779183670000002</v>
      </c>
    </row>
    <row r="36" spans="1:41">
      <c r="A36" s="4">
        <v>43899</v>
      </c>
      <c r="B36" s="1">
        <v>1</v>
      </c>
      <c r="C36">
        <v>1</v>
      </c>
      <c r="D36" s="1">
        <v>14393</v>
      </c>
      <c r="E36" s="4" t="s">
        <v>42</v>
      </c>
      <c r="F36" s="4" t="s">
        <v>895</v>
      </c>
      <c r="G36" s="1">
        <v>2</v>
      </c>
      <c r="H36" s="1" t="s">
        <v>984</v>
      </c>
      <c r="I36" t="s">
        <v>1008</v>
      </c>
      <c r="K36" t="s">
        <v>2313</v>
      </c>
      <c r="N36" t="s">
        <v>46</v>
      </c>
      <c r="O36" t="s">
        <v>1009</v>
      </c>
      <c r="Q36" s="3">
        <f t="shared" si="0"/>
        <v>3</v>
      </c>
      <c r="R36" s="3">
        <v>1</v>
      </c>
      <c r="S36" s="3">
        <v>0</v>
      </c>
      <c r="T36" s="3">
        <v>0</v>
      </c>
      <c r="U36">
        <v>2</v>
      </c>
      <c r="V36">
        <v>1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/>
      <c r="AG36" s="3"/>
      <c r="AH36" t="s">
        <v>47</v>
      </c>
      <c r="AI36" t="s">
        <v>48</v>
      </c>
      <c r="AJ36" s="3"/>
      <c r="AL36" t="s">
        <v>1010</v>
      </c>
      <c r="AM36" t="s">
        <v>1011</v>
      </c>
      <c r="AN36">
        <v>-122.50221467</v>
      </c>
      <c r="AO36">
        <v>37.779206590000001</v>
      </c>
    </row>
    <row r="37" spans="1:41">
      <c r="A37" s="4">
        <v>43899</v>
      </c>
      <c r="B37" s="1">
        <v>1</v>
      </c>
      <c r="C37">
        <v>1</v>
      </c>
      <c r="D37" s="1">
        <v>14393</v>
      </c>
      <c r="E37" s="4" t="s">
        <v>42</v>
      </c>
      <c r="F37" s="4" t="s">
        <v>895</v>
      </c>
      <c r="G37" s="1">
        <v>2</v>
      </c>
      <c r="H37" s="1">
        <v>13</v>
      </c>
      <c r="I37">
        <v>7710</v>
      </c>
      <c r="K37" t="s">
        <v>2313</v>
      </c>
      <c r="N37" t="s">
        <v>46</v>
      </c>
      <c r="O37" t="s">
        <v>966</v>
      </c>
      <c r="Q37" s="3">
        <f t="shared" si="0"/>
        <v>1</v>
      </c>
      <c r="R37" s="3">
        <v>1</v>
      </c>
      <c r="S37" s="3">
        <v>0</v>
      </c>
      <c r="T37" s="3">
        <v>0</v>
      </c>
      <c r="U37" s="3">
        <v>0</v>
      </c>
      <c r="V37" s="3">
        <v>0</v>
      </c>
      <c r="W37">
        <v>1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/>
      <c r="AG37" s="3"/>
      <c r="AH37" t="s">
        <v>47</v>
      </c>
      <c r="AI37" t="s">
        <v>48</v>
      </c>
      <c r="AJ37" s="3"/>
      <c r="AM37" t="s">
        <v>1013</v>
      </c>
      <c r="AN37">
        <v>-122.5022649</v>
      </c>
      <c r="AO37">
        <v>37.77967632</v>
      </c>
    </row>
    <row r="38" spans="1:41">
      <c r="A38" s="4">
        <v>43899</v>
      </c>
      <c r="B38" s="1">
        <v>1</v>
      </c>
      <c r="C38">
        <v>1</v>
      </c>
      <c r="D38" s="1">
        <v>14393</v>
      </c>
      <c r="E38" s="4" t="s">
        <v>42</v>
      </c>
      <c r="F38" s="4" t="s">
        <v>895</v>
      </c>
      <c r="G38" s="1">
        <v>2</v>
      </c>
      <c r="H38" s="1">
        <v>14</v>
      </c>
      <c r="I38">
        <v>7724</v>
      </c>
      <c r="K38" t="s">
        <v>2313</v>
      </c>
      <c r="N38" t="s">
        <v>46</v>
      </c>
      <c r="O38" t="s">
        <v>1003</v>
      </c>
      <c r="Q38" s="3">
        <f t="shared" si="0"/>
        <v>2</v>
      </c>
      <c r="R38" s="3">
        <v>1</v>
      </c>
      <c r="S38" s="3">
        <v>0</v>
      </c>
      <c r="T38" s="3">
        <v>0</v>
      </c>
      <c r="U38">
        <v>2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/>
      <c r="AG38" s="3"/>
      <c r="AH38" t="s">
        <v>47</v>
      </c>
      <c r="AI38" t="s">
        <v>50</v>
      </c>
      <c r="AJ38" s="3"/>
      <c r="AM38" t="s">
        <v>1015</v>
      </c>
      <c r="AN38">
        <v>-122.50244847</v>
      </c>
      <c r="AO38">
        <v>37.779694280000001</v>
      </c>
    </row>
    <row r="39" spans="1:41">
      <c r="A39" s="4">
        <v>43899</v>
      </c>
      <c r="B39" s="1">
        <v>1</v>
      </c>
      <c r="C39">
        <v>1</v>
      </c>
      <c r="D39" s="1">
        <v>14393</v>
      </c>
      <c r="E39" s="4" t="s">
        <v>42</v>
      </c>
      <c r="F39" s="4" t="s">
        <v>895</v>
      </c>
      <c r="G39" s="1">
        <v>2</v>
      </c>
      <c r="H39" s="1" t="s">
        <v>966</v>
      </c>
      <c r="I39">
        <v>7730</v>
      </c>
      <c r="K39" t="s">
        <v>2313</v>
      </c>
      <c r="N39" t="s">
        <v>46</v>
      </c>
      <c r="O39" t="s">
        <v>978</v>
      </c>
      <c r="Q39" s="3">
        <f t="shared" si="0"/>
        <v>1</v>
      </c>
      <c r="R39" s="3">
        <v>1</v>
      </c>
      <c r="S39" s="3">
        <v>0</v>
      </c>
      <c r="T39" s="3">
        <v>0</v>
      </c>
      <c r="U39">
        <v>1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/>
      <c r="AG39" s="3"/>
      <c r="AH39" t="s">
        <v>47</v>
      </c>
      <c r="AI39" t="s">
        <v>50</v>
      </c>
      <c r="AJ39" s="3"/>
      <c r="AM39" t="s">
        <v>1016</v>
      </c>
      <c r="AN39">
        <v>-122.50264353999999</v>
      </c>
      <c r="AO39">
        <v>37.779696819999998</v>
      </c>
    </row>
    <row r="40" spans="1:41">
      <c r="A40" s="4">
        <v>43899</v>
      </c>
      <c r="B40" s="1">
        <v>1</v>
      </c>
      <c r="C40">
        <v>1</v>
      </c>
      <c r="D40" s="1">
        <v>14393</v>
      </c>
      <c r="E40" s="4" t="s">
        <v>42</v>
      </c>
      <c r="F40" s="4" t="s">
        <v>895</v>
      </c>
      <c r="G40" s="1">
        <v>2</v>
      </c>
      <c r="H40" s="1" t="s">
        <v>964</v>
      </c>
      <c r="I40">
        <v>7750</v>
      </c>
      <c r="K40" t="s">
        <v>2313</v>
      </c>
      <c r="N40" t="s">
        <v>46</v>
      </c>
      <c r="O40" t="s">
        <v>1018</v>
      </c>
      <c r="Q40" s="3">
        <f t="shared" si="0"/>
        <v>3</v>
      </c>
      <c r="R40" s="3">
        <v>1</v>
      </c>
      <c r="S40" s="3">
        <v>0</v>
      </c>
      <c r="T40" s="3">
        <v>0</v>
      </c>
      <c r="U40">
        <v>2</v>
      </c>
      <c r="V40">
        <v>1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/>
      <c r="AG40" s="3"/>
      <c r="AH40" t="s">
        <v>47</v>
      </c>
      <c r="AI40" t="s">
        <v>50</v>
      </c>
      <c r="AJ40" s="3"/>
      <c r="AM40" t="s">
        <v>1019</v>
      </c>
      <c r="AN40">
        <v>-122.50273315</v>
      </c>
      <c r="AO40">
        <v>37.779703040000001</v>
      </c>
    </row>
    <row r="41" spans="1:41">
      <c r="A41" s="4">
        <v>43899</v>
      </c>
      <c r="B41" s="1">
        <v>1</v>
      </c>
      <c r="C41">
        <v>1</v>
      </c>
      <c r="D41" s="1">
        <v>14393</v>
      </c>
      <c r="E41" s="4" t="s">
        <v>42</v>
      </c>
      <c r="F41" s="4" t="s">
        <v>895</v>
      </c>
      <c r="G41" s="1">
        <v>2</v>
      </c>
      <c r="H41" s="1" t="s">
        <v>989</v>
      </c>
      <c r="I41">
        <v>2</v>
      </c>
      <c r="K41" t="s">
        <v>945</v>
      </c>
      <c r="N41" t="s">
        <v>53</v>
      </c>
      <c r="O41" t="s">
        <v>1020</v>
      </c>
      <c r="Q41" s="3">
        <f t="shared" si="0"/>
        <v>1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>
        <v>1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/>
      <c r="AG41" s="3"/>
      <c r="AH41" t="s">
        <v>47</v>
      </c>
      <c r="AI41" t="s">
        <v>48</v>
      </c>
      <c r="AJ41" s="3" t="s">
        <v>135</v>
      </c>
      <c r="AL41" t="s">
        <v>1021</v>
      </c>
      <c r="AM41" t="s">
        <v>1022</v>
      </c>
      <c r="AN41">
        <v>-122.50319884</v>
      </c>
      <c r="AO41">
        <v>37.77979938</v>
      </c>
    </row>
    <row r="42" spans="1:41">
      <c r="A42" s="4">
        <v>43899</v>
      </c>
      <c r="B42" s="1">
        <v>1</v>
      </c>
      <c r="C42">
        <v>1</v>
      </c>
      <c r="D42" s="1">
        <v>14393</v>
      </c>
      <c r="E42" s="4" t="s">
        <v>42</v>
      </c>
      <c r="F42" s="4" t="s">
        <v>895</v>
      </c>
      <c r="G42" s="1">
        <v>2</v>
      </c>
      <c r="H42" s="1" t="s">
        <v>968</v>
      </c>
      <c r="I42" t="s">
        <v>1024</v>
      </c>
      <c r="K42" t="s">
        <v>945</v>
      </c>
      <c r="N42" t="s">
        <v>46</v>
      </c>
      <c r="O42" t="s">
        <v>964</v>
      </c>
      <c r="Q42" s="3">
        <f t="shared" si="0"/>
        <v>2</v>
      </c>
      <c r="R42" s="3">
        <v>1</v>
      </c>
      <c r="S42">
        <v>1</v>
      </c>
      <c r="T42" s="3">
        <v>0</v>
      </c>
      <c r="U42">
        <v>1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/>
      <c r="AG42" s="3"/>
      <c r="AH42" t="s">
        <v>47</v>
      </c>
      <c r="AI42" t="s">
        <v>48</v>
      </c>
      <c r="AJ42" s="3"/>
      <c r="AM42" t="s">
        <v>1025</v>
      </c>
      <c r="AN42">
        <v>-122.50348719</v>
      </c>
      <c r="AO42">
        <v>37.779785459999999</v>
      </c>
    </row>
    <row r="43" spans="1:41">
      <c r="A43" s="4">
        <v>43899</v>
      </c>
      <c r="B43" s="1">
        <v>1</v>
      </c>
      <c r="C43">
        <v>1</v>
      </c>
      <c r="D43" s="1">
        <v>14393</v>
      </c>
      <c r="E43" s="4" t="s">
        <v>42</v>
      </c>
      <c r="F43" s="4" t="s">
        <v>895</v>
      </c>
      <c r="G43" s="1">
        <v>2</v>
      </c>
      <c r="H43" s="1">
        <v>15</v>
      </c>
      <c r="I43">
        <v>464</v>
      </c>
      <c r="K43" t="s">
        <v>1027</v>
      </c>
      <c r="N43" t="s">
        <v>53</v>
      </c>
      <c r="O43" t="s">
        <v>1028</v>
      </c>
      <c r="Q43" s="3">
        <f t="shared" si="0"/>
        <v>4</v>
      </c>
      <c r="R43" s="3">
        <v>1</v>
      </c>
      <c r="S43" s="3">
        <v>0</v>
      </c>
      <c r="T43" s="3">
        <v>0</v>
      </c>
      <c r="U43" s="3">
        <v>0</v>
      </c>
      <c r="V43">
        <v>1</v>
      </c>
      <c r="W43">
        <v>3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/>
      <c r="AG43" s="3"/>
      <c r="AH43" t="s">
        <v>47</v>
      </c>
      <c r="AI43" t="s">
        <v>48</v>
      </c>
      <c r="AJ43" s="3"/>
      <c r="AL43" t="s">
        <v>1029</v>
      </c>
      <c r="AM43" t="s">
        <v>1030</v>
      </c>
      <c r="AN43">
        <v>-122.50371493</v>
      </c>
      <c r="AO43">
        <v>37.779834659999999</v>
      </c>
    </row>
    <row r="44" spans="1:41">
      <c r="A44" s="4">
        <v>43899</v>
      </c>
      <c r="B44" s="1">
        <v>1</v>
      </c>
      <c r="C44">
        <v>1</v>
      </c>
      <c r="D44" s="1">
        <v>14393</v>
      </c>
      <c r="E44" s="4" t="s">
        <v>42</v>
      </c>
      <c r="F44" s="4" t="s">
        <v>895</v>
      </c>
      <c r="G44" s="1">
        <v>2</v>
      </c>
      <c r="H44" s="1">
        <v>16</v>
      </c>
      <c r="I44" t="s">
        <v>1032</v>
      </c>
      <c r="K44" t="s">
        <v>945</v>
      </c>
      <c r="N44" t="s">
        <v>46</v>
      </c>
      <c r="O44" t="s">
        <v>1023</v>
      </c>
      <c r="Q44" s="3">
        <f t="shared" si="0"/>
        <v>3</v>
      </c>
      <c r="R44" s="3">
        <v>1</v>
      </c>
      <c r="S44" s="3">
        <v>0</v>
      </c>
      <c r="T44" s="3">
        <v>0</v>
      </c>
      <c r="U44">
        <v>2</v>
      </c>
      <c r="V44">
        <v>1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/>
      <c r="AG44" s="3"/>
      <c r="AH44" t="s">
        <v>47</v>
      </c>
      <c r="AI44" t="s">
        <v>50</v>
      </c>
      <c r="AJ44" s="3"/>
      <c r="AM44" t="s">
        <v>1033</v>
      </c>
      <c r="AN44">
        <v>-122.50437328</v>
      </c>
      <c r="AO44">
        <v>37.779845199999997</v>
      </c>
    </row>
    <row r="45" spans="1:41">
      <c r="A45" s="4">
        <v>43899</v>
      </c>
      <c r="B45" s="1">
        <v>1</v>
      </c>
      <c r="C45">
        <v>1</v>
      </c>
      <c r="D45" s="1">
        <v>14393</v>
      </c>
      <c r="E45" s="4" t="s">
        <v>42</v>
      </c>
      <c r="F45" s="4" t="s">
        <v>895</v>
      </c>
      <c r="G45" s="1">
        <v>2</v>
      </c>
      <c r="H45" s="1" t="s">
        <v>996</v>
      </c>
      <c r="I45" t="s">
        <v>1034</v>
      </c>
      <c r="K45" t="s">
        <v>945</v>
      </c>
      <c r="N45" t="s">
        <v>46</v>
      </c>
      <c r="O45" t="s">
        <v>1014</v>
      </c>
      <c r="Q45" s="3">
        <f t="shared" si="0"/>
        <v>3</v>
      </c>
      <c r="R45" s="3">
        <v>1</v>
      </c>
      <c r="S45" s="3">
        <v>0</v>
      </c>
      <c r="T45">
        <v>2</v>
      </c>
      <c r="U45">
        <v>1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/>
      <c r="AG45" s="3"/>
      <c r="AH45" t="s">
        <v>47</v>
      </c>
      <c r="AI45" t="s">
        <v>48</v>
      </c>
      <c r="AJ45" s="3"/>
      <c r="AM45" t="s">
        <v>1035</v>
      </c>
      <c r="AN45">
        <v>-122.50451963</v>
      </c>
      <c r="AO45">
        <v>37.779864410000002</v>
      </c>
    </row>
    <row r="46" spans="1:41">
      <c r="A46" s="4">
        <v>43899</v>
      </c>
      <c r="B46" s="1">
        <v>1</v>
      </c>
      <c r="C46">
        <v>1</v>
      </c>
      <c r="D46" s="1">
        <v>14393</v>
      </c>
      <c r="E46" s="4" t="s">
        <v>42</v>
      </c>
      <c r="F46" s="4" t="s">
        <v>895</v>
      </c>
      <c r="G46" s="1">
        <v>2</v>
      </c>
      <c r="H46" s="1" t="s">
        <v>973</v>
      </c>
      <c r="I46" t="s">
        <v>1037</v>
      </c>
      <c r="K46" t="s">
        <v>945</v>
      </c>
      <c r="N46" t="s">
        <v>46</v>
      </c>
      <c r="O46" t="s">
        <v>1014</v>
      </c>
      <c r="Q46" s="3">
        <f t="shared" si="0"/>
        <v>3</v>
      </c>
      <c r="R46" s="3">
        <v>1</v>
      </c>
      <c r="S46" s="3">
        <v>0</v>
      </c>
      <c r="T46">
        <v>1</v>
      </c>
      <c r="U46">
        <v>2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/>
      <c r="AG46" s="3"/>
      <c r="AH46" t="s">
        <v>47</v>
      </c>
      <c r="AI46" t="s">
        <v>50</v>
      </c>
      <c r="AJ46" s="3"/>
      <c r="AM46" t="s">
        <v>1038</v>
      </c>
      <c r="AN46">
        <v>-122.50462654</v>
      </c>
      <c r="AO46">
        <v>37.77986327</v>
      </c>
    </row>
    <row r="47" spans="1:41">
      <c r="A47" s="4">
        <v>43899</v>
      </c>
      <c r="B47" s="1">
        <v>1</v>
      </c>
      <c r="C47">
        <v>1</v>
      </c>
      <c r="D47" s="1">
        <v>14393</v>
      </c>
      <c r="E47" s="4" t="s">
        <v>42</v>
      </c>
      <c r="F47" s="4" t="s">
        <v>895</v>
      </c>
      <c r="G47" s="1">
        <v>2</v>
      </c>
      <c r="H47" s="1" t="s">
        <v>1003</v>
      </c>
      <c r="I47">
        <v>458</v>
      </c>
      <c r="K47" t="s">
        <v>1040</v>
      </c>
      <c r="N47" t="s">
        <v>46</v>
      </c>
      <c r="O47" t="s">
        <v>1041</v>
      </c>
      <c r="Q47" s="3">
        <f t="shared" si="0"/>
        <v>4</v>
      </c>
      <c r="R47" s="3">
        <v>1</v>
      </c>
      <c r="S47" s="3">
        <v>0</v>
      </c>
      <c r="T47">
        <v>1</v>
      </c>
      <c r="U47">
        <v>3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/>
      <c r="AG47" s="3"/>
      <c r="AH47" t="s">
        <v>47</v>
      </c>
      <c r="AI47" t="s">
        <v>48</v>
      </c>
      <c r="AJ47" s="3"/>
      <c r="AM47" t="s">
        <v>1042</v>
      </c>
      <c r="AN47">
        <v>-122.50484321</v>
      </c>
      <c r="AO47">
        <v>37.779889179999998</v>
      </c>
    </row>
    <row r="48" spans="1:41">
      <c r="A48" s="4">
        <v>43899</v>
      </c>
      <c r="B48" s="1">
        <v>1</v>
      </c>
      <c r="C48">
        <v>1</v>
      </c>
      <c r="D48" s="1">
        <v>14393</v>
      </c>
      <c r="E48" s="4" t="s">
        <v>42</v>
      </c>
      <c r="F48" s="4" t="s">
        <v>895</v>
      </c>
      <c r="G48" s="1">
        <v>2</v>
      </c>
      <c r="H48" s="1" t="s">
        <v>954</v>
      </c>
      <c r="I48">
        <v>25</v>
      </c>
      <c r="K48" t="s">
        <v>945</v>
      </c>
      <c r="N48" t="s">
        <v>46</v>
      </c>
      <c r="O48" t="s">
        <v>979</v>
      </c>
      <c r="Q48" s="3">
        <f t="shared" si="0"/>
        <v>3</v>
      </c>
      <c r="R48" s="3">
        <v>1</v>
      </c>
      <c r="S48" s="3">
        <v>0</v>
      </c>
      <c r="T48" s="3">
        <v>0</v>
      </c>
      <c r="U48" s="3">
        <v>0</v>
      </c>
      <c r="V48">
        <v>1</v>
      </c>
      <c r="W48">
        <v>2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/>
      <c r="AG48" s="3"/>
      <c r="AH48" t="s">
        <v>47</v>
      </c>
      <c r="AI48" t="s">
        <v>48</v>
      </c>
      <c r="AJ48" s="3"/>
      <c r="AL48" t="s">
        <v>1043</v>
      </c>
      <c r="AM48" t="s">
        <v>1044</v>
      </c>
      <c r="AN48">
        <v>-122.50403821</v>
      </c>
      <c r="AO48">
        <v>37.77957164</v>
      </c>
    </row>
    <row r="49" spans="1:41">
      <c r="A49" s="4">
        <v>43899</v>
      </c>
      <c r="B49" s="1">
        <v>1</v>
      </c>
      <c r="C49">
        <v>1</v>
      </c>
      <c r="D49" s="1">
        <v>14393</v>
      </c>
      <c r="E49" s="4" t="s">
        <v>42</v>
      </c>
      <c r="F49" s="4" t="s">
        <v>895</v>
      </c>
      <c r="G49" s="1">
        <v>2</v>
      </c>
      <c r="H49" s="1">
        <v>17</v>
      </c>
      <c r="I49">
        <v>208</v>
      </c>
      <c r="K49" t="s">
        <v>945</v>
      </c>
      <c r="N49" t="s">
        <v>46</v>
      </c>
      <c r="O49" t="s">
        <v>964</v>
      </c>
      <c r="Q49" s="3">
        <f t="shared" si="0"/>
        <v>2</v>
      </c>
      <c r="R49" s="3">
        <v>1</v>
      </c>
      <c r="S49" s="3">
        <v>0</v>
      </c>
      <c r="T49" s="3">
        <v>0</v>
      </c>
      <c r="U49">
        <v>2</v>
      </c>
      <c r="V49" s="3">
        <v>0</v>
      </c>
      <c r="W49" s="3"/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/>
      <c r="AG49" s="3"/>
      <c r="AH49" t="s">
        <v>47</v>
      </c>
      <c r="AI49" t="s">
        <v>48</v>
      </c>
      <c r="AJ49" s="3"/>
      <c r="AM49" t="s">
        <v>1045</v>
      </c>
      <c r="AN49">
        <v>-122.50546792999999</v>
      </c>
      <c r="AO49">
        <v>37.77992373</v>
      </c>
    </row>
    <row r="50" spans="1:41">
      <c r="A50" s="4">
        <v>43899</v>
      </c>
      <c r="B50" s="1">
        <v>1</v>
      </c>
      <c r="C50">
        <v>1</v>
      </c>
      <c r="D50" s="1">
        <v>14393</v>
      </c>
      <c r="E50" s="4" t="s">
        <v>42</v>
      </c>
      <c r="F50" s="4" t="s">
        <v>895</v>
      </c>
      <c r="G50" s="1">
        <v>2</v>
      </c>
      <c r="H50" s="1">
        <v>18</v>
      </c>
      <c r="I50" t="s">
        <v>1047</v>
      </c>
      <c r="K50" t="s">
        <v>945</v>
      </c>
      <c r="N50" t="s">
        <v>46</v>
      </c>
      <c r="O50" t="s">
        <v>990</v>
      </c>
      <c r="Q50" s="3">
        <f t="shared" si="0"/>
        <v>3</v>
      </c>
      <c r="R50" s="3">
        <v>1</v>
      </c>
      <c r="S50" s="3">
        <v>0</v>
      </c>
      <c r="T50" s="3">
        <v>0</v>
      </c>
      <c r="U50">
        <v>2</v>
      </c>
      <c r="V50">
        <v>1</v>
      </c>
      <c r="W50" s="3"/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/>
      <c r="AG50" s="3"/>
      <c r="AH50" t="s">
        <v>47</v>
      </c>
      <c r="AI50" t="s">
        <v>48</v>
      </c>
      <c r="AJ50" s="3"/>
      <c r="AM50" t="s">
        <v>1048</v>
      </c>
      <c r="AN50">
        <v>-122.50556189</v>
      </c>
      <c r="AO50">
        <v>37.77995593</v>
      </c>
    </row>
    <row r="51" spans="1:41">
      <c r="A51" s="4">
        <v>43899</v>
      </c>
      <c r="B51" s="1">
        <v>1</v>
      </c>
      <c r="C51">
        <v>1</v>
      </c>
      <c r="D51" s="1">
        <v>14393</v>
      </c>
      <c r="E51" s="4" t="s">
        <v>42</v>
      </c>
      <c r="F51" s="4" t="s">
        <v>895</v>
      </c>
      <c r="G51" s="1">
        <v>2</v>
      </c>
      <c r="H51" s="1" t="s">
        <v>970</v>
      </c>
      <c r="I51" t="s">
        <v>1049</v>
      </c>
      <c r="K51" t="s">
        <v>945</v>
      </c>
      <c r="N51" t="s">
        <v>46</v>
      </c>
      <c r="O51" t="s">
        <v>1050</v>
      </c>
      <c r="Q51" s="3">
        <f t="shared" si="0"/>
        <v>9</v>
      </c>
      <c r="R51" s="3">
        <v>1</v>
      </c>
      <c r="S51">
        <v>1</v>
      </c>
      <c r="T51">
        <v>2</v>
      </c>
      <c r="U51">
        <v>4</v>
      </c>
      <c r="V51">
        <v>2</v>
      </c>
      <c r="W51" s="3"/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/>
      <c r="AG51" s="3"/>
      <c r="AH51" t="s">
        <v>47</v>
      </c>
      <c r="AI51" t="s">
        <v>48</v>
      </c>
      <c r="AJ51" s="3"/>
      <c r="AK51" t="s">
        <v>1051</v>
      </c>
      <c r="AL51" t="s">
        <v>1052</v>
      </c>
      <c r="AM51" t="s">
        <v>1053</v>
      </c>
      <c r="AN51">
        <v>-122.50581083</v>
      </c>
      <c r="AO51">
        <v>37.779980930000001</v>
      </c>
    </row>
    <row r="52" spans="1:41">
      <c r="A52" s="4">
        <v>43899</v>
      </c>
      <c r="B52" s="1">
        <v>1</v>
      </c>
      <c r="C52">
        <v>1</v>
      </c>
      <c r="D52" s="1">
        <v>14393</v>
      </c>
      <c r="E52" s="4" t="s">
        <v>42</v>
      </c>
      <c r="F52" s="4" t="s">
        <v>895</v>
      </c>
      <c r="G52" s="1">
        <v>2</v>
      </c>
      <c r="H52" s="1" t="s">
        <v>1012</v>
      </c>
      <c r="I52">
        <v>250</v>
      </c>
      <c r="K52" t="s">
        <v>945</v>
      </c>
      <c r="N52" t="s">
        <v>53</v>
      </c>
      <c r="O52" t="s">
        <v>1054</v>
      </c>
      <c r="Q52" s="3">
        <f t="shared" si="0"/>
        <v>2</v>
      </c>
      <c r="R52" s="3">
        <v>1</v>
      </c>
      <c r="S52" s="3">
        <v>0</v>
      </c>
      <c r="T52" s="3">
        <v>0</v>
      </c>
      <c r="U52" s="3">
        <v>0</v>
      </c>
      <c r="V52">
        <v>1</v>
      </c>
      <c r="W52">
        <v>1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/>
      <c r="AG52" s="3"/>
      <c r="AH52" t="s">
        <v>47</v>
      </c>
      <c r="AI52" t="s">
        <v>48</v>
      </c>
      <c r="AJ52" s="3" t="s">
        <v>135</v>
      </c>
      <c r="AL52" t="s">
        <v>1055</v>
      </c>
      <c r="AM52" t="s">
        <v>1056</v>
      </c>
      <c r="AN52">
        <v>-122.50602315</v>
      </c>
      <c r="AO52">
        <v>37.780002000000003</v>
      </c>
    </row>
    <row r="53" spans="1:41">
      <c r="A53" s="4">
        <v>43899</v>
      </c>
      <c r="B53" s="1">
        <v>1</v>
      </c>
      <c r="C53">
        <v>1</v>
      </c>
      <c r="D53" s="1">
        <v>14393</v>
      </c>
      <c r="E53" s="4" t="s">
        <v>42</v>
      </c>
      <c r="F53" s="4" t="s">
        <v>895</v>
      </c>
      <c r="G53" s="1">
        <v>2</v>
      </c>
      <c r="H53" s="1" t="s">
        <v>1014</v>
      </c>
      <c r="I53" t="s">
        <v>1058</v>
      </c>
      <c r="K53" t="s">
        <v>1059</v>
      </c>
      <c r="N53" t="s">
        <v>46</v>
      </c>
      <c r="O53" t="s">
        <v>958</v>
      </c>
      <c r="Q53" s="3">
        <f t="shared" si="0"/>
        <v>4</v>
      </c>
      <c r="R53" s="3">
        <v>1</v>
      </c>
      <c r="S53" s="3">
        <v>0</v>
      </c>
      <c r="T53" s="3">
        <v>0</v>
      </c>
      <c r="U53">
        <v>4</v>
      </c>
      <c r="V53" s="3">
        <v>0</v>
      </c>
      <c r="W53" s="3"/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/>
      <c r="AG53" s="3"/>
      <c r="AH53" t="s">
        <v>47</v>
      </c>
      <c r="AI53" t="s">
        <v>50</v>
      </c>
      <c r="AJ53" s="3"/>
      <c r="AM53" t="s">
        <v>1060</v>
      </c>
      <c r="AN53">
        <v>-122.50665410000001</v>
      </c>
      <c r="AO53">
        <v>37.780035789999999</v>
      </c>
    </row>
    <row r="54" spans="1:41">
      <c r="A54" s="4">
        <v>43899</v>
      </c>
      <c r="B54" s="1">
        <v>1</v>
      </c>
      <c r="C54">
        <v>1</v>
      </c>
      <c r="D54" s="1">
        <v>14393</v>
      </c>
      <c r="E54" s="4" t="s">
        <v>42</v>
      </c>
      <c r="F54" s="4" t="s">
        <v>895</v>
      </c>
      <c r="G54" s="1">
        <v>2</v>
      </c>
      <c r="H54" s="1" t="s">
        <v>976</v>
      </c>
      <c r="I54" t="s">
        <v>1061</v>
      </c>
      <c r="K54" t="s">
        <v>945</v>
      </c>
      <c r="N54" t="s">
        <v>46</v>
      </c>
      <c r="O54" t="s">
        <v>1062</v>
      </c>
      <c r="Q54" s="3">
        <f t="shared" si="0"/>
        <v>4</v>
      </c>
      <c r="R54" s="3">
        <v>1</v>
      </c>
      <c r="S54">
        <v>1</v>
      </c>
      <c r="T54" s="3">
        <v>0</v>
      </c>
      <c r="U54">
        <v>3</v>
      </c>
      <c r="V54" s="3">
        <v>0</v>
      </c>
      <c r="W54" s="3"/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/>
      <c r="AG54" s="3"/>
      <c r="AH54" t="s">
        <v>47</v>
      </c>
      <c r="AI54" t="s">
        <v>48</v>
      </c>
      <c r="AJ54" s="3"/>
      <c r="AM54" t="s">
        <v>1063</v>
      </c>
      <c r="AN54">
        <v>-122.50688764</v>
      </c>
      <c r="AO54">
        <v>37.78011068</v>
      </c>
    </row>
    <row r="55" spans="1:41">
      <c r="A55" s="4">
        <v>43899</v>
      </c>
      <c r="B55" s="1">
        <v>1</v>
      </c>
      <c r="C55">
        <v>1</v>
      </c>
      <c r="D55" s="1">
        <v>14393</v>
      </c>
      <c r="E55" s="4" t="s">
        <v>42</v>
      </c>
      <c r="F55" s="4" t="s">
        <v>895</v>
      </c>
      <c r="G55" s="1">
        <v>2</v>
      </c>
      <c r="H55" s="1">
        <v>19</v>
      </c>
      <c r="I55" t="s">
        <v>1065</v>
      </c>
      <c r="K55" t="s">
        <v>945</v>
      </c>
      <c r="N55" t="s">
        <v>46</v>
      </c>
      <c r="O55" t="s">
        <v>1066</v>
      </c>
      <c r="Q55" s="3">
        <f t="shared" si="0"/>
        <v>6</v>
      </c>
      <c r="R55" s="3">
        <v>1</v>
      </c>
      <c r="S55">
        <v>2</v>
      </c>
      <c r="T55" s="3">
        <v>0</v>
      </c>
      <c r="U55">
        <v>4</v>
      </c>
      <c r="V55" s="3">
        <v>0</v>
      </c>
      <c r="W55" s="3"/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/>
      <c r="AG55" s="3"/>
      <c r="AH55" t="s">
        <v>47</v>
      </c>
      <c r="AI55" t="s">
        <v>50</v>
      </c>
      <c r="AJ55" s="3"/>
      <c r="AM55" t="s">
        <v>1067</v>
      </c>
      <c r="AN55">
        <v>-122.50702766000001</v>
      </c>
      <c r="AO55">
        <v>37.780055439999998</v>
      </c>
    </row>
    <row r="56" spans="1:41">
      <c r="A56" s="4">
        <v>43899</v>
      </c>
      <c r="B56" s="1">
        <v>1</v>
      </c>
      <c r="C56">
        <v>1</v>
      </c>
      <c r="D56" s="1">
        <v>14393</v>
      </c>
      <c r="E56" s="4" t="s">
        <v>42</v>
      </c>
      <c r="F56" s="4" t="s">
        <v>895</v>
      </c>
      <c r="G56" s="1">
        <v>2</v>
      </c>
      <c r="H56" s="1">
        <v>20</v>
      </c>
      <c r="I56" t="s">
        <v>1069</v>
      </c>
      <c r="K56" t="s">
        <v>945</v>
      </c>
      <c r="N56" t="s">
        <v>46</v>
      </c>
      <c r="O56" t="s">
        <v>950</v>
      </c>
      <c r="Q56" s="3">
        <f t="shared" si="0"/>
        <v>4</v>
      </c>
      <c r="R56" s="3">
        <v>1</v>
      </c>
      <c r="S56" s="3">
        <v>0</v>
      </c>
      <c r="T56">
        <v>1</v>
      </c>
      <c r="U56">
        <v>3</v>
      </c>
      <c r="V56" s="3">
        <v>0</v>
      </c>
      <c r="W56" s="3"/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/>
      <c r="AG56" s="3"/>
      <c r="AH56" t="s">
        <v>47</v>
      </c>
      <c r="AI56" t="s">
        <v>50</v>
      </c>
      <c r="AJ56" s="3"/>
      <c r="AM56" t="s">
        <v>1070</v>
      </c>
      <c r="AN56">
        <v>-122.50727617</v>
      </c>
      <c r="AO56">
        <v>37.780100939999997</v>
      </c>
    </row>
    <row r="57" spans="1:41">
      <c r="A57" s="4">
        <v>43899</v>
      </c>
      <c r="B57" s="1">
        <v>1</v>
      </c>
      <c r="C57">
        <v>1</v>
      </c>
      <c r="D57" s="1">
        <v>14393</v>
      </c>
      <c r="E57" s="4" t="s">
        <v>42</v>
      </c>
      <c r="F57" s="4" t="s">
        <v>895</v>
      </c>
      <c r="G57" s="1">
        <v>2</v>
      </c>
      <c r="H57" s="1" t="s">
        <v>1017</v>
      </c>
      <c r="I57">
        <v>372</v>
      </c>
      <c r="K57" t="s">
        <v>945</v>
      </c>
      <c r="N57" t="s">
        <v>477</v>
      </c>
      <c r="O57" t="s">
        <v>976</v>
      </c>
      <c r="Q57" s="3">
        <f t="shared" si="0"/>
        <v>2</v>
      </c>
      <c r="R57" s="3">
        <v>1</v>
      </c>
      <c r="S57">
        <v>1</v>
      </c>
      <c r="T57" s="3">
        <v>0</v>
      </c>
      <c r="U57">
        <v>1</v>
      </c>
      <c r="V57" s="3">
        <v>0</v>
      </c>
      <c r="W57" s="3"/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/>
      <c r="AG57" s="3"/>
      <c r="AH57" t="s">
        <v>47</v>
      </c>
      <c r="AI57" t="s">
        <v>48</v>
      </c>
      <c r="AJ57" s="3"/>
      <c r="AL57" t="s">
        <v>1072</v>
      </c>
      <c r="AM57" t="s">
        <v>1073</v>
      </c>
      <c r="AN57">
        <v>-122.50741738000001</v>
      </c>
      <c r="AO57">
        <v>37.780119769999999</v>
      </c>
    </row>
    <row r="58" spans="1:41">
      <c r="A58" s="4">
        <v>43899</v>
      </c>
      <c r="B58" s="1">
        <v>1</v>
      </c>
      <c r="C58">
        <v>1</v>
      </c>
      <c r="D58" s="1">
        <v>14393</v>
      </c>
      <c r="E58" s="4" t="s">
        <v>42</v>
      </c>
      <c r="F58" s="4" t="s">
        <v>895</v>
      </c>
      <c r="G58" s="1">
        <v>2</v>
      </c>
      <c r="H58" s="1" t="s">
        <v>1018</v>
      </c>
      <c r="I58" t="s">
        <v>1074</v>
      </c>
      <c r="K58" t="s">
        <v>945</v>
      </c>
      <c r="N58" t="s">
        <v>46</v>
      </c>
      <c r="O58" t="s">
        <v>1066</v>
      </c>
      <c r="Q58" s="3">
        <f t="shared" si="0"/>
        <v>5</v>
      </c>
      <c r="R58" s="3">
        <v>1</v>
      </c>
      <c r="S58">
        <v>1</v>
      </c>
      <c r="T58" s="3">
        <v>0</v>
      </c>
      <c r="U58" s="3">
        <v>0</v>
      </c>
      <c r="V58">
        <v>2</v>
      </c>
      <c r="W58">
        <v>2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/>
      <c r="AG58" s="3"/>
      <c r="AH58" t="s">
        <v>47</v>
      </c>
      <c r="AI58" t="s">
        <v>50</v>
      </c>
      <c r="AJ58" s="3"/>
      <c r="AL58" t="s">
        <v>1075</v>
      </c>
      <c r="AM58" t="s">
        <v>1076</v>
      </c>
      <c r="AN58">
        <v>-122.50819169</v>
      </c>
      <c r="AO58">
        <v>37.780064979999999</v>
      </c>
    </row>
    <row r="59" spans="1:41">
      <c r="A59" s="4">
        <v>43899</v>
      </c>
      <c r="B59" s="1">
        <v>1</v>
      </c>
      <c r="C59">
        <v>1</v>
      </c>
      <c r="D59" s="1">
        <v>14393</v>
      </c>
      <c r="E59" s="4" t="s">
        <v>42</v>
      </c>
      <c r="F59" s="4" t="s">
        <v>895</v>
      </c>
      <c r="G59" s="1">
        <v>2</v>
      </c>
      <c r="H59" s="1" t="s">
        <v>1023</v>
      </c>
      <c r="I59" t="s">
        <v>1078</v>
      </c>
      <c r="K59" t="s">
        <v>945</v>
      </c>
      <c r="N59" t="s">
        <v>46</v>
      </c>
      <c r="O59" t="s">
        <v>1031</v>
      </c>
      <c r="Q59" s="3">
        <f t="shared" si="0"/>
        <v>3</v>
      </c>
      <c r="R59" s="3">
        <v>1</v>
      </c>
      <c r="S59" s="3">
        <v>0</v>
      </c>
      <c r="T59" s="3">
        <v>0</v>
      </c>
      <c r="U59">
        <v>3</v>
      </c>
      <c r="V59" s="3">
        <v>0</v>
      </c>
      <c r="W59" s="3"/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/>
      <c r="AG59" s="3"/>
      <c r="AH59" t="s">
        <v>47</v>
      </c>
      <c r="AI59" t="s">
        <v>48</v>
      </c>
      <c r="AJ59" s="3"/>
      <c r="AM59" t="s">
        <v>1079</v>
      </c>
      <c r="AN59">
        <v>-122.50850148000001</v>
      </c>
      <c r="AO59">
        <v>37.780055359999999</v>
      </c>
    </row>
    <row r="60" spans="1:41">
      <c r="A60" s="4">
        <v>43899</v>
      </c>
      <c r="B60" s="1">
        <v>1</v>
      </c>
      <c r="C60">
        <v>1</v>
      </c>
      <c r="D60" s="1">
        <v>14393</v>
      </c>
      <c r="E60" s="4" t="s">
        <v>42</v>
      </c>
      <c r="F60" s="4" t="s">
        <v>895</v>
      </c>
      <c r="G60" s="1">
        <v>2</v>
      </c>
      <c r="H60" s="1" t="s">
        <v>1026</v>
      </c>
      <c r="I60">
        <v>512</v>
      </c>
      <c r="K60" t="s">
        <v>945</v>
      </c>
      <c r="N60" t="s">
        <v>46</v>
      </c>
      <c r="O60" t="s">
        <v>950</v>
      </c>
      <c r="Q60" s="3">
        <f t="shared" si="0"/>
        <v>3</v>
      </c>
      <c r="R60" s="3">
        <v>1</v>
      </c>
      <c r="S60">
        <v>1</v>
      </c>
      <c r="T60" s="3">
        <v>0</v>
      </c>
      <c r="U60">
        <v>2</v>
      </c>
      <c r="V60" s="3">
        <v>0</v>
      </c>
      <c r="W60" s="3"/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/>
      <c r="AG60" s="3"/>
      <c r="AH60" t="s">
        <v>47</v>
      </c>
      <c r="AI60" t="s">
        <v>48</v>
      </c>
      <c r="AJ60" s="3"/>
      <c r="AM60" t="s">
        <v>1080</v>
      </c>
      <c r="AN60">
        <v>-122.50876418</v>
      </c>
      <c r="AO60">
        <v>37.780020489999998</v>
      </c>
    </row>
    <row r="61" spans="1:41">
      <c r="A61" s="4">
        <v>43899</v>
      </c>
      <c r="B61" s="1">
        <v>1</v>
      </c>
      <c r="C61">
        <v>1</v>
      </c>
      <c r="D61" s="1">
        <v>14393</v>
      </c>
      <c r="E61" s="4" t="s">
        <v>42</v>
      </c>
      <c r="F61" s="4" t="s">
        <v>895</v>
      </c>
      <c r="G61" s="1">
        <v>2</v>
      </c>
      <c r="H61" s="1">
        <v>21</v>
      </c>
      <c r="I61" t="s">
        <v>1081</v>
      </c>
      <c r="K61" t="s">
        <v>945</v>
      </c>
      <c r="N61" t="s">
        <v>46</v>
      </c>
      <c r="O61" t="s">
        <v>1082</v>
      </c>
      <c r="Q61" s="3">
        <f t="shared" si="0"/>
        <v>5</v>
      </c>
      <c r="R61" s="3">
        <v>1</v>
      </c>
      <c r="S61">
        <v>1</v>
      </c>
      <c r="T61" s="3">
        <v>0</v>
      </c>
      <c r="U61">
        <v>2</v>
      </c>
      <c r="V61">
        <v>1</v>
      </c>
      <c r="W61">
        <v>1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/>
      <c r="AG61" s="3"/>
      <c r="AH61" t="s">
        <v>88</v>
      </c>
      <c r="AI61" t="s">
        <v>48</v>
      </c>
      <c r="AJ61" s="3"/>
      <c r="AM61" t="s">
        <v>1083</v>
      </c>
      <c r="AN61">
        <v>-122.50892297</v>
      </c>
      <c r="AO61">
        <v>37.780014450000003</v>
      </c>
    </row>
    <row r="62" spans="1:41">
      <c r="A62" s="4">
        <v>43899</v>
      </c>
      <c r="B62" s="1">
        <v>1</v>
      </c>
      <c r="C62">
        <v>1</v>
      </c>
      <c r="D62" s="1">
        <v>14393</v>
      </c>
      <c r="E62" s="4" t="s">
        <v>42</v>
      </c>
      <c r="F62" s="4" t="s">
        <v>895</v>
      </c>
      <c r="G62" s="1">
        <v>2</v>
      </c>
      <c r="H62" s="1">
        <v>22</v>
      </c>
      <c r="I62">
        <v>680</v>
      </c>
      <c r="K62" t="s">
        <v>945</v>
      </c>
      <c r="N62" t="s">
        <v>53</v>
      </c>
      <c r="O62" t="s">
        <v>1085</v>
      </c>
      <c r="Q62" s="3">
        <f t="shared" si="0"/>
        <v>3</v>
      </c>
      <c r="R62" s="3">
        <v>1</v>
      </c>
      <c r="S62" s="3">
        <v>0</v>
      </c>
      <c r="T62" s="3">
        <v>0</v>
      </c>
      <c r="U62" s="3">
        <v>0</v>
      </c>
      <c r="V62">
        <v>2</v>
      </c>
      <c r="W62">
        <v>1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/>
      <c r="AG62" s="3"/>
      <c r="AH62" t="s">
        <v>47</v>
      </c>
      <c r="AI62" t="s">
        <v>50</v>
      </c>
      <c r="AJ62" s="3" t="s">
        <v>135</v>
      </c>
      <c r="AL62" t="s">
        <v>1086</v>
      </c>
      <c r="AM62" t="s">
        <v>1087</v>
      </c>
      <c r="AN62">
        <v>-122.5112915</v>
      </c>
      <c r="AO62">
        <v>37.779978589999999</v>
      </c>
    </row>
    <row r="63" spans="1:41">
      <c r="A63" s="4">
        <v>43899</v>
      </c>
      <c r="B63" s="1">
        <v>1</v>
      </c>
      <c r="C63">
        <v>1</v>
      </c>
      <c r="D63" s="1">
        <v>14393</v>
      </c>
      <c r="E63" s="4" t="s">
        <v>42</v>
      </c>
      <c r="F63" s="4" t="s">
        <v>895</v>
      </c>
      <c r="G63" s="1">
        <v>2</v>
      </c>
      <c r="H63" s="1" t="s">
        <v>1031</v>
      </c>
      <c r="I63">
        <v>902</v>
      </c>
      <c r="K63" t="s">
        <v>945</v>
      </c>
      <c r="N63" t="s">
        <v>46</v>
      </c>
      <c r="O63" t="s">
        <v>1088</v>
      </c>
      <c r="Q63" s="3">
        <f t="shared" si="0"/>
        <v>2</v>
      </c>
      <c r="R63" s="3">
        <v>1</v>
      </c>
      <c r="S63" s="3">
        <v>0</v>
      </c>
      <c r="T63" s="3">
        <v>0</v>
      </c>
      <c r="U63" s="3">
        <v>0</v>
      </c>
      <c r="V63">
        <v>2</v>
      </c>
      <c r="W63" s="3"/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/>
      <c r="AG63" s="3"/>
      <c r="AH63" t="s">
        <v>88</v>
      </c>
      <c r="AI63" t="s">
        <v>50</v>
      </c>
      <c r="AJ63" s="3"/>
      <c r="AM63" t="s">
        <v>1089</v>
      </c>
      <c r="AN63">
        <v>-122.51271537</v>
      </c>
      <c r="AO63">
        <v>37.779134069999998</v>
      </c>
    </row>
    <row r="64" spans="1:41">
      <c r="A64" s="4">
        <v>43899</v>
      </c>
      <c r="B64" s="1">
        <v>1</v>
      </c>
      <c r="C64">
        <v>1</v>
      </c>
      <c r="D64" s="1">
        <v>14393</v>
      </c>
      <c r="E64" s="4" t="s">
        <v>42</v>
      </c>
      <c r="F64" s="4" t="s">
        <v>895</v>
      </c>
      <c r="G64" s="1">
        <v>2</v>
      </c>
      <c r="H64" s="1" t="s">
        <v>914</v>
      </c>
      <c r="I64" t="s">
        <v>1091</v>
      </c>
      <c r="K64" t="s">
        <v>2314</v>
      </c>
      <c r="N64" t="s">
        <v>46</v>
      </c>
      <c r="O64" t="s">
        <v>1057</v>
      </c>
      <c r="Q64" s="3">
        <f t="shared" si="0"/>
        <v>3</v>
      </c>
      <c r="R64" s="3">
        <v>1</v>
      </c>
      <c r="S64">
        <v>1</v>
      </c>
      <c r="T64" s="3">
        <v>0</v>
      </c>
      <c r="U64">
        <v>2</v>
      </c>
      <c r="V64" s="3">
        <v>0</v>
      </c>
      <c r="W64" s="3"/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/>
      <c r="AG64" s="3"/>
      <c r="AH64" t="s">
        <v>47</v>
      </c>
      <c r="AI64" t="s">
        <v>48</v>
      </c>
      <c r="AJ64" s="3"/>
      <c r="AM64" t="s">
        <v>1093</v>
      </c>
      <c r="AN64">
        <v>-122.50293689999999</v>
      </c>
      <c r="AO64">
        <v>37.779988250000002</v>
      </c>
    </row>
    <row r="65" spans="1:41">
      <c r="A65" s="4">
        <v>43899</v>
      </c>
      <c r="B65" s="1">
        <v>1</v>
      </c>
      <c r="C65">
        <v>1</v>
      </c>
      <c r="D65" s="1">
        <v>14393</v>
      </c>
      <c r="E65" s="4" t="s">
        <v>42</v>
      </c>
      <c r="F65" s="4" t="s">
        <v>895</v>
      </c>
      <c r="G65" s="1">
        <v>2</v>
      </c>
      <c r="H65" s="1" t="s">
        <v>1036</v>
      </c>
      <c r="I65">
        <v>460</v>
      </c>
      <c r="K65" t="s">
        <v>2314</v>
      </c>
      <c r="N65" t="s">
        <v>46</v>
      </c>
      <c r="O65" t="s">
        <v>968</v>
      </c>
      <c r="Q65" s="3">
        <f t="shared" si="0"/>
        <v>2</v>
      </c>
      <c r="R65" s="3">
        <v>1</v>
      </c>
      <c r="S65">
        <v>1</v>
      </c>
      <c r="T65" s="3">
        <v>0</v>
      </c>
      <c r="U65">
        <v>1</v>
      </c>
      <c r="V65" s="3">
        <v>0</v>
      </c>
      <c r="W65" s="3"/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/>
      <c r="AG65" s="3"/>
      <c r="AH65" t="s">
        <v>47</v>
      </c>
      <c r="AI65" t="s">
        <v>48</v>
      </c>
      <c r="AJ65" s="3"/>
      <c r="AM65" t="s">
        <v>1095</v>
      </c>
      <c r="AN65">
        <v>-122.50294882</v>
      </c>
      <c r="AO65">
        <v>37.780096980000003</v>
      </c>
    </row>
    <row r="66" spans="1:41">
      <c r="A66" s="4">
        <v>43899</v>
      </c>
      <c r="B66" s="1">
        <v>1</v>
      </c>
      <c r="C66">
        <v>1</v>
      </c>
      <c r="D66" s="1">
        <v>14393</v>
      </c>
      <c r="E66" s="4" t="s">
        <v>42</v>
      </c>
      <c r="F66" s="4" t="s">
        <v>895</v>
      </c>
      <c r="G66" s="1">
        <v>2</v>
      </c>
      <c r="H66" s="1" t="s">
        <v>1039</v>
      </c>
      <c r="I66">
        <v>456</v>
      </c>
      <c r="K66" t="s">
        <v>2314</v>
      </c>
      <c r="N66" t="s">
        <v>46</v>
      </c>
      <c r="O66" t="s">
        <v>989</v>
      </c>
      <c r="Q66" s="3">
        <f t="shared" si="0"/>
        <v>2</v>
      </c>
      <c r="R66" s="3">
        <v>1</v>
      </c>
      <c r="S66">
        <v>1</v>
      </c>
      <c r="T66" s="3">
        <v>0</v>
      </c>
      <c r="U66">
        <v>1</v>
      </c>
      <c r="V66" s="3">
        <v>0</v>
      </c>
      <c r="W66" s="3"/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/>
      <c r="AG66" s="3"/>
      <c r="AH66" t="s">
        <v>88</v>
      </c>
      <c r="AI66" t="s">
        <v>48</v>
      </c>
      <c r="AJ66" s="3"/>
      <c r="AM66" t="s">
        <v>1096</v>
      </c>
      <c r="AN66">
        <v>-122.50295785</v>
      </c>
      <c r="AO66">
        <v>37.780195470000002</v>
      </c>
    </row>
    <row r="67" spans="1:41">
      <c r="A67" s="4">
        <v>43899</v>
      </c>
      <c r="B67" s="1">
        <v>1</v>
      </c>
      <c r="C67">
        <v>1</v>
      </c>
      <c r="D67" s="1">
        <v>14393</v>
      </c>
      <c r="E67" s="4" t="s">
        <v>42</v>
      </c>
      <c r="F67" s="4" t="s">
        <v>895</v>
      </c>
      <c r="G67" s="1">
        <v>2</v>
      </c>
      <c r="H67" s="1">
        <v>23</v>
      </c>
      <c r="I67" t="s">
        <v>1098</v>
      </c>
      <c r="K67" t="s">
        <v>2314</v>
      </c>
      <c r="N67" t="s">
        <v>46</v>
      </c>
      <c r="O67" t="s">
        <v>1099</v>
      </c>
      <c r="Q67" s="3">
        <f t="shared" ref="Q67:Q130" si="1">SUM(S67:AE67)</f>
        <v>5</v>
      </c>
      <c r="R67" s="3">
        <v>1</v>
      </c>
      <c r="S67">
        <v>2</v>
      </c>
      <c r="T67" s="3">
        <v>0</v>
      </c>
      <c r="U67">
        <v>3</v>
      </c>
      <c r="V67" s="3">
        <v>0</v>
      </c>
      <c r="W67" s="3"/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/>
      <c r="AG67" s="3"/>
      <c r="AH67" t="s">
        <v>88</v>
      </c>
      <c r="AI67" t="s">
        <v>48</v>
      </c>
      <c r="AJ67" s="3"/>
      <c r="AK67" t="s">
        <v>1051</v>
      </c>
      <c r="AM67" t="s">
        <v>1100</v>
      </c>
      <c r="AN67">
        <v>-122.50293196</v>
      </c>
      <c r="AO67">
        <v>37.780257589999998</v>
      </c>
    </row>
    <row r="68" spans="1:41">
      <c r="A68" s="4">
        <v>43899</v>
      </c>
      <c r="B68" s="1">
        <v>1</v>
      </c>
      <c r="C68">
        <v>1</v>
      </c>
      <c r="D68" s="1">
        <v>14393</v>
      </c>
      <c r="E68" s="4" t="s">
        <v>42</v>
      </c>
      <c r="F68" s="4" t="s">
        <v>895</v>
      </c>
      <c r="G68" s="1">
        <v>2</v>
      </c>
      <c r="H68" s="1">
        <v>24</v>
      </c>
      <c r="I68" t="s">
        <v>1102</v>
      </c>
      <c r="K68" t="s">
        <v>2314</v>
      </c>
      <c r="N68" t="s">
        <v>46</v>
      </c>
      <c r="O68" t="s">
        <v>960</v>
      </c>
      <c r="Q68" s="3">
        <f t="shared" si="1"/>
        <v>4</v>
      </c>
      <c r="R68" s="3">
        <v>1</v>
      </c>
      <c r="S68" s="3">
        <v>0</v>
      </c>
      <c r="T68">
        <v>1</v>
      </c>
      <c r="U68">
        <v>3</v>
      </c>
      <c r="V68" s="3">
        <v>0</v>
      </c>
      <c r="W68" s="3"/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/>
      <c r="AG68" s="3"/>
      <c r="AH68" t="s">
        <v>88</v>
      </c>
      <c r="AI68" t="s">
        <v>48</v>
      </c>
      <c r="AJ68" s="3"/>
      <c r="AM68" t="s">
        <v>1103</v>
      </c>
      <c r="AN68">
        <v>-122.50296993000001</v>
      </c>
      <c r="AO68">
        <v>37.780470950000002</v>
      </c>
    </row>
    <row r="69" spans="1:41">
      <c r="A69" s="4">
        <v>43899</v>
      </c>
      <c r="B69" s="1">
        <v>1</v>
      </c>
      <c r="C69">
        <v>1</v>
      </c>
      <c r="D69" s="1">
        <v>14393</v>
      </c>
      <c r="E69" s="4" t="s">
        <v>42</v>
      </c>
      <c r="F69" s="4" t="s">
        <v>895</v>
      </c>
      <c r="G69" s="1">
        <v>2</v>
      </c>
      <c r="H69" s="1" t="s">
        <v>1009</v>
      </c>
      <c r="I69">
        <v>432</v>
      </c>
      <c r="K69" t="s">
        <v>2314</v>
      </c>
      <c r="N69" t="s">
        <v>46</v>
      </c>
      <c r="O69" t="s">
        <v>1003</v>
      </c>
      <c r="Q69" s="3">
        <f t="shared" si="1"/>
        <v>2</v>
      </c>
      <c r="R69" s="3">
        <v>1</v>
      </c>
      <c r="S69">
        <v>1</v>
      </c>
      <c r="T69" s="3">
        <v>0</v>
      </c>
      <c r="U69">
        <v>1</v>
      </c>
      <c r="V69" s="3">
        <v>0</v>
      </c>
      <c r="W69" s="3"/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/>
      <c r="AG69" s="3"/>
      <c r="AH69" t="s">
        <v>88</v>
      </c>
      <c r="AI69" t="s">
        <v>48</v>
      </c>
      <c r="AJ69" s="3"/>
      <c r="AM69" t="s">
        <v>1105</v>
      </c>
      <c r="AN69">
        <v>-122.50299375</v>
      </c>
      <c r="AO69">
        <v>37.780605659999999</v>
      </c>
    </row>
    <row r="70" spans="1:41">
      <c r="A70" s="4">
        <v>43899</v>
      </c>
      <c r="B70" s="1">
        <v>1</v>
      </c>
      <c r="C70">
        <v>1</v>
      </c>
      <c r="D70" s="1">
        <v>14393</v>
      </c>
      <c r="E70" s="4" t="s">
        <v>42</v>
      </c>
      <c r="F70" s="4" t="s">
        <v>895</v>
      </c>
      <c r="G70" s="1">
        <v>2</v>
      </c>
      <c r="H70" s="1" t="s">
        <v>950</v>
      </c>
      <c r="I70">
        <v>422</v>
      </c>
      <c r="K70" t="s">
        <v>2314</v>
      </c>
      <c r="N70" t="s">
        <v>46</v>
      </c>
      <c r="O70" t="s">
        <v>906</v>
      </c>
      <c r="Q70" s="3">
        <f t="shared" si="1"/>
        <v>1</v>
      </c>
      <c r="R70" s="3">
        <v>1</v>
      </c>
      <c r="S70" s="3">
        <v>0</v>
      </c>
      <c r="T70" s="3">
        <v>0</v>
      </c>
      <c r="U70">
        <v>1</v>
      </c>
      <c r="V70" s="3">
        <v>0</v>
      </c>
      <c r="W70" s="3"/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/>
      <c r="AG70" s="3"/>
      <c r="AH70" t="s">
        <v>88</v>
      </c>
      <c r="AI70" t="s">
        <v>48</v>
      </c>
      <c r="AJ70" s="3"/>
      <c r="AM70" t="s">
        <v>1107</v>
      </c>
      <c r="AN70">
        <v>-122.50299518999999</v>
      </c>
      <c r="AO70">
        <v>37.780729020000003</v>
      </c>
    </row>
    <row r="71" spans="1:41">
      <c r="A71" s="4">
        <v>43899</v>
      </c>
      <c r="B71" s="1">
        <v>1</v>
      </c>
      <c r="C71">
        <v>1</v>
      </c>
      <c r="D71" s="1">
        <v>14393</v>
      </c>
      <c r="E71" s="4" t="s">
        <v>42</v>
      </c>
      <c r="F71" s="4" t="s">
        <v>895</v>
      </c>
      <c r="G71" s="1">
        <v>2</v>
      </c>
      <c r="H71" s="1" t="s">
        <v>1046</v>
      </c>
      <c r="I71" t="s">
        <v>1109</v>
      </c>
      <c r="K71" t="s">
        <v>2314</v>
      </c>
      <c r="N71" t="s">
        <v>46</v>
      </c>
      <c r="O71" t="s">
        <v>1062</v>
      </c>
      <c r="Q71" s="3">
        <f t="shared" si="1"/>
        <v>5</v>
      </c>
      <c r="R71" s="3">
        <v>1</v>
      </c>
      <c r="S71">
        <v>1</v>
      </c>
      <c r="T71">
        <v>1</v>
      </c>
      <c r="U71">
        <v>3</v>
      </c>
      <c r="V71" s="3">
        <v>0</v>
      </c>
      <c r="W71" s="3"/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/>
      <c r="AG71" s="3"/>
      <c r="AH71" t="s">
        <v>88</v>
      </c>
      <c r="AI71" t="s">
        <v>48</v>
      </c>
      <c r="AJ71" s="3"/>
      <c r="AM71" t="s">
        <v>1110</v>
      </c>
      <c r="AN71">
        <v>-122.50297906999999</v>
      </c>
      <c r="AO71">
        <v>37.780802340000001</v>
      </c>
    </row>
    <row r="72" spans="1:41">
      <c r="A72" s="4">
        <v>43899</v>
      </c>
      <c r="B72" s="1">
        <v>1</v>
      </c>
      <c r="C72">
        <v>1</v>
      </c>
      <c r="D72" s="1">
        <v>14393</v>
      </c>
      <c r="E72" s="4" t="s">
        <v>42</v>
      </c>
      <c r="F72" s="4" t="s">
        <v>895</v>
      </c>
      <c r="G72" s="1">
        <v>2</v>
      </c>
      <c r="H72" s="1" t="s">
        <v>990</v>
      </c>
      <c r="I72">
        <v>410</v>
      </c>
      <c r="K72" t="s">
        <v>2314</v>
      </c>
      <c r="N72" t="s">
        <v>46</v>
      </c>
      <c r="O72" t="s">
        <v>950</v>
      </c>
      <c r="Q72" s="3">
        <f t="shared" si="1"/>
        <v>3</v>
      </c>
      <c r="R72" s="3">
        <v>1</v>
      </c>
      <c r="S72" s="3">
        <v>0</v>
      </c>
      <c r="T72">
        <v>1</v>
      </c>
      <c r="U72">
        <v>2</v>
      </c>
      <c r="V72" s="3">
        <v>0</v>
      </c>
      <c r="W72" s="3"/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/>
      <c r="AG72" s="3"/>
      <c r="AH72" t="s">
        <v>88</v>
      </c>
      <c r="AI72" t="s">
        <v>48</v>
      </c>
      <c r="AJ72" s="3"/>
      <c r="AM72" t="s">
        <v>1112</v>
      </c>
      <c r="AN72">
        <v>-122.50299167999999</v>
      </c>
      <c r="AO72">
        <v>37.780946319999998</v>
      </c>
    </row>
    <row r="73" spans="1:41">
      <c r="A73" s="4">
        <v>43899</v>
      </c>
      <c r="B73" s="1">
        <v>1</v>
      </c>
      <c r="C73">
        <v>1</v>
      </c>
      <c r="D73" s="1">
        <v>14393</v>
      </c>
      <c r="E73" s="4" t="s">
        <v>42</v>
      </c>
      <c r="F73" s="4" t="s">
        <v>895</v>
      </c>
      <c r="G73" s="1">
        <v>2</v>
      </c>
      <c r="H73" s="1">
        <v>25</v>
      </c>
      <c r="I73" t="s">
        <v>1113</v>
      </c>
      <c r="K73" t="s">
        <v>2314</v>
      </c>
      <c r="N73" t="s">
        <v>46</v>
      </c>
      <c r="O73" t="s">
        <v>990</v>
      </c>
      <c r="Q73" s="3">
        <f t="shared" si="1"/>
        <v>3</v>
      </c>
      <c r="R73" s="3">
        <v>1</v>
      </c>
      <c r="S73">
        <v>1</v>
      </c>
      <c r="T73" s="3">
        <v>0</v>
      </c>
      <c r="U73">
        <v>2</v>
      </c>
      <c r="V73" s="3">
        <v>0</v>
      </c>
      <c r="W73" s="3"/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/>
      <c r="AG73" s="3"/>
      <c r="AH73" t="s">
        <v>88</v>
      </c>
      <c r="AI73" t="s">
        <v>48</v>
      </c>
      <c r="AJ73" s="3"/>
      <c r="AM73" t="s">
        <v>1114</v>
      </c>
      <c r="AN73">
        <v>-122.50302775999999</v>
      </c>
      <c r="AO73">
        <v>37.78102793</v>
      </c>
    </row>
    <row r="74" spans="1:41">
      <c r="A74" s="4">
        <v>43899</v>
      </c>
      <c r="B74" s="1">
        <v>1</v>
      </c>
      <c r="C74">
        <v>1</v>
      </c>
      <c r="D74" s="1">
        <v>14393</v>
      </c>
      <c r="E74" s="4" t="s">
        <v>42</v>
      </c>
      <c r="F74" s="4" t="s">
        <v>895</v>
      </c>
      <c r="G74" s="1">
        <v>2</v>
      </c>
      <c r="H74" s="1">
        <v>26</v>
      </c>
      <c r="I74">
        <v>4033</v>
      </c>
      <c r="K74" t="s">
        <v>1116</v>
      </c>
      <c r="N74" t="s">
        <v>46</v>
      </c>
      <c r="O74" t="s">
        <v>1014</v>
      </c>
      <c r="Q74" s="3">
        <f t="shared" si="1"/>
        <v>2</v>
      </c>
      <c r="R74" s="3">
        <v>1</v>
      </c>
      <c r="S74" s="3">
        <v>0</v>
      </c>
      <c r="T74" s="3">
        <v>0</v>
      </c>
      <c r="U74">
        <v>2</v>
      </c>
      <c r="V74" s="3">
        <v>0</v>
      </c>
      <c r="W74" s="3"/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/>
      <c r="AG74" s="3"/>
      <c r="AH74" t="s">
        <v>47</v>
      </c>
      <c r="AI74" t="s">
        <v>50</v>
      </c>
      <c r="AJ74" s="3"/>
      <c r="AM74" t="s">
        <v>1117</v>
      </c>
      <c r="AN74">
        <v>-122.50264149</v>
      </c>
      <c r="AO74">
        <v>37.781173019999997</v>
      </c>
    </row>
    <row r="75" spans="1:41">
      <c r="A75" s="4">
        <v>43899</v>
      </c>
      <c r="B75" s="1">
        <v>1</v>
      </c>
      <c r="C75">
        <v>1</v>
      </c>
      <c r="D75" s="1">
        <v>14393</v>
      </c>
      <c r="E75" s="4" t="s">
        <v>42</v>
      </c>
      <c r="F75" s="4" t="s">
        <v>895</v>
      </c>
      <c r="G75" s="1">
        <v>2</v>
      </c>
      <c r="H75" s="1" t="s">
        <v>960</v>
      </c>
      <c r="I75" t="s">
        <v>1119</v>
      </c>
      <c r="K75" t="s">
        <v>2314</v>
      </c>
      <c r="N75" t="s">
        <v>46</v>
      </c>
      <c r="O75" t="s">
        <v>1120</v>
      </c>
      <c r="Q75" s="3">
        <f t="shared" si="1"/>
        <v>6</v>
      </c>
      <c r="R75" s="3">
        <v>1</v>
      </c>
      <c r="S75">
        <v>1</v>
      </c>
      <c r="T75">
        <v>1</v>
      </c>
      <c r="U75">
        <v>4</v>
      </c>
      <c r="V75" s="3">
        <v>0</v>
      </c>
      <c r="W75" s="3"/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/>
      <c r="AG75" s="3"/>
      <c r="AH75" t="s">
        <v>47</v>
      </c>
      <c r="AI75" t="s">
        <v>50</v>
      </c>
      <c r="AJ75" s="3"/>
      <c r="AM75" t="s">
        <v>1121</v>
      </c>
      <c r="AN75">
        <v>-122.5031931</v>
      </c>
      <c r="AO75">
        <v>37.781084100000001</v>
      </c>
    </row>
    <row r="76" spans="1:41">
      <c r="A76" s="4">
        <v>43899</v>
      </c>
      <c r="B76" s="1">
        <v>1</v>
      </c>
      <c r="C76">
        <v>1</v>
      </c>
      <c r="D76" s="1">
        <v>14393</v>
      </c>
      <c r="E76" s="4" t="s">
        <v>42</v>
      </c>
      <c r="F76" s="4" t="s">
        <v>895</v>
      </c>
      <c r="G76" s="1">
        <v>2</v>
      </c>
      <c r="H76" s="1" t="s">
        <v>1057</v>
      </c>
      <c r="I76">
        <v>415</v>
      </c>
      <c r="K76" t="s">
        <v>2314</v>
      </c>
      <c r="N76" t="s">
        <v>46</v>
      </c>
      <c r="O76" t="s">
        <v>964</v>
      </c>
      <c r="Q76" s="3">
        <f t="shared" si="1"/>
        <v>2</v>
      </c>
      <c r="R76" s="3">
        <v>1</v>
      </c>
      <c r="S76">
        <v>1</v>
      </c>
      <c r="T76" s="3">
        <v>0</v>
      </c>
      <c r="U76">
        <v>1</v>
      </c>
      <c r="V76" s="3">
        <v>0</v>
      </c>
      <c r="W76" s="3"/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/>
      <c r="AG76" s="3"/>
      <c r="AH76" t="s">
        <v>88</v>
      </c>
      <c r="AI76" t="s">
        <v>48</v>
      </c>
      <c r="AJ76" s="3"/>
      <c r="AM76" t="s">
        <v>1123</v>
      </c>
      <c r="AN76">
        <v>-122.503151</v>
      </c>
      <c r="AO76">
        <v>37.780874590000003</v>
      </c>
    </row>
    <row r="77" spans="1:41">
      <c r="A77" s="4">
        <v>43899</v>
      </c>
      <c r="B77" s="1">
        <v>1</v>
      </c>
      <c r="C77">
        <v>1</v>
      </c>
      <c r="D77" s="1">
        <v>14393</v>
      </c>
      <c r="E77" s="4" t="s">
        <v>42</v>
      </c>
      <c r="F77" s="4" t="s">
        <v>895</v>
      </c>
      <c r="G77" s="1">
        <v>2</v>
      </c>
      <c r="H77" s="1" t="s">
        <v>958</v>
      </c>
      <c r="I77" t="s">
        <v>1125</v>
      </c>
      <c r="K77" t="s">
        <v>2314</v>
      </c>
      <c r="N77" t="s">
        <v>46</v>
      </c>
      <c r="O77" t="s">
        <v>1023</v>
      </c>
      <c r="Q77" s="3">
        <f t="shared" si="1"/>
        <v>3</v>
      </c>
      <c r="R77" s="3">
        <v>1</v>
      </c>
      <c r="S77">
        <v>1</v>
      </c>
      <c r="T77" s="3">
        <v>0</v>
      </c>
      <c r="U77">
        <v>2</v>
      </c>
      <c r="V77" s="3">
        <v>0</v>
      </c>
      <c r="W77" s="3"/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/>
      <c r="AG77" s="3"/>
      <c r="AH77" t="s">
        <v>88</v>
      </c>
      <c r="AI77" t="s">
        <v>48</v>
      </c>
      <c r="AJ77" s="3"/>
      <c r="AM77" t="s">
        <v>1126</v>
      </c>
      <c r="AN77">
        <v>-122.50314922</v>
      </c>
      <c r="AO77">
        <v>37.780612769999998</v>
      </c>
    </row>
    <row r="78" spans="1:41">
      <c r="A78" s="4">
        <v>43899</v>
      </c>
      <c r="B78" s="1">
        <v>1</v>
      </c>
      <c r="C78">
        <v>1</v>
      </c>
      <c r="D78" s="1">
        <v>14393</v>
      </c>
      <c r="E78" s="4" t="s">
        <v>42</v>
      </c>
      <c r="F78" s="4" t="s">
        <v>895</v>
      </c>
      <c r="G78" s="1">
        <v>2</v>
      </c>
      <c r="H78" s="1" t="s">
        <v>1064</v>
      </c>
      <c r="I78" t="s">
        <v>1127</v>
      </c>
      <c r="K78" t="s">
        <v>2314</v>
      </c>
      <c r="N78" t="s">
        <v>46</v>
      </c>
      <c r="O78" t="s">
        <v>958</v>
      </c>
      <c r="Q78" s="3">
        <f t="shared" si="1"/>
        <v>4</v>
      </c>
      <c r="R78" s="3">
        <v>1</v>
      </c>
      <c r="S78">
        <v>1</v>
      </c>
      <c r="T78" s="3">
        <v>0</v>
      </c>
      <c r="U78">
        <v>3</v>
      </c>
      <c r="V78" s="3">
        <v>0</v>
      </c>
      <c r="W78" s="3"/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/>
      <c r="AG78" s="3"/>
      <c r="AH78" t="s">
        <v>88</v>
      </c>
      <c r="AI78" t="s">
        <v>48</v>
      </c>
      <c r="AJ78" s="3"/>
      <c r="AM78" t="s">
        <v>1128</v>
      </c>
      <c r="AN78">
        <v>-122.50310463</v>
      </c>
      <c r="AO78">
        <v>37.780468059999997</v>
      </c>
    </row>
    <row r="79" spans="1:41">
      <c r="A79" s="4">
        <v>43899</v>
      </c>
      <c r="B79" s="1">
        <v>1</v>
      </c>
      <c r="C79">
        <v>1</v>
      </c>
      <c r="D79" s="1">
        <v>14393</v>
      </c>
      <c r="E79" s="4" t="s">
        <v>42</v>
      </c>
      <c r="F79" s="4" t="s">
        <v>895</v>
      </c>
      <c r="G79" s="1">
        <v>2</v>
      </c>
      <c r="H79" s="1">
        <v>27</v>
      </c>
      <c r="I79" t="s">
        <v>1130</v>
      </c>
      <c r="K79" t="s">
        <v>2314</v>
      </c>
      <c r="N79" t="s">
        <v>46</v>
      </c>
      <c r="O79" t="s">
        <v>1124</v>
      </c>
      <c r="Q79" s="3">
        <f t="shared" si="1"/>
        <v>6</v>
      </c>
      <c r="R79" s="3">
        <v>1</v>
      </c>
      <c r="S79">
        <v>1</v>
      </c>
      <c r="T79">
        <v>2</v>
      </c>
      <c r="U79">
        <v>3</v>
      </c>
      <c r="V79" s="3">
        <v>0</v>
      </c>
      <c r="W79" s="3"/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/>
      <c r="AG79" s="3">
        <v>1</v>
      </c>
      <c r="AH79" t="s">
        <v>88</v>
      </c>
      <c r="AI79" t="s">
        <v>48</v>
      </c>
      <c r="AJ79" s="3"/>
      <c r="AL79" t="s">
        <v>1131</v>
      </c>
      <c r="AM79" t="s">
        <v>1132</v>
      </c>
      <c r="AN79">
        <v>-122.50311861</v>
      </c>
      <c r="AO79">
        <v>37.7803057</v>
      </c>
    </row>
    <row r="80" spans="1:41">
      <c r="A80" s="4">
        <v>43899</v>
      </c>
      <c r="B80" s="1">
        <v>1</v>
      </c>
      <c r="C80">
        <v>1</v>
      </c>
      <c r="D80" s="1">
        <v>14393</v>
      </c>
      <c r="E80" s="4" t="s">
        <v>42</v>
      </c>
      <c r="F80" s="4" t="s">
        <v>895</v>
      </c>
      <c r="G80" s="1">
        <v>2</v>
      </c>
      <c r="H80" s="1">
        <v>28</v>
      </c>
      <c r="I80">
        <v>451</v>
      </c>
      <c r="K80" t="s">
        <v>2314</v>
      </c>
      <c r="N80" t="s">
        <v>46</v>
      </c>
      <c r="O80" t="s">
        <v>981</v>
      </c>
      <c r="Q80" s="3">
        <f t="shared" si="1"/>
        <v>2</v>
      </c>
      <c r="R80" s="3">
        <v>1</v>
      </c>
      <c r="S80" s="3">
        <v>0</v>
      </c>
      <c r="T80">
        <v>1</v>
      </c>
      <c r="U80">
        <v>1</v>
      </c>
      <c r="V80" s="3">
        <v>0</v>
      </c>
      <c r="W80" s="3"/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/>
      <c r="AG80" s="3"/>
      <c r="AH80" t="s">
        <v>88</v>
      </c>
      <c r="AI80" t="s">
        <v>48</v>
      </c>
      <c r="AJ80" s="3"/>
      <c r="AM80" t="s">
        <v>1134</v>
      </c>
      <c r="AN80">
        <v>-122.50310846000001</v>
      </c>
      <c r="AO80">
        <v>37.780171879999997</v>
      </c>
    </row>
    <row r="81" spans="1:41">
      <c r="A81" s="4">
        <v>43899</v>
      </c>
      <c r="B81" s="1">
        <v>1</v>
      </c>
      <c r="C81">
        <v>1</v>
      </c>
      <c r="D81" s="1">
        <v>14393</v>
      </c>
      <c r="E81" s="4" t="s">
        <v>42</v>
      </c>
      <c r="F81" s="4" t="s">
        <v>895</v>
      </c>
      <c r="G81" s="1">
        <v>2</v>
      </c>
      <c r="H81" s="1" t="s">
        <v>1068</v>
      </c>
      <c r="I81">
        <v>455</v>
      </c>
      <c r="K81" t="s">
        <v>2314</v>
      </c>
      <c r="N81" t="s">
        <v>46</v>
      </c>
      <c r="O81" t="s">
        <v>918</v>
      </c>
      <c r="Q81" s="3">
        <f t="shared" si="1"/>
        <v>2</v>
      </c>
      <c r="R81" s="3">
        <v>1</v>
      </c>
      <c r="S81" s="3">
        <v>0</v>
      </c>
      <c r="T81" s="3">
        <v>0</v>
      </c>
      <c r="U81">
        <v>2</v>
      </c>
      <c r="V81" s="3">
        <v>0</v>
      </c>
      <c r="W81" s="3"/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/>
      <c r="AG81" s="3"/>
      <c r="AH81" t="s">
        <v>88</v>
      </c>
      <c r="AI81" t="s">
        <v>48</v>
      </c>
      <c r="AJ81" s="3"/>
      <c r="AM81" t="s">
        <v>1136</v>
      </c>
      <c r="AN81">
        <v>-122.50308324</v>
      </c>
      <c r="AO81">
        <v>37.780102679999999</v>
      </c>
    </row>
    <row r="82" spans="1:41">
      <c r="A82" s="4">
        <v>43899</v>
      </c>
      <c r="B82" s="1">
        <v>1</v>
      </c>
      <c r="C82">
        <v>1</v>
      </c>
      <c r="D82" s="1">
        <v>14393</v>
      </c>
      <c r="E82" s="4" t="s">
        <v>42</v>
      </c>
      <c r="F82" s="4" t="s">
        <v>895</v>
      </c>
      <c r="G82" s="1">
        <v>2</v>
      </c>
      <c r="H82" s="1" t="s">
        <v>1071</v>
      </c>
      <c r="I82" t="s">
        <v>1138</v>
      </c>
      <c r="K82" t="s">
        <v>2314</v>
      </c>
      <c r="N82" t="s">
        <v>46</v>
      </c>
      <c r="O82" t="s">
        <v>1036</v>
      </c>
      <c r="Q82" s="3">
        <f t="shared" si="1"/>
        <v>3</v>
      </c>
      <c r="R82" s="3">
        <v>1</v>
      </c>
      <c r="S82">
        <v>1</v>
      </c>
      <c r="T82" s="3">
        <v>0</v>
      </c>
      <c r="U82">
        <v>2</v>
      </c>
      <c r="V82" s="3">
        <v>0</v>
      </c>
      <c r="W82" s="3"/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/>
      <c r="AG82" s="3"/>
      <c r="AH82" t="s">
        <v>88</v>
      </c>
      <c r="AI82" t="s">
        <v>48</v>
      </c>
      <c r="AJ82" s="3"/>
      <c r="AM82" t="s">
        <v>1139</v>
      </c>
      <c r="AN82">
        <v>-122.50306442999999</v>
      </c>
      <c r="AO82">
        <v>37.780006299999997</v>
      </c>
    </row>
    <row r="83" spans="1:41">
      <c r="A83" s="4">
        <v>43899</v>
      </c>
      <c r="B83" s="1">
        <v>1</v>
      </c>
      <c r="C83">
        <v>1</v>
      </c>
      <c r="D83" s="1">
        <v>14393</v>
      </c>
      <c r="E83" s="4" t="s">
        <v>42</v>
      </c>
      <c r="F83" s="4" t="s">
        <v>895</v>
      </c>
      <c r="G83" s="1">
        <v>2</v>
      </c>
      <c r="H83" s="1" t="s">
        <v>902</v>
      </c>
      <c r="I83" t="s">
        <v>1141</v>
      </c>
      <c r="K83" t="s">
        <v>1027</v>
      </c>
      <c r="N83" t="s">
        <v>46</v>
      </c>
      <c r="O83" t="s">
        <v>979</v>
      </c>
      <c r="Q83" s="3">
        <f t="shared" si="1"/>
        <v>4</v>
      </c>
      <c r="R83" s="3">
        <v>1</v>
      </c>
      <c r="S83">
        <v>1</v>
      </c>
      <c r="T83" s="3">
        <v>0</v>
      </c>
      <c r="U83">
        <v>3</v>
      </c>
      <c r="V83" s="3">
        <v>0</v>
      </c>
      <c r="W83" s="3"/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/>
      <c r="AG83" s="3"/>
      <c r="AH83" t="s">
        <v>88</v>
      </c>
      <c r="AI83" t="s">
        <v>48</v>
      </c>
      <c r="AJ83" s="3"/>
      <c r="AM83" t="s">
        <v>1142</v>
      </c>
      <c r="AN83">
        <v>-122.504047</v>
      </c>
      <c r="AO83">
        <v>37.780196629999999</v>
      </c>
    </row>
    <row r="84" spans="1:41">
      <c r="A84" s="4">
        <v>43899</v>
      </c>
      <c r="B84" s="1">
        <v>1</v>
      </c>
      <c r="C84">
        <v>1</v>
      </c>
      <c r="D84" s="1">
        <v>14393</v>
      </c>
      <c r="E84" s="4" t="s">
        <v>42</v>
      </c>
      <c r="F84" s="4" t="s">
        <v>895</v>
      </c>
      <c r="G84" s="1">
        <v>2</v>
      </c>
      <c r="H84" s="1" t="s">
        <v>1077</v>
      </c>
      <c r="I84">
        <v>448</v>
      </c>
      <c r="K84" t="s">
        <v>1027</v>
      </c>
      <c r="N84" t="s">
        <v>46</v>
      </c>
      <c r="O84" t="s">
        <v>996</v>
      </c>
      <c r="Q84" s="3">
        <f t="shared" si="1"/>
        <v>2</v>
      </c>
      <c r="R84" s="3">
        <v>1</v>
      </c>
      <c r="S84">
        <v>1</v>
      </c>
      <c r="T84" s="3">
        <v>0</v>
      </c>
      <c r="U84">
        <v>1</v>
      </c>
      <c r="V84" s="3">
        <v>0</v>
      </c>
      <c r="W84" s="3"/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/>
      <c r="AG84" s="3"/>
      <c r="AH84" t="s">
        <v>88</v>
      </c>
      <c r="AI84" t="s">
        <v>48</v>
      </c>
      <c r="AJ84" s="3"/>
      <c r="AM84" t="s">
        <v>1144</v>
      </c>
      <c r="AN84">
        <v>-122.50403494</v>
      </c>
      <c r="AO84">
        <v>37.780286459999999</v>
      </c>
    </row>
    <row r="85" spans="1:41">
      <c r="A85" s="4">
        <v>43899</v>
      </c>
      <c r="B85" s="1">
        <v>1</v>
      </c>
      <c r="C85">
        <v>1</v>
      </c>
      <c r="D85" s="1">
        <v>14393</v>
      </c>
      <c r="E85" s="4" t="s">
        <v>42</v>
      </c>
      <c r="F85" s="4" t="s">
        <v>895</v>
      </c>
      <c r="G85" s="1">
        <v>2</v>
      </c>
      <c r="H85" s="1">
        <v>29</v>
      </c>
      <c r="I85" t="s">
        <v>1146</v>
      </c>
      <c r="K85" t="s">
        <v>1027</v>
      </c>
      <c r="N85" t="s">
        <v>46</v>
      </c>
      <c r="O85" t="s">
        <v>1020</v>
      </c>
      <c r="Q85" s="3">
        <f t="shared" si="1"/>
        <v>7</v>
      </c>
      <c r="R85" s="3">
        <v>1</v>
      </c>
      <c r="S85" s="3">
        <v>0</v>
      </c>
      <c r="T85">
        <v>1</v>
      </c>
      <c r="U85" s="3">
        <v>6</v>
      </c>
      <c r="V85" s="3">
        <v>0</v>
      </c>
      <c r="W85" s="3"/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/>
      <c r="AG85" s="3"/>
      <c r="AH85" t="s">
        <v>88</v>
      </c>
      <c r="AI85" t="s">
        <v>48</v>
      </c>
      <c r="AJ85" s="3"/>
      <c r="AL85" t="s">
        <v>1147</v>
      </c>
      <c r="AM85" t="s">
        <v>1148</v>
      </c>
      <c r="AN85">
        <v>-122.50404149000001</v>
      </c>
      <c r="AO85">
        <v>37.780353920000003</v>
      </c>
    </row>
    <row r="86" spans="1:41">
      <c r="A86" s="4">
        <v>43899</v>
      </c>
      <c r="B86" s="1">
        <v>1</v>
      </c>
      <c r="C86">
        <v>1</v>
      </c>
      <c r="D86" s="1">
        <v>14393</v>
      </c>
      <c r="E86" s="4" t="s">
        <v>42</v>
      </c>
      <c r="F86" s="4" t="s">
        <v>895</v>
      </c>
      <c r="G86" s="1">
        <v>2</v>
      </c>
      <c r="H86" s="1" t="s">
        <v>1062</v>
      </c>
      <c r="I86" t="s">
        <v>1149</v>
      </c>
      <c r="K86" t="s">
        <v>1027</v>
      </c>
      <c r="N86" t="s">
        <v>46</v>
      </c>
      <c r="O86" t="s">
        <v>1039</v>
      </c>
      <c r="Q86" s="3">
        <f t="shared" si="1"/>
        <v>3</v>
      </c>
      <c r="R86" s="3">
        <v>1</v>
      </c>
      <c r="S86">
        <v>1</v>
      </c>
      <c r="T86" s="3">
        <v>0</v>
      </c>
      <c r="U86">
        <v>2</v>
      </c>
      <c r="V86" s="3">
        <v>0</v>
      </c>
      <c r="W86" s="3"/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/>
      <c r="AG86" s="3"/>
      <c r="AH86" t="s">
        <v>88</v>
      </c>
      <c r="AI86" t="s">
        <v>48</v>
      </c>
      <c r="AJ86" s="3"/>
      <c r="AM86" t="s">
        <v>1150</v>
      </c>
      <c r="AN86">
        <v>-122.50406882</v>
      </c>
      <c r="AO86">
        <v>37.780617769999999</v>
      </c>
    </row>
    <row r="87" spans="1:41">
      <c r="A87" s="4">
        <v>43899</v>
      </c>
      <c r="B87" s="1">
        <v>1</v>
      </c>
      <c r="C87">
        <v>1</v>
      </c>
      <c r="D87" s="1">
        <v>14393</v>
      </c>
      <c r="E87" s="4" t="s">
        <v>42</v>
      </c>
      <c r="F87" s="4" t="s">
        <v>895</v>
      </c>
      <c r="G87" s="1">
        <v>2</v>
      </c>
      <c r="H87" s="1" t="s">
        <v>946</v>
      </c>
      <c r="I87">
        <v>406</v>
      </c>
      <c r="K87" t="s">
        <v>1027</v>
      </c>
      <c r="N87" t="s">
        <v>46</v>
      </c>
      <c r="O87" t="s">
        <v>976</v>
      </c>
      <c r="Q87" s="3">
        <f t="shared" si="1"/>
        <v>2</v>
      </c>
      <c r="R87" s="3">
        <v>1</v>
      </c>
      <c r="S87">
        <v>1</v>
      </c>
      <c r="T87" s="3">
        <v>0</v>
      </c>
      <c r="U87">
        <v>1</v>
      </c>
      <c r="V87" s="3">
        <v>0</v>
      </c>
      <c r="W87" s="3"/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/>
      <c r="AG87" s="3"/>
      <c r="AH87" t="s">
        <v>88</v>
      </c>
      <c r="AI87" t="s">
        <v>48</v>
      </c>
      <c r="AJ87" s="3"/>
      <c r="AM87" t="s">
        <v>1151</v>
      </c>
      <c r="AN87">
        <v>-122.50407989999999</v>
      </c>
      <c r="AO87">
        <v>37.780864119999997</v>
      </c>
    </row>
    <row r="88" spans="1:41">
      <c r="A88" s="4">
        <v>43899</v>
      </c>
      <c r="B88" s="1">
        <v>1</v>
      </c>
      <c r="C88">
        <v>1</v>
      </c>
      <c r="D88" s="1">
        <v>14393</v>
      </c>
      <c r="E88" s="4" t="s">
        <v>42</v>
      </c>
      <c r="F88" s="4" t="s">
        <v>895</v>
      </c>
      <c r="G88" s="1">
        <v>2</v>
      </c>
      <c r="H88" s="1" t="s">
        <v>1084</v>
      </c>
      <c r="I88">
        <v>4127</v>
      </c>
      <c r="K88" t="s">
        <v>1116</v>
      </c>
      <c r="N88" t="s">
        <v>46</v>
      </c>
      <c r="O88" t="s">
        <v>1017</v>
      </c>
      <c r="Q88" s="3">
        <f t="shared" si="1"/>
        <v>2</v>
      </c>
      <c r="R88" s="3">
        <v>1</v>
      </c>
      <c r="S88" s="3">
        <v>0</v>
      </c>
      <c r="T88" s="3">
        <v>0</v>
      </c>
      <c r="U88">
        <v>2</v>
      </c>
      <c r="V88" s="3">
        <v>0</v>
      </c>
      <c r="W88" s="3"/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/>
      <c r="AG88" s="3"/>
      <c r="AH88" t="s">
        <v>47</v>
      </c>
      <c r="AI88" t="s">
        <v>48</v>
      </c>
      <c r="AJ88" s="3"/>
      <c r="AM88" t="s">
        <v>1153</v>
      </c>
      <c r="AN88">
        <v>-122.50370753999999</v>
      </c>
      <c r="AO88">
        <v>37.781096660000003</v>
      </c>
    </row>
    <row r="89" spans="1:41">
      <c r="A89" s="4">
        <v>43899</v>
      </c>
      <c r="B89" s="1">
        <v>1</v>
      </c>
      <c r="C89">
        <v>1</v>
      </c>
      <c r="D89" s="1">
        <v>14393</v>
      </c>
      <c r="E89" s="4" t="s">
        <v>42</v>
      </c>
      <c r="F89" s="4" t="s">
        <v>895</v>
      </c>
      <c r="G89" s="1">
        <v>2</v>
      </c>
      <c r="H89" s="1" t="s">
        <v>979</v>
      </c>
      <c r="I89" t="s">
        <v>1154</v>
      </c>
      <c r="K89" t="s">
        <v>1116</v>
      </c>
      <c r="N89" t="s">
        <v>46</v>
      </c>
      <c r="O89" t="s">
        <v>1088</v>
      </c>
      <c r="Q89" s="3">
        <f t="shared" si="1"/>
        <v>3</v>
      </c>
      <c r="R89" s="3">
        <v>1</v>
      </c>
      <c r="S89" s="3">
        <v>0</v>
      </c>
      <c r="T89" s="3">
        <v>0</v>
      </c>
      <c r="U89">
        <v>3</v>
      </c>
      <c r="V89" s="3">
        <v>0</v>
      </c>
      <c r="W89" s="3"/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/>
      <c r="AG89" s="3"/>
      <c r="AH89" t="s">
        <v>47</v>
      </c>
      <c r="AI89" t="s">
        <v>48</v>
      </c>
      <c r="AJ89" s="3"/>
      <c r="AM89" t="s">
        <v>1155</v>
      </c>
      <c r="AN89">
        <v>-122.50353991999999</v>
      </c>
      <c r="AO89">
        <v>37.781108580000001</v>
      </c>
    </row>
    <row r="90" spans="1:41">
      <c r="A90" s="4">
        <v>43899</v>
      </c>
      <c r="B90" s="1">
        <v>1</v>
      </c>
      <c r="C90">
        <v>1</v>
      </c>
      <c r="D90" s="1">
        <v>14393</v>
      </c>
      <c r="E90" s="4" t="s">
        <v>42</v>
      </c>
      <c r="F90" s="4" t="s">
        <v>895</v>
      </c>
      <c r="G90" s="1">
        <v>2</v>
      </c>
      <c r="H90" s="1">
        <v>31</v>
      </c>
      <c r="I90">
        <v>452</v>
      </c>
      <c r="K90" t="s">
        <v>982</v>
      </c>
      <c r="N90" t="s">
        <v>46</v>
      </c>
      <c r="O90" t="s">
        <v>976</v>
      </c>
      <c r="Q90" s="3">
        <f t="shared" si="1"/>
        <v>2</v>
      </c>
      <c r="R90" s="3">
        <v>1</v>
      </c>
      <c r="S90" s="3">
        <v>0</v>
      </c>
      <c r="T90">
        <v>1</v>
      </c>
      <c r="U90">
        <v>1</v>
      </c>
      <c r="V90" s="3">
        <v>0</v>
      </c>
      <c r="W90" s="3"/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/>
      <c r="AG90" s="3"/>
      <c r="AH90" t="s">
        <v>47</v>
      </c>
      <c r="AI90" t="s">
        <v>48</v>
      </c>
      <c r="AJ90" s="3"/>
      <c r="AM90" t="s">
        <v>1156</v>
      </c>
      <c r="AN90">
        <v>-122.50515355</v>
      </c>
      <c r="AO90">
        <v>37.780185680000002</v>
      </c>
    </row>
    <row r="91" spans="1:41">
      <c r="A91" s="4">
        <v>43899</v>
      </c>
      <c r="B91" s="1">
        <v>1</v>
      </c>
      <c r="C91">
        <v>1</v>
      </c>
      <c r="D91" s="1">
        <v>14393</v>
      </c>
      <c r="E91" s="4" t="s">
        <v>42</v>
      </c>
      <c r="F91" s="4" t="s">
        <v>895</v>
      </c>
      <c r="G91" s="1">
        <v>2</v>
      </c>
      <c r="H91" s="1">
        <v>32</v>
      </c>
      <c r="I91">
        <v>446</v>
      </c>
      <c r="K91" t="s">
        <v>982</v>
      </c>
      <c r="N91" t="s">
        <v>46</v>
      </c>
      <c r="O91" t="s">
        <v>966</v>
      </c>
      <c r="Q91" s="3">
        <f t="shared" si="1"/>
        <v>1</v>
      </c>
      <c r="R91" s="3">
        <v>1</v>
      </c>
      <c r="S91" s="3">
        <v>0</v>
      </c>
      <c r="T91" s="3">
        <v>0</v>
      </c>
      <c r="U91">
        <v>1</v>
      </c>
      <c r="V91" s="3">
        <v>0</v>
      </c>
      <c r="W91" s="3"/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/>
      <c r="AG91" s="3"/>
      <c r="AH91" t="s">
        <v>47</v>
      </c>
      <c r="AI91" t="s">
        <v>48</v>
      </c>
      <c r="AJ91" s="3"/>
      <c r="AM91" t="s">
        <v>1158</v>
      </c>
      <c r="AN91">
        <v>-122.50512486</v>
      </c>
      <c r="AO91">
        <v>37.780215439999999</v>
      </c>
    </row>
    <row r="92" spans="1:41">
      <c r="A92" s="4">
        <v>43899</v>
      </c>
      <c r="B92" s="1">
        <v>1</v>
      </c>
      <c r="C92">
        <v>1</v>
      </c>
      <c r="D92" s="1">
        <v>14393</v>
      </c>
      <c r="E92" s="4" t="s">
        <v>42</v>
      </c>
      <c r="F92" s="4" t="s">
        <v>895</v>
      </c>
      <c r="G92" s="1">
        <v>2</v>
      </c>
      <c r="H92" s="1" t="s">
        <v>1090</v>
      </c>
      <c r="I92">
        <v>430</v>
      </c>
      <c r="K92" t="s">
        <v>982</v>
      </c>
      <c r="N92" t="s">
        <v>53</v>
      </c>
      <c r="O92" t="s">
        <v>1050</v>
      </c>
      <c r="Q92" s="3">
        <f t="shared" si="1"/>
        <v>2</v>
      </c>
      <c r="R92" s="3">
        <v>1</v>
      </c>
      <c r="S92" s="3">
        <v>0</v>
      </c>
      <c r="T92" s="3">
        <v>0</v>
      </c>
      <c r="U92" s="3">
        <v>0</v>
      </c>
      <c r="V92">
        <v>1</v>
      </c>
      <c r="W92">
        <v>1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/>
      <c r="AG92" s="3"/>
      <c r="AH92" t="s">
        <v>47</v>
      </c>
      <c r="AI92" t="s">
        <v>48</v>
      </c>
      <c r="AJ92" s="3" t="s">
        <v>135</v>
      </c>
      <c r="AK92" t="s">
        <v>117</v>
      </c>
      <c r="AL92" t="s">
        <v>1159</v>
      </c>
      <c r="AM92" t="s">
        <v>1160</v>
      </c>
      <c r="AN92">
        <v>-122.50510742</v>
      </c>
      <c r="AO92">
        <v>37.780411700000002</v>
      </c>
    </row>
    <row r="93" spans="1:41">
      <c r="A93" s="4">
        <v>43899</v>
      </c>
      <c r="B93" s="1">
        <v>1</v>
      </c>
      <c r="C93">
        <v>1</v>
      </c>
      <c r="D93" s="1">
        <v>14393</v>
      </c>
      <c r="E93" s="4" t="s">
        <v>42</v>
      </c>
      <c r="F93" s="4" t="s">
        <v>895</v>
      </c>
      <c r="G93" s="1">
        <v>2</v>
      </c>
      <c r="H93" s="1" t="s">
        <v>1094</v>
      </c>
      <c r="I93" t="s">
        <v>1162</v>
      </c>
      <c r="K93" t="s">
        <v>982</v>
      </c>
      <c r="N93" t="s">
        <v>46</v>
      </c>
      <c r="O93" t="s">
        <v>1050</v>
      </c>
      <c r="Q93" s="3">
        <f t="shared" si="1"/>
        <v>4</v>
      </c>
      <c r="R93" s="3">
        <v>1</v>
      </c>
      <c r="S93">
        <v>1</v>
      </c>
      <c r="T93" s="3">
        <v>0</v>
      </c>
      <c r="U93">
        <v>1</v>
      </c>
      <c r="V93">
        <v>1</v>
      </c>
      <c r="W93">
        <v>1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/>
      <c r="AG93" s="3"/>
      <c r="AH93" t="s">
        <v>88</v>
      </c>
      <c r="AI93" t="s">
        <v>48</v>
      </c>
      <c r="AJ93" s="3"/>
      <c r="AL93" t="s">
        <v>1163</v>
      </c>
      <c r="AM93" t="s">
        <v>1164</v>
      </c>
      <c r="AN93">
        <v>-122.50517108</v>
      </c>
      <c r="AO93">
        <v>37.780599909999999</v>
      </c>
    </row>
    <row r="94" spans="1:41">
      <c r="A94" s="4">
        <v>43899</v>
      </c>
      <c r="B94" s="1">
        <v>1</v>
      </c>
      <c r="C94">
        <v>1</v>
      </c>
      <c r="D94" s="1">
        <v>14393</v>
      </c>
      <c r="E94" s="4" t="s">
        <v>42</v>
      </c>
      <c r="F94" s="4" t="s">
        <v>895</v>
      </c>
      <c r="G94" s="1">
        <v>2</v>
      </c>
      <c r="H94" s="1" t="s">
        <v>1088</v>
      </c>
      <c r="I94">
        <v>422</v>
      </c>
      <c r="K94" t="s">
        <v>982</v>
      </c>
      <c r="N94" t="s">
        <v>53</v>
      </c>
      <c r="O94" t="s">
        <v>1066</v>
      </c>
      <c r="Q94" s="3">
        <f t="shared" si="1"/>
        <v>2</v>
      </c>
      <c r="R94" s="3">
        <v>1</v>
      </c>
      <c r="S94" s="3">
        <v>0</v>
      </c>
      <c r="T94" s="3">
        <v>0</v>
      </c>
      <c r="U94">
        <v>1</v>
      </c>
      <c r="V94" s="3">
        <v>0</v>
      </c>
      <c r="W94">
        <v>1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/>
      <c r="AG94" s="3"/>
      <c r="AH94" t="s">
        <v>88</v>
      </c>
      <c r="AI94" t="s">
        <v>48</v>
      </c>
      <c r="AJ94" s="3" t="s">
        <v>135</v>
      </c>
      <c r="AK94" t="s">
        <v>117</v>
      </c>
      <c r="AL94" t="s">
        <v>1166</v>
      </c>
      <c r="AM94" t="s">
        <v>1167</v>
      </c>
      <c r="AN94">
        <v>-122.50520172</v>
      </c>
      <c r="AO94">
        <v>37.78066845</v>
      </c>
    </row>
    <row r="95" spans="1:41">
      <c r="A95" s="4">
        <v>43899</v>
      </c>
      <c r="B95" s="1">
        <v>1</v>
      </c>
      <c r="C95">
        <v>1</v>
      </c>
      <c r="D95" s="1">
        <v>14393</v>
      </c>
      <c r="E95" s="4" t="s">
        <v>42</v>
      </c>
      <c r="F95" s="4" t="s">
        <v>895</v>
      </c>
      <c r="G95" s="1">
        <v>2</v>
      </c>
      <c r="H95" s="1" t="s">
        <v>1097</v>
      </c>
      <c r="I95">
        <v>410</v>
      </c>
      <c r="K95" t="s">
        <v>982</v>
      </c>
      <c r="N95" t="s">
        <v>53</v>
      </c>
      <c r="O95" t="s">
        <v>1169</v>
      </c>
      <c r="Q95" s="3">
        <f t="shared" si="1"/>
        <v>1</v>
      </c>
      <c r="R95" s="3">
        <v>1</v>
      </c>
      <c r="S95" s="3">
        <v>0</v>
      </c>
      <c r="T95" s="3">
        <v>0</v>
      </c>
      <c r="U95" s="3">
        <v>0</v>
      </c>
      <c r="V95" s="3">
        <v>0</v>
      </c>
      <c r="W95">
        <v>1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/>
      <c r="AG95" s="3"/>
      <c r="AH95" t="s">
        <v>88</v>
      </c>
      <c r="AI95" t="s">
        <v>48</v>
      </c>
      <c r="AJ95" s="3" t="s">
        <v>135</v>
      </c>
      <c r="AL95" t="s">
        <v>1170</v>
      </c>
      <c r="AM95" t="s">
        <v>1171</v>
      </c>
      <c r="AN95">
        <v>-122.50517032</v>
      </c>
      <c r="AO95">
        <v>37.780798840000003</v>
      </c>
    </row>
    <row r="96" spans="1:41">
      <c r="A96" s="4">
        <v>43899</v>
      </c>
      <c r="B96" s="1">
        <v>1</v>
      </c>
      <c r="C96">
        <v>1</v>
      </c>
      <c r="D96" s="1">
        <v>14393</v>
      </c>
      <c r="E96" s="4" t="s">
        <v>42</v>
      </c>
      <c r="F96" s="4" t="s">
        <v>895</v>
      </c>
      <c r="G96" s="1">
        <v>2</v>
      </c>
      <c r="H96" s="1">
        <v>33</v>
      </c>
      <c r="I96">
        <v>406</v>
      </c>
      <c r="K96" t="s">
        <v>982</v>
      </c>
      <c r="N96" t="s">
        <v>46</v>
      </c>
      <c r="O96" t="s">
        <v>972</v>
      </c>
      <c r="Q96" s="3">
        <f t="shared" si="1"/>
        <v>2</v>
      </c>
      <c r="R96" s="3">
        <v>1</v>
      </c>
      <c r="S96">
        <v>1</v>
      </c>
      <c r="T96" s="3">
        <v>0</v>
      </c>
      <c r="U96">
        <v>1</v>
      </c>
      <c r="V96" s="3">
        <v>0</v>
      </c>
      <c r="W96" s="3"/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/>
      <c r="AG96" s="3"/>
      <c r="AH96" t="s">
        <v>47</v>
      </c>
      <c r="AI96" t="s">
        <v>48</v>
      </c>
      <c r="AJ96" s="3"/>
      <c r="AM96" t="s">
        <v>1173</v>
      </c>
      <c r="AN96">
        <v>-122.50520994</v>
      </c>
      <c r="AO96">
        <v>37.780956250000003</v>
      </c>
    </row>
    <row r="97" spans="1:41">
      <c r="A97" s="4">
        <v>43899</v>
      </c>
      <c r="B97" s="1">
        <v>1</v>
      </c>
      <c r="C97">
        <v>1</v>
      </c>
      <c r="D97" s="1">
        <v>14393</v>
      </c>
      <c r="E97" s="4" t="s">
        <v>42</v>
      </c>
      <c r="F97" s="4" t="s">
        <v>895</v>
      </c>
      <c r="G97" s="1">
        <v>2</v>
      </c>
      <c r="H97" s="1">
        <v>34</v>
      </c>
      <c r="I97" t="s">
        <v>1175</v>
      </c>
      <c r="K97" t="s">
        <v>1116</v>
      </c>
      <c r="N97" t="s">
        <v>46</v>
      </c>
      <c r="O97" t="s">
        <v>990</v>
      </c>
      <c r="Q97" s="3">
        <f t="shared" si="1"/>
        <v>4</v>
      </c>
      <c r="R97" s="3">
        <v>1</v>
      </c>
      <c r="S97" s="3">
        <v>0</v>
      </c>
      <c r="T97">
        <v>2</v>
      </c>
      <c r="U97">
        <v>2</v>
      </c>
      <c r="V97" s="3">
        <v>0</v>
      </c>
      <c r="W97" s="3"/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/>
      <c r="AG97" s="3"/>
      <c r="AH97" t="s">
        <v>88</v>
      </c>
      <c r="AI97" t="s">
        <v>48</v>
      </c>
      <c r="AJ97" s="3"/>
      <c r="AM97" t="s">
        <v>1176</v>
      </c>
      <c r="AN97">
        <v>-122.50510997000001</v>
      </c>
      <c r="AO97">
        <v>37.781024360000004</v>
      </c>
    </row>
    <row r="98" spans="1:41">
      <c r="A98" s="4">
        <v>43899</v>
      </c>
      <c r="B98" s="1">
        <v>1</v>
      </c>
      <c r="C98">
        <v>1</v>
      </c>
      <c r="D98" s="1">
        <v>14393</v>
      </c>
      <c r="E98" s="4" t="s">
        <v>42</v>
      </c>
      <c r="F98" s="4" t="s">
        <v>895</v>
      </c>
      <c r="G98" s="1">
        <v>2</v>
      </c>
      <c r="H98" s="1" t="s">
        <v>1101</v>
      </c>
      <c r="I98" t="s">
        <v>1177</v>
      </c>
      <c r="K98" t="s">
        <v>1116</v>
      </c>
      <c r="N98" t="s">
        <v>46</v>
      </c>
      <c r="O98" t="s">
        <v>1118</v>
      </c>
      <c r="Q98" s="3">
        <f t="shared" si="1"/>
        <v>4</v>
      </c>
      <c r="R98" s="3">
        <v>1</v>
      </c>
      <c r="S98">
        <v>2</v>
      </c>
      <c r="T98" s="3">
        <v>0</v>
      </c>
      <c r="U98">
        <v>2</v>
      </c>
      <c r="V98" s="3">
        <v>0</v>
      </c>
      <c r="W98" s="3"/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/>
      <c r="AG98" s="3"/>
      <c r="AH98" t="s">
        <v>88</v>
      </c>
      <c r="AI98" t="s">
        <v>48</v>
      </c>
      <c r="AJ98" s="3"/>
      <c r="AM98" t="s">
        <v>1178</v>
      </c>
      <c r="AN98">
        <v>-122.50481267000001</v>
      </c>
      <c r="AO98">
        <v>37.781042050000003</v>
      </c>
    </row>
    <row r="99" spans="1:41">
      <c r="A99" s="4">
        <v>43899</v>
      </c>
      <c r="B99" s="1">
        <v>1</v>
      </c>
      <c r="C99">
        <v>1</v>
      </c>
      <c r="D99" s="1">
        <v>14393</v>
      </c>
      <c r="E99" s="4" t="s">
        <v>42</v>
      </c>
      <c r="F99" s="4" t="s">
        <v>895</v>
      </c>
      <c r="G99" s="1">
        <v>2</v>
      </c>
      <c r="H99" s="1" t="s">
        <v>1104</v>
      </c>
      <c r="I99">
        <v>401</v>
      </c>
      <c r="K99" t="s">
        <v>1027</v>
      </c>
      <c r="N99" t="s">
        <v>53</v>
      </c>
      <c r="O99" t="s">
        <v>1082</v>
      </c>
      <c r="Q99" s="3">
        <f t="shared" si="1"/>
        <v>3</v>
      </c>
      <c r="R99" s="3">
        <v>1</v>
      </c>
      <c r="S99" s="3">
        <v>0</v>
      </c>
      <c r="T99" s="3">
        <v>0</v>
      </c>
      <c r="U99" s="3">
        <v>0</v>
      </c>
      <c r="V99">
        <v>1</v>
      </c>
      <c r="W99">
        <v>2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/>
      <c r="AG99" s="3"/>
      <c r="AH99" t="s">
        <v>88</v>
      </c>
      <c r="AI99" t="s">
        <v>48</v>
      </c>
      <c r="AJ99" s="3" t="s">
        <v>135</v>
      </c>
      <c r="AL99" t="s">
        <v>1180</v>
      </c>
      <c r="AM99" t="s">
        <v>1181</v>
      </c>
      <c r="AN99">
        <v>-122.50460139</v>
      </c>
      <c r="AO99">
        <v>37.781060549999999</v>
      </c>
    </row>
    <row r="100" spans="1:41">
      <c r="A100" s="4">
        <v>43899</v>
      </c>
      <c r="B100" s="1">
        <v>1</v>
      </c>
      <c r="C100">
        <v>1</v>
      </c>
      <c r="D100" s="1">
        <v>14393</v>
      </c>
      <c r="E100" s="4" t="s">
        <v>42</v>
      </c>
      <c r="F100" s="4" t="s">
        <v>895</v>
      </c>
      <c r="G100" s="1">
        <v>2</v>
      </c>
      <c r="H100" s="1" t="s">
        <v>1106</v>
      </c>
      <c r="I100">
        <v>415</v>
      </c>
      <c r="K100" t="s">
        <v>1027</v>
      </c>
      <c r="N100" t="s">
        <v>46</v>
      </c>
      <c r="O100" t="s">
        <v>970</v>
      </c>
      <c r="Q100" s="3">
        <f t="shared" si="1"/>
        <v>2</v>
      </c>
      <c r="R100" s="3">
        <v>1</v>
      </c>
      <c r="S100">
        <v>1</v>
      </c>
      <c r="T100" s="3">
        <v>0</v>
      </c>
      <c r="U100">
        <v>1</v>
      </c>
      <c r="V100" s="3">
        <v>0</v>
      </c>
      <c r="W100" s="3"/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/>
      <c r="AG100" s="3"/>
      <c r="AH100" t="s">
        <v>88</v>
      </c>
      <c r="AI100" t="s">
        <v>48</v>
      </c>
      <c r="AJ100" s="3"/>
      <c r="AM100" t="s">
        <v>1183</v>
      </c>
      <c r="AN100">
        <v>-122.5042608</v>
      </c>
      <c r="AO100">
        <v>37.78089207</v>
      </c>
    </row>
    <row r="101" spans="1:41">
      <c r="A101" s="4">
        <v>43899</v>
      </c>
      <c r="B101" s="1">
        <v>1</v>
      </c>
      <c r="C101">
        <v>1</v>
      </c>
      <c r="D101" s="1">
        <v>14393</v>
      </c>
      <c r="E101" s="4" t="s">
        <v>42</v>
      </c>
      <c r="F101" s="4" t="s">
        <v>895</v>
      </c>
      <c r="G101" s="1">
        <v>2</v>
      </c>
      <c r="H101" s="1" t="s">
        <v>1108</v>
      </c>
      <c r="I101">
        <v>421</v>
      </c>
      <c r="K101" t="s">
        <v>1027</v>
      </c>
      <c r="N101" t="s">
        <v>46</v>
      </c>
      <c r="O101" t="s">
        <v>1014</v>
      </c>
      <c r="Q101" s="3">
        <f t="shared" si="1"/>
        <v>1</v>
      </c>
      <c r="R101" s="3">
        <v>1</v>
      </c>
      <c r="S101" s="3">
        <v>0</v>
      </c>
      <c r="T101" s="3">
        <v>0</v>
      </c>
      <c r="U101">
        <v>1</v>
      </c>
      <c r="V101" s="3">
        <v>0</v>
      </c>
      <c r="W101" s="3"/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/>
      <c r="AG101" s="3"/>
      <c r="AH101" t="s">
        <v>88</v>
      </c>
      <c r="AI101" t="s">
        <v>48</v>
      </c>
      <c r="AJ101" s="3"/>
      <c r="AM101" t="s">
        <v>1185</v>
      </c>
      <c r="AN101">
        <v>-122.50421794</v>
      </c>
      <c r="AO101">
        <v>37.780699130000002</v>
      </c>
    </row>
    <row r="102" spans="1:41">
      <c r="A102" s="4">
        <v>43899</v>
      </c>
      <c r="B102" s="1">
        <v>1</v>
      </c>
      <c r="C102">
        <v>1</v>
      </c>
      <c r="D102" s="1">
        <v>14393</v>
      </c>
      <c r="E102" s="4" t="s">
        <v>42</v>
      </c>
      <c r="F102" s="4" t="s">
        <v>895</v>
      </c>
      <c r="G102" s="1">
        <v>2</v>
      </c>
      <c r="H102" s="1">
        <v>35</v>
      </c>
      <c r="I102" t="s">
        <v>1187</v>
      </c>
      <c r="K102" t="s">
        <v>1027</v>
      </c>
      <c r="N102" t="s">
        <v>46</v>
      </c>
      <c r="O102" t="s">
        <v>979</v>
      </c>
      <c r="Q102" s="3">
        <f t="shared" si="1"/>
        <v>3</v>
      </c>
      <c r="R102" s="3">
        <v>1</v>
      </c>
      <c r="S102">
        <v>2</v>
      </c>
      <c r="T102" s="3">
        <v>0</v>
      </c>
      <c r="U102">
        <v>1</v>
      </c>
      <c r="V102" s="3">
        <v>0</v>
      </c>
      <c r="W102" s="3"/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/>
      <c r="AG102" s="3"/>
      <c r="AH102" t="s">
        <v>88</v>
      </c>
      <c r="AI102" t="s">
        <v>48</v>
      </c>
      <c r="AJ102" s="3"/>
      <c r="AM102" t="s">
        <v>1188</v>
      </c>
      <c r="AN102">
        <v>-122.50419174</v>
      </c>
      <c r="AO102">
        <v>37.78064268</v>
      </c>
    </row>
    <row r="103" spans="1:41">
      <c r="A103" s="4">
        <v>43899</v>
      </c>
      <c r="B103" s="1">
        <v>1</v>
      </c>
      <c r="C103">
        <v>1</v>
      </c>
      <c r="D103" s="1">
        <v>14393</v>
      </c>
      <c r="E103" s="4" t="s">
        <v>42</v>
      </c>
      <c r="F103" s="4" t="s">
        <v>895</v>
      </c>
      <c r="G103" s="1">
        <v>2</v>
      </c>
      <c r="H103" s="1">
        <v>36</v>
      </c>
      <c r="I103">
        <v>429</v>
      </c>
      <c r="K103" t="s">
        <v>1027</v>
      </c>
      <c r="N103" t="s">
        <v>53</v>
      </c>
      <c r="O103" t="s">
        <v>1004</v>
      </c>
      <c r="Q103" s="3">
        <f t="shared" si="1"/>
        <v>2</v>
      </c>
      <c r="R103" s="3">
        <v>1</v>
      </c>
      <c r="S103" s="3">
        <v>0</v>
      </c>
      <c r="T103" s="3">
        <v>0</v>
      </c>
      <c r="U103">
        <v>1</v>
      </c>
      <c r="V103" s="3">
        <v>0</v>
      </c>
      <c r="W103">
        <v>1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/>
      <c r="AG103" s="3"/>
      <c r="AH103" t="s">
        <v>88</v>
      </c>
      <c r="AI103" t="s">
        <v>48</v>
      </c>
      <c r="AJ103" s="3"/>
      <c r="AL103" t="s">
        <v>1190</v>
      </c>
      <c r="AM103" t="s">
        <v>1191</v>
      </c>
      <c r="AN103">
        <v>-122.50421483</v>
      </c>
      <c r="AO103">
        <v>37.780551690000003</v>
      </c>
    </row>
    <row r="104" spans="1:41">
      <c r="A104" s="4">
        <v>43899</v>
      </c>
      <c r="B104" s="1">
        <v>1</v>
      </c>
      <c r="C104">
        <v>1</v>
      </c>
      <c r="D104" s="1">
        <v>14393</v>
      </c>
      <c r="E104" s="4" t="s">
        <v>42</v>
      </c>
      <c r="F104" s="4" t="s">
        <v>895</v>
      </c>
      <c r="G104" s="1">
        <v>2</v>
      </c>
      <c r="H104" s="1" t="s">
        <v>1111</v>
      </c>
      <c r="I104">
        <v>435</v>
      </c>
      <c r="K104" t="s">
        <v>1027</v>
      </c>
      <c r="N104" t="s">
        <v>53</v>
      </c>
      <c r="O104" t="s">
        <v>1120</v>
      </c>
      <c r="Q104" s="3">
        <f t="shared" si="1"/>
        <v>2</v>
      </c>
      <c r="R104" s="3">
        <v>1</v>
      </c>
      <c r="S104" s="3">
        <v>0</v>
      </c>
      <c r="T104" s="3">
        <v>0</v>
      </c>
      <c r="U104">
        <v>1</v>
      </c>
      <c r="V104" s="3">
        <v>0</v>
      </c>
      <c r="W104">
        <v>1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/>
      <c r="AG104" s="3"/>
      <c r="AH104" t="s">
        <v>88</v>
      </c>
      <c r="AI104" t="s">
        <v>48</v>
      </c>
      <c r="AJ104" s="3" t="s">
        <v>135</v>
      </c>
      <c r="AL104" t="s">
        <v>1193</v>
      </c>
      <c r="AM104" t="s">
        <v>1194</v>
      </c>
      <c r="AN104">
        <v>-122.50419999</v>
      </c>
      <c r="AO104">
        <v>37.780487899999997</v>
      </c>
    </row>
    <row r="105" spans="1:41">
      <c r="A105" s="4">
        <v>43899</v>
      </c>
      <c r="B105" s="1">
        <v>1</v>
      </c>
      <c r="C105">
        <v>1</v>
      </c>
      <c r="D105" s="1">
        <v>14393</v>
      </c>
      <c r="E105" s="4" t="s">
        <v>42</v>
      </c>
      <c r="F105" s="4" t="s">
        <v>895</v>
      </c>
      <c r="G105" s="1">
        <v>2</v>
      </c>
      <c r="H105" s="1" t="s">
        <v>1041</v>
      </c>
      <c r="I105" t="s">
        <v>1195</v>
      </c>
      <c r="K105" t="s">
        <v>1027</v>
      </c>
      <c r="N105" t="s">
        <v>46</v>
      </c>
      <c r="O105" t="s">
        <v>1090</v>
      </c>
      <c r="Q105" s="3">
        <f t="shared" si="1"/>
        <v>5</v>
      </c>
      <c r="R105" s="3">
        <v>1</v>
      </c>
      <c r="S105" s="3">
        <v>0</v>
      </c>
      <c r="T105">
        <v>1</v>
      </c>
      <c r="U105">
        <v>4</v>
      </c>
      <c r="V105" s="3">
        <v>0</v>
      </c>
      <c r="W105" s="3"/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/>
      <c r="AG105" s="3"/>
      <c r="AH105" t="s">
        <v>88</v>
      </c>
      <c r="AI105" t="s">
        <v>50</v>
      </c>
      <c r="AJ105" s="3"/>
      <c r="AM105" t="s">
        <v>1196</v>
      </c>
      <c r="AN105">
        <v>-122.50416966</v>
      </c>
      <c r="AO105">
        <v>37.780395329999998</v>
      </c>
    </row>
    <row r="106" spans="1:41">
      <c r="A106" s="4">
        <v>43899</v>
      </c>
      <c r="B106" s="1">
        <v>1</v>
      </c>
      <c r="C106">
        <v>1</v>
      </c>
      <c r="D106" s="1">
        <v>14393</v>
      </c>
      <c r="E106" s="4" t="s">
        <v>42</v>
      </c>
      <c r="F106" s="4" t="s">
        <v>895</v>
      </c>
      <c r="G106" s="1">
        <v>2</v>
      </c>
      <c r="H106" s="1" t="s">
        <v>1115</v>
      </c>
      <c r="I106" t="s">
        <v>1197</v>
      </c>
      <c r="K106" t="s">
        <v>1027</v>
      </c>
      <c r="N106" t="s">
        <v>46</v>
      </c>
      <c r="O106" t="s">
        <v>1057</v>
      </c>
      <c r="Q106" s="3">
        <f t="shared" si="1"/>
        <v>4</v>
      </c>
      <c r="R106" s="3">
        <v>1</v>
      </c>
      <c r="S106">
        <v>1</v>
      </c>
      <c r="T106" s="3">
        <v>0</v>
      </c>
      <c r="U106">
        <v>3</v>
      </c>
      <c r="V106" s="3">
        <v>0</v>
      </c>
      <c r="W106" s="3"/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/>
      <c r="AG106" s="3"/>
      <c r="AH106" t="s">
        <v>88</v>
      </c>
      <c r="AI106" t="s">
        <v>48</v>
      </c>
      <c r="AJ106" s="3"/>
      <c r="AM106" t="s">
        <v>1198</v>
      </c>
      <c r="AN106">
        <v>-122.50415819</v>
      </c>
      <c r="AO106">
        <v>37.78026835</v>
      </c>
    </row>
    <row r="107" spans="1:41">
      <c r="A107" s="4">
        <v>43899</v>
      </c>
      <c r="B107" s="1">
        <v>1</v>
      </c>
      <c r="C107">
        <v>1</v>
      </c>
      <c r="D107" s="1">
        <v>14393</v>
      </c>
      <c r="E107" s="4" t="s">
        <v>42</v>
      </c>
      <c r="F107" s="4" t="s">
        <v>895</v>
      </c>
      <c r="G107" s="1">
        <v>2</v>
      </c>
      <c r="H107" s="1" t="s">
        <v>1118</v>
      </c>
      <c r="I107" t="s">
        <v>1200</v>
      </c>
      <c r="K107" t="s">
        <v>1201</v>
      </c>
      <c r="N107" t="s">
        <v>46</v>
      </c>
      <c r="O107" t="s">
        <v>1097</v>
      </c>
      <c r="Q107" s="3">
        <f t="shared" si="1"/>
        <v>4</v>
      </c>
      <c r="R107" s="3">
        <v>1</v>
      </c>
      <c r="S107" s="3">
        <v>0</v>
      </c>
      <c r="T107" s="3">
        <v>0</v>
      </c>
      <c r="U107">
        <v>3</v>
      </c>
      <c r="V107">
        <v>1</v>
      </c>
      <c r="W107" s="3"/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/>
      <c r="AG107" s="3"/>
      <c r="AH107" t="s">
        <v>88</v>
      </c>
      <c r="AI107" t="s">
        <v>48</v>
      </c>
      <c r="AJ107" s="3"/>
      <c r="AM107" t="s">
        <v>1202</v>
      </c>
      <c r="AN107">
        <v>-122.50416346999999</v>
      </c>
      <c r="AO107">
        <v>37.780133200000002</v>
      </c>
    </row>
    <row r="108" spans="1:41">
      <c r="A108" s="4">
        <v>43899</v>
      </c>
      <c r="B108" s="1">
        <v>1</v>
      </c>
      <c r="C108">
        <v>1</v>
      </c>
      <c r="D108" s="1">
        <v>14393</v>
      </c>
      <c r="E108" s="4" t="s">
        <v>42</v>
      </c>
      <c r="F108" s="4" t="s">
        <v>895</v>
      </c>
      <c r="G108" s="1">
        <v>2</v>
      </c>
      <c r="H108" s="1">
        <v>37</v>
      </c>
      <c r="I108" t="s">
        <v>1204</v>
      </c>
      <c r="K108" t="s">
        <v>963</v>
      </c>
      <c r="N108" t="s">
        <v>46</v>
      </c>
      <c r="O108" t="s">
        <v>1205</v>
      </c>
      <c r="Q108" s="3">
        <f t="shared" si="1"/>
        <v>5</v>
      </c>
      <c r="R108" s="3">
        <v>1</v>
      </c>
      <c r="S108" s="3">
        <v>0</v>
      </c>
      <c r="T108" s="3">
        <v>0</v>
      </c>
      <c r="U108">
        <v>3</v>
      </c>
      <c r="V108">
        <v>2</v>
      </c>
      <c r="W108" s="3"/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/>
      <c r="AG108" s="3"/>
      <c r="AH108" t="s">
        <v>88</v>
      </c>
      <c r="AI108" t="s">
        <v>48</v>
      </c>
      <c r="AJ108" s="3"/>
      <c r="AL108" t="s">
        <v>1206</v>
      </c>
      <c r="AM108" t="s">
        <v>1207</v>
      </c>
      <c r="AN108">
        <v>-122.50620958</v>
      </c>
      <c r="AO108">
        <v>37.780428610000001</v>
      </c>
    </row>
    <row r="109" spans="1:41">
      <c r="A109" s="4">
        <v>43899</v>
      </c>
      <c r="B109" s="1">
        <v>1</v>
      </c>
      <c r="C109">
        <v>1</v>
      </c>
      <c r="D109" s="1">
        <v>14393</v>
      </c>
      <c r="E109" s="4" t="s">
        <v>42</v>
      </c>
      <c r="F109" s="4" t="s">
        <v>895</v>
      </c>
      <c r="G109" s="1">
        <v>2</v>
      </c>
      <c r="H109" s="1">
        <v>38</v>
      </c>
      <c r="I109" t="s">
        <v>1209</v>
      </c>
      <c r="K109" t="s">
        <v>963</v>
      </c>
      <c r="N109" t="s">
        <v>46</v>
      </c>
      <c r="O109" t="s">
        <v>1082</v>
      </c>
      <c r="Q109" s="3">
        <f t="shared" si="1"/>
        <v>6</v>
      </c>
      <c r="R109" s="3">
        <v>1</v>
      </c>
      <c r="S109">
        <v>2</v>
      </c>
      <c r="T109">
        <v>1</v>
      </c>
      <c r="U109">
        <v>3</v>
      </c>
      <c r="V109" s="3">
        <v>0</v>
      </c>
      <c r="W109" s="3"/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/>
      <c r="AG109" s="3"/>
      <c r="AH109" t="s">
        <v>88</v>
      </c>
      <c r="AI109" t="s">
        <v>48</v>
      </c>
      <c r="AJ109" s="3"/>
      <c r="AM109" t="s">
        <v>1210</v>
      </c>
      <c r="AN109">
        <v>-122.50617779</v>
      </c>
      <c r="AO109">
        <v>37.780558509999999</v>
      </c>
    </row>
    <row r="110" spans="1:41">
      <c r="A110" s="4">
        <v>43899</v>
      </c>
      <c r="B110" s="1">
        <v>1</v>
      </c>
      <c r="C110">
        <v>1</v>
      </c>
      <c r="D110" s="1">
        <v>14393</v>
      </c>
      <c r="E110" s="4" t="s">
        <v>42</v>
      </c>
      <c r="F110" s="4" t="s">
        <v>895</v>
      </c>
      <c r="G110" s="1">
        <v>2</v>
      </c>
      <c r="H110" s="1" t="s">
        <v>1122</v>
      </c>
      <c r="I110">
        <v>418</v>
      </c>
      <c r="K110" t="s">
        <v>963</v>
      </c>
      <c r="N110" t="s">
        <v>46</v>
      </c>
      <c r="O110" t="s">
        <v>958</v>
      </c>
      <c r="Q110" s="3">
        <f t="shared" si="1"/>
        <v>3</v>
      </c>
      <c r="R110" s="3">
        <v>1</v>
      </c>
      <c r="S110">
        <v>1</v>
      </c>
      <c r="T110" s="3">
        <v>0</v>
      </c>
      <c r="U110">
        <v>1</v>
      </c>
      <c r="V110">
        <v>1</v>
      </c>
      <c r="W110" s="3"/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/>
      <c r="AG110" s="3"/>
      <c r="AH110" t="s">
        <v>88</v>
      </c>
      <c r="AI110" t="s">
        <v>50</v>
      </c>
      <c r="AJ110" s="3"/>
      <c r="AM110" t="s">
        <v>1211</v>
      </c>
      <c r="AN110">
        <v>-122.50620313</v>
      </c>
      <c r="AO110">
        <v>37.780647219999999</v>
      </c>
    </row>
    <row r="111" spans="1:41">
      <c r="A111" s="4">
        <v>43899</v>
      </c>
      <c r="B111" s="1">
        <v>1</v>
      </c>
      <c r="C111">
        <v>1</v>
      </c>
      <c r="D111" s="1">
        <v>14393</v>
      </c>
      <c r="E111" s="4" t="s">
        <v>42</v>
      </c>
      <c r="F111" s="4" t="s">
        <v>895</v>
      </c>
      <c r="G111" s="1">
        <v>2</v>
      </c>
      <c r="H111" s="1" t="s">
        <v>1124</v>
      </c>
      <c r="I111" t="s">
        <v>1213</v>
      </c>
      <c r="K111" t="s">
        <v>963</v>
      </c>
      <c r="N111" t="s">
        <v>46</v>
      </c>
      <c r="O111" t="s">
        <v>958</v>
      </c>
      <c r="Q111" s="3">
        <f t="shared" si="1"/>
        <v>4</v>
      </c>
      <c r="R111" s="3">
        <v>1</v>
      </c>
      <c r="S111">
        <v>1</v>
      </c>
      <c r="T111" s="3">
        <v>0</v>
      </c>
      <c r="U111">
        <v>3</v>
      </c>
      <c r="V111" s="3">
        <v>0</v>
      </c>
      <c r="W111" s="3"/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/>
      <c r="AG111" s="3"/>
      <c r="AH111" t="s">
        <v>47</v>
      </c>
      <c r="AI111" t="s">
        <v>48</v>
      </c>
      <c r="AJ111" s="3"/>
      <c r="AM111" t="s">
        <v>1214</v>
      </c>
      <c r="AN111">
        <v>-122.50621947</v>
      </c>
      <c r="AO111">
        <v>37.780802319999999</v>
      </c>
    </row>
    <row r="112" spans="1:41">
      <c r="A112" s="4">
        <v>43899</v>
      </c>
      <c r="B112" s="1">
        <v>1</v>
      </c>
      <c r="C112">
        <v>1</v>
      </c>
      <c r="D112" s="1">
        <v>14393</v>
      </c>
      <c r="E112" s="4" t="s">
        <v>42</v>
      </c>
      <c r="F112" s="4" t="s">
        <v>895</v>
      </c>
      <c r="G112" s="1">
        <v>2</v>
      </c>
      <c r="H112" s="1" t="s">
        <v>1066</v>
      </c>
      <c r="I112">
        <v>4345</v>
      </c>
      <c r="K112" t="s">
        <v>1116</v>
      </c>
      <c r="N112" t="s">
        <v>53</v>
      </c>
      <c r="O112" t="s">
        <v>1216</v>
      </c>
      <c r="Q112" s="3">
        <f t="shared" si="1"/>
        <v>3</v>
      </c>
      <c r="R112" s="3">
        <v>1</v>
      </c>
      <c r="S112" s="3">
        <v>0</v>
      </c>
      <c r="T112" s="3">
        <v>0</v>
      </c>
      <c r="U112">
        <v>1</v>
      </c>
      <c r="V112">
        <v>2</v>
      </c>
      <c r="W112" s="3"/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/>
      <c r="AG112" s="3"/>
      <c r="AH112" t="s">
        <v>47</v>
      </c>
      <c r="AI112" t="s">
        <v>48</v>
      </c>
      <c r="AJ112" s="3" t="s">
        <v>135</v>
      </c>
      <c r="AL112" t="s">
        <v>1217</v>
      </c>
      <c r="AM112" t="s">
        <v>1218</v>
      </c>
      <c r="AN112">
        <v>-122.5060369</v>
      </c>
      <c r="AO112">
        <v>37.78096755</v>
      </c>
    </row>
    <row r="113" spans="1:41">
      <c r="A113" s="4">
        <v>43899</v>
      </c>
      <c r="B113" s="1">
        <v>1</v>
      </c>
      <c r="C113">
        <v>1</v>
      </c>
      <c r="D113" s="1">
        <v>14393</v>
      </c>
      <c r="E113" s="4" t="s">
        <v>42</v>
      </c>
      <c r="F113" s="4" t="s">
        <v>895</v>
      </c>
      <c r="G113" s="1">
        <v>2</v>
      </c>
      <c r="H113" s="1" t="s">
        <v>1129</v>
      </c>
      <c r="I113">
        <v>4315</v>
      </c>
      <c r="K113" t="s">
        <v>1116</v>
      </c>
      <c r="N113" t="s">
        <v>46</v>
      </c>
      <c r="O113" t="s">
        <v>973</v>
      </c>
      <c r="Q113" s="3">
        <f t="shared" si="1"/>
        <v>2</v>
      </c>
      <c r="R113" s="3">
        <v>1</v>
      </c>
      <c r="S113" s="3">
        <v>0</v>
      </c>
      <c r="T113" s="3">
        <v>0</v>
      </c>
      <c r="U113">
        <v>1</v>
      </c>
      <c r="V113">
        <v>1</v>
      </c>
      <c r="W113" s="3"/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/>
      <c r="AG113" s="3"/>
      <c r="AH113" t="s">
        <v>47</v>
      </c>
      <c r="AI113" t="s">
        <v>48</v>
      </c>
      <c r="AJ113" s="3"/>
      <c r="AM113" t="s">
        <v>1220</v>
      </c>
      <c r="AN113">
        <v>-122.50569724</v>
      </c>
      <c r="AO113">
        <v>37.780997679999999</v>
      </c>
    </row>
    <row r="114" spans="1:41">
      <c r="A114" s="4">
        <v>43899</v>
      </c>
      <c r="B114" s="1">
        <v>1</v>
      </c>
      <c r="C114">
        <v>1</v>
      </c>
      <c r="D114" s="1">
        <v>14393</v>
      </c>
      <c r="E114" s="4" t="s">
        <v>42</v>
      </c>
      <c r="F114" s="4" t="s">
        <v>895</v>
      </c>
      <c r="G114" s="1">
        <v>2</v>
      </c>
      <c r="H114" s="1">
        <v>39</v>
      </c>
      <c r="I114" t="s">
        <v>1222</v>
      </c>
      <c r="K114" t="s">
        <v>1116</v>
      </c>
      <c r="N114" t="s">
        <v>98</v>
      </c>
      <c r="O114" t="s">
        <v>1050</v>
      </c>
      <c r="Q114" s="3">
        <f t="shared" si="1"/>
        <v>2</v>
      </c>
      <c r="R114" s="3">
        <v>1</v>
      </c>
      <c r="S114" s="3">
        <v>0</v>
      </c>
      <c r="T114" s="3">
        <v>0</v>
      </c>
      <c r="U114">
        <v>1</v>
      </c>
      <c r="V114" s="3">
        <v>0</v>
      </c>
      <c r="W114">
        <v>1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/>
      <c r="AG114" s="3"/>
      <c r="AH114" t="s">
        <v>47</v>
      </c>
      <c r="AI114" t="s">
        <v>48</v>
      </c>
      <c r="AJ114" s="3" t="s">
        <v>135</v>
      </c>
      <c r="AM114" t="s">
        <v>1223</v>
      </c>
      <c r="AN114">
        <v>-122.50550601</v>
      </c>
      <c r="AO114">
        <v>37.780986130000002</v>
      </c>
    </row>
    <row r="115" spans="1:41">
      <c r="A115" s="4">
        <v>43899</v>
      </c>
      <c r="B115" s="1">
        <v>1</v>
      </c>
      <c r="C115">
        <v>1</v>
      </c>
      <c r="D115" s="1">
        <v>14393</v>
      </c>
      <c r="E115" s="4" t="s">
        <v>42</v>
      </c>
      <c r="F115" s="4" t="s">
        <v>895</v>
      </c>
      <c r="G115" s="1">
        <v>2</v>
      </c>
      <c r="H115" s="1">
        <v>40</v>
      </c>
      <c r="I115">
        <v>403</v>
      </c>
      <c r="K115" t="s">
        <v>982</v>
      </c>
      <c r="N115" t="s">
        <v>46</v>
      </c>
      <c r="O115" t="s">
        <v>984</v>
      </c>
      <c r="Q115" s="3">
        <f t="shared" si="1"/>
        <v>1</v>
      </c>
      <c r="R115" s="3">
        <v>1</v>
      </c>
      <c r="S115" s="3">
        <v>0</v>
      </c>
      <c r="T115">
        <v>1</v>
      </c>
      <c r="U115" s="3">
        <v>0</v>
      </c>
      <c r="V115" s="3">
        <v>0</v>
      </c>
      <c r="W115" s="3"/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/>
      <c r="AG115" s="3"/>
      <c r="AH115" t="s">
        <v>88</v>
      </c>
      <c r="AI115" t="s">
        <v>48</v>
      </c>
      <c r="AJ115" s="3"/>
      <c r="AM115" t="s">
        <v>1225</v>
      </c>
      <c r="AN115">
        <v>-122.50532216000001</v>
      </c>
      <c r="AO115">
        <v>37.780894719999999</v>
      </c>
    </row>
    <row r="116" spans="1:41">
      <c r="A116" s="4">
        <v>43899</v>
      </c>
      <c r="B116" s="1">
        <v>1</v>
      </c>
      <c r="C116">
        <v>1</v>
      </c>
      <c r="D116" s="1">
        <v>14393</v>
      </c>
      <c r="E116" s="4" t="s">
        <v>42</v>
      </c>
      <c r="F116" s="4" t="s">
        <v>895</v>
      </c>
      <c r="G116" s="1">
        <v>2</v>
      </c>
      <c r="H116" s="1" t="s">
        <v>1133</v>
      </c>
      <c r="I116" t="s">
        <v>1227</v>
      </c>
      <c r="K116" t="s">
        <v>982</v>
      </c>
      <c r="N116" t="s">
        <v>46</v>
      </c>
      <c r="O116" t="s">
        <v>1064</v>
      </c>
      <c r="Q116" s="3">
        <f t="shared" si="1"/>
        <v>4</v>
      </c>
      <c r="R116" s="3">
        <v>1</v>
      </c>
      <c r="S116" s="3">
        <v>0</v>
      </c>
      <c r="T116">
        <v>1</v>
      </c>
      <c r="U116">
        <v>3</v>
      </c>
      <c r="V116" s="3">
        <v>0</v>
      </c>
      <c r="W116" s="3"/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/>
      <c r="AG116" s="3"/>
      <c r="AH116" t="s">
        <v>88</v>
      </c>
      <c r="AI116" t="s">
        <v>48</v>
      </c>
      <c r="AJ116" s="3"/>
      <c r="AM116" t="s">
        <v>1228</v>
      </c>
      <c r="AN116">
        <v>-122.50529898000001</v>
      </c>
      <c r="AO116">
        <v>37.7807958</v>
      </c>
    </row>
    <row r="117" spans="1:41">
      <c r="A117" s="4">
        <v>43899</v>
      </c>
      <c r="B117" s="1">
        <v>1</v>
      </c>
      <c r="C117">
        <v>1</v>
      </c>
      <c r="D117" s="1">
        <v>14393</v>
      </c>
      <c r="E117" s="4" t="s">
        <v>42</v>
      </c>
      <c r="F117" s="4" t="s">
        <v>895</v>
      </c>
      <c r="G117" s="1">
        <v>2</v>
      </c>
      <c r="H117" s="1" t="s">
        <v>1135</v>
      </c>
      <c r="I117">
        <v>425</v>
      </c>
      <c r="K117" t="s">
        <v>982</v>
      </c>
      <c r="N117" t="s">
        <v>46</v>
      </c>
      <c r="O117" t="s">
        <v>1137</v>
      </c>
      <c r="Q117" s="3">
        <f t="shared" si="1"/>
        <v>2</v>
      </c>
      <c r="R117" s="3">
        <v>1</v>
      </c>
      <c r="S117" s="3">
        <v>0</v>
      </c>
      <c r="T117" s="3">
        <v>0</v>
      </c>
      <c r="U117" s="3">
        <v>0</v>
      </c>
      <c r="V117">
        <v>1</v>
      </c>
      <c r="W117">
        <v>1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/>
      <c r="AG117" s="3"/>
      <c r="AH117" t="s">
        <v>88</v>
      </c>
      <c r="AI117" t="s">
        <v>48</v>
      </c>
      <c r="AJ117" s="3"/>
      <c r="AL117" t="s">
        <v>1230</v>
      </c>
      <c r="AM117" t="s">
        <v>1231</v>
      </c>
      <c r="AN117">
        <v>-122.50528539</v>
      </c>
      <c r="AO117">
        <v>37.780640200000001</v>
      </c>
    </row>
    <row r="118" spans="1:41">
      <c r="A118" s="4">
        <v>43899</v>
      </c>
      <c r="B118" s="1">
        <v>1</v>
      </c>
      <c r="C118">
        <v>1</v>
      </c>
      <c r="D118" s="1">
        <v>14393</v>
      </c>
      <c r="E118" s="4" t="s">
        <v>42</v>
      </c>
      <c r="F118" s="4" t="s">
        <v>895</v>
      </c>
      <c r="G118" s="1">
        <v>2</v>
      </c>
      <c r="H118" s="1" t="s">
        <v>1137</v>
      </c>
      <c r="I118">
        <v>431</v>
      </c>
      <c r="K118" t="s">
        <v>982</v>
      </c>
      <c r="N118" t="s">
        <v>53</v>
      </c>
      <c r="O118" t="s">
        <v>1233</v>
      </c>
      <c r="Q118" s="3">
        <f t="shared" si="1"/>
        <v>2</v>
      </c>
      <c r="R118" s="3">
        <v>1</v>
      </c>
      <c r="S118" s="3">
        <v>0</v>
      </c>
      <c r="T118" s="3">
        <v>0</v>
      </c>
      <c r="U118" s="3">
        <v>0</v>
      </c>
      <c r="V118">
        <v>1</v>
      </c>
      <c r="W118">
        <v>1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/>
      <c r="AG118" s="3"/>
      <c r="AH118" t="s">
        <v>47</v>
      </c>
      <c r="AI118" t="s">
        <v>48</v>
      </c>
      <c r="AJ118" s="3"/>
      <c r="AK118" t="s">
        <v>1051</v>
      </c>
      <c r="AL118" t="s">
        <v>1234</v>
      </c>
      <c r="AM118" t="s">
        <v>1235</v>
      </c>
      <c r="AN118">
        <v>-122.50526843</v>
      </c>
      <c r="AO118">
        <v>37.780506320000001</v>
      </c>
    </row>
    <row r="119" spans="1:41">
      <c r="A119" s="4">
        <v>43899</v>
      </c>
      <c r="B119" s="1">
        <v>1</v>
      </c>
      <c r="C119">
        <v>1</v>
      </c>
      <c r="D119" s="1">
        <v>14393</v>
      </c>
      <c r="E119" s="4" t="s">
        <v>42</v>
      </c>
      <c r="F119" s="4" t="s">
        <v>895</v>
      </c>
      <c r="G119" s="1">
        <v>2</v>
      </c>
      <c r="H119" s="1" t="s">
        <v>1140</v>
      </c>
      <c r="I119" t="s">
        <v>1236</v>
      </c>
      <c r="K119" t="s">
        <v>982</v>
      </c>
      <c r="N119" t="s">
        <v>46</v>
      </c>
      <c r="O119" t="s">
        <v>970</v>
      </c>
      <c r="Q119" s="3">
        <f t="shared" si="1"/>
        <v>1</v>
      </c>
      <c r="R119" s="3">
        <v>1</v>
      </c>
      <c r="S119" s="3">
        <v>0</v>
      </c>
      <c r="T119" s="3">
        <v>0</v>
      </c>
      <c r="U119" s="3">
        <v>0</v>
      </c>
      <c r="V119" s="3">
        <v>0</v>
      </c>
      <c r="W119">
        <v>1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/>
      <c r="AG119" s="3"/>
      <c r="AH119" t="s">
        <v>47</v>
      </c>
      <c r="AI119" t="s">
        <v>48</v>
      </c>
      <c r="AJ119" s="3"/>
      <c r="AM119" t="s">
        <v>1237</v>
      </c>
      <c r="AN119">
        <v>-122.5052917</v>
      </c>
      <c r="AO119">
        <v>37.78035655</v>
      </c>
    </row>
    <row r="120" spans="1:41">
      <c r="A120" s="4">
        <v>43899</v>
      </c>
      <c r="B120" s="1">
        <v>1</v>
      </c>
      <c r="C120">
        <v>1</v>
      </c>
      <c r="D120" s="1">
        <v>14393</v>
      </c>
      <c r="E120" s="4" t="s">
        <v>42</v>
      </c>
      <c r="F120" s="4" t="s">
        <v>895</v>
      </c>
      <c r="G120" s="1">
        <v>2</v>
      </c>
      <c r="H120" s="1">
        <v>41</v>
      </c>
      <c r="I120">
        <v>435</v>
      </c>
      <c r="K120" t="s">
        <v>982</v>
      </c>
      <c r="N120" t="s">
        <v>53</v>
      </c>
      <c r="O120" t="s">
        <v>1122</v>
      </c>
      <c r="Q120" s="3">
        <f t="shared" si="1"/>
        <v>2</v>
      </c>
      <c r="R120" s="3">
        <v>1</v>
      </c>
      <c r="S120" s="3">
        <v>0</v>
      </c>
      <c r="T120" s="3">
        <v>0</v>
      </c>
      <c r="U120" s="3">
        <v>0</v>
      </c>
      <c r="V120">
        <v>1</v>
      </c>
      <c r="W120">
        <v>1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/>
      <c r="AG120" s="3"/>
      <c r="AH120" t="s">
        <v>47</v>
      </c>
      <c r="AI120" t="s">
        <v>48</v>
      </c>
      <c r="AJ120" s="3" t="s">
        <v>135</v>
      </c>
      <c r="AK120" t="s">
        <v>117</v>
      </c>
      <c r="AL120" t="s">
        <v>1239</v>
      </c>
      <c r="AM120" t="s">
        <v>1240</v>
      </c>
      <c r="AN120">
        <v>-122.50527018</v>
      </c>
      <c r="AO120">
        <v>37.780396000000003</v>
      </c>
    </row>
    <row r="121" spans="1:41">
      <c r="A121" s="4">
        <v>43899</v>
      </c>
      <c r="B121" s="1">
        <v>1</v>
      </c>
      <c r="C121">
        <v>1</v>
      </c>
      <c r="D121" s="1">
        <v>14393</v>
      </c>
      <c r="E121" s="4" t="s">
        <v>42</v>
      </c>
      <c r="F121" s="4" t="s">
        <v>895</v>
      </c>
      <c r="G121" s="1">
        <v>2</v>
      </c>
      <c r="H121" s="1">
        <v>42</v>
      </c>
      <c r="I121" t="s">
        <v>1242</v>
      </c>
      <c r="K121" t="s">
        <v>982</v>
      </c>
      <c r="N121" t="s">
        <v>46</v>
      </c>
      <c r="O121" t="s">
        <v>989</v>
      </c>
      <c r="Q121" s="3">
        <f t="shared" si="1"/>
        <v>4</v>
      </c>
      <c r="R121" s="3">
        <v>1</v>
      </c>
      <c r="S121">
        <v>2</v>
      </c>
      <c r="T121" s="3">
        <v>0</v>
      </c>
      <c r="U121">
        <v>2</v>
      </c>
      <c r="V121" s="3">
        <v>0</v>
      </c>
      <c r="W121" s="3"/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/>
      <c r="AG121" s="3"/>
      <c r="AH121" t="s">
        <v>47</v>
      </c>
      <c r="AI121" t="s">
        <v>48</v>
      </c>
      <c r="AJ121" s="3"/>
      <c r="AM121" t="s">
        <v>1243</v>
      </c>
      <c r="AN121">
        <v>-122.50523957999999</v>
      </c>
      <c r="AO121">
        <v>37.780241340000003</v>
      </c>
    </row>
    <row r="122" spans="1:41">
      <c r="A122" s="4">
        <v>43899</v>
      </c>
      <c r="B122" s="1">
        <v>1</v>
      </c>
      <c r="C122">
        <v>1</v>
      </c>
      <c r="D122" s="1">
        <v>14393</v>
      </c>
      <c r="E122" s="4" t="s">
        <v>42</v>
      </c>
      <c r="F122" s="4" t="s">
        <v>895</v>
      </c>
      <c r="G122" s="1">
        <v>2</v>
      </c>
      <c r="H122" s="1" t="s">
        <v>1143</v>
      </c>
      <c r="I122">
        <v>2</v>
      </c>
      <c r="K122" t="s">
        <v>1244</v>
      </c>
      <c r="N122" t="s">
        <v>46</v>
      </c>
      <c r="O122" t="s">
        <v>968</v>
      </c>
      <c r="Q122" s="3">
        <f t="shared" si="1"/>
        <v>2</v>
      </c>
      <c r="R122" s="3">
        <v>1</v>
      </c>
      <c r="S122">
        <v>1</v>
      </c>
      <c r="T122" s="3">
        <v>0</v>
      </c>
      <c r="U122">
        <v>1</v>
      </c>
      <c r="V122" s="3">
        <v>0</v>
      </c>
      <c r="W122" s="3"/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/>
      <c r="AG122" s="3"/>
      <c r="AH122" t="s">
        <v>47</v>
      </c>
      <c r="AI122" t="s">
        <v>50</v>
      </c>
      <c r="AJ122" s="3"/>
      <c r="AM122" t="s">
        <v>1245</v>
      </c>
      <c r="AN122">
        <v>-122.50654412999999</v>
      </c>
      <c r="AO122">
        <v>37.780938509999999</v>
      </c>
    </row>
    <row r="123" spans="1:41">
      <c r="A123" s="4">
        <v>43899</v>
      </c>
      <c r="B123" s="1">
        <v>1</v>
      </c>
      <c r="C123">
        <v>1</v>
      </c>
      <c r="D123" s="1">
        <v>14393</v>
      </c>
      <c r="E123" s="4" t="s">
        <v>42</v>
      </c>
      <c r="F123" s="4" t="s">
        <v>895</v>
      </c>
      <c r="G123" s="1">
        <v>2</v>
      </c>
      <c r="H123" s="1" t="s">
        <v>1050</v>
      </c>
      <c r="I123" t="s">
        <v>1247</v>
      </c>
      <c r="K123" t="s">
        <v>1244</v>
      </c>
      <c r="N123" t="s">
        <v>46</v>
      </c>
      <c r="O123" t="s">
        <v>960</v>
      </c>
      <c r="Q123" s="3">
        <f t="shared" si="1"/>
        <v>3</v>
      </c>
      <c r="R123" s="3">
        <v>1</v>
      </c>
      <c r="S123">
        <v>1</v>
      </c>
      <c r="T123" s="3">
        <v>0</v>
      </c>
      <c r="U123">
        <v>1</v>
      </c>
      <c r="V123">
        <v>1</v>
      </c>
      <c r="W123" s="3"/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/>
      <c r="AG123" s="3"/>
      <c r="AH123" t="s">
        <v>47</v>
      </c>
      <c r="AI123" t="s">
        <v>48</v>
      </c>
      <c r="AJ123" s="3"/>
      <c r="AM123" t="s">
        <v>1248</v>
      </c>
      <c r="AN123">
        <v>-122.50677395</v>
      </c>
      <c r="AO123">
        <v>37.780852619999997</v>
      </c>
    </row>
    <row r="124" spans="1:41">
      <c r="A124" s="4">
        <v>43899</v>
      </c>
      <c r="B124" s="1">
        <v>1</v>
      </c>
      <c r="C124">
        <v>1</v>
      </c>
      <c r="D124" s="1">
        <v>14393</v>
      </c>
      <c r="E124" s="4" t="s">
        <v>42</v>
      </c>
      <c r="F124" s="4" t="s">
        <v>895</v>
      </c>
      <c r="G124" s="1">
        <v>2</v>
      </c>
      <c r="H124" s="1" t="s">
        <v>897</v>
      </c>
      <c r="I124" t="s">
        <v>1249</v>
      </c>
      <c r="K124" t="s">
        <v>1244</v>
      </c>
      <c r="N124" t="s">
        <v>46</v>
      </c>
      <c r="O124" t="s">
        <v>1090</v>
      </c>
      <c r="Q124" s="3">
        <f t="shared" si="1"/>
        <v>4</v>
      </c>
      <c r="R124" s="3">
        <v>1</v>
      </c>
      <c r="S124">
        <v>2</v>
      </c>
      <c r="T124" s="3">
        <v>0</v>
      </c>
      <c r="U124">
        <v>2</v>
      </c>
      <c r="V124" s="3">
        <v>0</v>
      </c>
      <c r="W124" s="3"/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/>
      <c r="AG124" s="3"/>
      <c r="AH124" t="s">
        <v>47</v>
      </c>
      <c r="AI124" t="s">
        <v>48</v>
      </c>
      <c r="AJ124" s="3"/>
      <c r="AM124" t="s">
        <v>1250</v>
      </c>
      <c r="AN124">
        <v>-122.5070343</v>
      </c>
      <c r="AO124">
        <v>37.780836360000002</v>
      </c>
    </row>
    <row r="125" spans="1:41">
      <c r="A125" s="4">
        <v>43899</v>
      </c>
      <c r="B125" s="1">
        <v>1</v>
      </c>
      <c r="C125">
        <v>1</v>
      </c>
      <c r="D125" s="1">
        <v>14393</v>
      </c>
      <c r="E125" s="4" t="s">
        <v>42</v>
      </c>
      <c r="F125" s="4" t="s">
        <v>895</v>
      </c>
      <c r="G125" s="1">
        <v>2</v>
      </c>
      <c r="H125" s="1">
        <v>43</v>
      </c>
      <c r="I125" t="s">
        <v>1252</v>
      </c>
      <c r="K125" t="s">
        <v>1244</v>
      </c>
      <c r="N125" t="s">
        <v>46</v>
      </c>
      <c r="O125" t="s">
        <v>1018</v>
      </c>
      <c r="Q125" s="3">
        <f t="shared" si="1"/>
        <v>2</v>
      </c>
      <c r="R125" s="3">
        <v>1</v>
      </c>
      <c r="S125">
        <v>1</v>
      </c>
      <c r="T125" s="3">
        <v>0</v>
      </c>
      <c r="U125">
        <v>1</v>
      </c>
      <c r="V125" s="3">
        <v>0</v>
      </c>
      <c r="W125" s="3"/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/>
      <c r="AG125" s="3"/>
      <c r="AH125" t="s">
        <v>47</v>
      </c>
      <c r="AI125" t="s">
        <v>48</v>
      </c>
      <c r="AJ125" s="3"/>
      <c r="AM125" t="s">
        <v>1253</v>
      </c>
      <c r="AN125">
        <v>-122.50716697999999</v>
      </c>
      <c r="AO125">
        <v>37.780838240000001</v>
      </c>
    </row>
    <row r="126" spans="1:41">
      <c r="A126" s="4">
        <v>43899</v>
      </c>
      <c r="B126" s="1">
        <v>1</v>
      </c>
      <c r="C126">
        <v>1</v>
      </c>
      <c r="D126" s="1">
        <v>14393</v>
      </c>
      <c r="E126" s="4" t="s">
        <v>42</v>
      </c>
      <c r="F126" s="4" t="s">
        <v>895</v>
      </c>
      <c r="G126" s="1">
        <v>2</v>
      </c>
      <c r="H126" s="1">
        <v>44</v>
      </c>
      <c r="I126" t="s">
        <v>1255</v>
      </c>
      <c r="K126" t="s">
        <v>1244</v>
      </c>
      <c r="N126" t="s">
        <v>46</v>
      </c>
      <c r="O126" t="s">
        <v>1084</v>
      </c>
      <c r="Q126" s="3">
        <f t="shared" si="1"/>
        <v>4</v>
      </c>
      <c r="R126" s="3">
        <v>1</v>
      </c>
      <c r="S126" s="3">
        <v>0</v>
      </c>
      <c r="T126">
        <v>1</v>
      </c>
      <c r="U126">
        <v>3</v>
      </c>
      <c r="V126" s="3">
        <v>0</v>
      </c>
      <c r="W126" s="3"/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/>
      <c r="AG126" s="3"/>
      <c r="AH126" t="s">
        <v>47</v>
      </c>
      <c r="AI126" t="s">
        <v>48</v>
      </c>
      <c r="AJ126" s="3"/>
      <c r="AM126" t="s">
        <v>1256</v>
      </c>
      <c r="AN126">
        <v>-122.50730477</v>
      </c>
      <c r="AO126">
        <v>37.780838699999997</v>
      </c>
    </row>
    <row r="127" spans="1:41">
      <c r="A127" s="4">
        <v>43899</v>
      </c>
      <c r="B127" s="1">
        <v>1</v>
      </c>
      <c r="C127">
        <v>1</v>
      </c>
      <c r="D127" s="1">
        <v>14393</v>
      </c>
      <c r="E127" s="4" t="s">
        <v>42</v>
      </c>
      <c r="F127" s="4" t="s">
        <v>895</v>
      </c>
      <c r="G127" s="1">
        <v>2</v>
      </c>
      <c r="H127" s="1" t="s">
        <v>1152</v>
      </c>
      <c r="I127">
        <v>66</v>
      </c>
      <c r="K127" t="s">
        <v>1244</v>
      </c>
      <c r="N127" t="s">
        <v>46</v>
      </c>
      <c r="O127" t="s">
        <v>1023</v>
      </c>
      <c r="Q127" s="3">
        <f t="shared" si="1"/>
        <v>2</v>
      </c>
      <c r="R127" s="3">
        <v>1</v>
      </c>
      <c r="S127">
        <v>1</v>
      </c>
      <c r="T127" s="3">
        <v>0</v>
      </c>
      <c r="U127">
        <v>1</v>
      </c>
      <c r="V127" s="3">
        <v>0</v>
      </c>
      <c r="W127" s="3"/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/>
      <c r="AG127" s="3"/>
      <c r="AH127" t="s">
        <v>88</v>
      </c>
      <c r="AI127" t="s">
        <v>48</v>
      </c>
      <c r="AJ127" s="3"/>
      <c r="AM127" t="s">
        <v>1258</v>
      </c>
      <c r="AN127">
        <v>-122.50748025999999</v>
      </c>
      <c r="AO127">
        <v>37.780835570000001</v>
      </c>
    </row>
    <row r="128" spans="1:41">
      <c r="A128" s="4">
        <v>43899</v>
      </c>
      <c r="B128" s="1">
        <v>1</v>
      </c>
      <c r="C128">
        <v>1</v>
      </c>
      <c r="D128" s="1">
        <v>14393</v>
      </c>
      <c r="E128" s="4" t="s">
        <v>42</v>
      </c>
      <c r="F128" s="4" t="s">
        <v>895</v>
      </c>
      <c r="G128" s="1">
        <v>2</v>
      </c>
      <c r="H128" s="1" t="s">
        <v>1082</v>
      </c>
      <c r="I128">
        <v>80</v>
      </c>
      <c r="K128" t="s">
        <v>1244</v>
      </c>
      <c r="N128" t="s">
        <v>46</v>
      </c>
      <c r="O128" t="s">
        <v>1118</v>
      </c>
      <c r="Q128" s="3">
        <f t="shared" si="1"/>
        <v>1</v>
      </c>
      <c r="R128" s="3">
        <v>1</v>
      </c>
      <c r="S128" s="3">
        <v>0</v>
      </c>
      <c r="T128" s="3">
        <v>0</v>
      </c>
      <c r="U128">
        <v>1</v>
      </c>
      <c r="V128" s="3">
        <v>0</v>
      </c>
      <c r="W128" s="3"/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/>
      <c r="AG128" s="3"/>
      <c r="AH128" t="s">
        <v>88</v>
      </c>
      <c r="AI128" t="s">
        <v>48</v>
      </c>
      <c r="AJ128" s="3"/>
      <c r="AM128" t="s">
        <v>1259</v>
      </c>
      <c r="AN128">
        <v>-122.50769996</v>
      </c>
      <c r="AO128">
        <v>37.780808399999998</v>
      </c>
    </row>
    <row r="129" spans="1:41">
      <c r="A129" s="4">
        <v>43899</v>
      </c>
      <c r="B129" s="1">
        <v>1</v>
      </c>
      <c r="C129">
        <v>1</v>
      </c>
      <c r="D129" s="1">
        <v>14393</v>
      </c>
      <c r="E129" s="4" t="s">
        <v>42</v>
      </c>
      <c r="F129" s="4" t="s">
        <v>895</v>
      </c>
      <c r="G129" s="1">
        <v>2</v>
      </c>
      <c r="H129" s="1" t="s">
        <v>1054</v>
      </c>
      <c r="I129" t="s">
        <v>1260</v>
      </c>
      <c r="K129" t="s">
        <v>1244</v>
      </c>
      <c r="N129" t="s">
        <v>46</v>
      </c>
      <c r="O129" t="s">
        <v>1026</v>
      </c>
      <c r="Q129" s="3">
        <f t="shared" si="1"/>
        <v>4</v>
      </c>
      <c r="R129" s="3">
        <v>1</v>
      </c>
      <c r="S129">
        <v>1</v>
      </c>
      <c r="T129" s="3">
        <v>0</v>
      </c>
      <c r="U129">
        <v>3</v>
      </c>
      <c r="V129" s="3">
        <v>0</v>
      </c>
      <c r="W129" s="3"/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/>
      <c r="AG129" s="3"/>
      <c r="AH129" t="s">
        <v>88</v>
      </c>
      <c r="AI129" t="s">
        <v>48</v>
      </c>
      <c r="AJ129" s="3"/>
      <c r="AM129" t="s">
        <v>1261</v>
      </c>
      <c r="AN129">
        <v>-122.50783608</v>
      </c>
      <c r="AO129">
        <v>37.78080696</v>
      </c>
    </row>
    <row r="130" spans="1:41">
      <c r="A130" s="4">
        <v>43899</v>
      </c>
      <c r="B130" s="1">
        <v>1</v>
      </c>
      <c r="C130">
        <v>1</v>
      </c>
      <c r="D130" s="1">
        <v>14393</v>
      </c>
      <c r="E130" s="4" t="s">
        <v>42</v>
      </c>
      <c r="F130" s="4" t="s">
        <v>895</v>
      </c>
      <c r="G130" s="1">
        <v>2</v>
      </c>
      <c r="H130" s="1" t="s">
        <v>1157</v>
      </c>
      <c r="I130" t="s">
        <v>1263</v>
      </c>
      <c r="K130" t="s">
        <v>1244</v>
      </c>
      <c r="N130" t="s">
        <v>46</v>
      </c>
      <c r="O130" t="s">
        <v>1066</v>
      </c>
      <c r="Q130" s="3">
        <f t="shared" si="1"/>
        <v>5</v>
      </c>
      <c r="R130" s="3">
        <v>1</v>
      </c>
      <c r="S130">
        <v>1</v>
      </c>
      <c r="T130" s="3">
        <v>0</v>
      </c>
      <c r="U130">
        <v>3</v>
      </c>
      <c r="V130">
        <v>1</v>
      </c>
      <c r="W130" s="3"/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/>
      <c r="AG130" s="3"/>
      <c r="AH130" t="s">
        <v>88</v>
      </c>
      <c r="AI130" t="s">
        <v>50</v>
      </c>
      <c r="AJ130" s="3"/>
      <c r="AM130" t="s">
        <v>1264</v>
      </c>
      <c r="AN130">
        <v>-122.50809615999999</v>
      </c>
      <c r="AO130">
        <v>37.780794</v>
      </c>
    </row>
    <row r="131" spans="1:41">
      <c r="A131" s="4">
        <v>43899</v>
      </c>
      <c r="B131" s="1">
        <v>1</v>
      </c>
      <c r="C131">
        <v>1</v>
      </c>
      <c r="D131" s="1">
        <v>14393</v>
      </c>
      <c r="E131" s="4" t="s">
        <v>42</v>
      </c>
      <c r="F131" s="4" t="s">
        <v>895</v>
      </c>
      <c r="G131" s="1">
        <v>2</v>
      </c>
      <c r="H131" s="1">
        <v>45</v>
      </c>
      <c r="I131" t="s">
        <v>1266</v>
      </c>
      <c r="K131" t="s">
        <v>1244</v>
      </c>
      <c r="N131" t="s">
        <v>46</v>
      </c>
      <c r="O131" t="s">
        <v>1129</v>
      </c>
      <c r="Q131" s="3">
        <f t="shared" ref="Q131:Q194" si="2">SUM(S131:AE131)</f>
        <v>6</v>
      </c>
      <c r="R131" s="3">
        <v>1</v>
      </c>
      <c r="S131">
        <v>2</v>
      </c>
      <c r="T131" s="3">
        <v>0</v>
      </c>
      <c r="U131">
        <v>4</v>
      </c>
      <c r="V131" s="3">
        <v>0</v>
      </c>
      <c r="W131" s="3"/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/>
      <c r="AG131" s="3"/>
      <c r="AH131" t="s">
        <v>88</v>
      </c>
      <c r="AI131" t="s">
        <v>48</v>
      </c>
      <c r="AJ131" s="3"/>
      <c r="AM131" t="s">
        <v>1267</v>
      </c>
      <c r="AN131">
        <v>-122.50827867</v>
      </c>
      <c r="AO131">
        <v>37.78078163</v>
      </c>
    </row>
    <row r="132" spans="1:41">
      <c r="A132" s="4">
        <v>43899</v>
      </c>
      <c r="B132" s="1">
        <v>1</v>
      </c>
      <c r="C132">
        <v>1</v>
      </c>
      <c r="D132" s="1">
        <v>14393</v>
      </c>
      <c r="E132" s="4" t="s">
        <v>42</v>
      </c>
      <c r="F132" s="4" t="s">
        <v>895</v>
      </c>
      <c r="G132" s="1">
        <v>2</v>
      </c>
      <c r="H132" s="1">
        <v>46</v>
      </c>
      <c r="I132" t="s">
        <v>1269</v>
      </c>
      <c r="K132" t="s">
        <v>1244</v>
      </c>
      <c r="N132" t="s">
        <v>46</v>
      </c>
      <c r="O132" t="s">
        <v>1064</v>
      </c>
      <c r="Q132" s="3">
        <f t="shared" si="2"/>
        <v>5</v>
      </c>
      <c r="R132" s="3">
        <v>1</v>
      </c>
      <c r="S132" s="3">
        <v>0</v>
      </c>
      <c r="T132">
        <v>1</v>
      </c>
      <c r="U132">
        <v>4</v>
      </c>
      <c r="V132" s="3">
        <v>0</v>
      </c>
      <c r="W132" s="3"/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/>
      <c r="AG132" s="3"/>
      <c r="AH132" t="s">
        <v>88</v>
      </c>
      <c r="AI132" t="s">
        <v>48</v>
      </c>
      <c r="AJ132" s="3"/>
      <c r="AM132" t="s">
        <v>1270</v>
      </c>
      <c r="AN132">
        <v>-122.50844547</v>
      </c>
      <c r="AO132">
        <v>37.780786249999998</v>
      </c>
    </row>
    <row r="133" spans="1:41">
      <c r="A133" s="4">
        <v>43899</v>
      </c>
      <c r="B133" s="1">
        <v>1</v>
      </c>
      <c r="C133">
        <v>1</v>
      </c>
      <c r="D133" s="1">
        <v>14393</v>
      </c>
      <c r="E133" s="4" t="s">
        <v>42</v>
      </c>
      <c r="F133" s="4" t="s">
        <v>895</v>
      </c>
      <c r="G133" s="1">
        <v>2</v>
      </c>
      <c r="H133" s="1" t="s">
        <v>1099</v>
      </c>
      <c r="I133" t="s">
        <v>1272</v>
      </c>
      <c r="K133" t="s">
        <v>1244</v>
      </c>
      <c r="N133" t="s">
        <v>46</v>
      </c>
      <c r="O133" t="s">
        <v>960</v>
      </c>
      <c r="Q133" s="3">
        <f t="shared" si="2"/>
        <v>4</v>
      </c>
      <c r="R133" s="3">
        <v>1</v>
      </c>
      <c r="S133">
        <v>1</v>
      </c>
      <c r="T133" s="3">
        <v>0</v>
      </c>
      <c r="U133">
        <v>2</v>
      </c>
      <c r="V133">
        <v>1</v>
      </c>
      <c r="W133" s="3"/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/>
      <c r="AG133" s="3"/>
      <c r="AH133" t="s">
        <v>88</v>
      </c>
      <c r="AI133" t="s">
        <v>48</v>
      </c>
      <c r="AJ133" s="3"/>
      <c r="AM133" t="s">
        <v>1273</v>
      </c>
      <c r="AN133">
        <v>-122.50859473</v>
      </c>
      <c r="AO133">
        <v>37.780787940000003</v>
      </c>
    </row>
    <row r="134" spans="1:41">
      <c r="A134" s="4">
        <v>43899</v>
      </c>
      <c r="B134" s="1">
        <v>1</v>
      </c>
      <c r="C134">
        <v>1</v>
      </c>
      <c r="D134" s="1">
        <v>14393</v>
      </c>
      <c r="E134" s="4" t="s">
        <v>42</v>
      </c>
      <c r="F134" s="4" t="s">
        <v>895</v>
      </c>
      <c r="G134" s="1">
        <v>2</v>
      </c>
      <c r="H134" s="1" t="s">
        <v>1161</v>
      </c>
      <c r="I134" t="s">
        <v>1275</v>
      </c>
      <c r="K134" t="s">
        <v>1244</v>
      </c>
      <c r="N134" t="s">
        <v>46</v>
      </c>
      <c r="O134" t="s">
        <v>1224</v>
      </c>
      <c r="Q134" s="3">
        <f t="shared" si="2"/>
        <v>8</v>
      </c>
      <c r="R134" s="3">
        <v>1</v>
      </c>
      <c r="S134">
        <v>1</v>
      </c>
      <c r="T134">
        <v>3</v>
      </c>
      <c r="U134">
        <v>4</v>
      </c>
      <c r="V134" s="3">
        <v>0</v>
      </c>
      <c r="W134" s="3"/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/>
      <c r="AG134" s="3"/>
      <c r="AH134" t="s">
        <v>88</v>
      </c>
      <c r="AI134" t="s">
        <v>48</v>
      </c>
      <c r="AJ134" s="3"/>
      <c r="AM134" t="s">
        <v>1276</v>
      </c>
      <c r="AN134">
        <v>-122.50878066999999</v>
      </c>
      <c r="AO134">
        <v>37.780770109999999</v>
      </c>
    </row>
    <row r="135" spans="1:41">
      <c r="A135" s="4">
        <v>43899</v>
      </c>
      <c r="B135" s="1">
        <v>1</v>
      </c>
      <c r="C135">
        <v>1</v>
      </c>
      <c r="D135" s="1">
        <v>14393</v>
      </c>
      <c r="E135" s="4" t="s">
        <v>42</v>
      </c>
      <c r="F135" s="4" t="s">
        <v>895</v>
      </c>
      <c r="G135" s="1">
        <v>2</v>
      </c>
      <c r="H135" s="1" t="s">
        <v>1165</v>
      </c>
      <c r="I135">
        <v>156</v>
      </c>
      <c r="K135" t="s">
        <v>1244</v>
      </c>
      <c r="N135" t="s">
        <v>46</v>
      </c>
      <c r="O135" t="s">
        <v>966</v>
      </c>
      <c r="Q135" s="3">
        <f t="shared" si="2"/>
        <v>1</v>
      </c>
      <c r="R135" s="3">
        <v>1</v>
      </c>
      <c r="S135" s="3">
        <v>0</v>
      </c>
      <c r="T135" s="3">
        <v>0</v>
      </c>
      <c r="U135">
        <v>1</v>
      </c>
      <c r="V135" s="3">
        <v>0</v>
      </c>
      <c r="W135" s="3"/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/>
      <c r="AG135" s="3"/>
      <c r="AH135" t="s">
        <v>88</v>
      </c>
      <c r="AI135" t="s">
        <v>48</v>
      </c>
      <c r="AJ135" s="3"/>
      <c r="AM135" t="s">
        <v>1278</v>
      </c>
      <c r="AN135">
        <v>-122.50907983</v>
      </c>
      <c r="AO135">
        <v>37.780752069999998</v>
      </c>
    </row>
    <row r="136" spans="1:41">
      <c r="A136" s="4">
        <v>43899</v>
      </c>
      <c r="B136" s="1">
        <v>1</v>
      </c>
      <c r="C136">
        <v>1</v>
      </c>
      <c r="D136" s="1">
        <v>14393</v>
      </c>
      <c r="E136" s="4" t="s">
        <v>42</v>
      </c>
      <c r="F136" s="4" t="s">
        <v>895</v>
      </c>
      <c r="G136" s="1">
        <v>2</v>
      </c>
      <c r="H136" s="1" t="s">
        <v>1168</v>
      </c>
      <c r="I136" t="s">
        <v>1279</v>
      </c>
      <c r="K136" t="s">
        <v>1244</v>
      </c>
      <c r="N136" t="s">
        <v>46</v>
      </c>
      <c r="O136" t="s">
        <v>1090</v>
      </c>
      <c r="Q136" s="3">
        <f t="shared" si="2"/>
        <v>4</v>
      </c>
      <c r="R136" s="3">
        <v>1</v>
      </c>
      <c r="S136">
        <v>2</v>
      </c>
      <c r="T136" s="3">
        <v>0</v>
      </c>
      <c r="U136">
        <v>2</v>
      </c>
      <c r="V136" s="3">
        <v>0</v>
      </c>
      <c r="W136" s="3"/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/>
      <c r="AG136" s="3"/>
      <c r="AH136" t="s">
        <v>88</v>
      </c>
      <c r="AI136" t="s">
        <v>50</v>
      </c>
      <c r="AJ136" s="3"/>
      <c r="AM136" t="s">
        <v>1280</v>
      </c>
      <c r="AN136">
        <v>-122.50911596</v>
      </c>
      <c r="AO136">
        <v>37.780741319999997</v>
      </c>
    </row>
    <row r="137" spans="1:41">
      <c r="A137" s="4">
        <v>43899</v>
      </c>
      <c r="B137" s="1">
        <v>1</v>
      </c>
      <c r="C137">
        <v>1</v>
      </c>
      <c r="D137" s="1">
        <v>14393</v>
      </c>
      <c r="E137" s="4" t="s">
        <v>42</v>
      </c>
      <c r="F137" s="4" t="s">
        <v>895</v>
      </c>
      <c r="G137" s="1">
        <v>2</v>
      </c>
      <c r="H137" s="1">
        <v>47</v>
      </c>
      <c r="I137" t="s">
        <v>1282</v>
      </c>
      <c r="K137" t="s">
        <v>1244</v>
      </c>
      <c r="N137" t="s">
        <v>46</v>
      </c>
      <c r="O137" t="s">
        <v>960</v>
      </c>
      <c r="Q137" s="3">
        <f t="shared" si="2"/>
        <v>3</v>
      </c>
      <c r="R137" s="3">
        <v>1</v>
      </c>
      <c r="S137">
        <v>1</v>
      </c>
      <c r="T137" s="3">
        <v>0</v>
      </c>
      <c r="U137">
        <v>2</v>
      </c>
      <c r="V137" s="3">
        <v>0</v>
      </c>
      <c r="W137" s="3"/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/>
      <c r="AG137" s="3"/>
      <c r="AH137" t="s">
        <v>88</v>
      </c>
      <c r="AI137" t="s">
        <v>48</v>
      </c>
      <c r="AJ137" s="3"/>
      <c r="AM137" t="s">
        <v>1283</v>
      </c>
      <c r="AN137">
        <v>-122.50924539</v>
      </c>
      <c r="AO137">
        <v>37.780747259999998</v>
      </c>
    </row>
    <row r="138" spans="1:41">
      <c r="A138" s="4">
        <v>43899</v>
      </c>
      <c r="B138" s="1">
        <v>1</v>
      </c>
      <c r="C138">
        <v>1</v>
      </c>
      <c r="D138" s="1">
        <v>14393</v>
      </c>
      <c r="E138" s="4" t="s">
        <v>42</v>
      </c>
      <c r="F138" s="4" t="s">
        <v>895</v>
      </c>
      <c r="G138" s="1">
        <v>2</v>
      </c>
      <c r="H138" s="1">
        <v>48</v>
      </c>
      <c r="I138" t="s">
        <v>1285</v>
      </c>
      <c r="K138" t="s">
        <v>1244</v>
      </c>
      <c r="N138" t="s">
        <v>46</v>
      </c>
      <c r="O138" t="s">
        <v>1085</v>
      </c>
      <c r="Q138" s="3">
        <f t="shared" si="2"/>
        <v>5</v>
      </c>
      <c r="R138" s="3">
        <v>1</v>
      </c>
      <c r="S138">
        <v>1</v>
      </c>
      <c r="T138">
        <v>2</v>
      </c>
      <c r="U138">
        <v>2</v>
      </c>
      <c r="V138" s="3">
        <v>0</v>
      </c>
      <c r="W138" s="3"/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/>
      <c r="AG138" s="3"/>
      <c r="AH138" t="s">
        <v>88</v>
      </c>
      <c r="AI138" t="s">
        <v>50</v>
      </c>
      <c r="AJ138" s="3"/>
      <c r="AM138" t="s">
        <v>1286</v>
      </c>
      <c r="AN138">
        <v>-122.50940288</v>
      </c>
      <c r="AO138">
        <v>37.780723700000003</v>
      </c>
    </row>
    <row r="139" spans="1:41">
      <c r="A139" s="4">
        <v>43899</v>
      </c>
      <c r="B139" s="1">
        <v>1</v>
      </c>
      <c r="C139">
        <v>1</v>
      </c>
      <c r="D139" s="1">
        <v>14393</v>
      </c>
      <c r="E139" s="4" t="s">
        <v>42</v>
      </c>
      <c r="F139" s="4" t="s">
        <v>895</v>
      </c>
      <c r="G139" s="1">
        <v>2</v>
      </c>
      <c r="H139" s="1" t="s">
        <v>1172</v>
      </c>
      <c r="I139">
        <v>192</v>
      </c>
      <c r="K139" t="s">
        <v>1244</v>
      </c>
      <c r="N139" t="s">
        <v>46</v>
      </c>
      <c r="O139" t="s">
        <v>970</v>
      </c>
      <c r="Q139" s="3">
        <f t="shared" si="2"/>
        <v>1</v>
      </c>
      <c r="R139" s="3">
        <v>1</v>
      </c>
      <c r="S139" s="3">
        <v>0</v>
      </c>
      <c r="T139" s="3">
        <v>0</v>
      </c>
      <c r="U139" s="3">
        <v>0</v>
      </c>
      <c r="V139" s="3">
        <v>0</v>
      </c>
      <c r="W139">
        <v>1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/>
      <c r="AG139" s="3"/>
      <c r="AH139" t="s">
        <v>88</v>
      </c>
      <c r="AI139" t="s">
        <v>48</v>
      </c>
      <c r="AJ139" s="3"/>
      <c r="AM139" t="s">
        <v>1288</v>
      </c>
      <c r="AN139">
        <v>-122.50962020999999</v>
      </c>
      <c r="AO139">
        <v>37.780738220000003</v>
      </c>
    </row>
    <row r="140" spans="1:41">
      <c r="A140" s="4">
        <v>43899</v>
      </c>
      <c r="B140" s="1">
        <v>1</v>
      </c>
      <c r="C140">
        <v>1</v>
      </c>
      <c r="D140" s="1">
        <v>14393</v>
      </c>
      <c r="E140" s="4" t="s">
        <v>42</v>
      </c>
      <c r="F140" s="4" t="s">
        <v>895</v>
      </c>
      <c r="G140" s="1">
        <v>2</v>
      </c>
      <c r="H140" s="1" t="s">
        <v>1174</v>
      </c>
      <c r="I140">
        <v>196</v>
      </c>
      <c r="K140" t="s">
        <v>1244</v>
      </c>
      <c r="N140" t="s">
        <v>46</v>
      </c>
      <c r="O140" t="s">
        <v>970</v>
      </c>
      <c r="Q140" s="3">
        <f t="shared" si="2"/>
        <v>2</v>
      </c>
      <c r="R140" s="3">
        <v>1</v>
      </c>
      <c r="S140" s="3">
        <v>0</v>
      </c>
      <c r="T140" s="3">
        <v>0</v>
      </c>
      <c r="U140">
        <v>1</v>
      </c>
      <c r="V140" s="3">
        <v>0</v>
      </c>
      <c r="W140">
        <v>1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/>
      <c r="AG140" s="3"/>
      <c r="AH140" t="s">
        <v>88</v>
      </c>
      <c r="AI140" t="s">
        <v>48</v>
      </c>
      <c r="AJ140" s="3"/>
      <c r="AM140" t="s">
        <v>1290</v>
      </c>
      <c r="AN140">
        <v>-122.50961266</v>
      </c>
      <c r="AO140">
        <v>37.780593379999999</v>
      </c>
    </row>
    <row r="141" spans="1:41">
      <c r="A141" s="4">
        <v>43899</v>
      </c>
      <c r="B141" s="1">
        <v>1</v>
      </c>
      <c r="C141">
        <v>1</v>
      </c>
      <c r="D141" s="1">
        <v>14393</v>
      </c>
      <c r="E141" s="4" t="s">
        <v>42</v>
      </c>
      <c r="F141" s="4" t="s">
        <v>895</v>
      </c>
      <c r="G141" s="1">
        <v>2</v>
      </c>
      <c r="H141" s="1" t="s">
        <v>1020</v>
      </c>
      <c r="I141" t="s">
        <v>1292</v>
      </c>
      <c r="K141" t="s">
        <v>1244</v>
      </c>
      <c r="N141" t="s">
        <v>46</v>
      </c>
      <c r="O141" t="s">
        <v>1003</v>
      </c>
      <c r="Q141" s="3">
        <f t="shared" si="2"/>
        <v>2</v>
      </c>
      <c r="R141" s="3">
        <v>1</v>
      </c>
      <c r="S141" s="3">
        <v>0</v>
      </c>
      <c r="T141">
        <v>1</v>
      </c>
      <c r="U141">
        <v>1</v>
      </c>
      <c r="V141" s="3">
        <v>0</v>
      </c>
      <c r="W141" s="3"/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/>
      <c r="AG141" s="3"/>
      <c r="AH141" t="s">
        <v>88</v>
      </c>
      <c r="AI141" t="s">
        <v>48</v>
      </c>
      <c r="AJ141" s="3"/>
      <c r="AM141" t="s">
        <v>1293</v>
      </c>
      <c r="AN141">
        <v>-122.50940952000001</v>
      </c>
      <c r="AO141">
        <v>37.780625139999998</v>
      </c>
    </row>
    <row r="142" spans="1:41">
      <c r="A142" s="4">
        <v>43899</v>
      </c>
      <c r="B142" s="1">
        <v>1</v>
      </c>
      <c r="C142">
        <v>1</v>
      </c>
      <c r="D142" s="1">
        <v>14393</v>
      </c>
      <c r="E142" s="4" t="s">
        <v>42</v>
      </c>
      <c r="F142" s="4" t="s">
        <v>895</v>
      </c>
      <c r="G142" s="1">
        <v>2</v>
      </c>
      <c r="H142" s="1" t="s">
        <v>1179</v>
      </c>
      <c r="I142" t="s">
        <v>1295</v>
      </c>
      <c r="K142" t="s">
        <v>1244</v>
      </c>
      <c r="N142" t="s">
        <v>46</v>
      </c>
      <c r="O142" t="s">
        <v>1017</v>
      </c>
      <c r="Q142" s="3">
        <f t="shared" si="2"/>
        <v>4</v>
      </c>
      <c r="R142" s="3">
        <v>1</v>
      </c>
      <c r="S142" s="3">
        <v>0</v>
      </c>
      <c r="T142">
        <v>1</v>
      </c>
      <c r="U142">
        <v>3</v>
      </c>
      <c r="V142" s="3">
        <v>0</v>
      </c>
      <c r="W142" s="3"/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/>
      <c r="AG142" s="3"/>
      <c r="AH142" t="s">
        <v>88</v>
      </c>
      <c r="AI142" t="s">
        <v>48</v>
      </c>
      <c r="AJ142" s="3"/>
      <c r="AM142" t="s">
        <v>1296</v>
      </c>
      <c r="AN142">
        <v>-122.50919712</v>
      </c>
      <c r="AO142">
        <v>37.780598339999997</v>
      </c>
    </row>
    <row r="143" spans="1:41">
      <c r="A143" s="4">
        <v>43899</v>
      </c>
      <c r="B143" s="1">
        <v>1</v>
      </c>
      <c r="C143">
        <v>1</v>
      </c>
      <c r="D143" s="1">
        <v>14393</v>
      </c>
      <c r="E143" s="4" t="s">
        <v>42</v>
      </c>
      <c r="F143" s="4" t="s">
        <v>895</v>
      </c>
      <c r="G143" s="1">
        <v>2</v>
      </c>
      <c r="H143" s="1">
        <v>49</v>
      </c>
      <c r="I143" t="s">
        <v>1298</v>
      </c>
      <c r="K143" t="s">
        <v>1244</v>
      </c>
      <c r="N143" t="s">
        <v>46</v>
      </c>
      <c r="O143" t="s">
        <v>1064</v>
      </c>
      <c r="Q143" s="3">
        <f t="shared" si="2"/>
        <v>3</v>
      </c>
      <c r="R143" s="3">
        <v>1</v>
      </c>
      <c r="S143">
        <v>2</v>
      </c>
      <c r="T143" s="3">
        <v>0</v>
      </c>
      <c r="U143">
        <v>1</v>
      </c>
      <c r="V143" s="3">
        <v>0</v>
      </c>
      <c r="W143" s="3"/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/>
      <c r="AG143" s="3"/>
      <c r="AH143" t="s">
        <v>88</v>
      </c>
      <c r="AI143" t="s">
        <v>48</v>
      </c>
      <c r="AJ143" s="3"/>
      <c r="AM143" t="s">
        <v>1299</v>
      </c>
      <c r="AN143">
        <v>-122.50914389</v>
      </c>
      <c r="AO143">
        <v>37.780609419999998</v>
      </c>
    </row>
    <row r="144" spans="1:41">
      <c r="A144" s="4">
        <v>43899</v>
      </c>
      <c r="B144" s="1">
        <v>1</v>
      </c>
      <c r="C144">
        <v>1</v>
      </c>
      <c r="D144" s="1">
        <v>14393</v>
      </c>
      <c r="E144" s="4" t="s">
        <v>42</v>
      </c>
      <c r="F144" s="4" t="s">
        <v>895</v>
      </c>
      <c r="G144" s="1">
        <v>2</v>
      </c>
      <c r="H144" s="1">
        <v>50</v>
      </c>
      <c r="I144" t="s">
        <v>1301</v>
      </c>
      <c r="K144" t="s">
        <v>1244</v>
      </c>
      <c r="N144" t="s">
        <v>46</v>
      </c>
      <c r="O144" t="s">
        <v>958</v>
      </c>
      <c r="Q144" s="3">
        <f t="shared" si="2"/>
        <v>4</v>
      </c>
      <c r="R144" s="3">
        <v>1</v>
      </c>
      <c r="S144" s="3">
        <v>0</v>
      </c>
      <c r="T144">
        <v>1</v>
      </c>
      <c r="U144">
        <v>3</v>
      </c>
      <c r="V144" s="3">
        <v>0</v>
      </c>
      <c r="W144" s="3"/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/>
      <c r="AG144" s="3"/>
      <c r="AH144" t="s">
        <v>88</v>
      </c>
      <c r="AI144" t="s">
        <v>48</v>
      </c>
      <c r="AJ144" s="3"/>
      <c r="AM144" t="s">
        <v>1302</v>
      </c>
      <c r="AN144">
        <v>-122.50896375000001</v>
      </c>
      <c r="AO144">
        <v>37.780598910000002</v>
      </c>
    </row>
    <row r="145" spans="1:41">
      <c r="A145" s="4">
        <v>43899</v>
      </c>
      <c r="B145" s="1">
        <v>1</v>
      </c>
      <c r="C145">
        <v>1</v>
      </c>
      <c r="D145" s="1">
        <v>14393</v>
      </c>
      <c r="E145" s="4" t="s">
        <v>42</v>
      </c>
      <c r="F145" s="4" t="s">
        <v>895</v>
      </c>
      <c r="G145" s="1">
        <v>2</v>
      </c>
      <c r="H145" s="1" t="s">
        <v>1182</v>
      </c>
      <c r="I145" t="s">
        <v>1304</v>
      </c>
      <c r="K145" t="s">
        <v>1244</v>
      </c>
      <c r="N145" t="s">
        <v>46</v>
      </c>
      <c r="O145" t="s">
        <v>1046</v>
      </c>
      <c r="Q145" s="3">
        <f t="shared" si="2"/>
        <v>4</v>
      </c>
      <c r="R145" s="3">
        <v>1</v>
      </c>
      <c r="S145" s="3">
        <v>0</v>
      </c>
      <c r="T145">
        <v>1</v>
      </c>
      <c r="U145">
        <v>3</v>
      </c>
      <c r="V145" s="3">
        <v>0</v>
      </c>
      <c r="W145" s="3"/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/>
      <c r="AG145" s="3"/>
      <c r="AH145" t="s">
        <v>88</v>
      </c>
      <c r="AI145" t="s">
        <v>50</v>
      </c>
      <c r="AJ145" s="3"/>
      <c r="AM145" t="s">
        <v>1305</v>
      </c>
      <c r="AN145">
        <v>-122.50876830999999</v>
      </c>
      <c r="AO145">
        <v>37.780617759999998</v>
      </c>
    </row>
    <row r="146" spans="1:41">
      <c r="A146" s="4">
        <v>43899</v>
      </c>
      <c r="B146" s="1">
        <v>1</v>
      </c>
      <c r="C146">
        <v>1</v>
      </c>
      <c r="D146" s="1">
        <v>14393</v>
      </c>
      <c r="E146" s="4" t="s">
        <v>42</v>
      </c>
      <c r="F146" s="4" t="s">
        <v>895</v>
      </c>
      <c r="G146" s="1">
        <v>2</v>
      </c>
      <c r="H146" s="1" t="s">
        <v>1184</v>
      </c>
      <c r="I146">
        <v>133</v>
      </c>
      <c r="K146" t="s">
        <v>1244</v>
      </c>
      <c r="N146" t="s">
        <v>46</v>
      </c>
      <c r="O146" t="s">
        <v>996</v>
      </c>
      <c r="Q146" s="3">
        <f t="shared" si="2"/>
        <v>2</v>
      </c>
      <c r="R146" s="3">
        <v>1</v>
      </c>
      <c r="S146" s="3">
        <v>0</v>
      </c>
      <c r="T146" s="3">
        <v>0</v>
      </c>
      <c r="U146">
        <v>1</v>
      </c>
      <c r="V146">
        <v>1</v>
      </c>
      <c r="W146" s="3"/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/>
      <c r="AG146" s="3"/>
      <c r="AH146" t="s">
        <v>88</v>
      </c>
      <c r="AI146" t="s">
        <v>48</v>
      </c>
      <c r="AJ146" s="3"/>
      <c r="AM146" t="s">
        <v>1307</v>
      </c>
      <c r="AN146">
        <v>-122.50860118999999</v>
      </c>
      <c r="AO146">
        <v>37.780634169999999</v>
      </c>
    </row>
    <row r="147" spans="1:41">
      <c r="A147" s="4">
        <v>43899</v>
      </c>
      <c r="B147" s="1">
        <v>1</v>
      </c>
      <c r="C147">
        <v>1</v>
      </c>
      <c r="D147" s="1">
        <v>14393</v>
      </c>
      <c r="E147" s="4" t="s">
        <v>42</v>
      </c>
      <c r="F147" s="4" t="s">
        <v>895</v>
      </c>
      <c r="G147" s="1">
        <v>2</v>
      </c>
      <c r="H147" s="1" t="s">
        <v>1186</v>
      </c>
      <c r="I147">
        <v>127</v>
      </c>
      <c r="K147" t="s">
        <v>1244</v>
      </c>
      <c r="N147" t="s">
        <v>46</v>
      </c>
      <c r="O147" t="s">
        <v>996</v>
      </c>
      <c r="Q147" s="3">
        <f t="shared" si="2"/>
        <v>2</v>
      </c>
      <c r="R147" s="3">
        <v>1</v>
      </c>
      <c r="S147" s="3">
        <v>0</v>
      </c>
      <c r="T147" s="3">
        <v>0</v>
      </c>
      <c r="U147">
        <v>2</v>
      </c>
      <c r="V147" s="3">
        <v>0</v>
      </c>
      <c r="W147" s="3"/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/>
      <c r="AG147" s="3"/>
      <c r="AH147" t="s">
        <v>88</v>
      </c>
      <c r="AI147" t="s">
        <v>48</v>
      </c>
      <c r="AJ147" s="3"/>
      <c r="AM147" t="s">
        <v>1309</v>
      </c>
      <c r="AN147">
        <v>-122.50853074</v>
      </c>
      <c r="AO147">
        <v>37.780616709999997</v>
      </c>
    </row>
    <row r="148" spans="1:41">
      <c r="A148" s="4">
        <v>43899</v>
      </c>
      <c r="B148" s="1">
        <v>1</v>
      </c>
      <c r="C148">
        <v>1</v>
      </c>
      <c r="D148" s="1">
        <v>14393</v>
      </c>
      <c r="E148" s="4" t="s">
        <v>42</v>
      </c>
      <c r="F148" s="4" t="s">
        <v>895</v>
      </c>
      <c r="G148" s="1">
        <v>2</v>
      </c>
      <c r="H148" s="1" t="s">
        <v>1189</v>
      </c>
      <c r="I148">
        <v>121</v>
      </c>
      <c r="K148" t="s">
        <v>1244</v>
      </c>
      <c r="N148" t="s">
        <v>46</v>
      </c>
      <c r="O148" t="s">
        <v>972</v>
      </c>
      <c r="Q148" s="3">
        <f t="shared" si="2"/>
        <v>2</v>
      </c>
      <c r="R148" s="3">
        <v>1</v>
      </c>
      <c r="S148" s="3">
        <v>0</v>
      </c>
      <c r="T148" s="3">
        <v>0</v>
      </c>
      <c r="U148">
        <v>1</v>
      </c>
      <c r="V148">
        <v>1</v>
      </c>
      <c r="W148" s="3"/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/>
      <c r="AG148" s="3"/>
      <c r="AH148" t="s">
        <v>88</v>
      </c>
      <c r="AI148" t="s">
        <v>48</v>
      </c>
      <c r="AJ148" s="3"/>
      <c r="AM148" t="s">
        <v>1311</v>
      </c>
      <c r="AN148">
        <v>-122.50846584</v>
      </c>
      <c r="AO148">
        <v>37.780599950000003</v>
      </c>
    </row>
    <row r="149" spans="1:41">
      <c r="A149" s="4">
        <v>43899</v>
      </c>
      <c r="B149" s="1">
        <v>1</v>
      </c>
      <c r="C149">
        <v>1</v>
      </c>
      <c r="D149" s="1">
        <v>14393</v>
      </c>
      <c r="E149" s="4" t="s">
        <v>42</v>
      </c>
      <c r="F149" s="4" t="s">
        <v>895</v>
      </c>
      <c r="G149" s="1">
        <v>2</v>
      </c>
      <c r="H149" s="1">
        <v>51</v>
      </c>
      <c r="I149" t="s">
        <v>1313</v>
      </c>
      <c r="K149" t="s">
        <v>1244</v>
      </c>
      <c r="N149" t="s">
        <v>46</v>
      </c>
      <c r="O149" t="s">
        <v>1018</v>
      </c>
      <c r="Q149" s="3">
        <f t="shared" si="2"/>
        <v>2</v>
      </c>
      <c r="R149" s="3">
        <v>1</v>
      </c>
      <c r="S149" s="3">
        <v>0</v>
      </c>
      <c r="T149" s="3">
        <v>0</v>
      </c>
      <c r="U149" s="3">
        <v>0</v>
      </c>
      <c r="V149">
        <v>2</v>
      </c>
      <c r="W149" s="3"/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/>
      <c r="AG149" s="3"/>
      <c r="AH149" t="s">
        <v>88</v>
      </c>
      <c r="AI149" t="s">
        <v>48</v>
      </c>
      <c r="AJ149" s="3"/>
      <c r="AM149" t="s">
        <v>1314</v>
      </c>
      <c r="AN149">
        <v>-122.50838507</v>
      </c>
      <c r="AO149">
        <v>37.780622780000002</v>
      </c>
    </row>
    <row r="150" spans="1:41">
      <c r="A150" s="4">
        <v>43899</v>
      </c>
      <c r="B150" s="1">
        <v>1</v>
      </c>
      <c r="C150">
        <v>1</v>
      </c>
      <c r="D150" s="1">
        <v>14393</v>
      </c>
      <c r="E150" s="4" t="s">
        <v>42</v>
      </c>
      <c r="F150" s="4" t="s">
        <v>895</v>
      </c>
      <c r="G150" s="1">
        <v>2</v>
      </c>
      <c r="H150" s="1">
        <v>52</v>
      </c>
      <c r="I150">
        <v>109</v>
      </c>
      <c r="K150" t="s">
        <v>1244</v>
      </c>
      <c r="N150" t="s">
        <v>46</v>
      </c>
      <c r="O150" t="s">
        <v>978</v>
      </c>
      <c r="Q150" s="3">
        <f t="shared" si="2"/>
        <v>2</v>
      </c>
      <c r="R150" s="3">
        <v>1</v>
      </c>
      <c r="S150" s="3">
        <v>0</v>
      </c>
      <c r="T150" s="3">
        <v>0</v>
      </c>
      <c r="U150">
        <v>2</v>
      </c>
      <c r="V150" s="3">
        <v>0</v>
      </c>
      <c r="W150" s="3"/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/>
      <c r="AG150" s="3"/>
      <c r="AH150" t="s">
        <v>88</v>
      </c>
      <c r="AI150" t="s">
        <v>48</v>
      </c>
      <c r="AJ150" s="3"/>
      <c r="AM150" t="s">
        <v>1316</v>
      </c>
      <c r="AN150">
        <v>-122.50822363</v>
      </c>
      <c r="AO150">
        <v>37.78063873</v>
      </c>
    </row>
    <row r="151" spans="1:41">
      <c r="A151" s="4">
        <v>43899</v>
      </c>
      <c r="B151" s="1">
        <v>1</v>
      </c>
      <c r="C151">
        <v>1</v>
      </c>
      <c r="D151" s="1">
        <v>14393</v>
      </c>
      <c r="E151" s="4" t="s">
        <v>42</v>
      </c>
      <c r="F151" s="4" t="s">
        <v>895</v>
      </c>
      <c r="G151" s="1">
        <v>2</v>
      </c>
      <c r="H151" s="1" t="s">
        <v>1192</v>
      </c>
      <c r="I151">
        <v>9</v>
      </c>
      <c r="K151" t="s">
        <v>1318</v>
      </c>
      <c r="N151" t="s">
        <v>46</v>
      </c>
      <c r="O151" t="s">
        <v>964</v>
      </c>
      <c r="Q151" s="3">
        <f t="shared" si="2"/>
        <v>2</v>
      </c>
      <c r="R151" s="3">
        <v>1</v>
      </c>
      <c r="S151">
        <v>1</v>
      </c>
      <c r="T151" s="3">
        <v>0</v>
      </c>
      <c r="U151">
        <v>1</v>
      </c>
      <c r="V151" s="3">
        <v>0</v>
      </c>
      <c r="W151" s="3"/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/>
      <c r="AG151" s="3"/>
      <c r="AH151" t="s">
        <v>88</v>
      </c>
      <c r="AI151" t="s">
        <v>50</v>
      </c>
      <c r="AJ151" s="3"/>
      <c r="AM151" t="s">
        <v>1319</v>
      </c>
      <c r="AN151">
        <v>-122.50796757000001</v>
      </c>
      <c r="AO151">
        <v>37.780525359999999</v>
      </c>
    </row>
    <row r="152" spans="1:41">
      <c r="A152" s="4">
        <v>43899</v>
      </c>
      <c r="B152" s="1">
        <v>1</v>
      </c>
      <c r="C152">
        <v>1</v>
      </c>
      <c r="D152" s="1">
        <v>14393</v>
      </c>
      <c r="E152" s="4" t="s">
        <v>42</v>
      </c>
      <c r="F152" s="4" t="s">
        <v>895</v>
      </c>
      <c r="G152" s="1">
        <v>2</v>
      </c>
      <c r="H152" s="1" t="s">
        <v>1004</v>
      </c>
      <c r="I152" t="s">
        <v>1321</v>
      </c>
      <c r="K152" t="s">
        <v>1318</v>
      </c>
      <c r="N152" t="s">
        <v>46</v>
      </c>
      <c r="O152" t="s">
        <v>1122</v>
      </c>
      <c r="Q152" s="3">
        <f t="shared" si="2"/>
        <v>4</v>
      </c>
      <c r="R152" s="3">
        <v>1</v>
      </c>
      <c r="S152">
        <v>2</v>
      </c>
      <c r="T152" s="3">
        <v>0</v>
      </c>
      <c r="U152">
        <v>2</v>
      </c>
      <c r="V152" s="3">
        <v>0</v>
      </c>
      <c r="W152" s="3"/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/>
      <c r="AG152" s="3"/>
      <c r="AH152" t="s">
        <v>88</v>
      </c>
      <c r="AI152" t="s">
        <v>48</v>
      </c>
      <c r="AJ152" s="3"/>
      <c r="AM152" t="s">
        <v>1322</v>
      </c>
      <c r="AN152">
        <v>-122.5079351</v>
      </c>
      <c r="AO152">
        <v>37.780439690000001</v>
      </c>
    </row>
    <row r="153" spans="1:41">
      <c r="A153" s="4">
        <v>43899</v>
      </c>
      <c r="B153" s="1">
        <v>1</v>
      </c>
      <c r="C153">
        <v>1</v>
      </c>
      <c r="D153" s="1">
        <v>14393</v>
      </c>
      <c r="E153" s="4" t="s">
        <v>42</v>
      </c>
      <c r="F153" s="4" t="s">
        <v>895</v>
      </c>
      <c r="G153" s="1">
        <v>2</v>
      </c>
      <c r="H153" s="1" t="s">
        <v>993</v>
      </c>
      <c r="I153">
        <v>33</v>
      </c>
      <c r="K153" t="s">
        <v>1318</v>
      </c>
      <c r="N153" t="s">
        <v>46</v>
      </c>
      <c r="O153" t="s">
        <v>968</v>
      </c>
      <c r="Q153" s="3">
        <f t="shared" si="2"/>
        <v>2</v>
      </c>
      <c r="R153" s="3">
        <v>1</v>
      </c>
      <c r="S153">
        <v>1</v>
      </c>
      <c r="T153" s="3">
        <v>0</v>
      </c>
      <c r="U153">
        <v>1</v>
      </c>
      <c r="V153" s="3">
        <v>0</v>
      </c>
      <c r="W153" s="3"/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/>
      <c r="AG153" s="3"/>
      <c r="AH153" t="s">
        <v>88</v>
      </c>
      <c r="AI153" t="s">
        <v>48</v>
      </c>
      <c r="AJ153" s="3"/>
      <c r="AM153" t="s">
        <v>1324</v>
      </c>
      <c r="AN153">
        <v>-122.50793181</v>
      </c>
      <c r="AO153">
        <v>37.780225379999997</v>
      </c>
    </row>
    <row r="154" spans="1:41">
      <c r="A154" s="4">
        <v>43899</v>
      </c>
      <c r="B154" s="1">
        <v>1</v>
      </c>
      <c r="C154">
        <v>1</v>
      </c>
      <c r="D154" s="1">
        <v>14393</v>
      </c>
      <c r="E154" s="4" t="s">
        <v>42</v>
      </c>
      <c r="F154" s="4" t="s">
        <v>895</v>
      </c>
      <c r="G154" s="1">
        <v>2</v>
      </c>
      <c r="H154" s="1" t="s">
        <v>1199</v>
      </c>
      <c r="I154" t="s">
        <v>1326</v>
      </c>
      <c r="K154" t="s">
        <v>1327</v>
      </c>
      <c r="N154" t="s">
        <v>46</v>
      </c>
      <c r="O154" t="s">
        <v>1118</v>
      </c>
      <c r="Q154" s="3">
        <f t="shared" si="2"/>
        <v>3</v>
      </c>
      <c r="R154" s="3">
        <v>1</v>
      </c>
      <c r="S154" s="3">
        <v>0</v>
      </c>
      <c r="T154" s="3">
        <v>0</v>
      </c>
      <c r="U154">
        <v>1</v>
      </c>
      <c r="V154">
        <v>2</v>
      </c>
      <c r="W154" s="3"/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/>
      <c r="AG154" s="3"/>
      <c r="AH154" t="s">
        <v>47</v>
      </c>
      <c r="AI154" t="s">
        <v>50</v>
      </c>
      <c r="AJ154" s="3"/>
      <c r="AM154" t="s">
        <v>1328</v>
      </c>
      <c r="AN154">
        <v>-122.50944869</v>
      </c>
      <c r="AO154">
        <v>37.780147679999999</v>
      </c>
    </row>
    <row r="155" spans="1:41">
      <c r="A155" s="4">
        <v>43899</v>
      </c>
      <c r="B155" s="1">
        <v>1</v>
      </c>
      <c r="C155">
        <v>1</v>
      </c>
      <c r="D155" s="1">
        <v>14393</v>
      </c>
      <c r="E155" s="4" t="s">
        <v>42</v>
      </c>
      <c r="F155" s="4" t="s">
        <v>895</v>
      </c>
      <c r="G155" s="1">
        <v>2</v>
      </c>
      <c r="H155" s="1">
        <v>53</v>
      </c>
      <c r="I155" t="s">
        <v>1330</v>
      </c>
      <c r="K155" t="s">
        <v>1331</v>
      </c>
      <c r="N155" t="s">
        <v>46</v>
      </c>
      <c r="O155" t="s">
        <v>958</v>
      </c>
      <c r="Q155" s="3">
        <f t="shared" si="2"/>
        <v>4</v>
      </c>
      <c r="R155" s="3">
        <v>1</v>
      </c>
      <c r="S155" s="3">
        <v>0</v>
      </c>
      <c r="T155">
        <v>1</v>
      </c>
      <c r="U155">
        <v>1</v>
      </c>
      <c r="V155">
        <v>2</v>
      </c>
      <c r="W155" s="3"/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/>
      <c r="AG155" s="3"/>
      <c r="AH155" t="s">
        <v>47</v>
      </c>
      <c r="AI155" t="s">
        <v>48</v>
      </c>
      <c r="AJ155" s="3"/>
      <c r="AM155" t="s">
        <v>1332</v>
      </c>
      <c r="AN155">
        <v>-122.50953094</v>
      </c>
      <c r="AO155">
        <v>37.780225780000002</v>
      </c>
    </row>
    <row r="156" spans="1:41">
      <c r="A156" s="4">
        <v>43899</v>
      </c>
      <c r="B156" s="1">
        <v>1</v>
      </c>
      <c r="C156">
        <v>1</v>
      </c>
      <c r="D156" s="1">
        <v>14393</v>
      </c>
      <c r="E156" s="4" t="s">
        <v>42</v>
      </c>
      <c r="F156" s="4" t="s">
        <v>895</v>
      </c>
      <c r="G156" s="1">
        <v>2</v>
      </c>
      <c r="H156" s="1">
        <v>54</v>
      </c>
      <c r="I156">
        <v>87</v>
      </c>
      <c r="K156" t="s">
        <v>1244</v>
      </c>
      <c r="N156" t="s">
        <v>46</v>
      </c>
      <c r="O156" t="s">
        <v>1003</v>
      </c>
      <c r="Q156" s="3">
        <f t="shared" si="2"/>
        <v>2</v>
      </c>
      <c r="R156" s="3">
        <v>1</v>
      </c>
      <c r="S156" s="3">
        <v>0</v>
      </c>
      <c r="T156">
        <v>1</v>
      </c>
      <c r="U156">
        <v>1</v>
      </c>
      <c r="V156" s="3">
        <v>0</v>
      </c>
      <c r="W156" s="3"/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/>
      <c r="AG156" s="3"/>
      <c r="AH156" t="s">
        <v>88</v>
      </c>
      <c r="AI156" t="s">
        <v>48</v>
      </c>
      <c r="AJ156" s="3"/>
      <c r="AM156" t="s">
        <v>1334</v>
      </c>
      <c r="AN156">
        <v>-122.50763384</v>
      </c>
      <c r="AO156">
        <v>37.780720189999997</v>
      </c>
    </row>
    <row r="157" spans="1:41">
      <c r="A157" s="4">
        <v>43899</v>
      </c>
      <c r="B157" s="1">
        <v>1</v>
      </c>
      <c r="C157">
        <v>1</v>
      </c>
      <c r="D157" s="1">
        <v>14393</v>
      </c>
      <c r="E157" s="4" t="s">
        <v>42</v>
      </c>
      <c r="F157" s="4" t="s">
        <v>895</v>
      </c>
      <c r="G157" s="1">
        <v>2</v>
      </c>
      <c r="H157" s="1" t="s">
        <v>1203</v>
      </c>
      <c r="I157" t="s">
        <v>1336</v>
      </c>
      <c r="K157" t="s">
        <v>1244</v>
      </c>
      <c r="N157" t="s">
        <v>46</v>
      </c>
      <c r="O157" t="s">
        <v>1068</v>
      </c>
      <c r="Q157" s="3">
        <f t="shared" si="2"/>
        <v>3</v>
      </c>
      <c r="R157" s="3">
        <v>1</v>
      </c>
      <c r="S157" s="3">
        <v>0</v>
      </c>
      <c r="T157" s="3">
        <v>0</v>
      </c>
      <c r="U157">
        <v>3</v>
      </c>
      <c r="V157" s="3">
        <v>0</v>
      </c>
      <c r="W157" s="3"/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/>
      <c r="AG157" s="3"/>
      <c r="AH157" t="s">
        <v>88</v>
      </c>
      <c r="AI157" t="s">
        <v>48</v>
      </c>
      <c r="AJ157" s="3"/>
      <c r="AM157" t="s">
        <v>1337</v>
      </c>
      <c r="AN157">
        <v>-122.50760419</v>
      </c>
      <c r="AO157">
        <v>37.780673729999997</v>
      </c>
    </row>
    <row r="158" spans="1:41">
      <c r="A158" s="4">
        <v>43899</v>
      </c>
      <c r="B158" s="1">
        <v>1</v>
      </c>
      <c r="C158">
        <v>1</v>
      </c>
      <c r="D158" s="1">
        <v>14393</v>
      </c>
      <c r="E158" s="4" t="s">
        <v>42</v>
      </c>
      <c r="F158" s="4" t="s">
        <v>895</v>
      </c>
      <c r="G158" s="1">
        <v>2</v>
      </c>
      <c r="H158" s="1" t="s">
        <v>1208</v>
      </c>
      <c r="I158" t="s">
        <v>1339</v>
      </c>
      <c r="K158" t="s">
        <v>1244</v>
      </c>
      <c r="N158" t="s">
        <v>46</v>
      </c>
      <c r="O158" t="s">
        <v>1057</v>
      </c>
      <c r="Q158" s="3">
        <f t="shared" si="2"/>
        <v>4</v>
      </c>
      <c r="R158" s="3">
        <v>1</v>
      </c>
      <c r="S158" s="3">
        <v>0</v>
      </c>
      <c r="T158">
        <v>1</v>
      </c>
      <c r="U158">
        <v>3</v>
      </c>
      <c r="V158" s="3">
        <v>0</v>
      </c>
      <c r="W158" s="3"/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/>
      <c r="AG158" s="3"/>
      <c r="AH158" t="s">
        <v>47</v>
      </c>
      <c r="AI158" t="s">
        <v>48</v>
      </c>
      <c r="AJ158" s="3"/>
      <c r="AM158" t="s">
        <v>1340</v>
      </c>
      <c r="AN158">
        <v>-122.50732612</v>
      </c>
      <c r="AO158">
        <v>37.780680910000001</v>
      </c>
    </row>
    <row r="159" spans="1:41">
      <c r="A159" s="4">
        <v>43899</v>
      </c>
      <c r="B159" s="1">
        <v>1</v>
      </c>
      <c r="C159">
        <v>1</v>
      </c>
      <c r="D159" s="1">
        <v>14393</v>
      </c>
      <c r="E159" s="4" t="s">
        <v>42</v>
      </c>
      <c r="F159" s="4" t="s">
        <v>895</v>
      </c>
      <c r="G159" s="1">
        <v>2</v>
      </c>
      <c r="H159" s="1" t="s">
        <v>1085</v>
      </c>
      <c r="I159" t="s">
        <v>1342</v>
      </c>
      <c r="K159" t="s">
        <v>1244</v>
      </c>
      <c r="N159" t="s">
        <v>46</v>
      </c>
      <c r="O159" t="s">
        <v>1036</v>
      </c>
      <c r="Q159" s="3">
        <f t="shared" si="2"/>
        <v>4</v>
      </c>
      <c r="R159" s="3">
        <v>1</v>
      </c>
      <c r="S159">
        <v>1</v>
      </c>
      <c r="T159" s="3">
        <v>0</v>
      </c>
      <c r="U159">
        <v>3</v>
      </c>
      <c r="V159" s="3">
        <v>0</v>
      </c>
      <c r="W159" s="3"/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/>
      <c r="AG159" s="3"/>
      <c r="AH159" t="s">
        <v>47</v>
      </c>
      <c r="AI159" t="s">
        <v>48</v>
      </c>
      <c r="AJ159" s="3"/>
      <c r="AM159" t="s">
        <v>1343</v>
      </c>
      <c r="AN159">
        <v>-122.50713915999999</v>
      </c>
      <c r="AO159">
        <v>37.780712149999999</v>
      </c>
    </row>
    <row r="160" spans="1:41">
      <c r="A160" s="4">
        <v>43899</v>
      </c>
      <c r="B160" s="1">
        <v>1</v>
      </c>
      <c r="C160">
        <v>1</v>
      </c>
      <c r="D160" s="1">
        <v>14393</v>
      </c>
      <c r="E160" s="4" t="s">
        <v>42</v>
      </c>
      <c r="F160" s="4" t="s">
        <v>895</v>
      </c>
      <c r="G160" s="1">
        <v>2</v>
      </c>
      <c r="H160" s="1" t="s">
        <v>1212</v>
      </c>
      <c r="I160" t="s">
        <v>1345</v>
      </c>
      <c r="K160" t="s">
        <v>1244</v>
      </c>
      <c r="N160" t="s">
        <v>46</v>
      </c>
      <c r="O160" t="s">
        <v>1009</v>
      </c>
      <c r="Q160" s="3">
        <f t="shared" si="2"/>
        <v>4</v>
      </c>
      <c r="R160" s="3">
        <v>1</v>
      </c>
      <c r="S160" s="3">
        <v>0</v>
      </c>
      <c r="T160">
        <v>2</v>
      </c>
      <c r="U160">
        <v>2</v>
      </c>
      <c r="V160" s="3">
        <v>0</v>
      </c>
      <c r="W160" s="3"/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/>
      <c r="AG160" s="3"/>
      <c r="AH160" t="s">
        <v>47</v>
      </c>
      <c r="AI160" t="s">
        <v>48</v>
      </c>
      <c r="AJ160" s="3"/>
      <c r="AM160" t="s">
        <v>1346</v>
      </c>
      <c r="AN160">
        <v>-122.50695216</v>
      </c>
      <c r="AO160">
        <v>37.780717350000003</v>
      </c>
    </row>
    <row r="161" spans="1:41">
      <c r="A161" s="4">
        <v>43899</v>
      </c>
      <c r="B161" s="1">
        <v>1</v>
      </c>
      <c r="C161">
        <v>1</v>
      </c>
      <c r="D161" s="1">
        <v>14393</v>
      </c>
      <c r="E161" s="4" t="s">
        <v>42</v>
      </c>
      <c r="F161" s="4" t="s">
        <v>895</v>
      </c>
      <c r="G161" s="1">
        <v>2</v>
      </c>
      <c r="H161" s="1">
        <v>55</v>
      </c>
      <c r="I161">
        <v>27</v>
      </c>
      <c r="K161" t="s">
        <v>1244</v>
      </c>
      <c r="N161" t="s">
        <v>46</v>
      </c>
      <c r="O161" t="s">
        <v>1012</v>
      </c>
      <c r="Q161" s="3">
        <f t="shared" si="2"/>
        <v>3</v>
      </c>
      <c r="R161" s="3">
        <v>1</v>
      </c>
      <c r="S161" s="3">
        <v>0</v>
      </c>
      <c r="T161">
        <v>2</v>
      </c>
      <c r="U161">
        <v>1</v>
      </c>
      <c r="V161" s="3">
        <v>0</v>
      </c>
      <c r="W161" s="3"/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/>
      <c r="AG161" s="3"/>
      <c r="AH161" t="s">
        <v>47</v>
      </c>
      <c r="AI161" t="s">
        <v>48</v>
      </c>
      <c r="AJ161" s="3"/>
      <c r="AM161" t="s">
        <v>1348</v>
      </c>
      <c r="AN161">
        <v>-122.50679049999999</v>
      </c>
      <c r="AO161">
        <v>37.780725009999998</v>
      </c>
    </row>
    <row r="162" spans="1:41">
      <c r="A162" s="4">
        <v>43899</v>
      </c>
      <c r="B162" s="1">
        <v>1</v>
      </c>
      <c r="C162">
        <v>1</v>
      </c>
      <c r="D162" s="1">
        <v>14393</v>
      </c>
      <c r="E162" s="4" t="s">
        <v>42</v>
      </c>
      <c r="F162" s="4" t="s">
        <v>895</v>
      </c>
      <c r="G162" s="1">
        <v>2</v>
      </c>
      <c r="H162" s="1">
        <v>56</v>
      </c>
      <c r="I162" t="s">
        <v>1350</v>
      </c>
      <c r="K162" t="s">
        <v>1244</v>
      </c>
      <c r="N162" t="s">
        <v>46</v>
      </c>
      <c r="O162" t="s">
        <v>1046</v>
      </c>
      <c r="Q162" s="3">
        <f t="shared" si="2"/>
        <v>3</v>
      </c>
      <c r="R162" s="3">
        <v>1</v>
      </c>
      <c r="S162" s="3">
        <v>0</v>
      </c>
      <c r="T162" s="3">
        <v>0</v>
      </c>
      <c r="U162">
        <v>3</v>
      </c>
      <c r="V162" s="3">
        <v>0</v>
      </c>
      <c r="W162" s="3"/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/>
      <c r="AG162" s="3"/>
      <c r="AH162" t="s">
        <v>47</v>
      </c>
      <c r="AI162" t="s">
        <v>48</v>
      </c>
      <c r="AJ162" s="3"/>
      <c r="AM162" t="s">
        <v>1351</v>
      </c>
      <c r="AN162">
        <v>-122.50665354</v>
      </c>
      <c r="AO162">
        <v>37.78073698</v>
      </c>
    </row>
    <row r="163" spans="1:41">
      <c r="A163" s="4">
        <v>43899</v>
      </c>
      <c r="B163" s="1">
        <v>1</v>
      </c>
      <c r="C163">
        <v>1</v>
      </c>
      <c r="D163" s="1">
        <v>14393</v>
      </c>
      <c r="E163" s="4" t="s">
        <v>42</v>
      </c>
      <c r="F163" s="4" t="s">
        <v>895</v>
      </c>
      <c r="G163" s="1">
        <v>2</v>
      </c>
      <c r="H163" s="1" t="s">
        <v>1215</v>
      </c>
      <c r="I163" t="s">
        <v>1353</v>
      </c>
      <c r="K163" t="s">
        <v>1354</v>
      </c>
      <c r="N163" t="s">
        <v>46</v>
      </c>
      <c r="O163" t="s">
        <v>1046</v>
      </c>
      <c r="Q163" s="3">
        <f t="shared" si="2"/>
        <v>2</v>
      </c>
      <c r="R163" s="3">
        <v>1</v>
      </c>
      <c r="S163" s="3">
        <v>0</v>
      </c>
      <c r="T163" s="3">
        <v>0</v>
      </c>
      <c r="U163">
        <v>2</v>
      </c>
      <c r="V163" s="3">
        <v>0</v>
      </c>
      <c r="W163" s="3"/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/>
      <c r="AG163" s="3"/>
      <c r="AH163" t="s">
        <v>47</v>
      </c>
      <c r="AI163" t="s">
        <v>48</v>
      </c>
      <c r="AJ163" s="3"/>
      <c r="AM163" t="s">
        <v>1355</v>
      </c>
      <c r="AN163">
        <v>-122.50647993</v>
      </c>
      <c r="AO163">
        <v>37.780789249999998</v>
      </c>
    </row>
    <row r="164" spans="1:41">
      <c r="A164" s="4">
        <v>43899</v>
      </c>
      <c r="B164" s="1">
        <v>1</v>
      </c>
      <c r="C164">
        <v>1</v>
      </c>
      <c r="D164" s="1">
        <v>14393</v>
      </c>
      <c r="E164" s="4" t="s">
        <v>42</v>
      </c>
      <c r="F164" s="4" t="s">
        <v>895</v>
      </c>
      <c r="G164" s="1">
        <v>2</v>
      </c>
      <c r="H164" s="1" t="s">
        <v>1219</v>
      </c>
      <c r="I164">
        <v>403</v>
      </c>
      <c r="K164" t="s">
        <v>963</v>
      </c>
      <c r="N164" t="s">
        <v>46</v>
      </c>
      <c r="O164" t="s">
        <v>966</v>
      </c>
      <c r="Q164" s="3">
        <f t="shared" si="2"/>
        <v>1</v>
      </c>
      <c r="R164" s="3">
        <v>1</v>
      </c>
      <c r="S164" s="3">
        <v>0</v>
      </c>
      <c r="T164" s="3">
        <v>0</v>
      </c>
      <c r="U164">
        <v>1</v>
      </c>
      <c r="V164" s="3">
        <v>0</v>
      </c>
      <c r="W164" s="3"/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/>
      <c r="AG164" s="3"/>
      <c r="AH164" t="s">
        <v>47</v>
      </c>
      <c r="AI164" t="s">
        <v>48</v>
      </c>
      <c r="AJ164" s="3"/>
      <c r="AM164" t="s">
        <v>1357</v>
      </c>
      <c r="AN164">
        <v>-122.50637156000001</v>
      </c>
      <c r="AO164">
        <v>37.78057905</v>
      </c>
    </row>
    <row r="165" spans="1:41">
      <c r="A165" s="4">
        <v>43899</v>
      </c>
      <c r="B165" s="1">
        <v>1</v>
      </c>
      <c r="C165">
        <v>1</v>
      </c>
      <c r="D165" s="1">
        <v>14393</v>
      </c>
      <c r="E165" s="4" t="s">
        <v>42</v>
      </c>
      <c r="F165" s="4" t="s">
        <v>895</v>
      </c>
      <c r="G165" s="1">
        <v>2</v>
      </c>
      <c r="H165" s="1" t="s">
        <v>1221</v>
      </c>
      <c r="I165">
        <v>403</v>
      </c>
      <c r="K165" t="s">
        <v>963</v>
      </c>
      <c r="N165" t="s">
        <v>46</v>
      </c>
      <c r="O165" t="s">
        <v>966</v>
      </c>
      <c r="Q165" s="3">
        <f t="shared" si="2"/>
        <v>1</v>
      </c>
      <c r="R165" s="3">
        <v>1</v>
      </c>
      <c r="S165" s="3">
        <v>0</v>
      </c>
      <c r="T165" s="3">
        <v>0</v>
      </c>
      <c r="U165">
        <v>1</v>
      </c>
      <c r="V165" s="3">
        <v>0</v>
      </c>
      <c r="W165" s="3"/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/>
      <c r="AG165" s="3"/>
      <c r="AH165" t="s">
        <v>47</v>
      </c>
      <c r="AI165" t="s">
        <v>48</v>
      </c>
      <c r="AJ165" s="3"/>
      <c r="AM165" t="s">
        <v>1359</v>
      </c>
      <c r="AN165">
        <v>-122.50637156000001</v>
      </c>
      <c r="AO165">
        <v>37.78057905</v>
      </c>
    </row>
    <row r="166" spans="1:41">
      <c r="A166" s="4">
        <v>43899</v>
      </c>
      <c r="B166" s="1">
        <v>1</v>
      </c>
      <c r="C166">
        <v>1</v>
      </c>
      <c r="D166" s="1">
        <v>14393</v>
      </c>
      <c r="E166" s="4" t="s">
        <v>42</v>
      </c>
      <c r="F166" s="4" t="s">
        <v>895</v>
      </c>
      <c r="G166" s="1">
        <v>2</v>
      </c>
      <c r="H166" s="1" t="s">
        <v>1224</v>
      </c>
      <c r="I166">
        <v>42</v>
      </c>
      <c r="K166" t="s">
        <v>1318</v>
      </c>
      <c r="N166" t="s">
        <v>46</v>
      </c>
      <c r="O166" t="s">
        <v>966</v>
      </c>
      <c r="Q166" s="3">
        <f t="shared" si="2"/>
        <v>2</v>
      </c>
      <c r="R166" s="3">
        <v>1</v>
      </c>
      <c r="S166" s="3">
        <v>0</v>
      </c>
      <c r="T166">
        <v>1</v>
      </c>
      <c r="U166">
        <v>1</v>
      </c>
      <c r="V166" s="3">
        <v>0</v>
      </c>
      <c r="W166" s="3"/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/>
      <c r="AG166" s="3"/>
      <c r="AH166" t="s">
        <v>88</v>
      </c>
      <c r="AI166" t="s">
        <v>50</v>
      </c>
      <c r="AJ166" s="3"/>
      <c r="AM166" t="s">
        <v>1361</v>
      </c>
      <c r="AN166">
        <v>-122.50784709</v>
      </c>
      <c r="AO166">
        <v>37.780226730000003</v>
      </c>
    </row>
    <row r="167" spans="1:41">
      <c r="A167" s="4">
        <v>43899</v>
      </c>
      <c r="B167" s="1">
        <v>1</v>
      </c>
      <c r="C167">
        <v>1</v>
      </c>
      <c r="D167" s="1">
        <v>14393</v>
      </c>
      <c r="E167" s="4" t="s">
        <v>42</v>
      </c>
      <c r="F167" s="4" t="s">
        <v>895</v>
      </c>
      <c r="G167" s="1">
        <v>2</v>
      </c>
      <c r="H167" s="1">
        <v>57</v>
      </c>
      <c r="I167">
        <v>30</v>
      </c>
      <c r="K167" t="s">
        <v>1318</v>
      </c>
      <c r="N167" t="s">
        <v>46</v>
      </c>
      <c r="O167" t="s">
        <v>1003</v>
      </c>
      <c r="Q167" s="3">
        <f t="shared" si="2"/>
        <v>2</v>
      </c>
      <c r="R167" s="3">
        <v>1</v>
      </c>
      <c r="S167">
        <v>1</v>
      </c>
      <c r="T167" s="3">
        <v>0</v>
      </c>
      <c r="U167">
        <v>1</v>
      </c>
      <c r="V167" s="3">
        <v>0</v>
      </c>
      <c r="W167" s="3"/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/>
      <c r="AG167" s="3"/>
      <c r="AH167" t="s">
        <v>88</v>
      </c>
      <c r="AI167" t="s">
        <v>48</v>
      </c>
      <c r="AJ167" s="3"/>
      <c r="AM167" t="s">
        <v>1363</v>
      </c>
      <c r="AN167">
        <v>-122.50780244000001</v>
      </c>
      <c r="AO167">
        <v>37.780354629999998</v>
      </c>
    </row>
    <row r="168" spans="1:41">
      <c r="A168" s="4">
        <v>43899</v>
      </c>
      <c r="B168" s="1">
        <v>1</v>
      </c>
      <c r="C168">
        <v>1</v>
      </c>
      <c r="D168" s="1">
        <v>14393</v>
      </c>
      <c r="E168" s="4" t="s">
        <v>42</v>
      </c>
      <c r="F168" s="4" t="s">
        <v>895</v>
      </c>
      <c r="G168" s="1">
        <v>2</v>
      </c>
      <c r="H168" s="1">
        <v>58</v>
      </c>
      <c r="I168">
        <v>2</v>
      </c>
      <c r="K168" t="s">
        <v>1318</v>
      </c>
      <c r="N168" t="s">
        <v>46</v>
      </c>
      <c r="O168" t="s">
        <v>978</v>
      </c>
      <c r="Q168" s="3">
        <f t="shared" si="2"/>
        <v>1</v>
      </c>
      <c r="R168" s="3">
        <v>1</v>
      </c>
      <c r="S168" s="3">
        <v>0</v>
      </c>
      <c r="T168" s="3">
        <v>0</v>
      </c>
      <c r="U168">
        <v>1</v>
      </c>
      <c r="V168" s="3">
        <v>0</v>
      </c>
      <c r="W168" s="3"/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/>
      <c r="AG168" s="3"/>
      <c r="AH168" t="s">
        <v>88</v>
      </c>
      <c r="AI168" t="s">
        <v>48</v>
      </c>
      <c r="AJ168" s="3"/>
      <c r="AM168" t="s">
        <v>1365</v>
      </c>
      <c r="AN168">
        <v>-122.50782417000001</v>
      </c>
      <c r="AO168">
        <v>37.780493669999998</v>
      </c>
    </row>
    <row r="169" spans="1:41">
      <c r="A169" s="4">
        <v>43899</v>
      </c>
      <c r="B169" s="1">
        <v>1</v>
      </c>
      <c r="C169">
        <v>1</v>
      </c>
      <c r="D169" s="1">
        <v>14393</v>
      </c>
      <c r="E169" s="4" t="s">
        <v>42</v>
      </c>
      <c r="F169" s="4" t="s">
        <v>895</v>
      </c>
      <c r="G169" s="1">
        <v>2</v>
      </c>
      <c r="H169" s="1" t="s">
        <v>1226</v>
      </c>
      <c r="I169">
        <v>5625</v>
      </c>
      <c r="K169" t="s">
        <v>2315</v>
      </c>
      <c r="N169" t="s">
        <v>53</v>
      </c>
      <c r="O169" t="s">
        <v>1189</v>
      </c>
      <c r="Q169" s="3">
        <f t="shared" si="2"/>
        <v>1</v>
      </c>
      <c r="R169" s="3">
        <v>1</v>
      </c>
      <c r="S169" s="3">
        <v>0</v>
      </c>
      <c r="T169" s="3">
        <v>0</v>
      </c>
      <c r="U169" s="3">
        <v>0</v>
      </c>
      <c r="V169" s="3">
        <v>0</v>
      </c>
      <c r="W169">
        <v>1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/>
      <c r="AG169" s="3"/>
      <c r="AH169" t="s">
        <v>47</v>
      </c>
      <c r="AI169" t="s">
        <v>50</v>
      </c>
      <c r="AJ169" s="3" t="s">
        <v>137</v>
      </c>
      <c r="AL169" t="s">
        <v>1368</v>
      </c>
      <c r="AM169" t="s">
        <v>1369</v>
      </c>
      <c r="AN169">
        <v>-122.50866151</v>
      </c>
      <c r="AO169">
        <v>37.777079010000001</v>
      </c>
    </row>
    <row r="170" spans="1:41">
      <c r="A170" s="4">
        <v>43899</v>
      </c>
      <c r="B170" s="1">
        <v>1</v>
      </c>
      <c r="C170">
        <v>1</v>
      </c>
      <c r="D170" s="1">
        <v>14393</v>
      </c>
      <c r="E170" s="4" t="s">
        <v>42</v>
      </c>
      <c r="F170" s="4" t="s">
        <v>895</v>
      </c>
      <c r="G170" s="1">
        <v>2</v>
      </c>
      <c r="H170" s="1" t="s">
        <v>1229</v>
      </c>
      <c r="I170">
        <v>8101</v>
      </c>
      <c r="K170" t="s">
        <v>2313</v>
      </c>
      <c r="N170" t="s">
        <v>53</v>
      </c>
      <c r="O170" t="s">
        <v>1174</v>
      </c>
      <c r="Q170" s="3">
        <f t="shared" si="2"/>
        <v>1</v>
      </c>
      <c r="R170" s="3">
        <v>1</v>
      </c>
      <c r="S170" s="3">
        <v>0</v>
      </c>
      <c r="T170" s="3">
        <v>0</v>
      </c>
      <c r="U170" s="3">
        <v>0</v>
      </c>
      <c r="V170" s="3">
        <v>0</v>
      </c>
      <c r="W170">
        <v>1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/>
      <c r="AG170" s="3"/>
      <c r="AH170" t="s">
        <v>47</v>
      </c>
      <c r="AI170" t="s">
        <v>48</v>
      </c>
      <c r="AJ170" s="3"/>
      <c r="AL170" t="s">
        <v>1371</v>
      </c>
      <c r="AM170" t="s">
        <v>1372</v>
      </c>
      <c r="AN170">
        <v>-122.50651123999999</v>
      </c>
      <c r="AO170">
        <v>37.779042459999999</v>
      </c>
    </row>
    <row r="171" spans="1:41">
      <c r="A171" s="4">
        <v>43899</v>
      </c>
      <c r="B171" s="1">
        <v>1</v>
      </c>
      <c r="C171">
        <v>1</v>
      </c>
      <c r="D171" s="1">
        <v>14393</v>
      </c>
      <c r="E171" s="4" t="s">
        <v>42</v>
      </c>
      <c r="F171" s="4" t="s">
        <v>895</v>
      </c>
      <c r="G171" s="1">
        <v>2</v>
      </c>
      <c r="H171" s="1" t="s">
        <v>1232</v>
      </c>
      <c r="I171">
        <v>8101</v>
      </c>
      <c r="K171" t="s">
        <v>2313</v>
      </c>
      <c r="N171" t="s">
        <v>46</v>
      </c>
      <c r="O171" t="s">
        <v>968</v>
      </c>
      <c r="Q171" s="3">
        <f t="shared" si="2"/>
        <v>1</v>
      </c>
      <c r="R171" s="3">
        <v>1</v>
      </c>
      <c r="S171" s="3">
        <v>0</v>
      </c>
      <c r="T171" s="3">
        <v>0</v>
      </c>
      <c r="U171" s="3">
        <v>0</v>
      </c>
      <c r="V171" s="3">
        <v>0</v>
      </c>
      <c r="W171" s="3"/>
      <c r="X171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/>
      <c r="AG171" s="3"/>
      <c r="AH171" t="s">
        <v>47</v>
      </c>
      <c r="AI171" t="s">
        <v>48</v>
      </c>
      <c r="AJ171" s="3"/>
      <c r="AM171" t="s">
        <v>1374</v>
      </c>
      <c r="AN171">
        <v>-122.50634635999999</v>
      </c>
      <c r="AO171">
        <v>37.779088309999999</v>
      </c>
    </row>
    <row r="172" spans="1:41">
      <c r="A172" s="4">
        <v>43899</v>
      </c>
      <c r="B172" s="1">
        <v>1</v>
      </c>
      <c r="C172">
        <v>1</v>
      </c>
      <c r="D172" s="1">
        <v>14393</v>
      </c>
      <c r="E172" s="4" t="s">
        <v>42</v>
      </c>
      <c r="F172" s="4" t="s">
        <v>895</v>
      </c>
      <c r="G172" s="1">
        <v>2</v>
      </c>
      <c r="H172" s="1" t="s">
        <v>1120</v>
      </c>
      <c r="I172">
        <v>8045</v>
      </c>
      <c r="K172" t="s">
        <v>2313</v>
      </c>
      <c r="N172" t="s">
        <v>53</v>
      </c>
      <c r="O172" t="s">
        <v>1376</v>
      </c>
      <c r="Q172" s="3">
        <f t="shared" si="2"/>
        <v>2</v>
      </c>
      <c r="R172" s="3">
        <v>1</v>
      </c>
      <c r="S172" s="3">
        <v>0</v>
      </c>
      <c r="T172" s="3">
        <v>0</v>
      </c>
      <c r="U172">
        <v>1</v>
      </c>
      <c r="V172" s="3">
        <v>0</v>
      </c>
      <c r="W172">
        <v>1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/>
      <c r="AG172" s="3"/>
      <c r="AH172" t="s">
        <v>47</v>
      </c>
      <c r="AI172" t="s">
        <v>50</v>
      </c>
      <c r="AJ172" s="3" t="s">
        <v>135</v>
      </c>
      <c r="AK172" t="s">
        <v>1051</v>
      </c>
      <c r="AL172" t="s">
        <v>1377</v>
      </c>
      <c r="AM172" t="s">
        <v>1378</v>
      </c>
      <c r="AN172">
        <v>-122.50576718000001</v>
      </c>
      <c r="AO172">
        <v>37.779125129999997</v>
      </c>
    </row>
    <row r="173" spans="1:41">
      <c r="A173" s="4">
        <v>43899</v>
      </c>
      <c r="B173" s="1">
        <v>1</v>
      </c>
      <c r="C173">
        <v>1</v>
      </c>
      <c r="D173" s="1">
        <v>14393</v>
      </c>
      <c r="E173" s="4" t="s">
        <v>42</v>
      </c>
      <c r="F173" s="4" t="s">
        <v>895</v>
      </c>
      <c r="G173" s="1">
        <v>2</v>
      </c>
      <c r="H173" s="1">
        <v>59</v>
      </c>
      <c r="I173">
        <v>7829</v>
      </c>
      <c r="K173" t="s">
        <v>2313</v>
      </c>
      <c r="N173" t="s">
        <v>53</v>
      </c>
      <c r="O173" t="s">
        <v>1380</v>
      </c>
      <c r="Q173" s="3">
        <f t="shared" si="2"/>
        <v>1</v>
      </c>
      <c r="R173" s="3">
        <v>1</v>
      </c>
      <c r="S173" s="3">
        <v>0</v>
      </c>
      <c r="T173" s="3">
        <v>0</v>
      </c>
      <c r="U173" s="3">
        <v>0</v>
      </c>
      <c r="V173" s="3">
        <v>0</v>
      </c>
      <c r="W173">
        <v>1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/>
      <c r="AG173" s="3"/>
      <c r="AH173" t="s">
        <v>47</v>
      </c>
      <c r="AI173" t="s">
        <v>50</v>
      </c>
      <c r="AJ173" s="3"/>
      <c r="AK173" t="s">
        <v>1051</v>
      </c>
      <c r="AL173" t="s">
        <v>1381</v>
      </c>
      <c r="AM173" t="s">
        <v>1382</v>
      </c>
      <c r="AN173">
        <v>-122.50344755</v>
      </c>
      <c r="AO173">
        <v>37.779164260000002</v>
      </c>
    </row>
    <row r="174" spans="1:41">
      <c r="A174" s="4">
        <v>43899</v>
      </c>
      <c r="B174" s="1">
        <v>1</v>
      </c>
      <c r="C174">
        <v>1</v>
      </c>
      <c r="D174" s="1">
        <v>14393</v>
      </c>
      <c r="E174" s="4" t="s">
        <v>42</v>
      </c>
      <c r="F174" s="4" t="s">
        <v>895</v>
      </c>
      <c r="G174" s="1">
        <v>2</v>
      </c>
      <c r="H174" s="1">
        <v>60</v>
      </c>
      <c r="I174">
        <v>738</v>
      </c>
      <c r="K174" t="s">
        <v>921</v>
      </c>
      <c r="N174" t="s">
        <v>53</v>
      </c>
      <c r="O174" t="s">
        <v>1120</v>
      </c>
      <c r="Q174" s="3">
        <f t="shared" si="2"/>
        <v>2</v>
      </c>
      <c r="R174" s="3">
        <v>1</v>
      </c>
      <c r="S174" s="3">
        <v>0</v>
      </c>
      <c r="T174" s="3">
        <v>0</v>
      </c>
      <c r="U174" s="3">
        <v>0</v>
      </c>
      <c r="V174">
        <v>2</v>
      </c>
      <c r="W174" s="3"/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/>
      <c r="AG174" s="3"/>
      <c r="AH174" t="s">
        <v>47</v>
      </c>
      <c r="AI174" t="s">
        <v>48</v>
      </c>
      <c r="AJ174" s="3" t="s">
        <v>135</v>
      </c>
      <c r="AL174" t="s">
        <v>1384</v>
      </c>
      <c r="AM174" t="s">
        <v>1385</v>
      </c>
      <c r="AN174">
        <v>-122.51014315</v>
      </c>
      <c r="AO174">
        <v>37.774890550000002</v>
      </c>
    </row>
    <row r="175" spans="1:41">
      <c r="A175" s="4">
        <v>43899</v>
      </c>
      <c r="B175" s="1">
        <v>1</v>
      </c>
      <c r="C175">
        <v>1</v>
      </c>
      <c r="D175" s="1">
        <v>14393</v>
      </c>
      <c r="E175" s="4" t="s">
        <v>42</v>
      </c>
      <c r="F175" s="4" t="s">
        <v>895</v>
      </c>
      <c r="G175" s="1">
        <v>2</v>
      </c>
      <c r="H175" s="1" t="s">
        <v>1238</v>
      </c>
      <c r="I175">
        <v>4725</v>
      </c>
      <c r="K175" t="s">
        <v>2310</v>
      </c>
      <c r="N175" t="s">
        <v>53</v>
      </c>
      <c r="O175" t="s">
        <v>1064</v>
      </c>
      <c r="Q175" s="3">
        <f t="shared" si="2"/>
        <v>2</v>
      </c>
      <c r="R175" s="3">
        <v>1</v>
      </c>
      <c r="S175" s="3">
        <v>0</v>
      </c>
      <c r="T175" s="3">
        <v>0</v>
      </c>
      <c r="U175">
        <v>1</v>
      </c>
      <c r="V175" s="3">
        <v>0</v>
      </c>
      <c r="W175">
        <v>1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/>
      <c r="AG175" s="3"/>
      <c r="AH175" t="s">
        <v>88</v>
      </c>
      <c r="AI175" t="s">
        <v>48</v>
      </c>
      <c r="AJ175" s="3"/>
      <c r="AL175" t="s">
        <v>1387</v>
      </c>
      <c r="AM175" t="s">
        <v>1388</v>
      </c>
      <c r="AN175">
        <v>-122.50958416</v>
      </c>
      <c r="AO175">
        <v>37.77512668</v>
      </c>
    </row>
    <row r="176" spans="1:41">
      <c r="A176" s="4">
        <v>43899</v>
      </c>
      <c r="B176" s="1">
        <v>1</v>
      </c>
      <c r="C176">
        <v>1</v>
      </c>
      <c r="D176" s="1">
        <v>14393</v>
      </c>
      <c r="E176" s="4" t="s">
        <v>42</v>
      </c>
      <c r="F176" s="4" t="s">
        <v>895</v>
      </c>
      <c r="G176" s="1">
        <v>2</v>
      </c>
      <c r="H176" s="1" t="s">
        <v>1241</v>
      </c>
      <c r="I176">
        <v>4605</v>
      </c>
      <c r="K176" t="s">
        <v>2310</v>
      </c>
      <c r="N176" t="s">
        <v>53</v>
      </c>
      <c r="O176" t="s">
        <v>1039</v>
      </c>
      <c r="Q176" s="3">
        <f t="shared" si="2"/>
        <v>1</v>
      </c>
      <c r="R176" s="3">
        <v>1</v>
      </c>
      <c r="S176" s="3">
        <v>0</v>
      </c>
      <c r="T176" s="3">
        <v>0</v>
      </c>
      <c r="U176" s="3">
        <v>0</v>
      </c>
      <c r="V176" s="3">
        <v>0</v>
      </c>
      <c r="W176">
        <v>1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/>
      <c r="AG176" s="3"/>
      <c r="AH176" t="s">
        <v>88</v>
      </c>
      <c r="AI176" t="s">
        <v>50</v>
      </c>
      <c r="AJ176" s="3" t="s">
        <v>135</v>
      </c>
      <c r="AM176" t="s">
        <v>1390</v>
      </c>
      <c r="AN176">
        <v>-122.50832877000001</v>
      </c>
      <c r="AO176">
        <v>37.775206709999999</v>
      </c>
    </row>
    <row r="177" spans="1:41">
      <c r="A177" s="4">
        <v>43899</v>
      </c>
      <c r="B177" s="1">
        <v>1</v>
      </c>
      <c r="C177">
        <v>1</v>
      </c>
      <c r="D177" s="1">
        <v>14393</v>
      </c>
      <c r="E177" s="4" t="s">
        <v>42</v>
      </c>
      <c r="F177" s="4" t="s">
        <v>895</v>
      </c>
      <c r="G177" s="1">
        <v>2</v>
      </c>
      <c r="H177" s="1" t="s">
        <v>998</v>
      </c>
      <c r="I177">
        <v>4441</v>
      </c>
      <c r="K177" t="s">
        <v>2310</v>
      </c>
      <c r="N177" t="s">
        <v>53</v>
      </c>
      <c r="O177" t="s">
        <v>1392</v>
      </c>
      <c r="Q177" s="3">
        <f t="shared" si="2"/>
        <v>2</v>
      </c>
      <c r="R177" s="3">
        <v>1</v>
      </c>
      <c r="S177" s="3">
        <v>0</v>
      </c>
      <c r="T177" s="3">
        <v>0</v>
      </c>
      <c r="U177" s="3">
        <v>0</v>
      </c>
      <c r="V177">
        <v>1</v>
      </c>
      <c r="W177">
        <v>1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/>
      <c r="AG177" s="3"/>
      <c r="AH177" t="s">
        <v>47</v>
      </c>
      <c r="AI177" t="s">
        <v>50</v>
      </c>
      <c r="AJ177" s="3" t="s">
        <v>135</v>
      </c>
      <c r="AK177" t="s">
        <v>387</v>
      </c>
      <c r="AL177" t="s">
        <v>1393</v>
      </c>
      <c r="AM177" t="s">
        <v>1394</v>
      </c>
      <c r="AN177">
        <v>-122.50634377999999</v>
      </c>
      <c r="AO177">
        <v>37.775288709999998</v>
      </c>
    </row>
    <row r="178" spans="1:41">
      <c r="A178" s="4">
        <v>43899</v>
      </c>
      <c r="B178" s="1">
        <v>1</v>
      </c>
      <c r="C178">
        <v>1</v>
      </c>
      <c r="D178" s="1">
        <v>14393</v>
      </c>
      <c r="E178" s="4" t="s">
        <v>42</v>
      </c>
      <c r="F178" s="4" t="s">
        <v>895</v>
      </c>
      <c r="G178" s="1">
        <v>2</v>
      </c>
      <c r="H178" s="1" t="s">
        <v>1246</v>
      </c>
      <c r="I178">
        <v>4425</v>
      </c>
      <c r="K178" t="s">
        <v>2310</v>
      </c>
      <c r="N178" t="s">
        <v>53</v>
      </c>
      <c r="O178" t="s">
        <v>1018</v>
      </c>
      <c r="Q178" s="3">
        <f t="shared" si="2"/>
        <v>2</v>
      </c>
      <c r="R178" s="3">
        <v>1</v>
      </c>
      <c r="S178" s="3">
        <v>0</v>
      </c>
      <c r="T178" s="3">
        <v>0</v>
      </c>
      <c r="U178">
        <v>1</v>
      </c>
      <c r="V178" s="3">
        <v>0</v>
      </c>
      <c r="W178">
        <v>1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/>
      <c r="AG178" s="3"/>
      <c r="AH178" t="s">
        <v>47</v>
      </c>
      <c r="AI178" t="s">
        <v>48</v>
      </c>
      <c r="AJ178" s="3" t="s">
        <v>135</v>
      </c>
      <c r="AK178" t="s">
        <v>117</v>
      </c>
      <c r="AM178" t="s">
        <v>1396</v>
      </c>
      <c r="AN178">
        <v>-122.50636507999999</v>
      </c>
      <c r="AO178">
        <v>37.77524786</v>
      </c>
    </row>
    <row r="179" spans="1:41">
      <c r="A179" s="4">
        <v>43899</v>
      </c>
      <c r="B179" s="1">
        <v>1</v>
      </c>
      <c r="C179">
        <v>1</v>
      </c>
      <c r="D179" s="1">
        <v>14393</v>
      </c>
      <c r="E179" s="4" t="s">
        <v>42</v>
      </c>
      <c r="F179" s="4" t="s">
        <v>895</v>
      </c>
      <c r="G179" s="1">
        <v>2</v>
      </c>
      <c r="H179" s="1">
        <v>61</v>
      </c>
      <c r="I179">
        <v>4419</v>
      </c>
      <c r="K179" t="s">
        <v>2310</v>
      </c>
      <c r="N179" t="s">
        <v>46</v>
      </c>
      <c r="O179" t="s">
        <v>968</v>
      </c>
      <c r="Q179" s="3">
        <f t="shared" si="2"/>
        <v>1</v>
      </c>
      <c r="R179" s="3">
        <v>1</v>
      </c>
      <c r="S179" s="3">
        <v>0</v>
      </c>
      <c r="T179" s="3">
        <v>0</v>
      </c>
      <c r="U179">
        <v>1</v>
      </c>
      <c r="V179" s="3">
        <v>0</v>
      </c>
      <c r="W179" s="3"/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/>
      <c r="AG179" s="3"/>
      <c r="AH179" t="s">
        <v>47</v>
      </c>
      <c r="AI179" t="s">
        <v>48</v>
      </c>
      <c r="AJ179" s="3"/>
      <c r="AM179" t="s">
        <v>1398</v>
      </c>
      <c r="AN179">
        <v>-122.50625286</v>
      </c>
      <c r="AO179">
        <v>37.775259640000002</v>
      </c>
    </row>
    <row r="180" spans="1:41">
      <c r="A180" s="4">
        <v>43899</v>
      </c>
      <c r="B180" s="1">
        <v>1</v>
      </c>
      <c r="C180">
        <v>1</v>
      </c>
      <c r="D180" s="1">
        <v>14393</v>
      </c>
      <c r="E180" s="4" t="s">
        <v>42</v>
      </c>
      <c r="F180" s="4" t="s">
        <v>895</v>
      </c>
      <c r="G180" s="1">
        <v>2</v>
      </c>
      <c r="H180" s="1">
        <v>62</v>
      </c>
      <c r="I180">
        <v>4325</v>
      </c>
      <c r="K180" t="s">
        <v>2310</v>
      </c>
      <c r="N180" t="s">
        <v>53</v>
      </c>
      <c r="O180" t="s">
        <v>1122</v>
      </c>
      <c r="Q180" s="3">
        <f t="shared" si="2"/>
        <v>1</v>
      </c>
      <c r="R180" s="3">
        <v>1</v>
      </c>
      <c r="S180" s="3">
        <v>0</v>
      </c>
      <c r="T180" s="3">
        <v>0</v>
      </c>
      <c r="U180" s="3">
        <v>0</v>
      </c>
      <c r="V180">
        <v>1</v>
      </c>
      <c r="W180" s="3"/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/>
      <c r="AG180" s="3"/>
      <c r="AH180" t="s">
        <v>47</v>
      </c>
      <c r="AI180" t="s">
        <v>48</v>
      </c>
      <c r="AJ180" s="3" t="s">
        <v>135</v>
      </c>
      <c r="AL180" t="s">
        <v>1400</v>
      </c>
      <c r="AM180" t="s">
        <v>1401</v>
      </c>
      <c r="AN180">
        <v>-122.50537740999999</v>
      </c>
      <c r="AO180">
        <v>37.775302889999999</v>
      </c>
    </row>
    <row r="181" spans="1:41">
      <c r="A181" s="4">
        <v>43899</v>
      </c>
      <c r="B181" s="1">
        <v>1</v>
      </c>
      <c r="C181">
        <v>1</v>
      </c>
      <c r="D181" s="1">
        <v>14393</v>
      </c>
      <c r="E181" s="4" t="s">
        <v>42</v>
      </c>
      <c r="F181" s="4" t="s">
        <v>895</v>
      </c>
      <c r="G181" s="1">
        <v>2</v>
      </c>
      <c r="H181" s="1" t="s">
        <v>1205</v>
      </c>
      <c r="I181">
        <v>4301</v>
      </c>
      <c r="K181" t="s">
        <v>2310</v>
      </c>
      <c r="N181" t="s">
        <v>53</v>
      </c>
      <c r="O181" t="s">
        <v>1380</v>
      </c>
      <c r="Q181" s="3">
        <f t="shared" si="2"/>
        <v>2</v>
      </c>
      <c r="R181" s="3">
        <v>1</v>
      </c>
      <c r="S181" s="3">
        <v>0</v>
      </c>
      <c r="T181" s="3">
        <v>0</v>
      </c>
      <c r="U181">
        <v>1</v>
      </c>
      <c r="V181" s="3">
        <v>0</v>
      </c>
      <c r="W181">
        <v>1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/>
      <c r="AG181" s="3"/>
      <c r="AH181" t="s">
        <v>47</v>
      </c>
      <c r="AI181" t="s">
        <v>48</v>
      </c>
      <c r="AJ181" s="3" t="s">
        <v>135</v>
      </c>
      <c r="AK181" t="s">
        <v>387</v>
      </c>
      <c r="AL181" t="s">
        <v>1384</v>
      </c>
      <c r="AM181" t="s">
        <v>1403</v>
      </c>
      <c r="AN181">
        <v>-122.50512535</v>
      </c>
      <c r="AO181">
        <v>37.775322959999997</v>
      </c>
    </row>
    <row r="182" spans="1:41">
      <c r="A182" s="4">
        <v>43899</v>
      </c>
      <c r="B182" s="1">
        <v>1</v>
      </c>
      <c r="C182">
        <v>1</v>
      </c>
      <c r="D182" s="1">
        <v>14393</v>
      </c>
      <c r="E182" s="4" t="s">
        <v>42</v>
      </c>
      <c r="F182" s="4" t="s">
        <v>895</v>
      </c>
      <c r="G182" s="1">
        <v>2</v>
      </c>
      <c r="H182" s="1" t="s">
        <v>1251</v>
      </c>
      <c r="K182" t="s">
        <v>2316</v>
      </c>
      <c r="N182" t="s">
        <v>46</v>
      </c>
      <c r="O182" t="s">
        <v>968</v>
      </c>
      <c r="Q182" s="3">
        <f t="shared" si="2"/>
        <v>1</v>
      </c>
      <c r="R182" s="3">
        <v>1</v>
      </c>
      <c r="S182" s="3">
        <v>0</v>
      </c>
      <c r="T182" s="3">
        <v>0</v>
      </c>
      <c r="U182" s="3">
        <v>0</v>
      </c>
      <c r="V182" s="3">
        <v>0</v>
      </c>
      <c r="W182" s="3"/>
      <c r="X182">
        <v>1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/>
      <c r="AG182" s="3"/>
      <c r="AH182" t="s">
        <v>47</v>
      </c>
      <c r="AI182" t="s">
        <v>48</v>
      </c>
      <c r="AJ182" s="3"/>
      <c r="AL182" t="s">
        <v>1406</v>
      </c>
      <c r="AM182" t="s">
        <v>1407</v>
      </c>
      <c r="AN182">
        <v>-122.50384210999999</v>
      </c>
      <c r="AO182">
        <v>37.775415189999997</v>
      </c>
    </row>
    <row r="183" spans="1:41">
      <c r="A183" s="4">
        <v>43899</v>
      </c>
      <c r="B183" s="1">
        <v>1</v>
      </c>
      <c r="C183">
        <v>1</v>
      </c>
      <c r="D183" s="1">
        <v>14393</v>
      </c>
      <c r="E183" s="4" t="s">
        <v>42</v>
      </c>
      <c r="F183" s="4" t="s">
        <v>895</v>
      </c>
      <c r="G183" s="1">
        <v>2</v>
      </c>
      <c r="H183" s="1" t="s">
        <v>1254</v>
      </c>
      <c r="I183">
        <v>745</v>
      </c>
      <c r="K183" t="s">
        <v>1027</v>
      </c>
      <c r="N183" t="s">
        <v>53</v>
      </c>
      <c r="O183" t="s">
        <v>1168</v>
      </c>
      <c r="Q183" s="3">
        <f t="shared" si="2"/>
        <v>2</v>
      </c>
      <c r="R183" s="3">
        <v>1</v>
      </c>
      <c r="S183" s="3">
        <v>0</v>
      </c>
      <c r="T183" s="3">
        <v>0</v>
      </c>
      <c r="U183">
        <v>1</v>
      </c>
      <c r="V183" s="3">
        <v>0</v>
      </c>
      <c r="W183">
        <v>1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/>
      <c r="AG183" s="3"/>
      <c r="AH183" t="s">
        <v>88</v>
      </c>
      <c r="AI183" t="s">
        <v>50</v>
      </c>
      <c r="AJ183" s="3" t="s">
        <v>135</v>
      </c>
      <c r="AK183" t="s">
        <v>1409</v>
      </c>
      <c r="AL183" t="s">
        <v>1410</v>
      </c>
      <c r="AM183" t="s">
        <v>1411</v>
      </c>
      <c r="AN183">
        <v>-122.50378933</v>
      </c>
      <c r="AO183">
        <v>37.77462397</v>
      </c>
    </row>
    <row r="184" spans="1:41">
      <c r="A184" s="4">
        <v>43899</v>
      </c>
      <c r="B184" s="1">
        <v>1</v>
      </c>
      <c r="C184">
        <v>1</v>
      </c>
      <c r="D184" s="1">
        <v>14393</v>
      </c>
      <c r="E184" s="4" t="s">
        <v>42</v>
      </c>
      <c r="F184" s="4" t="s">
        <v>895</v>
      </c>
      <c r="G184" s="1">
        <v>2</v>
      </c>
      <c r="H184" s="1" t="s">
        <v>1257</v>
      </c>
      <c r="I184">
        <v>4210</v>
      </c>
      <c r="K184" t="s">
        <v>2310</v>
      </c>
      <c r="N184" t="s">
        <v>53</v>
      </c>
      <c r="O184" t="s">
        <v>1274</v>
      </c>
      <c r="Q184" s="3">
        <f t="shared" si="2"/>
        <v>2</v>
      </c>
      <c r="R184" s="3">
        <v>1</v>
      </c>
      <c r="S184" s="3">
        <v>0</v>
      </c>
      <c r="T184" s="3">
        <v>0</v>
      </c>
      <c r="U184" s="3">
        <v>0</v>
      </c>
      <c r="V184" s="3">
        <v>0</v>
      </c>
      <c r="W184">
        <v>2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/>
      <c r="AG184" s="3"/>
      <c r="AH184" t="s">
        <v>88</v>
      </c>
      <c r="AI184" t="s">
        <v>50</v>
      </c>
      <c r="AJ184" s="3" t="s">
        <v>135</v>
      </c>
      <c r="AK184" t="s">
        <v>387</v>
      </c>
      <c r="AL184" t="s">
        <v>1413</v>
      </c>
      <c r="AM184" t="s">
        <v>1414</v>
      </c>
      <c r="AN184">
        <v>-122.50409424</v>
      </c>
      <c r="AO184">
        <v>37.775495589999998</v>
      </c>
    </row>
    <row r="185" spans="1:41">
      <c r="A185" s="4">
        <v>43899</v>
      </c>
      <c r="B185" s="1">
        <v>1</v>
      </c>
      <c r="C185">
        <v>1</v>
      </c>
      <c r="D185" s="1">
        <v>14393</v>
      </c>
      <c r="E185" s="4" t="s">
        <v>42</v>
      </c>
      <c r="F185" s="4" t="s">
        <v>895</v>
      </c>
      <c r="G185" s="1">
        <v>2</v>
      </c>
      <c r="H185" s="1">
        <v>63</v>
      </c>
      <c r="I185">
        <v>4444</v>
      </c>
      <c r="K185" t="s">
        <v>2310</v>
      </c>
      <c r="N185" t="s">
        <v>53</v>
      </c>
      <c r="O185" t="s">
        <v>1383</v>
      </c>
      <c r="Q185" s="3">
        <f t="shared" si="2"/>
        <v>2</v>
      </c>
      <c r="R185" s="3">
        <v>1</v>
      </c>
      <c r="S185" s="3">
        <v>0</v>
      </c>
      <c r="T185" s="3">
        <v>0</v>
      </c>
      <c r="U185" s="3">
        <v>0</v>
      </c>
      <c r="V185" s="3">
        <v>0</v>
      </c>
      <c r="W185">
        <v>2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/>
      <c r="AG185" s="3"/>
      <c r="AH185" t="s">
        <v>47</v>
      </c>
      <c r="AI185" t="s">
        <v>50</v>
      </c>
      <c r="AJ185" s="3" t="s">
        <v>135</v>
      </c>
      <c r="AL185" t="s">
        <v>1416</v>
      </c>
      <c r="AM185" t="s">
        <v>1417</v>
      </c>
      <c r="AN185">
        <v>-122.50654578</v>
      </c>
      <c r="AO185">
        <v>37.775374630000002</v>
      </c>
    </row>
    <row r="186" spans="1:41">
      <c r="A186" s="4">
        <v>43899</v>
      </c>
      <c r="B186" s="1">
        <v>1</v>
      </c>
      <c r="C186">
        <v>1</v>
      </c>
      <c r="D186" s="1">
        <v>14393</v>
      </c>
      <c r="E186" s="4" t="s">
        <v>42</v>
      </c>
      <c r="F186" s="4" t="s">
        <v>895</v>
      </c>
      <c r="G186" s="1">
        <v>2</v>
      </c>
      <c r="H186" s="1">
        <v>64</v>
      </c>
      <c r="I186">
        <v>4630</v>
      </c>
      <c r="K186" t="s">
        <v>2310</v>
      </c>
      <c r="N186" t="s">
        <v>53</v>
      </c>
      <c r="O186" t="s">
        <v>1165</v>
      </c>
      <c r="Q186" s="3">
        <f t="shared" si="2"/>
        <v>1</v>
      </c>
      <c r="R186" s="3">
        <v>1</v>
      </c>
      <c r="S186" s="3">
        <v>0</v>
      </c>
      <c r="T186" s="3">
        <v>0</v>
      </c>
      <c r="U186" s="3">
        <v>0</v>
      </c>
      <c r="V186" s="3">
        <v>0</v>
      </c>
      <c r="W186">
        <v>1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/>
      <c r="AG186" s="3"/>
      <c r="AH186" t="s">
        <v>88</v>
      </c>
      <c r="AI186" t="s">
        <v>48</v>
      </c>
      <c r="AJ186" s="3" t="s">
        <v>135</v>
      </c>
      <c r="AK186" t="s">
        <v>117</v>
      </c>
      <c r="AL186" t="s">
        <v>1005</v>
      </c>
      <c r="AM186" t="s">
        <v>1419</v>
      </c>
      <c r="AN186">
        <v>-122.50866882</v>
      </c>
      <c r="AO186">
        <v>37.775290310000003</v>
      </c>
    </row>
    <row r="187" spans="1:41">
      <c r="A187" s="4">
        <v>43899</v>
      </c>
      <c r="B187" s="1">
        <v>1</v>
      </c>
      <c r="C187">
        <v>1</v>
      </c>
      <c r="D187" s="1">
        <v>14393</v>
      </c>
      <c r="E187" s="4" t="s">
        <v>42</v>
      </c>
      <c r="F187" s="4" t="s">
        <v>895</v>
      </c>
      <c r="G187" s="1">
        <v>2</v>
      </c>
      <c r="H187" s="1" t="s">
        <v>922</v>
      </c>
      <c r="I187">
        <v>685</v>
      </c>
      <c r="K187" t="s">
        <v>1421</v>
      </c>
      <c r="N187" t="s">
        <v>53</v>
      </c>
      <c r="O187" t="s">
        <v>1140</v>
      </c>
      <c r="Q187" s="3">
        <f t="shared" si="2"/>
        <v>1</v>
      </c>
      <c r="R187" s="3">
        <v>1</v>
      </c>
      <c r="S187" s="3">
        <v>0</v>
      </c>
      <c r="T187" s="3">
        <v>0</v>
      </c>
      <c r="U187" s="3">
        <v>0</v>
      </c>
      <c r="V187" s="3">
        <v>0</v>
      </c>
      <c r="W187">
        <v>1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/>
      <c r="AG187" s="3"/>
      <c r="AH187" t="s">
        <v>88</v>
      </c>
      <c r="AI187" t="s">
        <v>50</v>
      </c>
      <c r="AJ187" s="3" t="s">
        <v>135</v>
      </c>
      <c r="AK187" t="s">
        <v>117</v>
      </c>
      <c r="AL187" t="s">
        <v>1159</v>
      </c>
      <c r="AM187" t="s">
        <v>1422</v>
      </c>
      <c r="AN187">
        <v>-122.50922364</v>
      </c>
      <c r="AO187">
        <v>37.775469559999998</v>
      </c>
    </row>
    <row r="188" spans="1:41">
      <c r="A188" s="4">
        <v>43899</v>
      </c>
      <c r="B188" s="1">
        <v>1</v>
      </c>
      <c r="C188">
        <v>1</v>
      </c>
      <c r="D188" s="1">
        <v>14393</v>
      </c>
      <c r="E188" s="4" t="s">
        <v>42</v>
      </c>
      <c r="F188" s="4" t="s">
        <v>895</v>
      </c>
      <c r="G188" s="1">
        <v>2</v>
      </c>
      <c r="H188" s="1" t="s">
        <v>1169</v>
      </c>
      <c r="I188">
        <v>684</v>
      </c>
      <c r="K188" t="s">
        <v>1421</v>
      </c>
      <c r="N188" t="s">
        <v>53</v>
      </c>
      <c r="O188" t="s">
        <v>1289</v>
      </c>
      <c r="Q188" s="3">
        <f t="shared" si="2"/>
        <v>3</v>
      </c>
      <c r="R188" s="3">
        <v>1</v>
      </c>
      <c r="S188" s="3">
        <v>0</v>
      </c>
      <c r="T188" s="3">
        <v>0</v>
      </c>
      <c r="U188">
        <v>1</v>
      </c>
      <c r="V188" s="3">
        <v>0</v>
      </c>
      <c r="W188">
        <v>2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/>
      <c r="AG188" s="3"/>
      <c r="AH188" t="s">
        <v>88</v>
      </c>
      <c r="AI188" t="s">
        <v>48</v>
      </c>
      <c r="AJ188" s="3" t="s">
        <v>135</v>
      </c>
      <c r="AK188" t="s">
        <v>117</v>
      </c>
      <c r="AL188" t="s">
        <v>1159</v>
      </c>
      <c r="AM188" t="s">
        <v>1424</v>
      </c>
      <c r="AN188">
        <v>-122.50915062</v>
      </c>
      <c r="AO188">
        <v>37.775505969999998</v>
      </c>
    </row>
    <row r="189" spans="1:41">
      <c r="A189" s="4">
        <v>43899</v>
      </c>
      <c r="B189" s="1">
        <v>1</v>
      </c>
      <c r="C189">
        <v>1</v>
      </c>
      <c r="D189" s="1">
        <v>14393</v>
      </c>
      <c r="E189" s="4" t="s">
        <v>42</v>
      </c>
      <c r="F189" s="4" t="s">
        <v>895</v>
      </c>
      <c r="G189" s="1">
        <v>2</v>
      </c>
      <c r="H189" s="1" t="s">
        <v>1262</v>
      </c>
      <c r="I189" t="s">
        <v>1426</v>
      </c>
      <c r="K189" t="s">
        <v>1421</v>
      </c>
      <c r="N189" t="s">
        <v>53</v>
      </c>
      <c r="O189" t="s">
        <v>993</v>
      </c>
      <c r="Q189" s="3">
        <f t="shared" si="2"/>
        <v>2</v>
      </c>
      <c r="R189" s="3">
        <v>1</v>
      </c>
      <c r="S189" s="3">
        <v>0</v>
      </c>
      <c r="T189" s="3">
        <v>0</v>
      </c>
      <c r="U189" s="3">
        <v>0</v>
      </c>
      <c r="V189" s="3">
        <v>0</v>
      </c>
      <c r="W189">
        <v>2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/>
      <c r="AG189" s="3"/>
      <c r="AH189" t="s">
        <v>47</v>
      </c>
      <c r="AI189" t="s">
        <v>50</v>
      </c>
      <c r="AJ189" s="3"/>
      <c r="AL189" t="s">
        <v>1427</v>
      </c>
      <c r="AM189" t="s">
        <v>1428</v>
      </c>
      <c r="AN189">
        <v>-122.50953242</v>
      </c>
      <c r="AO189">
        <v>37.775559639999997</v>
      </c>
    </row>
    <row r="190" spans="1:41">
      <c r="A190" s="4">
        <v>43899</v>
      </c>
      <c r="B190" s="1">
        <v>1</v>
      </c>
      <c r="C190">
        <v>1</v>
      </c>
      <c r="D190" s="1">
        <v>14393</v>
      </c>
      <c r="E190" s="4" t="s">
        <v>42</v>
      </c>
      <c r="F190" s="4" t="s">
        <v>895</v>
      </c>
      <c r="G190" s="1">
        <v>2</v>
      </c>
      <c r="H190" s="1" t="s">
        <v>1265</v>
      </c>
      <c r="I190">
        <v>695</v>
      </c>
      <c r="K190" t="s">
        <v>1421</v>
      </c>
      <c r="N190" t="s">
        <v>53</v>
      </c>
      <c r="O190" t="s">
        <v>1291</v>
      </c>
      <c r="Q190" s="3">
        <f t="shared" si="2"/>
        <v>2</v>
      </c>
      <c r="R190" s="3">
        <v>1</v>
      </c>
      <c r="S190" s="3">
        <v>0</v>
      </c>
      <c r="T190" s="3">
        <v>0</v>
      </c>
      <c r="U190">
        <v>1</v>
      </c>
      <c r="V190" s="3">
        <v>0</v>
      </c>
      <c r="W190">
        <v>1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/>
      <c r="AG190" s="3"/>
      <c r="AH190" t="s">
        <v>88</v>
      </c>
      <c r="AI190" t="s">
        <v>50</v>
      </c>
      <c r="AJ190" s="3" t="s">
        <v>135</v>
      </c>
      <c r="AK190" t="s">
        <v>117</v>
      </c>
      <c r="AL190" t="s">
        <v>1430</v>
      </c>
      <c r="AM190" t="s">
        <v>1431</v>
      </c>
      <c r="AN190">
        <v>-122.50929832999999</v>
      </c>
      <c r="AO190">
        <v>37.775264989999997</v>
      </c>
    </row>
    <row r="191" spans="1:41">
      <c r="A191" s="4">
        <v>43899</v>
      </c>
      <c r="B191" s="1">
        <v>1</v>
      </c>
      <c r="C191">
        <v>1</v>
      </c>
      <c r="D191" s="1">
        <v>14393</v>
      </c>
      <c r="E191" s="4" t="s">
        <v>42</v>
      </c>
      <c r="F191" s="4" t="s">
        <v>895</v>
      </c>
      <c r="G191" s="1">
        <v>2</v>
      </c>
      <c r="H191" s="1">
        <v>65</v>
      </c>
      <c r="I191" t="s">
        <v>1433</v>
      </c>
      <c r="K191" t="s">
        <v>2310</v>
      </c>
      <c r="N191" t="s">
        <v>46</v>
      </c>
      <c r="O191" t="s">
        <v>1294</v>
      </c>
      <c r="Q191" s="3">
        <f t="shared" si="2"/>
        <v>3</v>
      </c>
      <c r="R191" s="3">
        <v>1</v>
      </c>
      <c r="S191">
        <v>1</v>
      </c>
      <c r="T191" s="3">
        <v>0</v>
      </c>
      <c r="U191" s="3">
        <v>0</v>
      </c>
      <c r="V191">
        <v>2</v>
      </c>
      <c r="W191" s="3"/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/>
      <c r="AG191" s="3"/>
      <c r="AH191" t="s">
        <v>88</v>
      </c>
      <c r="AI191" t="s">
        <v>50</v>
      </c>
      <c r="AJ191" s="3"/>
      <c r="AM191" t="s">
        <v>1434</v>
      </c>
      <c r="AN191">
        <v>-122.50950996</v>
      </c>
      <c r="AO191">
        <v>37.775244579999999</v>
      </c>
    </row>
    <row r="192" spans="1:41">
      <c r="A192" s="4">
        <v>43899</v>
      </c>
      <c r="B192" s="1">
        <v>1</v>
      </c>
      <c r="C192">
        <v>1</v>
      </c>
      <c r="D192" s="1">
        <v>14393</v>
      </c>
      <c r="E192" s="4" t="s">
        <v>42</v>
      </c>
      <c r="F192" s="4" t="s">
        <v>895</v>
      </c>
      <c r="G192" s="1">
        <v>2</v>
      </c>
      <c r="H192" s="1">
        <v>66</v>
      </c>
      <c r="I192">
        <v>4728</v>
      </c>
      <c r="K192" t="s">
        <v>2310</v>
      </c>
      <c r="N192" t="s">
        <v>53</v>
      </c>
      <c r="O192" t="s">
        <v>1179</v>
      </c>
      <c r="Q192" s="3">
        <f t="shared" si="2"/>
        <v>3</v>
      </c>
      <c r="R192" s="3">
        <v>1</v>
      </c>
      <c r="S192" s="3">
        <v>0</v>
      </c>
      <c r="T192" s="3">
        <v>0</v>
      </c>
      <c r="U192">
        <v>3</v>
      </c>
      <c r="V192" s="3">
        <v>0</v>
      </c>
      <c r="W192" s="3"/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/>
      <c r="AG192" s="3"/>
      <c r="AH192" t="s">
        <v>88</v>
      </c>
      <c r="AI192" t="s">
        <v>48</v>
      </c>
      <c r="AJ192" s="3" t="s">
        <v>135</v>
      </c>
      <c r="AK192" t="s">
        <v>1436</v>
      </c>
      <c r="AL192" t="s">
        <v>1437</v>
      </c>
      <c r="AM192" t="s">
        <v>1438</v>
      </c>
      <c r="AN192">
        <v>-122.50967073</v>
      </c>
      <c r="AO192">
        <v>37.775232129999999</v>
      </c>
    </row>
    <row r="193" spans="1:41">
      <c r="A193" s="4">
        <v>43899</v>
      </c>
      <c r="B193" s="1">
        <v>1</v>
      </c>
      <c r="C193">
        <v>1</v>
      </c>
      <c r="D193" s="1">
        <v>14393</v>
      </c>
      <c r="E193" s="4" t="s">
        <v>42</v>
      </c>
      <c r="F193" s="4" t="s">
        <v>895</v>
      </c>
      <c r="G193" s="1">
        <v>2</v>
      </c>
      <c r="H193" s="1" t="s">
        <v>1268</v>
      </c>
      <c r="I193">
        <v>4740</v>
      </c>
      <c r="K193" t="s">
        <v>2310</v>
      </c>
      <c r="N193" t="s">
        <v>53</v>
      </c>
      <c r="O193" t="s">
        <v>1440</v>
      </c>
      <c r="Q193" s="3">
        <f t="shared" si="2"/>
        <v>2</v>
      </c>
      <c r="R193" s="3">
        <v>1</v>
      </c>
      <c r="S193" s="3">
        <v>0</v>
      </c>
      <c r="T193" s="3">
        <v>0</v>
      </c>
      <c r="U193" s="3">
        <v>0</v>
      </c>
      <c r="V193" s="3">
        <v>0</v>
      </c>
      <c r="W193">
        <v>2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/>
      <c r="AG193" s="3"/>
      <c r="AH193" t="s">
        <v>88</v>
      </c>
      <c r="AI193" t="s">
        <v>48</v>
      </c>
      <c r="AJ193" s="3" t="s">
        <v>135</v>
      </c>
      <c r="AK193" t="s">
        <v>1436</v>
      </c>
      <c r="AL193" t="s">
        <v>1441</v>
      </c>
      <c r="AM193" t="s">
        <v>1442</v>
      </c>
      <c r="AN193">
        <v>-122.50983219</v>
      </c>
      <c r="AO193">
        <v>37.775211839999997</v>
      </c>
    </row>
    <row r="194" spans="1:41">
      <c r="A194" s="4">
        <v>43899</v>
      </c>
      <c r="B194" s="1">
        <v>1</v>
      </c>
      <c r="C194">
        <v>1</v>
      </c>
      <c r="D194" s="1">
        <v>14393</v>
      </c>
      <c r="E194" s="4" t="s">
        <v>42</v>
      </c>
      <c r="F194" s="4" t="s">
        <v>895</v>
      </c>
      <c r="G194" s="1">
        <v>2</v>
      </c>
      <c r="H194" s="1" t="s">
        <v>1271</v>
      </c>
      <c r="I194">
        <v>970</v>
      </c>
      <c r="K194" t="s">
        <v>665</v>
      </c>
      <c r="N194" t="s">
        <v>477</v>
      </c>
      <c r="O194" t="s">
        <v>1274</v>
      </c>
      <c r="Q194" s="3">
        <f t="shared" si="2"/>
        <v>3</v>
      </c>
      <c r="R194" s="3">
        <v>1</v>
      </c>
      <c r="S194" s="3">
        <v>0</v>
      </c>
      <c r="T194" s="3">
        <v>0</v>
      </c>
      <c r="U194" s="3">
        <v>0</v>
      </c>
      <c r="V194">
        <v>2</v>
      </c>
      <c r="W194">
        <v>1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/>
      <c r="AG194" s="3"/>
      <c r="AH194" t="s">
        <v>47</v>
      </c>
      <c r="AI194" t="s">
        <v>50</v>
      </c>
      <c r="AJ194" s="3" t="s">
        <v>135</v>
      </c>
      <c r="AL194" t="s">
        <v>1444</v>
      </c>
      <c r="AM194" t="s">
        <v>1445</v>
      </c>
      <c r="AN194">
        <v>-122.50798118</v>
      </c>
      <c r="AO194">
        <v>37.769587459999997</v>
      </c>
    </row>
    <row r="195" spans="1:41">
      <c r="A195" s="4">
        <v>43902</v>
      </c>
      <c r="B195" s="1">
        <v>4</v>
      </c>
      <c r="C195">
        <v>1</v>
      </c>
      <c r="D195" s="1">
        <v>14393</v>
      </c>
      <c r="E195" s="4" t="s">
        <v>42</v>
      </c>
      <c r="F195" s="4" t="s">
        <v>895</v>
      </c>
      <c r="G195" s="1">
        <v>2</v>
      </c>
      <c r="H195" s="1">
        <v>67</v>
      </c>
      <c r="I195" t="s">
        <v>1447</v>
      </c>
      <c r="K195" t="s">
        <v>896</v>
      </c>
      <c r="N195" t="s">
        <v>46</v>
      </c>
      <c r="O195" t="s">
        <v>1104</v>
      </c>
      <c r="Q195" s="3">
        <v>1</v>
      </c>
      <c r="R195" s="3">
        <v>1</v>
      </c>
      <c r="S195" s="3">
        <v>0</v>
      </c>
      <c r="T195" s="3" t="s">
        <v>900</v>
      </c>
      <c r="U195" s="3" t="s">
        <v>900</v>
      </c>
      <c r="V195" s="3" t="s">
        <v>590</v>
      </c>
      <c r="W195" s="3"/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/>
      <c r="AG195" s="3"/>
      <c r="AH195" t="s">
        <v>47</v>
      </c>
      <c r="AI195" t="s">
        <v>48</v>
      </c>
      <c r="AJ195" s="3"/>
      <c r="AM195" t="s">
        <v>1448</v>
      </c>
      <c r="AN195">
        <v>-122.5018</v>
      </c>
      <c r="AO195">
        <v>37.771884110000002</v>
      </c>
    </row>
    <row r="196" spans="1:41">
      <c r="A196" s="4">
        <v>43902</v>
      </c>
      <c r="B196" s="1">
        <v>4</v>
      </c>
      <c r="C196">
        <v>1</v>
      </c>
      <c r="D196" s="1">
        <v>14393</v>
      </c>
      <c r="E196" s="4" t="s">
        <v>42</v>
      </c>
      <c r="F196" s="4" t="s">
        <v>895</v>
      </c>
      <c r="G196" s="1">
        <v>2</v>
      </c>
      <c r="H196" s="1">
        <v>68</v>
      </c>
      <c r="I196" t="s">
        <v>1449</v>
      </c>
      <c r="K196" t="s">
        <v>896</v>
      </c>
      <c r="N196" t="s">
        <v>46</v>
      </c>
      <c r="O196" t="s">
        <v>946</v>
      </c>
      <c r="Q196" s="3">
        <v>1</v>
      </c>
      <c r="R196" s="3">
        <v>1</v>
      </c>
      <c r="S196" s="3" t="s">
        <v>904</v>
      </c>
      <c r="T196" s="3">
        <v>0</v>
      </c>
      <c r="U196" s="3" t="s">
        <v>900</v>
      </c>
      <c r="V196" s="3">
        <v>0</v>
      </c>
      <c r="W196" s="3"/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/>
      <c r="AG196" s="3"/>
      <c r="AH196" t="s">
        <v>47</v>
      </c>
      <c r="AI196" t="s">
        <v>48</v>
      </c>
      <c r="AJ196" s="3"/>
      <c r="AM196" t="s">
        <v>1450</v>
      </c>
      <c r="AN196">
        <v>-122.50203406999999</v>
      </c>
      <c r="AO196">
        <v>37.771868990000002</v>
      </c>
    </row>
    <row r="197" spans="1:41">
      <c r="A197" s="4">
        <v>43902</v>
      </c>
      <c r="B197" s="1">
        <v>4</v>
      </c>
      <c r="C197">
        <v>1</v>
      </c>
      <c r="D197" s="1">
        <v>14393</v>
      </c>
      <c r="E197" s="4" t="s">
        <v>42</v>
      </c>
      <c r="F197" s="4" t="s">
        <v>895</v>
      </c>
      <c r="G197" s="1">
        <v>2</v>
      </c>
      <c r="H197" s="1" t="s">
        <v>1216</v>
      </c>
      <c r="I197" t="s">
        <v>1451</v>
      </c>
      <c r="K197" t="s">
        <v>896</v>
      </c>
      <c r="N197" t="s">
        <v>46</v>
      </c>
      <c r="O197" t="s">
        <v>1077</v>
      </c>
      <c r="Q197" s="3">
        <v>1</v>
      </c>
      <c r="R197" s="3">
        <v>1</v>
      </c>
      <c r="S197" s="3" t="s">
        <v>900</v>
      </c>
      <c r="T197" s="3">
        <v>0</v>
      </c>
      <c r="U197" s="3" t="s">
        <v>590</v>
      </c>
      <c r="V197" s="3">
        <v>0</v>
      </c>
      <c r="W197" s="3"/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/>
      <c r="AG197" s="3"/>
      <c r="AH197" t="s">
        <v>47</v>
      </c>
      <c r="AI197" t="s">
        <v>48</v>
      </c>
      <c r="AJ197" s="3"/>
      <c r="AM197" t="s">
        <v>1452</v>
      </c>
      <c r="AN197">
        <v>-122.50222356</v>
      </c>
      <c r="AO197">
        <v>37.771844629999997</v>
      </c>
    </row>
    <row r="198" spans="1:41">
      <c r="A198" s="4">
        <v>43902</v>
      </c>
      <c r="B198" s="1">
        <v>4</v>
      </c>
      <c r="C198">
        <v>1</v>
      </c>
      <c r="D198" s="1">
        <v>14393</v>
      </c>
      <c r="E198" s="4" t="s">
        <v>42</v>
      </c>
      <c r="F198" s="4" t="s">
        <v>895</v>
      </c>
      <c r="G198" s="1">
        <v>2</v>
      </c>
      <c r="H198" s="1" t="s">
        <v>1281</v>
      </c>
      <c r="I198">
        <v>6600</v>
      </c>
      <c r="K198" t="s">
        <v>896</v>
      </c>
      <c r="N198" t="s">
        <v>46</v>
      </c>
      <c r="O198" t="s">
        <v>1003</v>
      </c>
      <c r="Q198" s="3">
        <v>1</v>
      </c>
      <c r="R198" s="3">
        <v>1</v>
      </c>
      <c r="S198" s="3">
        <v>0</v>
      </c>
      <c r="T198" s="3">
        <v>0</v>
      </c>
      <c r="U198" s="3" t="s">
        <v>590</v>
      </c>
      <c r="V198" s="3">
        <v>0</v>
      </c>
      <c r="W198" s="3" t="s">
        <v>590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/>
      <c r="AG198" s="3"/>
      <c r="AH198" t="s">
        <v>47</v>
      </c>
      <c r="AI198" t="s">
        <v>48</v>
      </c>
      <c r="AJ198" s="3"/>
      <c r="AM198" t="s">
        <v>1453</v>
      </c>
      <c r="AN198">
        <v>-122.50269414</v>
      </c>
      <c r="AO198">
        <v>37.77185557</v>
      </c>
    </row>
    <row r="199" spans="1:41">
      <c r="A199" s="4">
        <v>43902</v>
      </c>
      <c r="B199" s="1">
        <v>4</v>
      </c>
      <c r="C199">
        <v>1</v>
      </c>
      <c r="D199" s="1">
        <v>14393</v>
      </c>
      <c r="E199" s="4" t="s">
        <v>42</v>
      </c>
      <c r="F199" s="4" t="s">
        <v>895</v>
      </c>
      <c r="G199" s="1">
        <v>2</v>
      </c>
      <c r="H199" s="1" t="s">
        <v>1284</v>
      </c>
      <c r="I199" t="s">
        <v>1454</v>
      </c>
      <c r="K199" t="s">
        <v>896</v>
      </c>
      <c r="N199" t="s">
        <v>46</v>
      </c>
      <c r="O199" t="s">
        <v>1062</v>
      </c>
      <c r="Q199" s="3">
        <v>1</v>
      </c>
      <c r="R199" s="3">
        <v>1</v>
      </c>
      <c r="S199" s="3">
        <v>0</v>
      </c>
      <c r="T199" s="3" t="s">
        <v>900</v>
      </c>
      <c r="U199" s="3" t="s">
        <v>900</v>
      </c>
      <c r="V199" s="3">
        <v>0</v>
      </c>
      <c r="W199" s="3"/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/>
      <c r="AG199" s="3"/>
      <c r="AH199" t="s">
        <v>47</v>
      </c>
      <c r="AI199" t="s">
        <v>48</v>
      </c>
      <c r="AJ199" s="3"/>
      <c r="AM199" t="s">
        <v>1455</v>
      </c>
      <c r="AN199">
        <v>-122.50287403999999</v>
      </c>
      <c r="AO199">
        <v>37.771861710000003</v>
      </c>
    </row>
    <row r="200" spans="1:41">
      <c r="A200" s="4">
        <v>43902</v>
      </c>
      <c r="B200" s="1">
        <v>4</v>
      </c>
      <c r="C200">
        <v>1</v>
      </c>
      <c r="D200" s="1">
        <v>14393</v>
      </c>
      <c r="E200" s="4" t="s">
        <v>42</v>
      </c>
      <c r="F200" s="4" t="s">
        <v>895</v>
      </c>
      <c r="G200" s="1">
        <v>2</v>
      </c>
      <c r="H200" s="1" t="s">
        <v>1287</v>
      </c>
      <c r="I200" t="s">
        <v>1456</v>
      </c>
      <c r="K200" t="s">
        <v>1457</v>
      </c>
      <c r="N200" t="s">
        <v>46</v>
      </c>
      <c r="O200" t="s">
        <v>1041</v>
      </c>
      <c r="Q200" s="3">
        <v>1</v>
      </c>
      <c r="R200" s="3">
        <v>1</v>
      </c>
      <c r="S200" s="3" t="s">
        <v>590</v>
      </c>
      <c r="T200" s="3">
        <v>0</v>
      </c>
      <c r="U200" s="3" t="s">
        <v>904</v>
      </c>
      <c r="V200" s="3">
        <v>0</v>
      </c>
      <c r="W200" s="3"/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/>
      <c r="AG200" s="3"/>
      <c r="AH200" t="s">
        <v>47</v>
      </c>
      <c r="AI200" t="s">
        <v>50</v>
      </c>
      <c r="AJ200" s="3"/>
      <c r="AM200" t="s">
        <v>1458</v>
      </c>
      <c r="AN200">
        <v>-122.50306123</v>
      </c>
      <c r="AO200">
        <v>37.771822589999999</v>
      </c>
    </row>
    <row r="201" spans="1:41">
      <c r="A201" s="4">
        <v>43902</v>
      </c>
      <c r="B201" s="1">
        <v>4</v>
      </c>
      <c r="C201">
        <v>1</v>
      </c>
      <c r="D201" s="1">
        <v>14393</v>
      </c>
      <c r="E201" s="4" t="s">
        <v>42</v>
      </c>
      <c r="F201" s="4" t="s">
        <v>895</v>
      </c>
      <c r="G201" s="1">
        <v>2</v>
      </c>
      <c r="H201" s="1">
        <v>69</v>
      </c>
      <c r="I201">
        <v>888</v>
      </c>
      <c r="K201" t="s">
        <v>1027</v>
      </c>
      <c r="N201" t="s">
        <v>46</v>
      </c>
      <c r="O201" t="s">
        <v>989</v>
      </c>
      <c r="Q201" s="3">
        <v>1</v>
      </c>
      <c r="R201" s="3">
        <v>1</v>
      </c>
      <c r="S201" s="3">
        <v>0</v>
      </c>
      <c r="T201" s="3">
        <v>0</v>
      </c>
      <c r="U201" s="3" t="s">
        <v>590</v>
      </c>
      <c r="V201" s="3">
        <v>0</v>
      </c>
      <c r="W201" s="3"/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/>
      <c r="AG201" s="3"/>
      <c r="AH201" t="s">
        <v>47</v>
      </c>
      <c r="AI201" t="s">
        <v>48</v>
      </c>
      <c r="AJ201" s="3"/>
      <c r="AM201" t="s">
        <v>1459</v>
      </c>
      <c r="AN201">
        <v>-122.50341112</v>
      </c>
      <c r="AO201">
        <v>37.771985119999997</v>
      </c>
    </row>
    <row r="202" spans="1:41">
      <c r="A202" s="4">
        <v>43902</v>
      </c>
      <c r="B202" s="1">
        <v>4</v>
      </c>
      <c r="C202">
        <v>1</v>
      </c>
      <c r="D202" s="1">
        <v>14393</v>
      </c>
      <c r="E202" s="4" t="s">
        <v>42</v>
      </c>
      <c r="F202" s="4" t="s">
        <v>895</v>
      </c>
      <c r="G202" s="1">
        <v>2</v>
      </c>
      <c r="H202" s="1">
        <v>70</v>
      </c>
      <c r="I202" t="s">
        <v>1460</v>
      </c>
      <c r="K202" t="s">
        <v>1027</v>
      </c>
      <c r="N202" t="s">
        <v>46</v>
      </c>
      <c r="O202" t="s">
        <v>1064</v>
      </c>
      <c r="Q202" s="3">
        <v>1</v>
      </c>
      <c r="R202" s="3">
        <v>1</v>
      </c>
      <c r="S202" s="3" t="s">
        <v>590</v>
      </c>
      <c r="T202" s="3" t="s">
        <v>904</v>
      </c>
      <c r="U202" s="3">
        <v>0</v>
      </c>
      <c r="V202" s="3">
        <v>0</v>
      </c>
      <c r="W202" s="3"/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/>
      <c r="AG202" s="3"/>
      <c r="AH202" t="s">
        <v>47</v>
      </c>
      <c r="AI202" t="s">
        <v>48</v>
      </c>
      <c r="AJ202" s="3"/>
      <c r="AM202" t="s">
        <v>1461</v>
      </c>
      <c r="AN202">
        <v>-122.5034199</v>
      </c>
      <c r="AO202">
        <v>37.772103020000003</v>
      </c>
    </row>
    <row r="203" spans="1:41">
      <c r="A203" s="4">
        <v>43902</v>
      </c>
      <c r="B203" s="1">
        <v>4</v>
      </c>
      <c r="C203">
        <v>1</v>
      </c>
      <c r="D203" s="1">
        <v>14393</v>
      </c>
      <c r="E203" s="4" t="s">
        <v>42</v>
      </c>
      <c r="F203" s="4" t="s">
        <v>895</v>
      </c>
      <c r="G203" s="1">
        <v>2</v>
      </c>
      <c r="H203" s="1" t="s">
        <v>1289</v>
      </c>
      <c r="I203" t="s">
        <v>1462</v>
      </c>
      <c r="K203" t="s">
        <v>1027</v>
      </c>
      <c r="N203" t="s">
        <v>46</v>
      </c>
      <c r="O203" t="s">
        <v>1017</v>
      </c>
      <c r="Q203" s="3">
        <v>1</v>
      </c>
      <c r="R203" s="3">
        <v>1</v>
      </c>
      <c r="S203" s="3" t="s">
        <v>900</v>
      </c>
      <c r="T203" s="3">
        <v>0</v>
      </c>
      <c r="U203" s="3" t="s">
        <v>590</v>
      </c>
      <c r="V203" s="3">
        <v>0</v>
      </c>
      <c r="W203" s="3"/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/>
      <c r="AG203" s="3"/>
      <c r="AH203" t="s">
        <v>47</v>
      </c>
      <c r="AI203" t="s">
        <v>48</v>
      </c>
      <c r="AJ203" s="3"/>
      <c r="AL203" t="s">
        <v>1463</v>
      </c>
      <c r="AM203" t="s">
        <v>1464</v>
      </c>
      <c r="AN203">
        <v>-122.50344556</v>
      </c>
      <c r="AO203">
        <v>37.772292950000001</v>
      </c>
    </row>
    <row r="204" spans="1:41">
      <c r="A204" s="4">
        <v>43902</v>
      </c>
      <c r="B204" s="1">
        <v>4</v>
      </c>
      <c r="C204">
        <v>1</v>
      </c>
      <c r="D204" s="1">
        <v>14393</v>
      </c>
      <c r="E204" s="4" t="s">
        <v>42</v>
      </c>
      <c r="F204" s="4" t="s">
        <v>895</v>
      </c>
      <c r="G204" s="1">
        <v>2</v>
      </c>
      <c r="H204" s="1" t="s">
        <v>1291</v>
      </c>
      <c r="I204">
        <v>860</v>
      </c>
      <c r="K204" t="s">
        <v>1027</v>
      </c>
      <c r="N204" t="s">
        <v>46</v>
      </c>
      <c r="O204" t="s">
        <v>1009</v>
      </c>
      <c r="Q204" s="3">
        <v>1</v>
      </c>
      <c r="R204" s="3">
        <v>1</v>
      </c>
      <c r="S204" s="3">
        <v>0</v>
      </c>
      <c r="T204" s="3">
        <v>0</v>
      </c>
      <c r="U204" s="3" t="s">
        <v>900</v>
      </c>
      <c r="V204" s="3">
        <v>0</v>
      </c>
      <c r="W204" s="3"/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/>
      <c r="AG204" s="3">
        <v>1</v>
      </c>
      <c r="AH204" t="s">
        <v>47</v>
      </c>
      <c r="AI204" t="s">
        <v>48</v>
      </c>
      <c r="AJ204" s="3"/>
      <c r="AL204" t="s">
        <v>1131</v>
      </c>
      <c r="AM204" t="s">
        <v>1465</v>
      </c>
      <c r="AN204">
        <v>-122.5034619</v>
      </c>
      <c r="AO204">
        <v>37.772421340000001</v>
      </c>
    </row>
    <row r="205" spans="1:41">
      <c r="A205" s="4">
        <v>43902</v>
      </c>
      <c r="B205" s="1">
        <v>4</v>
      </c>
      <c r="C205">
        <v>1</v>
      </c>
      <c r="D205" s="1">
        <v>14393</v>
      </c>
      <c r="E205" s="4" t="s">
        <v>42</v>
      </c>
      <c r="F205" s="4" t="s">
        <v>895</v>
      </c>
      <c r="G205" s="1">
        <v>2</v>
      </c>
      <c r="H205" s="1" t="s">
        <v>1294</v>
      </c>
      <c r="I205" t="s">
        <v>1466</v>
      </c>
      <c r="K205" t="s">
        <v>1027</v>
      </c>
      <c r="N205" t="s">
        <v>46</v>
      </c>
      <c r="O205" t="s">
        <v>1101</v>
      </c>
      <c r="Q205" s="3">
        <v>1</v>
      </c>
      <c r="R205" s="3">
        <v>1</v>
      </c>
      <c r="S205" s="3" t="s">
        <v>900</v>
      </c>
      <c r="T205" s="3">
        <v>0</v>
      </c>
      <c r="U205" s="3" t="s">
        <v>590</v>
      </c>
      <c r="V205" s="3" t="s">
        <v>590</v>
      </c>
      <c r="W205" s="3"/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/>
      <c r="AG205" s="3"/>
      <c r="AH205" t="s">
        <v>47</v>
      </c>
      <c r="AI205" t="s">
        <v>48</v>
      </c>
      <c r="AJ205" s="3"/>
      <c r="AM205" t="s">
        <v>1467</v>
      </c>
      <c r="AN205">
        <v>-122.50347373</v>
      </c>
      <c r="AO205">
        <v>37.772629899999998</v>
      </c>
    </row>
    <row r="206" spans="1:41">
      <c r="A206" s="4">
        <v>43902</v>
      </c>
      <c r="B206" s="1">
        <v>4</v>
      </c>
      <c r="C206">
        <v>1</v>
      </c>
      <c r="D206" s="1">
        <v>14393</v>
      </c>
      <c r="E206" s="4" t="s">
        <v>42</v>
      </c>
      <c r="F206" s="4" t="s">
        <v>895</v>
      </c>
      <c r="G206" s="1">
        <v>2</v>
      </c>
      <c r="H206" s="1" t="s">
        <v>1297</v>
      </c>
      <c r="I206" t="s">
        <v>1468</v>
      </c>
      <c r="K206" t="s">
        <v>1027</v>
      </c>
      <c r="N206" t="s">
        <v>46</v>
      </c>
      <c r="O206" t="s">
        <v>1057</v>
      </c>
      <c r="Q206" s="3">
        <v>1</v>
      </c>
      <c r="R206" s="3">
        <v>1</v>
      </c>
      <c r="S206" s="3" t="s">
        <v>900</v>
      </c>
      <c r="T206" s="3">
        <v>0</v>
      </c>
      <c r="U206" s="3" t="s">
        <v>900</v>
      </c>
      <c r="V206" s="3">
        <v>0</v>
      </c>
      <c r="W206" s="3"/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/>
      <c r="AG206" s="3"/>
      <c r="AH206" t="s">
        <v>47</v>
      </c>
      <c r="AI206" t="s">
        <v>48</v>
      </c>
      <c r="AJ206" s="3"/>
      <c r="AM206" t="s">
        <v>1469</v>
      </c>
      <c r="AN206">
        <v>-122.50345526</v>
      </c>
      <c r="AO206">
        <v>37.77276269</v>
      </c>
    </row>
    <row r="207" spans="1:41">
      <c r="A207" s="4">
        <v>43902</v>
      </c>
      <c r="B207" s="1">
        <v>4</v>
      </c>
      <c r="C207">
        <v>1</v>
      </c>
      <c r="D207" s="1">
        <v>14393</v>
      </c>
      <c r="E207" s="4" t="s">
        <v>42</v>
      </c>
      <c r="F207" s="4" t="s">
        <v>895</v>
      </c>
      <c r="G207" s="1">
        <v>2</v>
      </c>
      <c r="H207" s="1">
        <v>71</v>
      </c>
      <c r="I207" t="s">
        <v>1470</v>
      </c>
      <c r="K207" t="s">
        <v>1027</v>
      </c>
      <c r="N207" t="s">
        <v>46</v>
      </c>
      <c r="O207" t="s">
        <v>1221</v>
      </c>
      <c r="Q207" s="3">
        <v>1</v>
      </c>
      <c r="R207" s="3">
        <v>1</v>
      </c>
      <c r="S207" s="3">
        <v>0</v>
      </c>
      <c r="T207" s="3" t="s">
        <v>900</v>
      </c>
      <c r="U207" s="3" t="s">
        <v>908</v>
      </c>
      <c r="V207" s="3" t="s">
        <v>590</v>
      </c>
      <c r="W207" s="3"/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/>
      <c r="AG207" s="3"/>
      <c r="AH207" t="s">
        <v>47</v>
      </c>
      <c r="AI207" t="s">
        <v>48</v>
      </c>
      <c r="AJ207" s="3"/>
      <c r="AM207" t="s">
        <v>1471</v>
      </c>
      <c r="AN207">
        <v>-122.50349912999999</v>
      </c>
      <c r="AO207">
        <v>37.772927230000001</v>
      </c>
    </row>
    <row r="208" spans="1:41">
      <c r="A208" s="4">
        <v>43902</v>
      </c>
      <c r="B208" s="1">
        <v>4</v>
      </c>
      <c r="C208">
        <v>1</v>
      </c>
      <c r="D208" s="1">
        <v>14393</v>
      </c>
      <c r="E208" s="4" t="s">
        <v>42</v>
      </c>
      <c r="F208" s="4" t="s">
        <v>895</v>
      </c>
      <c r="G208" s="1">
        <v>2</v>
      </c>
      <c r="H208" s="1">
        <v>72</v>
      </c>
      <c r="I208">
        <v>818</v>
      </c>
      <c r="K208" t="s">
        <v>1027</v>
      </c>
      <c r="N208" t="s">
        <v>46</v>
      </c>
      <c r="O208" t="s">
        <v>1017</v>
      </c>
      <c r="Q208" s="3">
        <v>1</v>
      </c>
      <c r="R208" s="3">
        <v>1</v>
      </c>
      <c r="S208" s="3" t="s">
        <v>590</v>
      </c>
      <c r="T208" s="3">
        <v>0</v>
      </c>
      <c r="U208" s="3" t="s">
        <v>590</v>
      </c>
      <c r="V208" s="3">
        <v>0</v>
      </c>
      <c r="W208" s="3"/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/>
      <c r="AG208" s="3"/>
      <c r="AH208" t="s">
        <v>47</v>
      </c>
      <c r="AI208" t="s">
        <v>48</v>
      </c>
      <c r="AJ208" s="3"/>
      <c r="AM208" t="s">
        <v>1472</v>
      </c>
      <c r="AN208">
        <v>-122.50352542</v>
      </c>
      <c r="AO208">
        <v>37.77312585</v>
      </c>
    </row>
    <row r="209" spans="1:41">
      <c r="A209" s="4">
        <v>43902</v>
      </c>
      <c r="B209" s="1">
        <v>4</v>
      </c>
      <c r="C209">
        <v>1</v>
      </c>
      <c r="D209" s="1">
        <v>14393</v>
      </c>
      <c r="E209" s="4" t="s">
        <v>42</v>
      </c>
      <c r="F209" s="4" t="s">
        <v>895</v>
      </c>
      <c r="G209" s="1">
        <v>2</v>
      </c>
      <c r="H209" s="1" t="s">
        <v>1300</v>
      </c>
      <c r="I209">
        <v>814</v>
      </c>
      <c r="K209" t="s">
        <v>1027</v>
      </c>
      <c r="N209" t="s">
        <v>46</v>
      </c>
      <c r="O209" t="s">
        <v>966</v>
      </c>
      <c r="Q209" s="3">
        <v>1</v>
      </c>
      <c r="R209" s="3">
        <v>1</v>
      </c>
      <c r="S209" s="3" t="s">
        <v>590</v>
      </c>
      <c r="T209" s="3">
        <v>0</v>
      </c>
      <c r="U209" s="3" t="s">
        <v>590</v>
      </c>
      <c r="V209" s="3">
        <v>0</v>
      </c>
      <c r="W209" s="3"/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/>
      <c r="AG209" s="3"/>
      <c r="AH209" t="s">
        <v>47</v>
      </c>
      <c r="AI209" t="s">
        <v>48</v>
      </c>
      <c r="AJ209" s="3"/>
      <c r="AM209" t="s">
        <v>1473</v>
      </c>
      <c r="AN209">
        <v>-122.50350813</v>
      </c>
      <c r="AO209">
        <v>37.773223510000001</v>
      </c>
    </row>
    <row r="210" spans="1:41">
      <c r="A210" s="4">
        <v>43902</v>
      </c>
      <c r="B210" s="1">
        <v>4</v>
      </c>
      <c r="C210">
        <v>1</v>
      </c>
      <c r="D210" s="1">
        <v>14393</v>
      </c>
      <c r="E210" s="4" t="s">
        <v>42</v>
      </c>
      <c r="F210" s="4" t="s">
        <v>895</v>
      </c>
      <c r="G210" s="1">
        <v>2</v>
      </c>
      <c r="H210" s="1" t="s">
        <v>1303</v>
      </c>
      <c r="I210">
        <v>806</v>
      </c>
      <c r="K210" t="s">
        <v>1027</v>
      </c>
      <c r="N210" t="s">
        <v>46</v>
      </c>
      <c r="O210" t="s">
        <v>968</v>
      </c>
      <c r="Q210" s="3">
        <v>1</v>
      </c>
      <c r="R210" s="3">
        <v>1</v>
      </c>
      <c r="S210" s="3">
        <v>0</v>
      </c>
      <c r="T210" s="3">
        <v>0</v>
      </c>
      <c r="U210" s="3">
        <v>0</v>
      </c>
      <c r="V210" s="3" t="s">
        <v>900</v>
      </c>
      <c r="W210" s="3"/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/>
      <c r="AG210" s="3"/>
      <c r="AH210" t="s">
        <v>47</v>
      </c>
      <c r="AI210" t="s">
        <v>48</v>
      </c>
      <c r="AJ210" s="3"/>
      <c r="AM210" t="s">
        <v>1474</v>
      </c>
      <c r="AN210">
        <v>-122.50352024999999</v>
      </c>
      <c r="AO210">
        <v>37.773363879999998</v>
      </c>
    </row>
    <row r="211" spans="1:41">
      <c r="A211" s="4">
        <v>43902</v>
      </c>
      <c r="B211" s="1">
        <v>4</v>
      </c>
      <c r="C211">
        <v>1</v>
      </c>
      <c r="D211" s="1">
        <v>14393</v>
      </c>
      <c r="E211" s="4" t="s">
        <v>42</v>
      </c>
      <c r="F211" s="4" t="s">
        <v>895</v>
      </c>
      <c r="G211" s="1">
        <v>2</v>
      </c>
      <c r="H211" s="1" t="s">
        <v>1306</v>
      </c>
      <c r="I211">
        <v>790</v>
      </c>
      <c r="K211" t="s">
        <v>1027</v>
      </c>
      <c r="N211" t="s">
        <v>46</v>
      </c>
      <c r="O211" t="s">
        <v>1014</v>
      </c>
      <c r="Q211" s="3">
        <v>1</v>
      </c>
      <c r="R211" s="3">
        <v>1</v>
      </c>
      <c r="S211" s="3">
        <v>0</v>
      </c>
      <c r="T211" s="3">
        <v>0</v>
      </c>
      <c r="U211" s="3" t="s">
        <v>900</v>
      </c>
      <c r="V211" s="3">
        <v>0</v>
      </c>
      <c r="W211" s="3"/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/>
      <c r="AG211" s="3"/>
      <c r="AH211" t="s">
        <v>88</v>
      </c>
      <c r="AI211" t="s">
        <v>48</v>
      </c>
      <c r="AJ211" s="3"/>
      <c r="AM211" t="s">
        <v>1475</v>
      </c>
      <c r="AN211">
        <v>-122.50356711000001</v>
      </c>
      <c r="AO211">
        <v>37.773765750000003</v>
      </c>
    </row>
    <row r="212" spans="1:41">
      <c r="A212" s="4">
        <v>43902</v>
      </c>
      <c r="B212" s="1">
        <v>4</v>
      </c>
      <c r="C212">
        <v>1</v>
      </c>
      <c r="D212" s="1">
        <v>14393</v>
      </c>
      <c r="E212" s="4" t="s">
        <v>42</v>
      </c>
      <c r="F212" s="4" t="s">
        <v>895</v>
      </c>
      <c r="G212" s="1">
        <v>2</v>
      </c>
      <c r="H212" s="1" t="s">
        <v>1308</v>
      </c>
      <c r="I212" t="s">
        <v>1476</v>
      </c>
      <c r="K212" t="s">
        <v>1027</v>
      </c>
      <c r="N212" t="s">
        <v>46</v>
      </c>
      <c r="O212" t="s">
        <v>1172</v>
      </c>
      <c r="Q212" s="3">
        <v>1</v>
      </c>
      <c r="R212" s="3">
        <v>1</v>
      </c>
      <c r="S212" s="3">
        <v>0</v>
      </c>
      <c r="T212" s="3" t="s">
        <v>900</v>
      </c>
      <c r="U212" s="3" t="s">
        <v>904</v>
      </c>
      <c r="V212" s="3">
        <v>0</v>
      </c>
      <c r="W212" s="3"/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/>
      <c r="AG212" s="3"/>
      <c r="AH212" t="s">
        <v>88</v>
      </c>
      <c r="AI212" t="s">
        <v>48</v>
      </c>
      <c r="AJ212" s="3"/>
      <c r="AM212" t="s">
        <v>1477</v>
      </c>
      <c r="AN212">
        <v>-122.503536</v>
      </c>
      <c r="AO212">
        <v>37.773865579999999</v>
      </c>
    </row>
    <row r="213" spans="1:41">
      <c r="A213" s="4">
        <v>43902</v>
      </c>
      <c r="B213" s="1">
        <v>4</v>
      </c>
      <c r="C213">
        <v>1</v>
      </c>
      <c r="D213" s="1">
        <v>14393</v>
      </c>
      <c r="E213" s="4" t="s">
        <v>42</v>
      </c>
      <c r="F213" s="4" t="s">
        <v>895</v>
      </c>
      <c r="G213" s="1">
        <v>2</v>
      </c>
      <c r="H213" s="1">
        <v>73</v>
      </c>
      <c r="I213" t="s">
        <v>1478</v>
      </c>
      <c r="K213" t="s">
        <v>1027</v>
      </c>
      <c r="N213" t="s">
        <v>46</v>
      </c>
      <c r="O213" t="s">
        <v>990</v>
      </c>
      <c r="Q213" s="3">
        <v>1</v>
      </c>
      <c r="R213" s="3">
        <v>1</v>
      </c>
      <c r="S213" s="3" t="s">
        <v>900</v>
      </c>
      <c r="T213" s="3" t="s">
        <v>590</v>
      </c>
      <c r="U213" s="3" t="s">
        <v>590</v>
      </c>
      <c r="V213" s="3">
        <v>0</v>
      </c>
      <c r="W213" s="3"/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/>
      <c r="AG213" s="3"/>
      <c r="AH213" t="s">
        <v>88</v>
      </c>
      <c r="AI213" t="s">
        <v>48</v>
      </c>
      <c r="AJ213" s="3"/>
      <c r="AK213" t="s">
        <v>1051</v>
      </c>
      <c r="AM213" t="s">
        <v>1479</v>
      </c>
      <c r="AN213">
        <v>-122.50356453000001</v>
      </c>
      <c r="AO213">
        <v>37.774134719999999</v>
      </c>
    </row>
    <row r="214" spans="1:41">
      <c r="A214" s="4">
        <v>43902</v>
      </c>
      <c r="B214" s="1">
        <v>4</v>
      </c>
      <c r="C214">
        <v>1</v>
      </c>
      <c r="D214" s="1">
        <v>14393</v>
      </c>
      <c r="E214" s="4" t="s">
        <v>42</v>
      </c>
      <c r="F214" s="4" t="s">
        <v>895</v>
      </c>
      <c r="G214" s="1">
        <v>2</v>
      </c>
      <c r="H214" s="1">
        <v>74</v>
      </c>
      <c r="I214" t="s">
        <v>1480</v>
      </c>
      <c r="K214" t="s">
        <v>1027</v>
      </c>
      <c r="N214" t="s">
        <v>46</v>
      </c>
      <c r="O214" t="s">
        <v>1003</v>
      </c>
      <c r="Q214" s="3">
        <v>1</v>
      </c>
      <c r="R214" s="3">
        <v>1</v>
      </c>
      <c r="S214" s="3" t="s">
        <v>590</v>
      </c>
      <c r="T214" s="3">
        <v>0</v>
      </c>
      <c r="U214" s="3" t="s">
        <v>590</v>
      </c>
      <c r="V214" s="3">
        <v>0</v>
      </c>
      <c r="W214" s="3"/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/>
      <c r="AG214" s="3"/>
      <c r="AH214" t="s">
        <v>88</v>
      </c>
      <c r="AI214" t="s">
        <v>48</v>
      </c>
      <c r="AJ214" s="3"/>
      <c r="AM214" t="s">
        <v>1481</v>
      </c>
      <c r="AN214">
        <v>-122.50360883</v>
      </c>
      <c r="AO214">
        <v>37.774345510000003</v>
      </c>
    </row>
    <row r="215" spans="1:41">
      <c r="A215" s="4">
        <v>43902</v>
      </c>
      <c r="B215" s="1">
        <v>4</v>
      </c>
      <c r="C215">
        <v>1</v>
      </c>
      <c r="D215" s="1">
        <v>14393</v>
      </c>
      <c r="E215" s="4" t="s">
        <v>42</v>
      </c>
      <c r="F215" s="4" t="s">
        <v>895</v>
      </c>
      <c r="G215" s="1">
        <v>2</v>
      </c>
      <c r="H215" s="1" t="s">
        <v>1310</v>
      </c>
      <c r="I215" t="s">
        <v>1482</v>
      </c>
      <c r="K215" t="s">
        <v>1027</v>
      </c>
      <c r="N215" t="s">
        <v>46</v>
      </c>
      <c r="O215" t="s">
        <v>978</v>
      </c>
      <c r="Q215" s="3">
        <v>1</v>
      </c>
      <c r="R215" s="3">
        <v>1</v>
      </c>
      <c r="S215" s="3" t="s">
        <v>900</v>
      </c>
      <c r="T215" s="3">
        <v>0</v>
      </c>
      <c r="U215" s="3" t="s">
        <v>590</v>
      </c>
      <c r="V215" s="3">
        <v>0</v>
      </c>
      <c r="W215" s="3"/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/>
      <c r="AG215" s="3"/>
      <c r="AH215" t="s">
        <v>88</v>
      </c>
      <c r="AI215" t="s">
        <v>48</v>
      </c>
      <c r="AJ215" s="3"/>
      <c r="AK215" t="s">
        <v>1051</v>
      </c>
      <c r="AM215" t="s">
        <v>1483</v>
      </c>
      <c r="AN215">
        <v>-122.50363005</v>
      </c>
      <c r="AO215">
        <v>37.774484280000003</v>
      </c>
    </row>
    <row r="216" spans="1:41">
      <c r="A216" s="4">
        <v>43902</v>
      </c>
      <c r="B216" s="1">
        <v>4</v>
      </c>
      <c r="C216">
        <v>1</v>
      </c>
      <c r="D216" s="1">
        <v>14393</v>
      </c>
      <c r="E216" s="4" t="s">
        <v>42</v>
      </c>
      <c r="F216" s="4" t="s">
        <v>895</v>
      </c>
      <c r="G216" s="1">
        <v>2</v>
      </c>
      <c r="H216" s="1" t="s">
        <v>1312</v>
      </c>
      <c r="I216" t="s">
        <v>1484</v>
      </c>
      <c r="K216" t="s">
        <v>1027</v>
      </c>
      <c r="N216" t="s">
        <v>46</v>
      </c>
      <c r="O216" t="s">
        <v>1012</v>
      </c>
      <c r="Q216" s="3">
        <v>1</v>
      </c>
      <c r="R216" s="3">
        <v>1</v>
      </c>
      <c r="S216" s="3">
        <v>0</v>
      </c>
      <c r="T216" s="3" t="s">
        <v>590</v>
      </c>
      <c r="U216" s="3" t="s">
        <v>904</v>
      </c>
      <c r="V216" s="3">
        <v>0</v>
      </c>
      <c r="W216" s="3"/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/>
      <c r="AG216" s="3"/>
      <c r="AH216" t="s">
        <v>88</v>
      </c>
      <c r="AI216" t="s">
        <v>48</v>
      </c>
      <c r="AJ216" s="3"/>
      <c r="AM216" t="s">
        <v>1485</v>
      </c>
      <c r="AN216">
        <v>-122.5036453</v>
      </c>
      <c r="AO216">
        <v>37.774644479999999</v>
      </c>
    </row>
    <row r="217" spans="1:41">
      <c r="A217" s="4">
        <v>43902</v>
      </c>
      <c r="B217" s="1">
        <v>4</v>
      </c>
      <c r="C217">
        <v>1</v>
      </c>
      <c r="D217" s="1">
        <v>14393</v>
      </c>
      <c r="E217" s="4" t="s">
        <v>42</v>
      </c>
      <c r="F217" s="4" t="s">
        <v>895</v>
      </c>
      <c r="G217" s="1">
        <v>2</v>
      </c>
      <c r="H217" s="1" t="s">
        <v>1315</v>
      </c>
      <c r="I217" t="s">
        <v>1486</v>
      </c>
      <c r="K217" t="s">
        <v>1027</v>
      </c>
      <c r="N217" t="s">
        <v>46</v>
      </c>
      <c r="O217" t="s">
        <v>960</v>
      </c>
      <c r="Q217" s="3">
        <v>1</v>
      </c>
      <c r="R217" s="3">
        <v>1</v>
      </c>
      <c r="S217" s="3">
        <v>0</v>
      </c>
      <c r="T217" s="3" t="s">
        <v>590</v>
      </c>
      <c r="U217" s="3" t="s">
        <v>590</v>
      </c>
      <c r="V217" s="3" t="s">
        <v>900</v>
      </c>
      <c r="W217" s="3"/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/>
      <c r="AG217" s="3"/>
      <c r="AH217" t="s">
        <v>88</v>
      </c>
      <c r="AI217" t="s">
        <v>48</v>
      </c>
      <c r="AJ217" s="3"/>
      <c r="AM217" t="s">
        <v>1487</v>
      </c>
      <c r="AN217">
        <v>-122.50364197</v>
      </c>
      <c r="AO217">
        <v>37.77474102</v>
      </c>
    </row>
    <row r="218" spans="1:41">
      <c r="A218" s="4">
        <v>43902</v>
      </c>
      <c r="B218" s="1">
        <v>4</v>
      </c>
      <c r="C218">
        <v>1</v>
      </c>
      <c r="D218" s="1">
        <v>14393</v>
      </c>
      <c r="E218" s="4" t="s">
        <v>42</v>
      </c>
      <c r="F218" s="4" t="s">
        <v>895</v>
      </c>
      <c r="G218" s="1">
        <v>2</v>
      </c>
      <c r="H218" s="1" t="s">
        <v>1317</v>
      </c>
      <c r="I218" t="s">
        <v>1488</v>
      </c>
      <c r="K218" t="s">
        <v>1027</v>
      </c>
      <c r="N218" t="s">
        <v>46</v>
      </c>
      <c r="O218" t="s">
        <v>1014</v>
      </c>
      <c r="Q218" s="3">
        <v>1</v>
      </c>
      <c r="R218" s="3">
        <v>1</v>
      </c>
      <c r="S218" s="3">
        <v>0</v>
      </c>
      <c r="T218" s="3" t="s">
        <v>900</v>
      </c>
      <c r="U218" s="3" t="s">
        <v>590</v>
      </c>
      <c r="V218" s="3">
        <v>0</v>
      </c>
      <c r="W218" s="3"/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/>
      <c r="AG218" s="3"/>
      <c r="AH218" t="s">
        <v>88</v>
      </c>
      <c r="AI218" t="s">
        <v>48</v>
      </c>
      <c r="AJ218" s="3"/>
      <c r="AK218" t="s">
        <v>1051</v>
      </c>
      <c r="AM218" t="s">
        <v>1489</v>
      </c>
      <c r="AN218">
        <v>-122.50365356</v>
      </c>
      <c r="AO218">
        <v>37.774858610000003</v>
      </c>
    </row>
    <row r="219" spans="1:41">
      <c r="A219" s="4">
        <v>43902</v>
      </c>
      <c r="B219" s="1">
        <v>4</v>
      </c>
      <c r="C219">
        <v>1</v>
      </c>
      <c r="D219" s="1">
        <v>14393</v>
      </c>
      <c r="E219" s="4" t="s">
        <v>42</v>
      </c>
      <c r="F219" s="4" t="s">
        <v>895</v>
      </c>
      <c r="G219" s="1">
        <v>2</v>
      </c>
      <c r="H219" s="1">
        <v>75</v>
      </c>
      <c r="I219" t="s">
        <v>1490</v>
      </c>
      <c r="K219" t="s">
        <v>1027</v>
      </c>
      <c r="N219" t="s">
        <v>46</v>
      </c>
      <c r="O219" t="s">
        <v>1064</v>
      </c>
      <c r="Q219" s="3">
        <v>1</v>
      </c>
      <c r="R219" s="3">
        <v>1</v>
      </c>
      <c r="S219" s="3" t="s">
        <v>590</v>
      </c>
      <c r="T219" s="3">
        <v>0</v>
      </c>
      <c r="U219" s="3" t="s">
        <v>900</v>
      </c>
      <c r="V219" s="3">
        <v>0</v>
      </c>
      <c r="W219" s="3"/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/>
      <c r="AG219" s="3"/>
      <c r="AH219" t="s">
        <v>88</v>
      </c>
      <c r="AI219" t="s">
        <v>48</v>
      </c>
      <c r="AJ219" s="3"/>
      <c r="AM219" t="s">
        <v>1491</v>
      </c>
      <c r="AN219">
        <v>-122.50365696</v>
      </c>
      <c r="AO219">
        <v>37.774999520000001</v>
      </c>
    </row>
    <row r="220" spans="1:41">
      <c r="A220" s="4">
        <v>43902</v>
      </c>
      <c r="B220" s="1">
        <v>4</v>
      </c>
      <c r="C220">
        <v>1</v>
      </c>
      <c r="D220" s="1">
        <v>14393</v>
      </c>
      <c r="E220" s="4" t="s">
        <v>42</v>
      </c>
      <c r="F220" s="4" t="s">
        <v>895</v>
      </c>
      <c r="G220" s="1">
        <v>2</v>
      </c>
      <c r="H220" s="1">
        <v>76</v>
      </c>
      <c r="I220">
        <v>710</v>
      </c>
      <c r="K220" t="s">
        <v>1027</v>
      </c>
      <c r="N220" t="s">
        <v>46</v>
      </c>
      <c r="O220" t="s">
        <v>930</v>
      </c>
      <c r="Q220" s="3">
        <v>1</v>
      </c>
      <c r="R220" s="3">
        <v>1</v>
      </c>
      <c r="S220" s="3" t="s">
        <v>590</v>
      </c>
      <c r="T220" s="3">
        <v>0</v>
      </c>
      <c r="U220" s="3">
        <v>0</v>
      </c>
      <c r="V220" s="3">
        <v>0</v>
      </c>
      <c r="W220" s="3"/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/>
      <c r="AG220" s="3"/>
      <c r="AH220" t="s">
        <v>88</v>
      </c>
      <c r="AI220" t="s">
        <v>48</v>
      </c>
      <c r="AJ220" s="3"/>
      <c r="AM220" t="s">
        <v>1492</v>
      </c>
      <c r="AN220">
        <v>-122.50366731</v>
      </c>
      <c r="AO220">
        <v>37.77517289</v>
      </c>
    </row>
    <row r="221" spans="1:41">
      <c r="A221" s="4">
        <v>43902</v>
      </c>
      <c r="B221" s="1">
        <v>4</v>
      </c>
      <c r="C221">
        <v>1</v>
      </c>
      <c r="D221" s="1">
        <v>14393</v>
      </c>
      <c r="E221" s="4" t="s">
        <v>42</v>
      </c>
      <c r="F221" s="4" t="s">
        <v>895</v>
      </c>
      <c r="G221" s="1">
        <v>2</v>
      </c>
      <c r="H221" s="1" t="s">
        <v>1320</v>
      </c>
      <c r="I221" t="s">
        <v>1493</v>
      </c>
      <c r="K221" t="s">
        <v>1027</v>
      </c>
      <c r="N221" t="s">
        <v>46</v>
      </c>
      <c r="O221" t="s">
        <v>1046</v>
      </c>
      <c r="Q221" s="3">
        <v>1</v>
      </c>
      <c r="R221" s="3">
        <v>1</v>
      </c>
      <c r="S221" s="3">
        <v>0</v>
      </c>
      <c r="T221" s="3">
        <v>0</v>
      </c>
      <c r="U221" s="3" t="s">
        <v>900</v>
      </c>
      <c r="V221" s="3" t="s">
        <v>590</v>
      </c>
      <c r="W221" s="3"/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/>
      <c r="AG221" s="3"/>
      <c r="AH221" t="s">
        <v>88</v>
      </c>
      <c r="AI221" t="s">
        <v>48</v>
      </c>
      <c r="AJ221" s="3"/>
      <c r="AM221" t="s">
        <v>1494</v>
      </c>
      <c r="AN221">
        <v>-122.50367079</v>
      </c>
      <c r="AO221">
        <v>37.775256419999998</v>
      </c>
    </row>
    <row r="222" spans="1:41">
      <c r="A222" s="4">
        <v>43902</v>
      </c>
      <c r="B222" s="1">
        <v>4</v>
      </c>
      <c r="C222">
        <v>1</v>
      </c>
      <c r="D222" s="1">
        <v>14393</v>
      </c>
      <c r="E222" s="4" t="s">
        <v>42</v>
      </c>
      <c r="F222" s="4" t="s">
        <v>895</v>
      </c>
      <c r="G222" s="1">
        <v>2</v>
      </c>
      <c r="H222" s="1" t="s">
        <v>1323</v>
      </c>
      <c r="I222">
        <v>401</v>
      </c>
      <c r="K222" t="s">
        <v>1027</v>
      </c>
      <c r="N222" t="s">
        <v>53</v>
      </c>
      <c r="O222" t="s">
        <v>1168</v>
      </c>
      <c r="Q222" s="3">
        <v>1</v>
      </c>
      <c r="R222" s="3">
        <v>1</v>
      </c>
      <c r="S222" s="3">
        <v>0</v>
      </c>
      <c r="T222" s="3">
        <v>0</v>
      </c>
      <c r="U222" s="3">
        <v>0</v>
      </c>
      <c r="V222" s="3">
        <v>0</v>
      </c>
      <c r="W222" s="3" t="s">
        <v>900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/>
      <c r="AG222" s="3"/>
      <c r="AH222" t="s">
        <v>88</v>
      </c>
      <c r="AI222" t="s">
        <v>48</v>
      </c>
      <c r="AJ222" s="3"/>
      <c r="AL222" t="s">
        <v>1495</v>
      </c>
      <c r="AM222" t="s">
        <v>1496</v>
      </c>
      <c r="AN222">
        <v>-122.50453768</v>
      </c>
      <c r="AO222">
        <v>37.781142770000002</v>
      </c>
    </row>
    <row r="223" spans="1:41">
      <c r="A223" s="4">
        <v>43902</v>
      </c>
      <c r="B223" s="1">
        <v>4</v>
      </c>
      <c r="C223">
        <v>1</v>
      </c>
      <c r="D223" s="1">
        <v>14393</v>
      </c>
      <c r="E223" s="4" t="s">
        <v>42</v>
      </c>
      <c r="F223" s="4" t="s">
        <v>895</v>
      </c>
      <c r="G223" s="1">
        <v>2</v>
      </c>
      <c r="H223" s="1" t="s">
        <v>1325</v>
      </c>
      <c r="I223">
        <v>777</v>
      </c>
      <c r="K223" t="s">
        <v>2313</v>
      </c>
      <c r="N223" t="s">
        <v>46</v>
      </c>
      <c r="O223" t="s">
        <v>972</v>
      </c>
      <c r="Q223" s="3">
        <v>1</v>
      </c>
      <c r="R223" s="3">
        <v>1</v>
      </c>
      <c r="S223" s="3">
        <v>0</v>
      </c>
      <c r="T223" s="3">
        <v>0</v>
      </c>
      <c r="U223" s="3">
        <v>0</v>
      </c>
      <c r="V223" s="3">
        <v>0</v>
      </c>
      <c r="W223" s="3"/>
      <c r="X223" s="3" t="s">
        <v>590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/>
      <c r="AG223" s="3"/>
      <c r="AH223" t="s">
        <v>47</v>
      </c>
      <c r="AI223" t="s">
        <v>48</v>
      </c>
      <c r="AJ223" s="3"/>
      <c r="AM223" t="s">
        <v>1497</v>
      </c>
      <c r="AN223">
        <v>-122.50189383</v>
      </c>
      <c r="AO223">
        <v>37.779199830000003</v>
      </c>
    </row>
    <row r="224" spans="1:41">
      <c r="A224" s="4">
        <v>43902</v>
      </c>
      <c r="B224" s="1">
        <v>4</v>
      </c>
      <c r="C224">
        <v>1</v>
      </c>
      <c r="D224" s="1">
        <v>14393</v>
      </c>
      <c r="E224" s="4" t="s">
        <v>42</v>
      </c>
      <c r="F224" s="4" t="s">
        <v>895</v>
      </c>
      <c r="G224" s="1">
        <v>2</v>
      </c>
      <c r="H224" s="1" t="s">
        <v>1329</v>
      </c>
      <c r="K224" t="s">
        <v>2317</v>
      </c>
      <c r="N224" t="s">
        <v>46</v>
      </c>
      <c r="O224" t="s">
        <v>989</v>
      </c>
      <c r="Q224" s="3">
        <v>1</v>
      </c>
      <c r="R224" s="3">
        <v>1</v>
      </c>
      <c r="S224" s="3">
        <v>0</v>
      </c>
      <c r="T224" s="3">
        <v>0</v>
      </c>
      <c r="U224" s="3">
        <v>0</v>
      </c>
      <c r="V224" s="3">
        <v>0</v>
      </c>
      <c r="W224" s="3"/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/>
      <c r="AG224" s="3"/>
      <c r="AH224" t="s">
        <v>47</v>
      </c>
      <c r="AI224" t="s">
        <v>50</v>
      </c>
      <c r="AJ224" s="3" t="s">
        <v>135</v>
      </c>
      <c r="AM224" t="s">
        <v>1499</v>
      </c>
      <c r="AN224">
        <v>-122.50377515</v>
      </c>
      <c r="AO224">
        <v>37.775332179999999</v>
      </c>
    </row>
    <row r="225" spans="1:41">
      <c r="A225" s="4">
        <v>43902</v>
      </c>
      <c r="B225" s="1">
        <v>4</v>
      </c>
      <c r="C225">
        <v>1</v>
      </c>
      <c r="D225" s="1">
        <v>14393</v>
      </c>
      <c r="E225" s="4" t="s">
        <v>42</v>
      </c>
      <c r="F225" s="4" t="s">
        <v>895</v>
      </c>
      <c r="G225" s="1">
        <v>2</v>
      </c>
      <c r="H225" s="1">
        <v>77</v>
      </c>
      <c r="I225" t="s">
        <v>1500</v>
      </c>
      <c r="K225" t="s">
        <v>1027</v>
      </c>
      <c r="N225" t="s">
        <v>46</v>
      </c>
      <c r="O225" t="s">
        <v>1215</v>
      </c>
      <c r="Q225" s="3">
        <v>1</v>
      </c>
      <c r="R225" s="3">
        <v>1</v>
      </c>
      <c r="S225" s="3" t="s">
        <v>590</v>
      </c>
      <c r="T225" s="3">
        <v>0</v>
      </c>
      <c r="U225" s="3" t="s">
        <v>904</v>
      </c>
      <c r="V225" s="3">
        <v>0</v>
      </c>
      <c r="W225" s="3"/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/>
      <c r="AG225" s="3"/>
      <c r="AH225" t="s">
        <v>88</v>
      </c>
      <c r="AI225" t="s">
        <v>48</v>
      </c>
      <c r="AJ225" s="3"/>
      <c r="AL225" t="s">
        <v>1501</v>
      </c>
      <c r="AM225" t="s">
        <v>1502</v>
      </c>
      <c r="AN225">
        <v>-122.50377951999999</v>
      </c>
      <c r="AO225">
        <v>37.77526435</v>
      </c>
    </row>
    <row r="226" spans="1:41">
      <c r="A226" s="4">
        <v>43902</v>
      </c>
      <c r="B226" s="1">
        <v>4</v>
      </c>
      <c r="C226">
        <v>1</v>
      </c>
      <c r="D226" s="1">
        <v>14393</v>
      </c>
      <c r="E226" s="4" t="s">
        <v>42</v>
      </c>
      <c r="F226" s="4" t="s">
        <v>895</v>
      </c>
      <c r="G226" s="1">
        <v>2</v>
      </c>
      <c r="H226" s="1">
        <v>78</v>
      </c>
      <c r="I226">
        <v>711</v>
      </c>
      <c r="K226" t="s">
        <v>1027</v>
      </c>
      <c r="N226" t="s">
        <v>46</v>
      </c>
      <c r="O226" t="s">
        <v>964</v>
      </c>
      <c r="Q226" s="3">
        <v>1</v>
      </c>
      <c r="R226" s="3">
        <v>1</v>
      </c>
      <c r="S226" s="3">
        <v>0</v>
      </c>
      <c r="T226" s="3">
        <v>0</v>
      </c>
      <c r="U226" s="3" t="s">
        <v>590</v>
      </c>
      <c r="V226" s="3">
        <v>0</v>
      </c>
      <c r="W226" s="3"/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/>
      <c r="AG226" s="3"/>
      <c r="AH226" t="s">
        <v>88</v>
      </c>
      <c r="AI226" t="s">
        <v>48</v>
      </c>
      <c r="AJ226" s="3"/>
      <c r="AM226" t="s">
        <v>1503</v>
      </c>
      <c r="AN226">
        <v>-122.50379654</v>
      </c>
      <c r="AO226">
        <v>37.775134919999999</v>
      </c>
    </row>
    <row r="227" spans="1:41">
      <c r="A227" s="4">
        <v>43902</v>
      </c>
      <c r="B227" s="1">
        <v>4</v>
      </c>
      <c r="C227">
        <v>1</v>
      </c>
      <c r="D227" s="1">
        <v>14393</v>
      </c>
      <c r="E227" s="4" t="s">
        <v>42</v>
      </c>
      <c r="F227" s="4" t="s">
        <v>895</v>
      </c>
      <c r="G227" s="1">
        <v>2</v>
      </c>
      <c r="H227" s="1" t="s">
        <v>1333</v>
      </c>
      <c r="I227">
        <v>715</v>
      </c>
      <c r="K227" t="s">
        <v>1027</v>
      </c>
      <c r="N227" t="s">
        <v>46</v>
      </c>
      <c r="O227" t="s">
        <v>1012</v>
      </c>
      <c r="Q227" s="3">
        <v>1</v>
      </c>
      <c r="R227" s="3">
        <v>1</v>
      </c>
      <c r="S227" s="3">
        <v>0</v>
      </c>
      <c r="T227" s="3">
        <v>0</v>
      </c>
      <c r="U227" s="3" t="s">
        <v>900</v>
      </c>
      <c r="V227" s="3">
        <v>0</v>
      </c>
      <c r="W227" s="3"/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/>
      <c r="AG227" s="3"/>
      <c r="AH227" t="s">
        <v>88</v>
      </c>
      <c r="AI227" t="s">
        <v>48</v>
      </c>
      <c r="AJ227" s="3"/>
      <c r="AM227" t="s">
        <v>1504</v>
      </c>
      <c r="AN227">
        <v>-122.50378456999999</v>
      </c>
      <c r="AO227">
        <v>37.775096830000003</v>
      </c>
    </row>
    <row r="228" spans="1:41">
      <c r="A228" s="4">
        <v>43902</v>
      </c>
      <c r="B228" s="1">
        <v>4</v>
      </c>
      <c r="C228">
        <v>1</v>
      </c>
      <c r="D228" s="1">
        <v>14393</v>
      </c>
      <c r="E228" s="4" t="s">
        <v>42</v>
      </c>
      <c r="F228" s="4" t="s">
        <v>895</v>
      </c>
      <c r="G228" s="1">
        <v>2</v>
      </c>
      <c r="H228" s="1" t="s">
        <v>1335</v>
      </c>
      <c r="I228">
        <v>727</v>
      </c>
      <c r="K228" t="s">
        <v>1027</v>
      </c>
      <c r="N228" t="s">
        <v>46</v>
      </c>
      <c r="O228" t="s">
        <v>1003</v>
      </c>
      <c r="Q228" s="3">
        <v>1</v>
      </c>
      <c r="R228" s="3">
        <v>1</v>
      </c>
      <c r="S228" s="3">
        <v>0</v>
      </c>
      <c r="T228" s="3" t="s">
        <v>590</v>
      </c>
      <c r="U228" s="3" t="s">
        <v>590</v>
      </c>
      <c r="V228" s="3">
        <v>0</v>
      </c>
      <c r="W228" s="3"/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/>
      <c r="AG228" s="3"/>
      <c r="AH228" t="s">
        <v>88</v>
      </c>
      <c r="AI228" t="s">
        <v>48</v>
      </c>
      <c r="AJ228" s="3"/>
      <c r="AM228" t="s">
        <v>1505</v>
      </c>
      <c r="AN228">
        <v>-122.50376789000001</v>
      </c>
      <c r="AO228">
        <v>37.774883500000001</v>
      </c>
    </row>
    <row r="229" spans="1:41">
      <c r="A229" s="4">
        <v>43902</v>
      </c>
      <c r="B229" s="1">
        <v>4</v>
      </c>
      <c r="C229">
        <v>1</v>
      </c>
      <c r="D229" s="1">
        <v>14393</v>
      </c>
      <c r="E229" s="4" t="s">
        <v>42</v>
      </c>
      <c r="F229" s="4" t="s">
        <v>895</v>
      </c>
      <c r="G229" s="1">
        <v>2</v>
      </c>
      <c r="H229" s="1" t="s">
        <v>1338</v>
      </c>
      <c r="I229">
        <v>731</v>
      </c>
      <c r="K229" t="s">
        <v>1027</v>
      </c>
      <c r="N229" t="s">
        <v>46</v>
      </c>
      <c r="O229" t="s">
        <v>914</v>
      </c>
      <c r="Q229" s="3">
        <v>1</v>
      </c>
      <c r="R229" s="3">
        <v>1</v>
      </c>
      <c r="S229" s="3">
        <v>0</v>
      </c>
      <c r="T229" s="3" t="s">
        <v>590</v>
      </c>
      <c r="U229" s="3" t="s">
        <v>590</v>
      </c>
      <c r="V229" s="3">
        <v>0</v>
      </c>
      <c r="W229" s="3"/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/>
      <c r="AG229" s="3"/>
      <c r="AH229" t="s">
        <v>88</v>
      </c>
      <c r="AI229" t="s">
        <v>48</v>
      </c>
      <c r="AJ229" s="3"/>
      <c r="AL229" t="s">
        <v>1506</v>
      </c>
      <c r="AM229" t="s">
        <v>1507</v>
      </c>
      <c r="AN229">
        <v>-122.50377389000001</v>
      </c>
      <c r="AO229">
        <v>37.77480663</v>
      </c>
    </row>
    <row r="230" spans="1:41">
      <c r="A230" s="4">
        <v>43902</v>
      </c>
      <c r="B230" s="1">
        <v>4</v>
      </c>
      <c r="C230">
        <v>1</v>
      </c>
      <c r="D230" s="1">
        <v>14393</v>
      </c>
      <c r="E230" s="4" t="s">
        <v>42</v>
      </c>
      <c r="F230" s="4" t="s">
        <v>895</v>
      </c>
      <c r="G230" s="1">
        <v>2</v>
      </c>
      <c r="H230" s="1" t="s">
        <v>1341</v>
      </c>
      <c r="I230">
        <v>745</v>
      </c>
      <c r="K230" t="s">
        <v>1027</v>
      </c>
      <c r="N230" t="s">
        <v>53</v>
      </c>
      <c r="O230" t="s">
        <v>1224</v>
      </c>
      <c r="Q230" s="3">
        <v>1</v>
      </c>
      <c r="R230" s="3">
        <v>1</v>
      </c>
      <c r="S230" s="3">
        <v>0</v>
      </c>
      <c r="T230" s="3">
        <v>0</v>
      </c>
      <c r="U230" s="3">
        <v>0</v>
      </c>
      <c r="V230" s="3">
        <v>0</v>
      </c>
      <c r="W230" s="3" t="s">
        <v>590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/>
      <c r="AG230" s="3"/>
      <c r="AH230" t="s">
        <v>88</v>
      </c>
      <c r="AI230" t="s">
        <v>50</v>
      </c>
      <c r="AJ230" s="3"/>
      <c r="AK230" t="s">
        <v>117</v>
      </c>
      <c r="AL230" t="s">
        <v>1508</v>
      </c>
      <c r="AM230" t="s">
        <v>1509</v>
      </c>
      <c r="AN230">
        <v>-122.50375468999999</v>
      </c>
      <c r="AO230">
        <v>37.774670950000001</v>
      </c>
    </row>
    <row r="231" spans="1:41">
      <c r="A231" s="4">
        <v>43902</v>
      </c>
      <c r="B231" s="1">
        <v>4</v>
      </c>
      <c r="C231">
        <v>1</v>
      </c>
      <c r="D231" s="1">
        <v>14393</v>
      </c>
      <c r="E231" s="4" t="s">
        <v>42</v>
      </c>
      <c r="F231" s="4" t="s">
        <v>895</v>
      </c>
      <c r="G231" s="1">
        <v>2</v>
      </c>
      <c r="H231" s="1">
        <v>79</v>
      </c>
      <c r="I231" t="s">
        <v>1510</v>
      </c>
      <c r="K231" t="s">
        <v>1027</v>
      </c>
      <c r="N231" t="s">
        <v>46</v>
      </c>
      <c r="O231" t="s">
        <v>1039</v>
      </c>
      <c r="Q231" s="3">
        <v>1</v>
      </c>
      <c r="R231" s="3">
        <v>1</v>
      </c>
      <c r="S231" s="3" t="s">
        <v>900</v>
      </c>
      <c r="T231" s="3">
        <v>0</v>
      </c>
      <c r="U231" s="3" t="s">
        <v>900</v>
      </c>
      <c r="V231" s="3">
        <v>0</v>
      </c>
      <c r="W231" s="3"/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/>
      <c r="AG231" s="3"/>
      <c r="AH231" t="s">
        <v>88</v>
      </c>
      <c r="AI231" t="s">
        <v>50</v>
      </c>
      <c r="AJ231" s="3"/>
      <c r="AM231" t="s">
        <v>1511</v>
      </c>
      <c r="AN231">
        <v>-122.5037562</v>
      </c>
      <c r="AO231">
        <v>37.774712989999998</v>
      </c>
    </row>
    <row r="232" spans="1:41">
      <c r="A232" s="4">
        <v>43902</v>
      </c>
      <c r="B232" s="1">
        <v>4</v>
      </c>
      <c r="C232">
        <v>1</v>
      </c>
      <c r="D232" s="1">
        <v>14393</v>
      </c>
      <c r="E232" s="4" t="s">
        <v>42</v>
      </c>
      <c r="F232" s="4" t="s">
        <v>895</v>
      </c>
      <c r="G232" s="1">
        <v>2</v>
      </c>
      <c r="H232" s="1">
        <v>80</v>
      </c>
      <c r="I232" t="s">
        <v>1512</v>
      </c>
      <c r="K232" t="s">
        <v>1027</v>
      </c>
      <c r="N232" t="s">
        <v>46</v>
      </c>
      <c r="O232" t="s">
        <v>950</v>
      </c>
      <c r="Q232" s="3">
        <v>1</v>
      </c>
      <c r="R232" s="3">
        <v>1</v>
      </c>
      <c r="S232" s="3" t="s">
        <v>900</v>
      </c>
      <c r="T232" s="3">
        <v>0</v>
      </c>
      <c r="U232" s="3" t="s">
        <v>590</v>
      </c>
      <c r="V232" s="3">
        <v>0</v>
      </c>
      <c r="W232" s="3"/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/>
      <c r="AG232" s="3"/>
      <c r="AH232" t="s">
        <v>88</v>
      </c>
      <c r="AI232" t="s">
        <v>48</v>
      </c>
      <c r="AJ232" s="3"/>
      <c r="AM232" t="s">
        <v>1513</v>
      </c>
      <c r="AN232">
        <v>-122.50376432</v>
      </c>
      <c r="AO232">
        <v>37.77457957</v>
      </c>
    </row>
    <row r="233" spans="1:41">
      <c r="A233" s="4">
        <v>43902</v>
      </c>
      <c r="B233" s="1">
        <v>4</v>
      </c>
      <c r="C233">
        <v>1</v>
      </c>
      <c r="D233" s="1">
        <v>14393</v>
      </c>
      <c r="E233" s="4" t="s">
        <v>42</v>
      </c>
      <c r="F233" s="4" t="s">
        <v>895</v>
      </c>
      <c r="G233" s="1">
        <v>2</v>
      </c>
      <c r="H233" s="1" t="s">
        <v>1344</v>
      </c>
      <c r="I233">
        <v>751</v>
      </c>
      <c r="K233" t="s">
        <v>1027</v>
      </c>
      <c r="N233" t="s">
        <v>46</v>
      </c>
      <c r="O233" t="s">
        <v>989</v>
      </c>
      <c r="Q233" s="3">
        <v>1</v>
      </c>
      <c r="R233" s="3">
        <v>1</v>
      </c>
      <c r="S233" s="3" t="s">
        <v>590</v>
      </c>
      <c r="T233" s="3">
        <v>0</v>
      </c>
      <c r="U233" s="3" t="s">
        <v>590</v>
      </c>
      <c r="V233" s="3">
        <v>0</v>
      </c>
      <c r="W233" s="3"/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/>
      <c r="AG233" s="3"/>
      <c r="AH233" t="s">
        <v>88</v>
      </c>
      <c r="AI233" t="s">
        <v>48</v>
      </c>
      <c r="AJ233" s="3"/>
      <c r="AK233" t="s">
        <v>1051</v>
      </c>
      <c r="AM233" t="s">
        <v>1514</v>
      </c>
      <c r="AN233">
        <v>-122.50377810000001</v>
      </c>
      <c r="AO233">
        <v>37.774503680000002</v>
      </c>
    </row>
    <row r="234" spans="1:41">
      <c r="A234" s="4">
        <v>43902</v>
      </c>
      <c r="B234" s="1">
        <v>4</v>
      </c>
      <c r="C234">
        <v>1</v>
      </c>
      <c r="D234" s="1">
        <v>14393</v>
      </c>
      <c r="E234" s="4" t="s">
        <v>42</v>
      </c>
      <c r="F234" s="4" t="s">
        <v>895</v>
      </c>
      <c r="G234" s="1">
        <v>2</v>
      </c>
      <c r="H234" s="1" t="s">
        <v>1347</v>
      </c>
      <c r="I234" t="s">
        <v>1515</v>
      </c>
      <c r="K234" t="s">
        <v>1027</v>
      </c>
      <c r="N234" t="s">
        <v>46</v>
      </c>
      <c r="O234" t="s">
        <v>960</v>
      </c>
      <c r="Q234" s="3">
        <v>1</v>
      </c>
      <c r="R234" s="3">
        <v>1</v>
      </c>
      <c r="S234" s="3" t="s">
        <v>590</v>
      </c>
      <c r="T234" s="3">
        <v>0</v>
      </c>
      <c r="U234" s="3" t="s">
        <v>590</v>
      </c>
      <c r="V234" s="3" t="s">
        <v>590</v>
      </c>
      <c r="W234" s="3"/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/>
      <c r="AG234" s="3"/>
      <c r="AH234" t="s">
        <v>88</v>
      </c>
      <c r="AI234" t="s">
        <v>48</v>
      </c>
      <c r="AJ234" s="3"/>
      <c r="AM234" t="s">
        <v>1516</v>
      </c>
      <c r="AN234">
        <v>-122.5037212</v>
      </c>
      <c r="AO234">
        <v>37.774372219999997</v>
      </c>
    </row>
    <row r="235" spans="1:41">
      <c r="A235" s="4">
        <v>43902</v>
      </c>
      <c r="B235" s="1">
        <v>4</v>
      </c>
      <c r="C235">
        <v>1</v>
      </c>
      <c r="D235" s="1">
        <v>14393</v>
      </c>
      <c r="E235" s="4" t="s">
        <v>42</v>
      </c>
      <c r="F235" s="4" t="s">
        <v>895</v>
      </c>
      <c r="G235" s="1">
        <v>2</v>
      </c>
      <c r="H235" s="1" t="s">
        <v>1349</v>
      </c>
      <c r="I235">
        <v>771</v>
      </c>
      <c r="K235" t="s">
        <v>1027</v>
      </c>
      <c r="N235" t="s">
        <v>46</v>
      </c>
      <c r="O235" t="s">
        <v>1026</v>
      </c>
      <c r="Q235" s="3">
        <v>1</v>
      </c>
      <c r="R235" s="3">
        <v>1</v>
      </c>
      <c r="S235" s="3">
        <v>0</v>
      </c>
      <c r="T235" s="3">
        <v>0</v>
      </c>
      <c r="U235" s="3" t="s">
        <v>900</v>
      </c>
      <c r="V235" s="3" t="s">
        <v>590</v>
      </c>
      <c r="W235" s="3"/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/>
      <c r="AG235" s="3"/>
      <c r="AH235" t="s">
        <v>88</v>
      </c>
      <c r="AI235" t="s">
        <v>48</v>
      </c>
      <c r="AJ235" s="3"/>
      <c r="AM235" t="s">
        <v>1517</v>
      </c>
      <c r="AN235">
        <v>-122.50370684000001</v>
      </c>
      <c r="AO235">
        <v>37.774147579999998</v>
      </c>
    </row>
    <row r="236" spans="1:41">
      <c r="A236" s="4">
        <v>43902</v>
      </c>
      <c r="B236" s="1">
        <v>4</v>
      </c>
      <c r="C236">
        <v>1</v>
      </c>
      <c r="D236" s="1">
        <v>14393</v>
      </c>
      <c r="E236" s="4" t="s">
        <v>42</v>
      </c>
      <c r="F236" s="4" t="s">
        <v>895</v>
      </c>
      <c r="G236" s="1">
        <v>2</v>
      </c>
      <c r="H236" s="1" t="s">
        <v>1352</v>
      </c>
      <c r="I236" t="s">
        <v>1518</v>
      </c>
      <c r="K236" t="s">
        <v>1027</v>
      </c>
      <c r="N236" t="s">
        <v>46</v>
      </c>
      <c r="O236" t="s">
        <v>946</v>
      </c>
      <c r="Q236" s="3">
        <v>1</v>
      </c>
      <c r="R236" s="3">
        <v>1</v>
      </c>
      <c r="S236" s="3">
        <v>0</v>
      </c>
      <c r="T236" s="3">
        <v>0</v>
      </c>
      <c r="U236" s="3" t="s">
        <v>908</v>
      </c>
      <c r="V236" s="3">
        <v>0</v>
      </c>
      <c r="W236" s="3"/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/>
      <c r="AG236" s="3"/>
      <c r="AH236" t="s">
        <v>88</v>
      </c>
      <c r="AI236" t="s">
        <v>1519</v>
      </c>
      <c r="AJ236" s="3"/>
      <c r="AM236" t="s">
        <v>1520</v>
      </c>
      <c r="AN236">
        <v>-122.50370144</v>
      </c>
      <c r="AO236">
        <v>37.77400858</v>
      </c>
    </row>
    <row r="237" spans="1:41">
      <c r="A237" s="4">
        <v>43902</v>
      </c>
      <c r="B237" s="1">
        <v>4</v>
      </c>
      <c r="C237">
        <v>1</v>
      </c>
      <c r="D237" s="1">
        <v>14393</v>
      </c>
      <c r="E237" s="4" t="s">
        <v>42</v>
      </c>
      <c r="F237" s="4" t="s">
        <v>895</v>
      </c>
      <c r="G237" s="1">
        <v>2</v>
      </c>
      <c r="H237" s="1">
        <v>81</v>
      </c>
      <c r="I237">
        <v>783</v>
      </c>
      <c r="K237" t="s">
        <v>1027</v>
      </c>
      <c r="N237" t="s">
        <v>46</v>
      </c>
      <c r="O237" t="s">
        <v>1221</v>
      </c>
      <c r="Q237" s="3">
        <v>1</v>
      </c>
      <c r="R237" s="3">
        <v>1</v>
      </c>
      <c r="S237" s="3">
        <v>0</v>
      </c>
      <c r="T237" s="3">
        <v>0</v>
      </c>
      <c r="U237" s="3" t="s">
        <v>904</v>
      </c>
      <c r="V237" s="3">
        <v>0</v>
      </c>
      <c r="W237" s="3"/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/>
      <c r="AG237" s="3"/>
      <c r="AH237" t="s">
        <v>88</v>
      </c>
      <c r="AI237" t="s">
        <v>48</v>
      </c>
      <c r="AJ237" s="3"/>
      <c r="AL237" t="s">
        <v>1521</v>
      </c>
      <c r="AM237" t="s">
        <v>1522</v>
      </c>
      <c r="AN237">
        <v>-122.50368537999999</v>
      </c>
      <c r="AO237">
        <v>37.773874880000001</v>
      </c>
    </row>
    <row r="238" spans="1:41">
      <c r="A238" s="4">
        <v>43902</v>
      </c>
      <c r="B238" s="1">
        <v>4</v>
      </c>
      <c r="C238">
        <v>1</v>
      </c>
      <c r="D238" s="1">
        <v>14393</v>
      </c>
      <c r="E238" s="4" t="s">
        <v>42</v>
      </c>
      <c r="F238" s="4" t="s">
        <v>895</v>
      </c>
      <c r="G238" s="1">
        <v>2</v>
      </c>
      <c r="H238" s="1">
        <v>82</v>
      </c>
      <c r="I238" t="s">
        <v>1523</v>
      </c>
      <c r="K238" t="s">
        <v>1027</v>
      </c>
      <c r="N238" t="s">
        <v>46</v>
      </c>
      <c r="O238" t="s">
        <v>1062</v>
      </c>
      <c r="Q238" s="3">
        <v>1</v>
      </c>
      <c r="R238" s="3">
        <v>1</v>
      </c>
      <c r="S238" s="3" t="s">
        <v>900</v>
      </c>
      <c r="T238" s="3">
        <v>0</v>
      </c>
      <c r="U238" s="3" t="s">
        <v>900</v>
      </c>
      <c r="V238" s="3">
        <v>0</v>
      </c>
      <c r="W238" s="3"/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/>
      <c r="AG238" s="3"/>
      <c r="AH238" t="s">
        <v>47</v>
      </c>
      <c r="AI238" t="s">
        <v>48</v>
      </c>
      <c r="AJ238" s="3"/>
      <c r="AM238" t="s">
        <v>1524</v>
      </c>
      <c r="AN238">
        <v>-122.50368202999999</v>
      </c>
      <c r="AO238">
        <v>37.773778350000001</v>
      </c>
    </row>
    <row r="239" spans="1:41">
      <c r="A239" s="4">
        <v>43902</v>
      </c>
      <c r="B239" s="1">
        <v>4</v>
      </c>
      <c r="C239">
        <v>1</v>
      </c>
      <c r="D239" s="1">
        <v>14393</v>
      </c>
      <c r="E239" s="4" t="s">
        <v>42</v>
      </c>
      <c r="F239" s="4" t="s">
        <v>895</v>
      </c>
      <c r="G239" s="1">
        <v>2</v>
      </c>
      <c r="H239" s="1" t="s">
        <v>1356</v>
      </c>
      <c r="I239" t="s">
        <v>1525</v>
      </c>
      <c r="K239" t="s">
        <v>1027</v>
      </c>
      <c r="N239" t="s">
        <v>46</v>
      </c>
      <c r="O239" t="s">
        <v>1111</v>
      </c>
      <c r="Q239" s="3">
        <v>1</v>
      </c>
      <c r="R239" s="3">
        <v>1</v>
      </c>
      <c r="S239" s="3" t="s">
        <v>590</v>
      </c>
      <c r="T239" s="3">
        <v>0</v>
      </c>
      <c r="U239" s="3" t="s">
        <v>904</v>
      </c>
      <c r="V239" s="3">
        <v>0</v>
      </c>
      <c r="W239" s="3"/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/>
      <c r="AG239" s="3"/>
      <c r="AH239" t="s">
        <v>47</v>
      </c>
      <c r="AI239" t="s">
        <v>48</v>
      </c>
      <c r="AJ239" s="3"/>
      <c r="AM239" t="s">
        <v>1526</v>
      </c>
      <c r="AN239">
        <v>-122.50367978</v>
      </c>
      <c r="AO239">
        <v>37.773304349999997</v>
      </c>
    </row>
    <row r="240" spans="1:41">
      <c r="A240" s="4">
        <v>43902</v>
      </c>
      <c r="B240" s="1">
        <v>4</v>
      </c>
      <c r="C240">
        <v>1</v>
      </c>
      <c r="D240" s="1">
        <v>14393</v>
      </c>
      <c r="E240" s="4" t="s">
        <v>42</v>
      </c>
      <c r="F240" s="4" t="s">
        <v>895</v>
      </c>
      <c r="G240" s="1">
        <v>2</v>
      </c>
      <c r="H240" s="1" t="s">
        <v>1358</v>
      </c>
      <c r="I240">
        <v>815</v>
      </c>
      <c r="K240" t="s">
        <v>1027</v>
      </c>
      <c r="N240" t="s">
        <v>46</v>
      </c>
      <c r="O240" t="s">
        <v>1039</v>
      </c>
      <c r="Q240" s="3">
        <v>1</v>
      </c>
      <c r="R240" s="3">
        <v>1</v>
      </c>
      <c r="S240" s="3" t="s">
        <v>590</v>
      </c>
      <c r="T240" s="3">
        <v>0</v>
      </c>
      <c r="U240" s="3" t="s">
        <v>590</v>
      </c>
      <c r="V240" s="3">
        <v>0</v>
      </c>
      <c r="W240" s="3"/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/>
      <c r="AG240" s="3"/>
      <c r="AH240" t="s">
        <v>47</v>
      </c>
      <c r="AI240" t="s">
        <v>48</v>
      </c>
      <c r="AJ240" s="3"/>
      <c r="AM240" t="s">
        <v>1527</v>
      </c>
      <c r="AN240">
        <v>-122.50367137000001</v>
      </c>
      <c r="AO240">
        <v>37.773167200000003</v>
      </c>
    </row>
    <row r="241" spans="1:41">
      <c r="A241" s="4">
        <v>43902</v>
      </c>
      <c r="B241" s="1">
        <v>4</v>
      </c>
      <c r="C241">
        <v>1</v>
      </c>
      <c r="D241" s="1">
        <v>14393</v>
      </c>
      <c r="E241" s="4" t="s">
        <v>42</v>
      </c>
      <c r="F241" s="4" t="s">
        <v>895</v>
      </c>
      <c r="G241" s="1">
        <v>2</v>
      </c>
      <c r="H241" s="1" t="s">
        <v>1360</v>
      </c>
      <c r="I241" t="s">
        <v>1528</v>
      </c>
      <c r="K241" t="s">
        <v>1027</v>
      </c>
      <c r="N241" t="s">
        <v>46</v>
      </c>
      <c r="O241" t="s">
        <v>966</v>
      </c>
      <c r="Q241" s="3">
        <v>1</v>
      </c>
      <c r="R241" s="3">
        <v>1</v>
      </c>
      <c r="S241" s="3">
        <v>0</v>
      </c>
      <c r="T241" s="3">
        <v>0</v>
      </c>
      <c r="U241" s="3">
        <v>0</v>
      </c>
      <c r="V241" s="3" t="s">
        <v>900</v>
      </c>
      <c r="W241" s="3"/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/>
      <c r="AG241" s="3"/>
      <c r="AH241" t="s">
        <v>47</v>
      </c>
      <c r="AI241" t="s">
        <v>48</v>
      </c>
      <c r="AJ241" s="3"/>
      <c r="AM241" t="s">
        <v>1529</v>
      </c>
      <c r="AN241">
        <v>-122.50365383</v>
      </c>
      <c r="AO241">
        <v>37.773100960000001</v>
      </c>
    </row>
    <row r="242" spans="1:41">
      <c r="A242" s="4">
        <v>43902</v>
      </c>
      <c r="B242" s="1">
        <v>4</v>
      </c>
      <c r="C242">
        <v>1</v>
      </c>
      <c r="D242" s="1">
        <v>14393</v>
      </c>
      <c r="E242" s="4" t="s">
        <v>42</v>
      </c>
      <c r="F242" s="4" t="s">
        <v>895</v>
      </c>
      <c r="G242" s="1">
        <v>2</v>
      </c>
      <c r="H242" s="1" t="s">
        <v>1362</v>
      </c>
      <c r="I242" t="s">
        <v>1530</v>
      </c>
      <c r="K242" t="s">
        <v>1027</v>
      </c>
      <c r="N242" t="s">
        <v>46</v>
      </c>
      <c r="O242" t="s">
        <v>1088</v>
      </c>
      <c r="Q242" s="3">
        <v>1</v>
      </c>
      <c r="R242" s="3">
        <v>1</v>
      </c>
      <c r="S242" s="3" t="s">
        <v>900</v>
      </c>
      <c r="T242" s="3">
        <v>0</v>
      </c>
      <c r="U242" s="3" t="s">
        <v>900</v>
      </c>
      <c r="V242" s="3">
        <v>0</v>
      </c>
      <c r="W242" s="3"/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/>
      <c r="AG242" s="3"/>
      <c r="AH242" t="s">
        <v>47</v>
      </c>
      <c r="AI242" t="s">
        <v>48</v>
      </c>
      <c r="AJ242" s="3"/>
      <c r="AM242" t="s">
        <v>1531</v>
      </c>
      <c r="AN242">
        <v>-122.50362636</v>
      </c>
      <c r="AO242">
        <v>37.772913449999997</v>
      </c>
    </row>
    <row r="243" spans="1:41">
      <c r="A243" s="4">
        <v>43902</v>
      </c>
      <c r="B243" s="1">
        <v>4</v>
      </c>
      <c r="C243">
        <v>1</v>
      </c>
      <c r="D243" s="1">
        <v>14393</v>
      </c>
      <c r="E243" s="4" t="s">
        <v>42</v>
      </c>
      <c r="F243" s="4" t="s">
        <v>895</v>
      </c>
      <c r="G243" s="1">
        <v>2</v>
      </c>
      <c r="H243" s="1">
        <v>83</v>
      </c>
      <c r="I243" t="s">
        <v>1532</v>
      </c>
      <c r="K243" t="s">
        <v>1027</v>
      </c>
      <c r="N243" t="s">
        <v>46</v>
      </c>
      <c r="O243" t="s">
        <v>1057</v>
      </c>
      <c r="Q243" s="3">
        <v>1</v>
      </c>
      <c r="R243" s="3">
        <v>1</v>
      </c>
      <c r="S243" s="3">
        <v>0</v>
      </c>
      <c r="T243" s="3" t="s">
        <v>590</v>
      </c>
      <c r="U243" s="3" t="s">
        <v>904</v>
      </c>
      <c r="V243" s="3">
        <v>0</v>
      </c>
      <c r="W243" s="3"/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/>
      <c r="AG243" s="3"/>
      <c r="AH243" t="s">
        <v>47</v>
      </c>
      <c r="AI243" t="s">
        <v>48</v>
      </c>
      <c r="AJ243" s="3"/>
      <c r="AM243" t="s">
        <v>1533</v>
      </c>
      <c r="AN243">
        <v>-122.50364116</v>
      </c>
      <c r="AO243">
        <v>37.772789609999997</v>
      </c>
    </row>
    <row r="244" spans="1:41">
      <c r="A244" s="4">
        <v>43902</v>
      </c>
      <c r="B244" s="1">
        <v>4</v>
      </c>
      <c r="C244">
        <v>1</v>
      </c>
      <c r="D244" s="1">
        <v>14393</v>
      </c>
      <c r="E244" s="4" t="s">
        <v>42</v>
      </c>
      <c r="F244" s="4" t="s">
        <v>895</v>
      </c>
      <c r="G244" s="1">
        <v>2</v>
      </c>
      <c r="H244" s="1">
        <v>84</v>
      </c>
      <c r="I244" t="s">
        <v>1534</v>
      </c>
      <c r="K244" t="s">
        <v>1027</v>
      </c>
      <c r="N244" t="s">
        <v>46</v>
      </c>
      <c r="O244" t="s">
        <v>1068</v>
      </c>
      <c r="Q244" s="3">
        <v>1</v>
      </c>
      <c r="R244" s="3">
        <v>1</v>
      </c>
      <c r="S244" s="3" t="s">
        <v>590</v>
      </c>
      <c r="T244" s="3">
        <v>0</v>
      </c>
      <c r="U244" s="3" t="s">
        <v>904</v>
      </c>
      <c r="V244" s="3">
        <v>0</v>
      </c>
      <c r="W244" s="3"/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/>
      <c r="AG244" s="3"/>
      <c r="AH244" t="s">
        <v>47</v>
      </c>
      <c r="AI244" t="s">
        <v>50</v>
      </c>
      <c r="AJ244" s="3"/>
      <c r="AL244" t="s">
        <v>1501</v>
      </c>
      <c r="AM244" t="s">
        <v>1535</v>
      </c>
      <c r="AN244">
        <v>-122.5036534</v>
      </c>
      <c r="AO244">
        <v>37.772641010000001</v>
      </c>
    </row>
    <row r="245" spans="1:41">
      <c r="A245" s="4">
        <v>43902</v>
      </c>
      <c r="B245" s="1">
        <v>4</v>
      </c>
      <c r="C245">
        <v>1</v>
      </c>
      <c r="D245" s="1">
        <v>14393</v>
      </c>
      <c r="E245" s="4" t="s">
        <v>42</v>
      </c>
      <c r="F245" s="4" t="s">
        <v>895</v>
      </c>
      <c r="G245" s="1">
        <v>2</v>
      </c>
      <c r="H245" s="1" t="s">
        <v>1364</v>
      </c>
      <c r="I245" t="s">
        <v>1536</v>
      </c>
      <c r="K245" t="s">
        <v>1027</v>
      </c>
      <c r="N245" t="s">
        <v>46</v>
      </c>
      <c r="O245" t="s">
        <v>1068</v>
      </c>
      <c r="Q245" s="3">
        <v>1</v>
      </c>
      <c r="R245" s="3">
        <v>1</v>
      </c>
      <c r="S245" s="3" t="s">
        <v>590</v>
      </c>
      <c r="T245" s="3" t="s">
        <v>590</v>
      </c>
      <c r="U245" s="3" t="s">
        <v>900</v>
      </c>
      <c r="V245" s="3">
        <v>0</v>
      </c>
      <c r="W245" s="3"/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/>
      <c r="AG245" s="3"/>
      <c r="AH245" t="s">
        <v>47</v>
      </c>
      <c r="AI245" t="s">
        <v>48</v>
      </c>
      <c r="AJ245" s="3"/>
      <c r="AK245" t="s">
        <v>1051</v>
      </c>
      <c r="AL245" t="s">
        <v>1537</v>
      </c>
      <c r="AM245" t="s">
        <v>1538</v>
      </c>
      <c r="AN245">
        <v>-122.50362197</v>
      </c>
      <c r="AO245">
        <v>37.77249793</v>
      </c>
    </row>
    <row r="246" spans="1:41">
      <c r="A246" s="4">
        <v>43902</v>
      </c>
      <c r="B246" s="1">
        <v>4</v>
      </c>
      <c r="C246">
        <v>1</v>
      </c>
      <c r="D246" s="1">
        <v>14393</v>
      </c>
      <c r="E246" s="4" t="s">
        <v>42</v>
      </c>
      <c r="F246" s="4" t="s">
        <v>895</v>
      </c>
      <c r="G246" s="1">
        <v>2</v>
      </c>
      <c r="H246" s="1" t="s">
        <v>1366</v>
      </c>
      <c r="I246" t="s">
        <v>1539</v>
      </c>
      <c r="K246" t="s">
        <v>1027</v>
      </c>
      <c r="N246" t="s">
        <v>46</v>
      </c>
      <c r="O246" t="s">
        <v>1108</v>
      </c>
      <c r="Q246" s="3">
        <v>1</v>
      </c>
      <c r="R246" s="3">
        <v>1</v>
      </c>
      <c r="S246" s="3" t="s">
        <v>590</v>
      </c>
      <c r="T246" s="3">
        <v>0</v>
      </c>
      <c r="U246" s="3" t="s">
        <v>912</v>
      </c>
      <c r="V246" s="3">
        <v>0</v>
      </c>
      <c r="W246" s="3"/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/>
      <c r="AG246" s="3"/>
      <c r="AH246" t="s">
        <v>47</v>
      </c>
      <c r="AI246" t="s">
        <v>48</v>
      </c>
      <c r="AJ246" s="3"/>
      <c r="AM246" t="s">
        <v>1540</v>
      </c>
      <c r="AN246">
        <v>-122.50360113000001</v>
      </c>
      <c r="AO246">
        <v>37.772316070000002</v>
      </c>
    </row>
    <row r="247" spans="1:41">
      <c r="A247" s="4">
        <v>43902</v>
      </c>
      <c r="B247" s="1">
        <v>4</v>
      </c>
      <c r="C247">
        <v>1</v>
      </c>
      <c r="D247" s="1">
        <v>14393</v>
      </c>
      <c r="E247" s="4" t="s">
        <v>42</v>
      </c>
      <c r="F247" s="4" t="s">
        <v>895</v>
      </c>
      <c r="G247" s="1">
        <v>2</v>
      </c>
      <c r="H247" s="1" t="s">
        <v>1370</v>
      </c>
      <c r="I247" t="s">
        <v>1541</v>
      </c>
      <c r="K247" t="s">
        <v>1027</v>
      </c>
      <c r="N247" t="s">
        <v>46</v>
      </c>
      <c r="O247" t="s">
        <v>1064</v>
      </c>
      <c r="Q247" s="3">
        <v>1</v>
      </c>
      <c r="R247" s="3">
        <v>1</v>
      </c>
      <c r="S247" s="3" t="s">
        <v>590</v>
      </c>
      <c r="T247" s="3">
        <v>0</v>
      </c>
      <c r="U247" s="3" t="s">
        <v>904</v>
      </c>
      <c r="V247" s="3">
        <v>0</v>
      </c>
      <c r="W247" s="3"/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/>
      <c r="AG247" s="3"/>
      <c r="AH247" t="s">
        <v>47</v>
      </c>
      <c r="AI247" t="s">
        <v>48</v>
      </c>
      <c r="AJ247" s="3"/>
      <c r="AM247" t="s">
        <v>1542</v>
      </c>
      <c r="AN247">
        <v>-122.50357934</v>
      </c>
      <c r="AO247">
        <v>37.772002370000003</v>
      </c>
    </row>
    <row r="248" spans="1:41">
      <c r="A248" s="4">
        <v>43902</v>
      </c>
      <c r="B248" s="1">
        <v>4</v>
      </c>
      <c r="C248">
        <v>1</v>
      </c>
      <c r="D248" s="1">
        <v>14393</v>
      </c>
      <c r="E248" s="4" t="s">
        <v>42</v>
      </c>
      <c r="F248" s="4" t="s">
        <v>895</v>
      </c>
      <c r="G248" s="1">
        <v>2</v>
      </c>
      <c r="H248" s="1" t="s">
        <v>1373</v>
      </c>
      <c r="K248" t="s">
        <v>1543</v>
      </c>
      <c r="N248" t="s">
        <v>46</v>
      </c>
      <c r="O248" t="s">
        <v>918</v>
      </c>
      <c r="Q248" s="3">
        <v>1</v>
      </c>
      <c r="R248" s="3">
        <v>1</v>
      </c>
      <c r="S248" s="3">
        <v>0</v>
      </c>
      <c r="T248" s="3">
        <v>0</v>
      </c>
      <c r="U248" s="3">
        <v>0</v>
      </c>
      <c r="V248" s="3">
        <v>0</v>
      </c>
      <c r="W248" s="3"/>
      <c r="X248" s="3" t="s">
        <v>590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/>
      <c r="AG248" s="3"/>
      <c r="AH248" t="s">
        <v>47</v>
      </c>
      <c r="AI248" t="s">
        <v>50</v>
      </c>
      <c r="AJ248" s="3" t="s">
        <v>135</v>
      </c>
      <c r="AM248" t="s">
        <v>1544</v>
      </c>
      <c r="AN248">
        <v>-122.50372846</v>
      </c>
      <c r="AO248">
        <v>37.771698749999999</v>
      </c>
    </row>
    <row r="249" spans="1:41">
      <c r="A249" s="4">
        <v>43902</v>
      </c>
      <c r="B249" s="1">
        <v>4</v>
      </c>
      <c r="C249">
        <v>1</v>
      </c>
      <c r="D249" s="1">
        <v>14393</v>
      </c>
      <c r="E249" s="4" t="s">
        <v>42</v>
      </c>
      <c r="F249" s="4" t="s">
        <v>895</v>
      </c>
      <c r="G249" s="1">
        <v>2</v>
      </c>
      <c r="H249" s="1">
        <v>85</v>
      </c>
      <c r="I249">
        <v>4139</v>
      </c>
      <c r="K249" t="s">
        <v>1545</v>
      </c>
      <c r="N249" t="s">
        <v>46</v>
      </c>
      <c r="O249" t="s">
        <v>968</v>
      </c>
      <c r="Q249" s="3">
        <v>1</v>
      </c>
      <c r="R249" s="3">
        <v>1</v>
      </c>
      <c r="S249" s="3">
        <v>0</v>
      </c>
      <c r="T249" s="3" t="s">
        <v>590</v>
      </c>
      <c r="U249" s="3" t="s">
        <v>590</v>
      </c>
      <c r="V249" s="3">
        <v>0</v>
      </c>
      <c r="W249" s="3"/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/>
      <c r="AG249" s="3"/>
      <c r="AH249" t="s">
        <v>47</v>
      </c>
      <c r="AI249" t="s">
        <v>48</v>
      </c>
      <c r="AJ249" s="3"/>
      <c r="AM249" t="s">
        <v>1546</v>
      </c>
      <c r="AN249">
        <v>-122.50338678999999</v>
      </c>
      <c r="AO249">
        <v>37.773574289999999</v>
      </c>
    </row>
    <row r="250" spans="1:41">
      <c r="A250" s="4">
        <v>43902</v>
      </c>
      <c r="B250" s="1">
        <v>4</v>
      </c>
      <c r="C250">
        <v>1</v>
      </c>
      <c r="D250" s="1">
        <v>14393</v>
      </c>
      <c r="E250" s="4" t="s">
        <v>42</v>
      </c>
      <c r="F250" s="4" t="s">
        <v>895</v>
      </c>
      <c r="G250" s="1">
        <v>2</v>
      </c>
      <c r="H250" s="1">
        <v>86</v>
      </c>
      <c r="I250">
        <v>4131</v>
      </c>
      <c r="K250" t="s">
        <v>1545</v>
      </c>
      <c r="N250" t="s">
        <v>46</v>
      </c>
      <c r="O250" t="s">
        <v>1012</v>
      </c>
      <c r="Q250" s="3">
        <v>1</v>
      </c>
      <c r="R250" s="3">
        <v>1</v>
      </c>
      <c r="S250" s="3">
        <v>0</v>
      </c>
      <c r="T250" s="3" t="s">
        <v>590</v>
      </c>
      <c r="U250" s="3" t="s">
        <v>590</v>
      </c>
      <c r="V250" s="3">
        <v>0</v>
      </c>
      <c r="W250" s="3"/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/>
      <c r="AG250" s="3"/>
      <c r="AH250" t="s">
        <v>88</v>
      </c>
      <c r="AI250" t="s">
        <v>48</v>
      </c>
      <c r="AJ250" s="3"/>
      <c r="AM250" t="s">
        <v>1547</v>
      </c>
      <c r="AN250">
        <v>-122.50314118999999</v>
      </c>
      <c r="AO250">
        <v>37.773525370000002</v>
      </c>
    </row>
    <row r="251" spans="1:41">
      <c r="A251" s="4">
        <v>43902</v>
      </c>
      <c r="B251" s="1">
        <v>4</v>
      </c>
      <c r="C251">
        <v>1</v>
      </c>
      <c r="D251" s="1">
        <v>14393</v>
      </c>
      <c r="E251" s="4" t="s">
        <v>42</v>
      </c>
      <c r="F251" s="4" t="s">
        <v>895</v>
      </c>
      <c r="G251" s="1">
        <v>2</v>
      </c>
      <c r="H251" s="1" t="s">
        <v>1375</v>
      </c>
      <c r="I251" t="s">
        <v>1548</v>
      </c>
      <c r="K251" t="s">
        <v>1549</v>
      </c>
      <c r="N251" t="s">
        <v>46</v>
      </c>
      <c r="O251" t="s">
        <v>1009</v>
      </c>
      <c r="Q251" s="3">
        <v>1</v>
      </c>
      <c r="R251" s="3">
        <v>1</v>
      </c>
      <c r="S251" s="3">
        <v>0</v>
      </c>
      <c r="T251" s="3">
        <v>0</v>
      </c>
      <c r="U251" s="3" t="s">
        <v>900</v>
      </c>
      <c r="V251" s="3" t="s">
        <v>590</v>
      </c>
      <c r="W251" s="3"/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/>
      <c r="AG251" s="3"/>
      <c r="AH251" t="s">
        <v>88</v>
      </c>
      <c r="AI251" t="s">
        <v>48</v>
      </c>
      <c r="AJ251" s="3"/>
      <c r="AL251" t="s">
        <v>1550</v>
      </c>
      <c r="AM251" t="s">
        <v>1551</v>
      </c>
      <c r="AN251">
        <v>-122.50297988</v>
      </c>
      <c r="AO251">
        <v>37.773510639999998</v>
      </c>
    </row>
    <row r="252" spans="1:41">
      <c r="A252" s="4">
        <v>43902</v>
      </c>
      <c r="B252" s="1">
        <v>4</v>
      </c>
      <c r="C252">
        <v>1</v>
      </c>
      <c r="D252" s="1">
        <v>14393</v>
      </c>
      <c r="E252" s="4" t="s">
        <v>42</v>
      </c>
      <c r="F252" s="4" t="s">
        <v>895</v>
      </c>
      <c r="G252" s="1">
        <v>2</v>
      </c>
      <c r="H252" s="1" t="s">
        <v>1379</v>
      </c>
      <c r="I252" t="s">
        <v>1552</v>
      </c>
      <c r="K252" t="s">
        <v>1545</v>
      </c>
      <c r="N252" t="s">
        <v>46</v>
      </c>
      <c r="O252" t="s">
        <v>1054</v>
      </c>
      <c r="Q252" s="3">
        <v>1</v>
      </c>
      <c r="R252" s="3">
        <v>1</v>
      </c>
      <c r="S252" s="3" t="s">
        <v>590</v>
      </c>
      <c r="T252" s="3">
        <v>0</v>
      </c>
      <c r="U252" s="3" t="s">
        <v>912</v>
      </c>
      <c r="V252" s="3">
        <v>0</v>
      </c>
      <c r="W252" s="3"/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/>
      <c r="AG252" s="3"/>
      <c r="AH252" t="s">
        <v>88</v>
      </c>
      <c r="AI252" t="s">
        <v>48</v>
      </c>
      <c r="AJ252" s="3"/>
      <c r="AM252" t="s">
        <v>1553</v>
      </c>
      <c r="AN252">
        <v>-122.50239395</v>
      </c>
      <c r="AO252">
        <v>37.77356803</v>
      </c>
    </row>
    <row r="253" spans="1:41">
      <c r="A253" s="4">
        <v>43902</v>
      </c>
      <c r="B253" s="1">
        <v>4</v>
      </c>
      <c r="C253">
        <v>1</v>
      </c>
      <c r="D253" s="1">
        <v>14393</v>
      </c>
      <c r="E253" s="4" t="s">
        <v>42</v>
      </c>
      <c r="F253" s="4" t="s">
        <v>895</v>
      </c>
      <c r="G253" s="1">
        <v>2</v>
      </c>
      <c r="H253" s="1" t="s">
        <v>1383</v>
      </c>
      <c r="I253">
        <v>4031</v>
      </c>
      <c r="K253" t="s">
        <v>1545</v>
      </c>
      <c r="N253" t="s">
        <v>46</v>
      </c>
      <c r="O253" t="s">
        <v>1012</v>
      </c>
      <c r="Q253" s="3">
        <v>1</v>
      </c>
      <c r="R253" s="3">
        <v>1</v>
      </c>
      <c r="S253" s="3">
        <v>0</v>
      </c>
      <c r="T253" s="3">
        <v>0</v>
      </c>
      <c r="U253" s="3" t="s">
        <v>900</v>
      </c>
      <c r="V253" s="3">
        <v>0</v>
      </c>
      <c r="W253" s="3"/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/>
      <c r="AG253" s="3"/>
      <c r="AH253" t="s">
        <v>88</v>
      </c>
      <c r="AI253" t="s">
        <v>48</v>
      </c>
      <c r="AJ253" s="3"/>
      <c r="AM253" t="s">
        <v>1554</v>
      </c>
      <c r="AN253">
        <v>-122.50209545</v>
      </c>
      <c r="AO253">
        <v>37.773566440000003</v>
      </c>
    </row>
    <row r="254" spans="1:41">
      <c r="A254" s="4">
        <v>43902</v>
      </c>
      <c r="B254" s="1">
        <v>4</v>
      </c>
      <c r="C254">
        <v>1</v>
      </c>
      <c r="D254" s="1">
        <v>14393</v>
      </c>
      <c r="E254" s="4" t="s">
        <v>42</v>
      </c>
      <c r="F254" s="4" t="s">
        <v>895</v>
      </c>
      <c r="G254" s="1">
        <v>2</v>
      </c>
      <c r="H254" s="1" t="s">
        <v>1386</v>
      </c>
      <c r="I254">
        <v>4025</v>
      </c>
      <c r="K254" t="s">
        <v>1545</v>
      </c>
      <c r="N254" t="s">
        <v>46</v>
      </c>
      <c r="O254" t="s">
        <v>954</v>
      </c>
      <c r="Q254" s="3">
        <v>1</v>
      </c>
      <c r="R254" s="3">
        <v>1</v>
      </c>
      <c r="S254" s="3">
        <v>0</v>
      </c>
      <c r="T254" s="3">
        <v>0</v>
      </c>
      <c r="U254" s="3" t="s">
        <v>900</v>
      </c>
      <c r="V254" s="3">
        <v>0</v>
      </c>
      <c r="W254" s="3"/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/>
      <c r="AG254" s="3"/>
      <c r="AH254" t="s">
        <v>88</v>
      </c>
      <c r="AI254" t="s">
        <v>48</v>
      </c>
      <c r="AJ254" s="3"/>
      <c r="AM254" t="s">
        <v>1555</v>
      </c>
      <c r="AN254">
        <v>-122.50196185</v>
      </c>
      <c r="AO254">
        <v>37.773563490000001</v>
      </c>
    </row>
    <row r="255" spans="1:41">
      <c r="A255" s="4">
        <v>43902</v>
      </c>
      <c r="B255" s="1">
        <v>4</v>
      </c>
      <c r="C255">
        <v>1</v>
      </c>
      <c r="D255" s="1">
        <v>14393</v>
      </c>
      <c r="E255" s="4" t="s">
        <v>42</v>
      </c>
      <c r="F255" s="4" t="s">
        <v>895</v>
      </c>
      <c r="G255" s="1">
        <v>2</v>
      </c>
      <c r="H255" s="1">
        <v>87</v>
      </c>
      <c r="I255">
        <v>801</v>
      </c>
      <c r="K255" t="s">
        <v>2318</v>
      </c>
      <c r="N255" t="s">
        <v>46</v>
      </c>
      <c r="O255" t="s">
        <v>1064</v>
      </c>
      <c r="Q255" s="3">
        <v>1</v>
      </c>
      <c r="R255" s="3">
        <v>1</v>
      </c>
      <c r="S255" s="3" t="s">
        <v>590</v>
      </c>
      <c r="T255" s="3">
        <v>0</v>
      </c>
      <c r="U255" s="3" t="s">
        <v>590</v>
      </c>
      <c r="V255" s="3">
        <v>0</v>
      </c>
      <c r="W255" s="3"/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/>
      <c r="AG255" s="3"/>
      <c r="AH255" t="s">
        <v>88</v>
      </c>
      <c r="AI255" t="s">
        <v>48</v>
      </c>
      <c r="AJ255" s="3"/>
      <c r="AM255" t="s">
        <v>1557</v>
      </c>
      <c r="AN255">
        <v>-122.50175589</v>
      </c>
      <c r="AO255">
        <v>37.773571779999997</v>
      </c>
    </row>
    <row r="256" spans="1:41">
      <c r="A256" s="4">
        <v>43902</v>
      </c>
      <c r="B256" s="1">
        <v>4</v>
      </c>
      <c r="C256">
        <v>1</v>
      </c>
      <c r="D256" s="1">
        <v>14393</v>
      </c>
      <c r="E256" s="4" t="s">
        <v>42</v>
      </c>
      <c r="F256" s="4" t="s">
        <v>895</v>
      </c>
      <c r="G256" s="1">
        <v>2</v>
      </c>
      <c r="H256" s="1">
        <v>88</v>
      </c>
      <c r="I256" t="s">
        <v>1558</v>
      </c>
      <c r="K256" t="s">
        <v>1545</v>
      </c>
      <c r="N256" t="s">
        <v>46</v>
      </c>
      <c r="O256" t="s">
        <v>1084</v>
      </c>
      <c r="Q256" s="3">
        <v>1</v>
      </c>
      <c r="R256" s="3">
        <v>1</v>
      </c>
      <c r="S256" s="3">
        <v>0</v>
      </c>
      <c r="T256" s="3" t="s">
        <v>590</v>
      </c>
      <c r="U256" s="3" t="s">
        <v>900</v>
      </c>
      <c r="V256" s="3">
        <v>0</v>
      </c>
      <c r="W256" s="3"/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/>
      <c r="AG256" s="3"/>
      <c r="AH256" t="s">
        <v>88</v>
      </c>
      <c r="AI256" t="s">
        <v>48</v>
      </c>
      <c r="AJ256" s="3"/>
      <c r="AM256" t="s">
        <v>1559</v>
      </c>
      <c r="AN256">
        <v>-122.50194406</v>
      </c>
      <c r="AO256">
        <v>37.773746060000001</v>
      </c>
    </row>
    <row r="257" spans="1:41">
      <c r="A257" s="4">
        <v>43902</v>
      </c>
      <c r="B257" s="1">
        <v>4</v>
      </c>
      <c r="C257">
        <v>1</v>
      </c>
      <c r="D257" s="1">
        <v>14393</v>
      </c>
      <c r="E257" s="4" t="s">
        <v>42</v>
      </c>
      <c r="F257" s="4" t="s">
        <v>895</v>
      </c>
      <c r="G257" s="1">
        <v>2</v>
      </c>
      <c r="H257" s="1" t="s">
        <v>1389</v>
      </c>
      <c r="I257">
        <v>4040</v>
      </c>
      <c r="K257" t="s">
        <v>1545</v>
      </c>
      <c r="N257" t="s">
        <v>46</v>
      </c>
      <c r="O257" t="s">
        <v>966</v>
      </c>
      <c r="Q257" s="3">
        <v>1</v>
      </c>
      <c r="R257" s="3">
        <v>1</v>
      </c>
      <c r="S257" s="3" t="s">
        <v>590</v>
      </c>
      <c r="T257" s="3">
        <v>0</v>
      </c>
      <c r="U257" s="3">
        <v>0</v>
      </c>
      <c r="V257" s="3">
        <v>0</v>
      </c>
      <c r="W257" s="3"/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/>
      <c r="AG257" s="3"/>
      <c r="AH257" t="s">
        <v>88</v>
      </c>
      <c r="AI257" t="s">
        <v>48</v>
      </c>
      <c r="AJ257" s="3"/>
      <c r="AM257" t="s">
        <v>1560</v>
      </c>
      <c r="AN257">
        <v>-122.50217395999999</v>
      </c>
      <c r="AO257">
        <v>37.773711460000001</v>
      </c>
    </row>
    <row r="258" spans="1:41">
      <c r="A258" s="4">
        <v>43902</v>
      </c>
      <c r="B258" s="1">
        <v>4</v>
      </c>
      <c r="C258">
        <v>1</v>
      </c>
      <c r="D258" s="1">
        <v>14393</v>
      </c>
      <c r="E258" s="4" t="s">
        <v>42</v>
      </c>
      <c r="F258" s="4" t="s">
        <v>895</v>
      </c>
      <c r="G258" s="1">
        <v>2</v>
      </c>
      <c r="H258" s="1" t="s">
        <v>1391</v>
      </c>
      <c r="I258" t="s">
        <v>1561</v>
      </c>
      <c r="K258" t="s">
        <v>1545</v>
      </c>
      <c r="N258" t="s">
        <v>46</v>
      </c>
      <c r="O258" t="s">
        <v>1009</v>
      </c>
      <c r="Q258" s="3">
        <v>1</v>
      </c>
      <c r="R258" s="3">
        <v>1</v>
      </c>
      <c r="S258" s="3">
        <v>0</v>
      </c>
      <c r="T258" s="3" t="s">
        <v>590</v>
      </c>
      <c r="U258" s="3" t="s">
        <v>900</v>
      </c>
      <c r="V258" s="3">
        <v>0</v>
      </c>
      <c r="W258" s="3"/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/>
      <c r="AG258" s="3"/>
      <c r="AH258" t="s">
        <v>88</v>
      </c>
      <c r="AI258" t="s">
        <v>48</v>
      </c>
      <c r="AJ258" s="3"/>
      <c r="AM258" t="s">
        <v>1562</v>
      </c>
      <c r="AN258">
        <v>-122.50228706</v>
      </c>
      <c r="AO258">
        <v>37.773715989999999</v>
      </c>
    </row>
    <row r="259" spans="1:41">
      <c r="A259" s="4">
        <v>43902</v>
      </c>
      <c r="B259" s="1">
        <v>4</v>
      </c>
      <c r="C259">
        <v>1</v>
      </c>
      <c r="D259" s="1">
        <v>14393</v>
      </c>
      <c r="E259" s="4" t="s">
        <v>42</v>
      </c>
      <c r="F259" s="4" t="s">
        <v>895</v>
      </c>
      <c r="G259" s="1">
        <v>2</v>
      </c>
      <c r="H259" s="1" t="s">
        <v>1395</v>
      </c>
      <c r="I259">
        <v>4120</v>
      </c>
      <c r="K259" t="s">
        <v>1545</v>
      </c>
      <c r="N259" t="s">
        <v>46</v>
      </c>
      <c r="O259" t="s">
        <v>1108</v>
      </c>
      <c r="Q259" s="3">
        <v>1</v>
      </c>
      <c r="R259" s="3">
        <v>1</v>
      </c>
      <c r="S259" s="3" t="s">
        <v>590</v>
      </c>
      <c r="T259" s="3">
        <v>0</v>
      </c>
      <c r="U259" s="3" t="s">
        <v>590</v>
      </c>
      <c r="V259" s="3">
        <v>0</v>
      </c>
      <c r="W259" s="3"/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/>
      <c r="AG259" s="3"/>
      <c r="AH259" t="s">
        <v>88</v>
      </c>
      <c r="AI259" t="s">
        <v>48</v>
      </c>
      <c r="AJ259" s="3"/>
      <c r="AL259" t="s">
        <v>1563</v>
      </c>
      <c r="AM259" t="s">
        <v>1564</v>
      </c>
      <c r="AN259">
        <v>-122.50297858</v>
      </c>
      <c r="AO259">
        <v>37.773693739999999</v>
      </c>
    </row>
    <row r="260" spans="1:41">
      <c r="A260" s="4">
        <v>43902</v>
      </c>
      <c r="B260" s="1">
        <v>4</v>
      </c>
      <c r="C260">
        <v>1</v>
      </c>
      <c r="D260" s="1">
        <v>14393</v>
      </c>
      <c r="E260" s="4" t="s">
        <v>42</v>
      </c>
      <c r="F260" s="4" t="s">
        <v>895</v>
      </c>
      <c r="G260" s="1">
        <v>2</v>
      </c>
      <c r="H260" s="1" t="s">
        <v>1397</v>
      </c>
      <c r="I260">
        <v>4150</v>
      </c>
      <c r="K260" t="s">
        <v>1545</v>
      </c>
      <c r="N260" t="s">
        <v>46</v>
      </c>
      <c r="O260" t="s">
        <v>1099</v>
      </c>
      <c r="Q260" s="3">
        <v>1</v>
      </c>
      <c r="R260" s="3">
        <v>1</v>
      </c>
      <c r="S260" s="3">
        <v>0</v>
      </c>
      <c r="T260" s="3">
        <v>0</v>
      </c>
      <c r="U260" s="3" t="s">
        <v>590</v>
      </c>
      <c r="V260" s="3" t="s">
        <v>590</v>
      </c>
      <c r="W260" s="3"/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/>
      <c r="AG260" s="3"/>
      <c r="AH260" t="s">
        <v>88</v>
      </c>
      <c r="AI260" t="s">
        <v>48</v>
      </c>
      <c r="AJ260" s="3" t="s">
        <v>135</v>
      </c>
      <c r="AL260" t="s">
        <v>1565</v>
      </c>
      <c r="AM260" t="s">
        <v>1566</v>
      </c>
      <c r="AN260">
        <v>-122.50318396</v>
      </c>
      <c r="AO260">
        <v>37.773621140000003</v>
      </c>
    </row>
    <row r="261" spans="1:41">
      <c r="A261" s="4">
        <v>43902</v>
      </c>
      <c r="B261" s="1">
        <v>4</v>
      </c>
      <c r="C261">
        <v>1</v>
      </c>
      <c r="D261" s="1">
        <v>14393</v>
      </c>
      <c r="E261" s="4" t="s">
        <v>42</v>
      </c>
      <c r="F261" s="4" t="s">
        <v>895</v>
      </c>
      <c r="G261" s="1">
        <v>2</v>
      </c>
      <c r="H261" s="1">
        <v>89</v>
      </c>
      <c r="I261" t="s">
        <v>1567</v>
      </c>
      <c r="K261" t="s">
        <v>1568</v>
      </c>
      <c r="N261" t="s">
        <v>46</v>
      </c>
      <c r="O261" t="s">
        <v>950</v>
      </c>
      <c r="Q261" s="3">
        <v>1</v>
      </c>
      <c r="R261" s="3">
        <v>1</v>
      </c>
      <c r="S261" s="3" t="s">
        <v>900</v>
      </c>
      <c r="T261" s="3">
        <v>0</v>
      </c>
      <c r="U261" s="3" t="s">
        <v>900</v>
      </c>
      <c r="V261" s="3">
        <v>0</v>
      </c>
      <c r="W261" s="3"/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/>
      <c r="AG261" s="3"/>
      <c r="AH261" t="s">
        <v>47</v>
      </c>
      <c r="AI261" t="s">
        <v>48</v>
      </c>
      <c r="AJ261" s="3"/>
      <c r="AM261" t="s">
        <v>1569</v>
      </c>
      <c r="AN261">
        <v>-122.50683418</v>
      </c>
      <c r="AO261">
        <v>37.77384077</v>
      </c>
    </row>
    <row r="262" spans="1:41">
      <c r="A262" s="4">
        <v>43902</v>
      </c>
      <c r="B262" s="1">
        <v>4</v>
      </c>
      <c r="C262">
        <v>1</v>
      </c>
      <c r="D262" s="1">
        <v>14393</v>
      </c>
      <c r="E262" s="4" t="s">
        <v>42</v>
      </c>
      <c r="F262" s="4" t="s">
        <v>895</v>
      </c>
      <c r="G262" s="1">
        <v>2</v>
      </c>
      <c r="H262" s="1">
        <v>90</v>
      </c>
      <c r="I262" t="s">
        <v>1567</v>
      </c>
      <c r="K262" t="s">
        <v>1568</v>
      </c>
      <c r="N262" t="s">
        <v>46</v>
      </c>
      <c r="O262" t="s">
        <v>950</v>
      </c>
      <c r="Q262" s="3">
        <v>1</v>
      </c>
      <c r="R262" s="3">
        <v>1</v>
      </c>
      <c r="S262" s="3" t="s">
        <v>900</v>
      </c>
      <c r="T262" s="3">
        <v>0</v>
      </c>
      <c r="U262" s="3" t="s">
        <v>900</v>
      </c>
      <c r="V262" s="3">
        <v>0</v>
      </c>
      <c r="W262" s="3"/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/>
      <c r="AG262" s="3"/>
      <c r="AH262" t="s">
        <v>47</v>
      </c>
      <c r="AI262" t="s">
        <v>48</v>
      </c>
      <c r="AJ262" s="3"/>
      <c r="AM262" t="s">
        <v>1570</v>
      </c>
      <c r="AN262">
        <v>-122.50683418</v>
      </c>
      <c r="AO262">
        <v>37.77384077</v>
      </c>
    </row>
    <row r="263" spans="1:41">
      <c r="A263" s="4">
        <v>43902</v>
      </c>
      <c r="B263" s="1">
        <v>4</v>
      </c>
      <c r="C263">
        <v>1</v>
      </c>
      <c r="D263" s="1">
        <v>14393</v>
      </c>
      <c r="E263" s="4" t="s">
        <v>42</v>
      </c>
      <c r="F263" s="4" t="s">
        <v>895</v>
      </c>
      <c r="G263" s="1">
        <v>2</v>
      </c>
      <c r="H263" s="1" t="s">
        <v>1399</v>
      </c>
      <c r="I263">
        <v>762</v>
      </c>
      <c r="K263" t="s">
        <v>1568</v>
      </c>
      <c r="N263" t="s">
        <v>46</v>
      </c>
      <c r="O263" t="s">
        <v>968</v>
      </c>
      <c r="Q263" s="3">
        <v>1</v>
      </c>
      <c r="R263" s="3">
        <v>1</v>
      </c>
      <c r="S263" s="3">
        <v>0</v>
      </c>
      <c r="T263" s="3">
        <v>0</v>
      </c>
      <c r="U263" s="3">
        <v>0</v>
      </c>
      <c r="V263" s="3" t="s">
        <v>900</v>
      </c>
      <c r="W263" s="3"/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/>
      <c r="AG263" s="3"/>
      <c r="AH263" t="s">
        <v>47</v>
      </c>
      <c r="AI263" t="s">
        <v>48</v>
      </c>
      <c r="AJ263" s="3"/>
      <c r="AM263" t="s">
        <v>1571</v>
      </c>
      <c r="AN263">
        <v>-122.50680645</v>
      </c>
      <c r="AO263">
        <v>37.774078469999999</v>
      </c>
    </row>
    <row r="264" spans="1:41">
      <c r="A264" s="4">
        <v>43902</v>
      </c>
      <c r="B264" s="1">
        <v>4</v>
      </c>
      <c r="C264">
        <v>1</v>
      </c>
      <c r="D264" s="1">
        <v>14393</v>
      </c>
      <c r="E264" s="4" t="s">
        <v>42</v>
      </c>
      <c r="F264" s="4" t="s">
        <v>895</v>
      </c>
      <c r="G264" s="1">
        <v>2</v>
      </c>
      <c r="H264" s="1" t="s">
        <v>1402</v>
      </c>
      <c r="I264" t="s">
        <v>1572</v>
      </c>
      <c r="K264" t="s">
        <v>1568</v>
      </c>
      <c r="N264" t="s">
        <v>46</v>
      </c>
      <c r="O264" t="s">
        <v>1003</v>
      </c>
      <c r="Q264" s="3">
        <v>1</v>
      </c>
      <c r="R264" s="3">
        <v>1</v>
      </c>
      <c r="S264" s="3" t="s">
        <v>590</v>
      </c>
      <c r="T264" s="3" t="s">
        <v>590</v>
      </c>
      <c r="U264" s="3">
        <v>0</v>
      </c>
      <c r="V264" s="3">
        <v>0</v>
      </c>
      <c r="W264" s="3"/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/>
      <c r="AG264" s="3"/>
      <c r="AH264" t="s">
        <v>47</v>
      </c>
      <c r="AI264" t="s">
        <v>48</v>
      </c>
      <c r="AJ264" s="3"/>
      <c r="AM264" t="s">
        <v>1573</v>
      </c>
      <c r="AN264">
        <v>-122.50682448000001</v>
      </c>
      <c r="AO264">
        <v>37.774216459999998</v>
      </c>
    </row>
    <row r="265" spans="1:41">
      <c r="A265" s="4">
        <v>43902</v>
      </c>
      <c r="B265" s="1">
        <v>4</v>
      </c>
      <c r="C265">
        <v>1</v>
      </c>
      <c r="D265" s="1">
        <v>14393</v>
      </c>
      <c r="E265" s="4" t="s">
        <v>42</v>
      </c>
      <c r="F265" s="4" t="s">
        <v>895</v>
      </c>
      <c r="G265" s="1">
        <v>2</v>
      </c>
      <c r="H265" s="1" t="s">
        <v>1404</v>
      </c>
      <c r="I265">
        <v>746</v>
      </c>
      <c r="K265" t="s">
        <v>1027</v>
      </c>
      <c r="N265" t="s">
        <v>46</v>
      </c>
      <c r="O265" t="s">
        <v>984</v>
      </c>
      <c r="Q265" s="3">
        <v>1</v>
      </c>
      <c r="R265" s="3">
        <v>1</v>
      </c>
      <c r="S265" s="3">
        <v>0</v>
      </c>
      <c r="T265" s="3">
        <v>0</v>
      </c>
      <c r="U265" s="3">
        <v>0</v>
      </c>
      <c r="V265" s="3" t="s">
        <v>590</v>
      </c>
      <c r="W265" s="3"/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/>
      <c r="AG265" s="3"/>
      <c r="AH265" t="s">
        <v>88</v>
      </c>
      <c r="AI265" t="s">
        <v>48</v>
      </c>
      <c r="AJ265" s="3"/>
      <c r="AM265" t="s">
        <v>1574</v>
      </c>
      <c r="AN265">
        <v>-122.50683327</v>
      </c>
      <c r="AO265">
        <v>37.774384920000003</v>
      </c>
    </row>
    <row r="266" spans="1:41">
      <c r="A266" s="4">
        <v>43902</v>
      </c>
      <c r="B266" s="1">
        <v>4</v>
      </c>
      <c r="C266">
        <v>1</v>
      </c>
      <c r="D266" s="1">
        <v>14393</v>
      </c>
      <c r="E266" s="4" t="s">
        <v>42</v>
      </c>
      <c r="F266" s="4" t="s">
        <v>895</v>
      </c>
      <c r="G266" s="1">
        <v>2</v>
      </c>
      <c r="H266" s="1" t="s">
        <v>1408</v>
      </c>
      <c r="I266" t="s">
        <v>1575</v>
      </c>
      <c r="K266" t="s">
        <v>1027</v>
      </c>
      <c r="N266" t="s">
        <v>46</v>
      </c>
      <c r="O266" t="s">
        <v>1133</v>
      </c>
      <c r="Q266" s="3">
        <v>1</v>
      </c>
      <c r="R266" s="3">
        <v>1</v>
      </c>
      <c r="S266" s="3">
        <v>0</v>
      </c>
      <c r="T266" s="3">
        <v>0</v>
      </c>
      <c r="U266" s="3" t="s">
        <v>900</v>
      </c>
      <c r="V266" s="3" t="s">
        <v>900</v>
      </c>
      <c r="W266" s="3"/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/>
      <c r="AG266" s="3"/>
      <c r="AH266" t="s">
        <v>88</v>
      </c>
      <c r="AI266" t="s">
        <v>48</v>
      </c>
      <c r="AJ266" s="3"/>
      <c r="AL266" t="s">
        <v>1576</v>
      </c>
      <c r="AM266" t="s">
        <v>1577</v>
      </c>
      <c r="AN266">
        <v>-122.50685636999999</v>
      </c>
      <c r="AO266">
        <v>37.774498979999997</v>
      </c>
    </row>
    <row r="267" spans="1:41">
      <c r="A267" s="4">
        <v>43902</v>
      </c>
      <c r="B267" s="1">
        <v>4</v>
      </c>
      <c r="C267">
        <v>1</v>
      </c>
      <c r="D267" s="1">
        <v>14393</v>
      </c>
      <c r="E267" s="4" t="s">
        <v>42</v>
      </c>
      <c r="F267" s="4" t="s">
        <v>895</v>
      </c>
      <c r="G267" s="1">
        <v>2</v>
      </c>
      <c r="H267" s="1">
        <v>91</v>
      </c>
      <c r="I267">
        <v>730</v>
      </c>
      <c r="K267" t="s">
        <v>1027</v>
      </c>
      <c r="N267" t="s">
        <v>46</v>
      </c>
      <c r="O267" t="s">
        <v>966</v>
      </c>
      <c r="Q267" s="3">
        <v>1</v>
      </c>
      <c r="R267" s="3">
        <v>1</v>
      </c>
      <c r="S267" s="3">
        <v>0</v>
      </c>
      <c r="T267" s="3" t="s">
        <v>590</v>
      </c>
      <c r="U267" s="3" t="s">
        <v>590</v>
      </c>
      <c r="V267" s="3">
        <v>0</v>
      </c>
      <c r="W267" s="3"/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/>
      <c r="AG267" s="3"/>
      <c r="AH267" t="s">
        <v>88</v>
      </c>
      <c r="AI267" t="s">
        <v>48</v>
      </c>
      <c r="AJ267" s="3"/>
      <c r="AM267" t="s">
        <v>1578</v>
      </c>
      <c r="AN267">
        <v>-122.50683644</v>
      </c>
      <c r="AO267">
        <v>37.774662890000002</v>
      </c>
    </row>
    <row r="268" spans="1:41">
      <c r="A268" s="4">
        <v>43902</v>
      </c>
      <c r="B268" s="1">
        <v>4</v>
      </c>
      <c r="C268">
        <v>1</v>
      </c>
      <c r="D268" s="1">
        <v>14393</v>
      </c>
      <c r="E268" s="4" t="s">
        <v>42</v>
      </c>
      <c r="F268" s="4" t="s">
        <v>895</v>
      </c>
      <c r="G268" s="1">
        <v>2</v>
      </c>
      <c r="H268" s="1">
        <v>92</v>
      </c>
      <c r="I268" t="s">
        <v>1579</v>
      </c>
      <c r="K268" t="s">
        <v>1027</v>
      </c>
      <c r="N268" t="s">
        <v>46</v>
      </c>
      <c r="O268" t="s">
        <v>1064</v>
      </c>
      <c r="Q268" s="3">
        <v>1</v>
      </c>
      <c r="R268" s="3">
        <v>1</v>
      </c>
      <c r="S268" s="3" t="s">
        <v>900</v>
      </c>
      <c r="T268" s="3">
        <v>0</v>
      </c>
      <c r="U268" s="3" t="s">
        <v>900</v>
      </c>
      <c r="V268" s="3">
        <v>0</v>
      </c>
      <c r="W268" s="3"/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/>
      <c r="AG268" s="3"/>
      <c r="AH268" t="s">
        <v>88</v>
      </c>
      <c r="AI268" t="s">
        <v>48</v>
      </c>
      <c r="AJ268" s="3"/>
      <c r="AM268" t="s">
        <v>1580</v>
      </c>
      <c r="AN268">
        <v>-122.50686281</v>
      </c>
      <c r="AO268">
        <v>37.774720799999997</v>
      </c>
    </row>
    <row r="269" spans="1:41">
      <c r="A269" s="4">
        <v>43902</v>
      </c>
      <c r="B269" s="1">
        <v>4</v>
      </c>
      <c r="C269">
        <v>1</v>
      </c>
      <c r="D269" s="1">
        <v>14393</v>
      </c>
      <c r="E269" s="4" t="s">
        <v>42</v>
      </c>
      <c r="F269" s="4" t="s">
        <v>895</v>
      </c>
      <c r="G269" s="1">
        <v>2</v>
      </c>
      <c r="H269" s="1" t="s">
        <v>1412</v>
      </c>
      <c r="I269" t="s">
        <v>1581</v>
      </c>
      <c r="K269" t="s">
        <v>1027</v>
      </c>
      <c r="N269" t="s">
        <v>46</v>
      </c>
      <c r="O269" t="s">
        <v>1077</v>
      </c>
      <c r="Q269" s="3">
        <v>1</v>
      </c>
      <c r="R269" s="3">
        <v>1</v>
      </c>
      <c r="S269" s="3">
        <v>0</v>
      </c>
      <c r="T269" s="3" t="s">
        <v>590</v>
      </c>
      <c r="U269" s="3" t="s">
        <v>900</v>
      </c>
      <c r="V269" s="3">
        <v>0</v>
      </c>
      <c r="W269" s="3"/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/>
      <c r="AG269" s="3"/>
      <c r="AH269" t="s">
        <v>88</v>
      </c>
      <c r="AI269" t="s">
        <v>48</v>
      </c>
      <c r="AJ269" s="3"/>
      <c r="AM269" t="s">
        <v>1582</v>
      </c>
      <c r="AN269">
        <v>-122.5068751</v>
      </c>
      <c r="AO269">
        <v>37.774906770000001</v>
      </c>
    </row>
    <row r="270" spans="1:41">
      <c r="A270" s="4">
        <v>43902</v>
      </c>
      <c r="B270" s="1">
        <v>4</v>
      </c>
      <c r="C270">
        <v>1</v>
      </c>
      <c r="D270" s="1">
        <v>14393</v>
      </c>
      <c r="E270" s="4" t="s">
        <v>42</v>
      </c>
      <c r="F270" s="4" t="s">
        <v>895</v>
      </c>
      <c r="G270" s="1">
        <v>2</v>
      </c>
      <c r="H270" s="1" t="s">
        <v>1415</v>
      </c>
      <c r="I270">
        <v>712</v>
      </c>
      <c r="K270" t="s">
        <v>1027</v>
      </c>
      <c r="N270" t="s">
        <v>46</v>
      </c>
      <c r="O270" t="s">
        <v>984</v>
      </c>
      <c r="Q270" s="3">
        <v>1</v>
      </c>
      <c r="R270" s="3">
        <v>1</v>
      </c>
      <c r="S270" s="3">
        <v>0</v>
      </c>
      <c r="T270" s="3" t="s">
        <v>590</v>
      </c>
      <c r="U270" s="3">
        <v>0</v>
      </c>
      <c r="V270" s="3">
        <v>0</v>
      </c>
      <c r="W270" s="3"/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/>
      <c r="AG270" s="3"/>
      <c r="AH270" t="s">
        <v>88</v>
      </c>
      <c r="AI270" t="s">
        <v>48</v>
      </c>
      <c r="AJ270" s="3"/>
      <c r="AM270" t="s">
        <v>1583</v>
      </c>
      <c r="AN270">
        <v>-122.50688221</v>
      </c>
      <c r="AO270">
        <v>37.775020150000003</v>
      </c>
    </row>
    <row r="271" spans="1:41">
      <c r="A271" s="4">
        <v>43902</v>
      </c>
      <c r="B271" s="1">
        <v>4</v>
      </c>
      <c r="C271">
        <v>1</v>
      </c>
      <c r="D271" s="1">
        <v>14393</v>
      </c>
      <c r="E271" s="4" t="s">
        <v>42</v>
      </c>
      <c r="F271" s="4" t="s">
        <v>895</v>
      </c>
      <c r="G271" s="1">
        <v>2</v>
      </c>
      <c r="H271" s="1" t="s">
        <v>1418</v>
      </c>
      <c r="I271" t="s">
        <v>1584</v>
      </c>
      <c r="K271" t="s">
        <v>1027</v>
      </c>
      <c r="N271" t="s">
        <v>46</v>
      </c>
      <c r="O271" t="s">
        <v>946</v>
      </c>
      <c r="Q271" s="3">
        <v>1</v>
      </c>
      <c r="R271" s="3">
        <v>1</v>
      </c>
      <c r="S271" s="3">
        <v>0</v>
      </c>
      <c r="T271" s="3">
        <v>0</v>
      </c>
      <c r="U271" s="3" t="s">
        <v>908</v>
      </c>
      <c r="V271" s="3">
        <v>0</v>
      </c>
      <c r="W271" s="3"/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/>
      <c r="AG271" s="3"/>
      <c r="AH271" t="s">
        <v>88</v>
      </c>
      <c r="AI271" t="s">
        <v>48</v>
      </c>
      <c r="AJ271" s="3"/>
      <c r="AM271" t="s">
        <v>1585</v>
      </c>
      <c r="AN271">
        <v>-122.50688683</v>
      </c>
      <c r="AO271">
        <v>37.775108330000002</v>
      </c>
    </row>
    <row r="272" spans="1:41">
      <c r="A272" s="4">
        <v>43902</v>
      </c>
      <c r="B272" s="1">
        <v>4</v>
      </c>
      <c r="C272">
        <v>1</v>
      </c>
      <c r="D272" s="1">
        <v>14393</v>
      </c>
      <c r="E272" s="4" t="s">
        <v>42</v>
      </c>
      <c r="F272" s="4" t="s">
        <v>895</v>
      </c>
      <c r="G272" s="1">
        <v>2</v>
      </c>
      <c r="H272" s="1" t="s">
        <v>1420</v>
      </c>
      <c r="I272">
        <v>4500</v>
      </c>
      <c r="K272" t="s">
        <v>2310</v>
      </c>
      <c r="N272" t="s">
        <v>46</v>
      </c>
      <c r="O272" t="s">
        <v>968</v>
      </c>
      <c r="Q272" s="3">
        <v>1</v>
      </c>
      <c r="R272" s="3">
        <v>1</v>
      </c>
      <c r="S272" s="3">
        <v>0</v>
      </c>
      <c r="T272" s="3">
        <v>0</v>
      </c>
      <c r="U272" s="3" t="s">
        <v>590</v>
      </c>
      <c r="V272" s="3">
        <v>0</v>
      </c>
      <c r="W272" s="3"/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/>
      <c r="AG272" s="3"/>
      <c r="AH272" t="s">
        <v>47</v>
      </c>
      <c r="AI272" t="s">
        <v>48</v>
      </c>
      <c r="AJ272" s="3"/>
      <c r="AM272" t="s">
        <v>1586</v>
      </c>
      <c r="AN272">
        <v>-122.50712206999999</v>
      </c>
      <c r="AO272">
        <v>37.7753601</v>
      </c>
    </row>
    <row r="273" spans="1:41">
      <c r="A273" s="4">
        <v>43902</v>
      </c>
      <c r="B273" s="1">
        <v>4</v>
      </c>
      <c r="C273">
        <v>1</v>
      </c>
      <c r="D273" s="1">
        <v>14393</v>
      </c>
      <c r="E273" s="4" t="s">
        <v>42</v>
      </c>
      <c r="F273" s="4" t="s">
        <v>895</v>
      </c>
      <c r="G273" s="1">
        <v>2</v>
      </c>
      <c r="H273" s="1">
        <v>93</v>
      </c>
      <c r="I273">
        <v>4508</v>
      </c>
      <c r="K273" t="s">
        <v>2310</v>
      </c>
      <c r="N273" t="s">
        <v>46</v>
      </c>
      <c r="O273" t="s">
        <v>973</v>
      </c>
      <c r="Q273" s="3">
        <v>1</v>
      </c>
      <c r="R273" s="3">
        <v>1</v>
      </c>
      <c r="S273" s="3">
        <v>0</v>
      </c>
      <c r="T273" s="3">
        <v>0</v>
      </c>
      <c r="U273" s="3" t="s">
        <v>590</v>
      </c>
      <c r="V273" s="3" t="s">
        <v>590</v>
      </c>
      <c r="W273" s="3"/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/>
      <c r="AG273" s="3"/>
      <c r="AH273" t="s">
        <v>47</v>
      </c>
      <c r="AI273" t="s">
        <v>48</v>
      </c>
      <c r="AJ273" s="3"/>
      <c r="AM273" t="s">
        <v>1587</v>
      </c>
      <c r="AN273">
        <v>-122.50730283999999</v>
      </c>
      <c r="AO273">
        <v>37.775346519999999</v>
      </c>
    </row>
    <row r="274" spans="1:41">
      <c r="A274" s="4">
        <v>43902</v>
      </c>
      <c r="B274" s="1">
        <v>4</v>
      </c>
      <c r="C274">
        <v>1</v>
      </c>
      <c r="D274" s="1">
        <v>14393</v>
      </c>
      <c r="E274" s="4" t="s">
        <v>42</v>
      </c>
      <c r="F274" s="4" t="s">
        <v>895</v>
      </c>
      <c r="G274" s="1">
        <v>2</v>
      </c>
      <c r="H274" s="1">
        <v>94</v>
      </c>
      <c r="I274">
        <v>4524</v>
      </c>
      <c r="K274" t="s">
        <v>2310</v>
      </c>
      <c r="N274" t="s">
        <v>46</v>
      </c>
      <c r="O274" t="s">
        <v>1014</v>
      </c>
      <c r="Q274" s="3">
        <v>1</v>
      </c>
      <c r="R274" s="3">
        <v>1</v>
      </c>
      <c r="S274" s="3" t="s">
        <v>590</v>
      </c>
      <c r="T274" s="3">
        <v>0</v>
      </c>
      <c r="U274" s="3" t="s">
        <v>590</v>
      </c>
      <c r="V274" s="3">
        <v>0</v>
      </c>
      <c r="W274" s="3"/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/>
      <c r="AG274" s="3"/>
      <c r="AH274" t="s">
        <v>47</v>
      </c>
      <c r="AI274" t="s">
        <v>48</v>
      </c>
      <c r="AJ274" s="3"/>
      <c r="AM274" t="s">
        <v>1588</v>
      </c>
      <c r="AN274">
        <v>-122.50744558</v>
      </c>
      <c r="AO274">
        <v>37.775361109999999</v>
      </c>
    </row>
    <row r="275" spans="1:41">
      <c r="A275" s="4">
        <v>43902</v>
      </c>
      <c r="B275" s="1">
        <v>4</v>
      </c>
      <c r="C275">
        <v>1</v>
      </c>
      <c r="D275" s="1">
        <v>14393</v>
      </c>
      <c r="E275" s="4" t="s">
        <v>42</v>
      </c>
      <c r="F275" s="4" t="s">
        <v>895</v>
      </c>
      <c r="G275" s="1">
        <v>2</v>
      </c>
      <c r="H275" s="1" t="s">
        <v>1423</v>
      </c>
      <c r="I275">
        <v>4530</v>
      </c>
      <c r="K275" t="s">
        <v>2310</v>
      </c>
      <c r="N275" t="s">
        <v>46</v>
      </c>
      <c r="O275" t="s">
        <v>973</v>
      </c>
      <c r="Q275" s="3">
        <v>1</v>
      </c>
      <c r="R275" s="3">
        <v>1</v>
      </c>
      <c r="S275" s="3">
        <v>0</v>
      </c>
      <c r="T275" s="3">
        <v>0</v>
      </c>
      <c r="U275" s="3">
        <v>0</v>
      </c>
      <c r="V275" s="3" t="s">
        <v>900</v>
      </c>
      <c r="W275" s="3"/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/>
      <c r="AG275" s="3"/>
      <c r="AH275" t="s">
        <v>47</v>
      </c>
      <c r="AI275" t="s">
        <v>48</v>
      </c>
      <c r="AJ275" s="3"/>
      <c r="AM275" t="s">
        <v>1589</v>
      </c>
      <c r="AN275">
        <v>-122.50755153999999</v>
      </c>
      <c r="AO275">
        <v>37.775351909999998</v>
      </c>
    </row>
    <row r="276" spans="1:41">
      <c r="A276" s="4">
        <v>43902</v>
      </c>
      <c r="B276" s="1">
        <v>4</v>
      </c>
      <c r="C276">
        <v>1</v>
      </c>
      <c r="D276" s="1">
        <v>14393</v>
      </c>
      <c r="E276" s="4" t="s">
        <v>42</v>
      </c>
      <c r="F276" s="4" t="s">
        <v>895</v>
      </c>
      <c r="G276" s="1">
        <v>2</v>
      </c>
      <c r="H276" s="1" t="s">
        <v>1425</v>
      </c>
      <c r="I276">
        <v>4550</v>
      </c>
      <c r="K276" t="s">
        <v>2310</v>
      </c>
      <c r="N276" t="s">
        <v>46</v>
      </c>
      <c r="O276" t="s">
        <v>1014</v>
      </c>
      <c r="Q276" s="3">
        <v>1</v>
      </c>
      <c r="R276" s="3">
        <v>1</v>
      </c>
      <c r="S276" s="3">
        <v>0</v>
      </c>
      <c r="T276" s="3">
        <v>0</v>
      </c>
      <c r="U276" s="3" t="s">
        <v>590</v>
      </c>
      <c r="V276" s="3">
        <v>0</v>
      </c>
      <c r="W276" s="3"/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/>
      <c r="AG276" s="3"/>
      <c r="AH276" t="s">
        <v>47</v>
      </c>
      <c r="AI276" t="s">
        <v>48</v>
      </c>
      <c r="AJ276" s="3"/>
      <c r="AL276" t="s">
        <v>1590</v>
      </c>
      <c r="AM276" t="s">
        <v>1591</v>
      </c>
      <c r="AN276">
        <v>-122.50777443</v>
      </c>
      <c r="AO276">
        <v>37.77531381</v>
      </c>
    </row>
    <row r="277" spans="1:41">
      <c r="A277" s="4">
        <v>43902</v>
      </c>
      <c r="B277" s="1">
        <v>4</v>
      </c>
      <c r="C277">
        <v>1</v>
      </c>
      <c r="D277" s="1">
        <v>14393</v>
      </c>
      <c r="E277" s="4" t="s">
        <v>42</v>
      </c>
      <c r="F277" s="4" t="s">
        <v>895</v>
      </c>
      <c r="G277" s="1">
        <v>2</v>
      </c>
      <c r="H277" s="1" t="s">
        <v>1429</v>
      </c>
      <c r="I277">
        <v>4660</v>
      </c>
      <c r="K277" t="s">
        <v>2310</v>
      </c>
      <c r="N277" t="s">
        <v>46</v>
      </c>
      <c r="O277" t="s">
        <v>1017</v>
      </c>
      <c r="Q277" s="3">
        <v>1</v>
      </c>
      <c r="R277" s="3">
        <v>1</v>
      </c>
      <c r="S277" s="3">
        <v>0</v>
      </c>
      <c r="T277" s="3">
        <v>0</v>
      </c>
      <c r="U277" s="3">
        <v>0</v>
      </c>
      <c r="V277" s="3" t="s">
        <v>590</v>
      </c>
      <c r="W277" s="3"/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/>
      <c r="AG277" s="3"/>
      <c r="AH277" t="s">
        <v>88</v>
      </c>
      <c r="AI277" t="s">
        <v>48</v>
      </c>
      <c r="AJ277" s="3"/>
      <c r="AM277" t="s">
        <v>1592</v>
      </c>
      <c r="AN277">
        <v>-122.50848014</v>
      </c>
      <c r="AO277">
        <v>37.77525661</v>
      </c>
    </row>
    <row r="278" spans="1:41">
      <c r="A278" s="4">
        <v>43902</v>
      </c>
      <c r="B278" s="1">
        <v>4</v>
      </c>
      <c r="C278">
        <v>1</v>
      </c>
      <c r="D278" s="1">
        <v>14393</v>
      </c>
      <c r="E278" s="4" t="s">
        <v>42</v>
      </c>
      <c r="F278" s="4" t="s">
        <v>895</v>
      </c>
      <c r="G278" s="1">
        <v>2</v>
      </c>
      <c r="H278" s="1" t="s">
        <v>1432</v>
      </c>
      <c r="I278">
        <v>4630</v>
      </c>
      <c r="K278" t="s">
        <v>2310</v>
      </c>
      <c r="N278" t="s">
        <v>46</v>
      </c>
      <c r="O278" t="s">
        <v>1003</v>
      </c>
      <c r="Q278" s="3">
        <v>1</v>
      </c>
      <c r="R278" s="3">
        <v>1</v>
      </c>
      <c r="S278" s="3">
        <v>0</v>
      </c>
      <c r="T278" s="3">
        <v>0</v>
      </c>
      <c r="U278" s="3">
        <v>0</v>
      </c>
      <c r="V278" s="3" t="s">
        <v>590</v>
      </c>
      <c r="W278" s="3"/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/>
      <c r="AG278" s="3"/>
      <c r="AH278" t="s">
        <v>88</v>
      </c>
      <c r="AI278" t="s">
        <v>48</v>
      </c>
      <c r="AJ278" s="3"/>
      <c r="AM278" t="s">
        <v>1593</v>
      </c>
      <c r="AN278">
        <v>-122.50851604</v>
      </c>
      <c r="AO278">
        <v>37.775270900000002</v>
      </c>
    </row>
    <row r="279" spans="1:41">
      <c r="A279" s="4">
        <v>43902</v>
      </c>
      <c r="B279" s="1">
        <v>4</v>
      </c>
      <c r="C279">
        <v>1</v>
      </c>
      <c r="D279" s="1">
        <v>14393</v>
      </c>
      <c r="E279" s="4" t="s">
        <v>42</v>
      </c>
      <c r="F279" s="4" t="s">
        <v>895</v>
      </c>
      <c r="G279" s="1">
        <v>2</v>
      </c>
      <c r="H279" s="1">
        <v>95</v>
      </c>
      <c r="I279">
        <v>4650</v>
      </c>
      <c r="K279" t="s">
        <v>2310</v>
      </c>
      <c r="N279" t="s">
        <v>46</v>
      </c>
      <c r="O279" t="s">
        <v>1077</v>
      </c>
      <c r="Q279" s="3">
        <v>1</v>
      </c>
      <c r="R279" s="3">
        <v>1</v>
      </c>
      <c r="S279" s="3">
        <v>0</v>
      </c>
      <c r="T279" s="3">
        <v>0</v>
      </c>
      <c r="U279" s="3" t="s">
        <v>900</v>
      </c>
      <c r="V279" s="3">
        <v>0</v>
      </c>
      <c r="W279" s="3"/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/>
      <c r="AG279" s="3"/>
      <c r="AH279" t="s">
        <v>88</v>
      </c>
      <c r="AI279" t="s">
        <v>50</v>
      </c>
      <c r="AJ279" s="3"/>
      <c r="AM279" t="s">
        <v>1594</v>
      </c>
      <c r="AN279">
        <v>-122.50891813</v>
      </c>
      <c r="AO279">
        <v>37.775289659999999</v>
      </c>
    </row>
    <row r="280" spans="1:41">
      <c r="A280" s="4">
        <v>43902</v>
      </c>
      <c r="B280" s="1">
        <v>4</v>
      </c>
      <c r="C280">
        <v>1</v>
      </c>
      <c r="D280" s="1">
        <v>14393</v>
      </c>
      <c r="E280" s="4" t="s">
        <v>42</v>
      </c>
      <c r="F280" s="4" t="s">
        <v>895</v>
      </c>
      <c r="G280" s="1">
        <v>2</v>
      </c>
      <c r="H280" s="1">
        <v>96</v>
      </c>
      <c r="K280" t="s">
        <v>2319</v>
      </c>
      <c r="N280" t="s">
        <v>46</v>
      </c>
      <c r="O280" t="s">
        <v>930</v>
      </c>
      <c r="Q280" s="3">
        <v>1</v>
      </c>
      <c r="R280" s="3">
        <v>1</v>
      </c>
      <c r="S280" s="3">
        <v>0</v>
      </c>
      <c r="T280" s="3">
        <v>0</v>
      </c>
      <c r="U280" s="3">
        <v>0</v>
      </c>
      <c r="V280" s="3">
        <v>0</v>
      </c>
      <c r="W280" s="3"/>
      <c r="X280" s="3" t="s">
        <v>590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/>
      <c r="AG280" s="3"/>
      <c r="AH280" t="s">
        <v>47</v>
      </c>
      <c r="AI280" t="s">
        <v>48</v>
      </c>
      <c r="AJ280" s="3" t="s">
        <v>135</v>
      </c>
      <c r="AM280" t="s">
        <v>1596</v>
      </c>
      <c r="AN280">
        <v>-122.50939408000001</v>
      </c>
      <c r="AO280">
        <v>37.778964100000003</v>
      </c>
    </row>
    <row r="281" spans="1:41">
      <c r="A281" s="4">
        <v>43902</v>
      </c>
      <c r="B281" s="1">
        <v>4</v>
      </c>
      <c r="C281">
        <v>1</v>
      </c>
      <c r="D281" s="1">
        <v>14393</v>
      </c>
      <c r="E281" s="4" t="s">
        <v>42</v>
      </c>
      <c r="F281" s="4" t="s">
        <v>895</v>
      </c>
      <c r="G281" s="1">
        <v>2</v>
      </c>
      <c r="H281" s="1" t="s">
        <v>1435</v>
      </c>
      <c r="I281">
        <v>545</v>
      </c>
      <c r="K281" t="s">
        <v>945</v>
      </c>
      <c r="N281" t="s">
        <v>46</v>
      </c>
      <c r="O281" t="s">
        <v>1104</v>
      </c>
      <c r="Q281" s="3">
        <v>1</v>
      </c>
      <c r="R281" s="3">
        <v>1</v>
      </c>
      <c r="S281" s="3">
        <v>0</v>
      </c>
      <c r="T281" s="3">
        <v>0</v>
      </c>
      <c r="U281" s="3">
        <v>0</v>
      </c>
      <c r="V281" s="3" t="s">
        <v>590</v>
      </c>
      <c r="W281" s="3" t="s">
        <v>590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/>
      <c r="AG281" s="3"/>
      <c r="AH281" t="s">
        <v>47</v>
      </c>
      <c r="AI281" t="s">
        <v>50</v>
      </c>
      <c r="AJ281" s="3"/>
      <c r="AM281" t="s">
        <v>1597</v>
      </c>
      <c r="AN281">
        <v>-122.50944017</v>
      </c>
      <c r="AO281">
        <v>37.779609729999997</v>
      </c>
    </row>
    <row r="282" spans="1:41">
      <c r="A282" s="4">
        <v>43902</v>
      </c>
      <c r="B282" s="1">
        <v>4</v>
      </c>
      <c r="C282">
        <v>1</v>
      </c>
      <c r="D282" s="1">
        <v>14393</v>
      </c>
      <c r="E282" s="4" t="s">
        <v>42</v>
      </c>
      <c r="F282" s="4" t="s">
        <v>895</v>
      </c>
      <c r="G282" s="1">
        <v>2</v>
      </c>
      <c r="H282" s="1" t="s">
        <v>1439</v>
      </c>
      <c r="I282">
        <v>902</v>
      </c>
      <c r="K282" t="s">
        <v>945</v>
      </c>
      <c r="N282" t="s">
        <v>46</v>
      </c>
      <c r="O282" t="s">
        <v>1229</v>
      </c>
      <c r="Q282" s="3">
        <v>1</v>
      </c>
      <c r="R282" s="3">
        <v>1</v>
      </c>
      <c r="S282" s="3">
        <v>0</v>
      </c>
      <c r="T282" s="3">
        <v>0</v>
      </c>
      <c r="U282" s="3">
        <v>0</v>
      </c>
      <c r="V282" s="3" t="s">
        <v>900</v>
      </c>
      <c r="W282" s="3"/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/>
      <c r="AG282" s="3"/>
      <c r="AH282" t="s">
        <v>88</v>
      </c>
      <c r="AI282" t="s">
        <v>48</v>
      </c>
      <c r="AJ282" s="3"/>
      <c r="AL282" t="s">
        <v>1598</v>
      </c>
      <c r="AM282" t="s">
        <v>1599</v>
      </c>
      <c r="AN282">
        <v>-122.51272178000001</v>
      </c>
      <c r="AO282">
        <v>37.779141240000001</v>
      </c>
    </row>
    <row r="283" spans="1:41">
      <c r="A283" s="4">
        <v>43902</v>
      </c>
      <c r="B283" s="1">
        <v>4</v>
      </c>
      <c r="C283">
        <v>1</v>
      </c>
      <c r="D283" s="1">
        <v>14393</v>
      </c>
      <c r="E283" s="4" t="s">
        <v>42</v>
      </c>
      <c r="F283" s="4" t="s">
        <v>895</v>
      </c>
      <c r="G283" s="1">
        <v>2</v>
      </c>
      <c r="H283" s="1" t="s">
        <v>1443</v>
      </c>
      <c r="I283" t="s">
        <v>2320</v>
      </c>
      <c r="K283" t="s">
        <v>937</v>
      </c>
      <c r="N283" t="s">
        <v>46</v>
      </c>
      <c r="P283" t="s">
        <v>1600</v>
      </c>
      <c r="Q283" s="3">
        <v>6</v>
      </c>
      <c r="R283" s="3">
        <v>6</v>
      </c>
      <c r="S283" s="3">
        <v>0</v>
      </c>
      <c r="T283" s="3">
        <v>0</v>
      </c>
      <c r="U283" s="3">
        <v>0</v>
      </c>
      <c r="V283" s="3">
        <v>0</v>
      </c>
      <c r="W283" s="3"/>
      <c r="X283" s="3">
        <v>6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3"/>
      <c r="AG283" s="3"/>
      <c r="AH283" t="s">
        <v>47</v>
      </c>
      <c r="AI283" t="s">
        <v>50</v>
      </c>
      <c r="AJ283" s="3"/>
      <c r="AL283" t="s">
        <v>1601</v>
      </c>
      <c r="AM283" t="s">
        <v>1602</v>
      </c>
      <c r="AN283">
        <v>-122.51176185</v>
      </c>
      <c r="AO283">
        <v>37.776122819999998</v>
      </c>
    </row>
    <row r="284" spans="1:41">
      <c r="A284" s="4">
        <v>43902</v>
      </c>
      <c r="B284" s="1">
        <v>4</v>
      </c>
      <c r="C284">
        <v>1</v>
      </c>
      <c r="D284" s="1">
        <v>14393</v>
      </c>
      <c r="E284" s="4" t="s">
        <v>42</v>
      </c>
      <c r="F284" s="4" t="s">
        <v>895</v>
      </c>
      <c r="G284" s="1">
        <v>2</v>
      </c>
      <c r="H284" s="1" t="s">
        <v>1786</v>
      </c>
      <c r="I284">
        <v>850</v>
      </c>
      <c r="K284" t="s">
        <v>921</v>
      </c>
      <c r="N284" t="s">
        <v>46</v>
      </c>
      <c r="O284" t="s">
        <v>1157</v>
      </c>
      <c r="Q284" s="3">
        <v>2</v>
      </c>
      <c r="R284" s="3">
        <v>2</v>
      </c>
      <c r="S284" s="3">
        <v>0</v>
      </c>
      <c r="T284" s="3">
        <v>0</v>
      </c>
      <c r="U284" s="3">
        <v>0</v>
      </c>
      <c r="V284" s="3">
        <v>0</v>
      </c>
      <c r="W284" s="3"/>
      <c r="X284" s="3" t="s">
        <v>904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/>
      <c r="AG284" s="3"/>
      <c r="AH284" t="s">
        <v>47</v>
      </c>
      <c r="AI284" t="s">
        <v>50</v>
      </c>
      <c r="AJ284" s="3" t="s">
        <v>135</v>
      </c>
      <c r="AL284" t="s">
        <v>1603</v>
      </c>
      <c r="AM284" t="s">
        <v>1604</v>
      </c>
      <c r="AN284">
        <v>-122.50997904</v>
      </c>
      <c r="AO284">
        <v>37.771967850000003</v>
      </c>
    </row>
    <row r="285" spans="1:41">
      <c r="A285" s="4">
        <v>43902</v>
      </c>
      <c r="B285" s="1">
        <v>4</v>
      </c>
      <c r="C285">
        <v>1</v>
      </c>
      <c r="D285" s="1">
        <v>14393</v>
      </c>
      <c r="E285" s="4" t="s">
        <v>42</v>
      </c>
      <c r="F285" s="4" t="s">
        <v>895</v>
      </c>
      <c r="G285" s="1">
        <v>2</v>
      </c>
      <c r="H285" s="1">
        <v>97</v>
      </c>
      <c r="I285">
        <v>4645</v>
      </c>
      <c r="K285" t="s">
        <v>2310</v>
      </c>
      <c r="N285" t="s">
        <v>53</v>
      </c>
      <c r="O285" t="s">
        <v>1036</v>
      </c>
      <c r="Q285" s="3">
        <v>1</v>
      </c>
      <c r="R285" s="3">
        <v>1</v>
      </c>
      <c r="S285" s="3">
        <v>0</v>
      </c>
      <c r="T285" s="3">
        <v>0</v>
      </c>
      <c r="U285" s="3" t="s">
        <v>590</v>
      </c>
      <c r="V285" s="3" t="s">
        <v>900</v>
      </c>
      <c r="W285" s="3"/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/>
      <c r="AG285" s="3"/>
      <c r="AH285" t="s">
        <v>88</v>
      </c>
      <c r="AI285" t="s">
        <v>48</v>
      </c>
      <c r="AJ285" s="3" t="s">
        <v>135</v>
      </c>
      <c r="AL285" t="s">
        <v>1381</v>
      </c>
      <c r="AM285" t="s">
        <v>1605</v>
      </c>
      <c r="AN285">
        <v>-122.50881387</v>
      </c>
      <c r="AO285">
        <v>37.775183990000002</v>
      </c>
    </row>
    <row r="286" spans="1:41">
      <c r="A286" s="4">
        <v>43902</v>
      </c>
      <c r="B286" s="1">
        <v>4</v>
      </c>
      <c r="C286">
        <v>1</v>
      </c>
      <c r="D286" s="1">
        <v>14393</v>
      </c>
      <c r="E286" s="4" t="s">
        <v>42</v>
      </c>
      <c r="F286" s="4" t="s">
        <v>895</v>
      </c>
      <c r="G286" s="1">
        <v>2</v>
      </c>
      <c r="H286" s="1">
        <v>98</v>
      </c>
      <c r="I286">
        <v>1532</v>
      </c>
      <c r="K286" t="s">
        <v>2310</v>
      </c>
      <c r="N286" t="s">
        <v>46</v>
      </c>
      <c r="O286" t="s">
        <v>964</v>
      </c>
      <c r="Q286" s="3">
        <v>1</v>
      </c>
      <c r="R286" s="3">
        <v>1</v>
      </c>
      <c r="S286" s="3" t="s">
        <v>590</v>
      </c>
      <c r="T286" s="3">
        <v>0</v>
      </c>
      <c r="U286" s="3">
        <v>0</v>
      </c>
      <c r="V286" s="3">
        <v>0</v>
      </c>
      <c r="W286" s="3"/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/>
      <c r="AG286" s="3"/>
      <c r="AH286" t="s">
        <v>47</v>
      </c>
      <c r="AI286" t="s">
        <v>48</v>
      </c>
      <c r="AJ286" s="3"/>
      <c r="AM286" t="s">
        <v>1606</v>
      </c>
      <c r="AN286">
        <v>-122.50759887</v>
      </c>
      <c r="AO286">
        <v>37.775168579999999</v>
      </c>
    </row>
    <row r="287" spans="1:41">
      <c r="A287" s="4">
        <v>43902</v>
      </c>
      <c r="B287" s="1">
        <v>4</v>
      </c>
      <c r="C287">
        <v>1</v>
      </c>
      <c r="D287" s="1">
        <v>14393</v>
      </c>
      <c r="E287" s="4" t="s">
        <v>42</v>
      </c>
      <c r="F287" s="4" t="s">
        <v>895</v>
      </c>
      <c r="G287" s="1">
        <v>2</v>
      </c>
      <c r="H287" s="1" t="s">
        <v>1788</v>
      </c>
      <c r="I287">
        <v>701</v>
      </c>
      <c r="K287" t="s">
        <v>1568</v>
      </c>
      <c r="N287" t="s">
        <v>46</v>
      </c>
      <c r="O287" t="s">
        <v>990</v>
      </c>
      <c r="Q287" s="3">
        <v>1</v>
      </c>
      <c r="R287" s="3">
        <v>1</v>
      </c>
      <c r="S287" s="3">
        <v>0</v>
      </c>
      <c r="T287" s="3" t="s">
        <v>590</v>
      </c>
      <c r="U287" s="3">
        <v>0</v>
      </c>
      <c r="V287" s="3">
        <v>0</v>
      </c>
      <c r="W287" s="3"/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/>
      <c r="AG287" s="3"/>
      <c r="AH287" t="s">
        <v>47</v>
      </c>
      <c r="AI287" t="s">
        <v>48</v>
      </c>
      <c r="AJ287" s="3"/>
      <c r="AL287" t="s">
        <v>1607</v>
      </c>
      <c r="AM287" t="s">
        <v>1608</v>
      </c>
      <c r="AN287">
        <v>-122.50728671</v>
      </c>
      <c r="AO287">
        <v>37.775174290000002</v>
      </c>
    </row>
    <row r="288" spans="1:41">
      <c r="A288" s="4">
        <v>43902</v>
      </c>
      <c r="B288" s="1">
        <v>4</v>
      </c>
      <c r="C288">
        <v>1</v>
      </c>
      <c r="D288" s="1">
        <v>14393</v>
      </c>
      <c r="E288" s="4" t="s">
        <v>42</v>
      </c>
      <c r="F288" s="4" t="s">
        <v>895</v>
      </c>
      <c r="G288" s="1">
        <v>2</v>
      </c>
      <c r="H288" s="1" t="s">
        <v>1790</v>
      </c>
      <c r="I288" t="s">
        <v>1609</v>
      </c>
      <c r="K288" t="s">
        <v>1568</v>
      </c>
      <c r="N288" t="s">
        <v>46</v>
      </c>
      <c r="O288" t="s">
        <v>1009</v>
      </c>
      <c r="Q288" s="3">
        <v>1</v>
      </c>
      <c r="R288" s="3">
        <v>1</v>
      </c>
      <c r="S288" s="3" t="s">
        <v>590</v>
      </c>
      <c r="T288" s="3" t="s">
        <v>590</v>
      </c>
      <c r="U288" s="3" t="s">
        <v>900</v>
      </c>
      <c r="V288" s="3">
        <v>0</v>
      </c>
      <c r="W288" s="3"/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/>
      <c r="AG288" s="3"/>
      <c r="AH288" t="s">
        <v>88</v>
      </c>
      <c r="AI288" t="s">
        <v>48</v>
      </c>
      <c r="AJ288" s="3"/>
      <c r="AM288" t="s">
        <v>1610</v>
      </c>
      <c r="AN288">
        <v>-122.50702075</v>
      </c>
      <c r="AO288">
        <v>37.775044319999999</v>
      </c>
    </row>
    <row r="289" spans="1:41">
      <c r="A289" s="4">
        <v>43902</v>
      </c>
      <c r="B289" s="1">
        <v>4</v>
      </c>
      <c r="C289">
        <v>1</v>
      </c>
      <c r="D289" s="1">
        <v>14393</v>
      </c>
      <c r="E289" s="4" t="s">
        <v>42</v>
      </c>
      <c r="F289" s="4" t="s">
        <v>895</v>
      </c>
      <c r="G289" s="1">
        <v>2</v>
      </c>
      <c r="H289" s="1" t="s">
        <v>1792</v>
      </c>
      <c r="I289">
        <v>715</v>
      </c>
      <c r="K289" t="s">
        <v>1568</v>
      </c>
      <c r="N289" t="s">
        <v>46</v>
      </c>
      <c r="O289" t="s">
        <v>1012</v>
      </c>
      <c r="Q289" s="3">
        <v>1</v>
      </c>
      <c r="R289" s="3">
        <v>1</v>
      </c>
      <c r="S289" s="3">
        <v>0</v>
      </c>
      <c r="T289" s="3">
        <v>0</v>
      </c>
      <c r="U289" s="3" t="s">
        <v>900</v>
      </c>
      <c r="V289" s="3">
        <v>0</v>
      </c>
      <c r="W289" s="3"/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/>
      <c r="AG289" s="3"/>
      <c r="AH289" t="s">
        <v>88</v>
      </c>
      <c r="AI289" t="s">
        <v>48</v>
      </c>
      <c r="AJ289" s="3"/>
      <c r="AM289" t="s">
        <v>1611</v>
      </c>
      <c r="AN289">
        <v>-122.50698357</v>
      </c>
      <c r="AO289">
        <v>37.774934109999997</v>
      </c>
    </row>
    <row r="290" spans="1:41">
      <c r="A290" s="4">
        <v>43902</v>
      </c>
      <c r="B290" s="1">
        <v>4</v>
      </c>
      <c r="C290">
        <v>1</v>
      </c>
      <c r="D290" s="1">
        <v>14393</v>
      </c>
      <c r="E290" s="4" t="s">
        <v>42</v>
      </c>
      <c r="F290" s="4" t="s">
        <v>895</v>
      </c>
      <c r="G290" s="1">
        <v>2</v>
      </c>
      <c r="H290" s="1" t="s">
        <v>1794</v>
      </c>
      <c r="I290">
        <v>737</v>
      </c>
      <c r="K290" t="s">
        <v>1568</v>
      </c>
      <c r="N290" t="s">
        <v>46</v>
      </c>
      <c r="O290" t="s">
        <v>966</v>
      </c>
      <c r="Q290" s="3">
        <v>1</v>
      </c>
      <c r="R290" s="3">
        <v>1</v>
      </c>
      <c r="S290" s="3" t="s">
        <v>590</v>
      </c>
      <c r="T290" s="3">
        <v>0</v>
      </c>
      <c r="U290" s="3" t="s">
        <v>590</v>
      </c>
      <c r="V290" s="3">
        <v>0</v>
      </c>
      <c r="W290" s="3"/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/>
      <c r="AG290" s="3"/>
      <c r="AH290" t="s">
        <v>88</v>
      </c>
      <c r="AI290" t="s">
        <v>48</v>
      </c>
      <c r="AJ290" s="3"/>
      <c r="AM290" t="s">
        <v>1612</v>
      </c>
      <c r="AN290">
        <v>-122.50693789</v>
      </c>
      <c r="AO290">
        <v>37.774582289999998</v>
      </c>
    </row>
    <row r="291" spans="1:41">
      <c r="A291" s="4">
        <v>43902</v>
      </c>
      <c r="B291" s="1">
        <v>4</v>
      </c>
      <c r="C291">
        <v>1</v>
      </c>
      <c r="D291" s="1">
        <v>14393</v>
      </c>
      <c r="E291" s="4" t="s">
        <v>42</v>
      </c>
      <c r="F291" s="4" t="s">
        <v>895</v>
      </c>
      <c r="G291" s="1">
        <v>2</v>
      </c>
      <c r="H291" s="1">
        <v>99</v>
      </c>
      <c r="I291">
        <v>745</v>
      </c>
      <c r="K291" t="s">
        <v>1568</v>
      </c>
      <c r="N291" t="s">
        <v>46</v>
      </c>
      <c r="O291" t="s">
        <v>1064</v>
      </c>
      <c r="Q291" s="3">
        <v>1</v>
      </c>
      <c r="R291" s="3">
        <v>1</v>
      </c>
      <c r="S291" s="3" t="s">
        <v>900</v>
      </c>
      <c r="T291" s="3">
        <v>0</v>
      </c>
      <c r="U291" s="3" t="s">
        <v>900</v>
      </c>
      <c r="V291" s="3">
        <v>0</v>
      </c>
      <c r="W291" s="3"/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/>
      <c r="AG291" s="3"/>
      <c r="AH291" t="s">
        <v>88</v>
      </c>
      <c r="AI291" t="s">
        <v>48</v>
      </c>
      <c r="AJ291" s="3"/>
      <c r="AM291" t="s">
        <v>1613</v>
      </c>
      <c r="AN291">
        <v>-122.50696105</v>
      </c>
      <c r="AO291">
        <v>37.774421179999997</v>
      </c>
    </row>
    <row r="292" spans="1:41">
      <c r="A292" s="4">
        <v>43902</v>
      </c>
      <c r="B292" s="1">
        <v>4</v>
      </c>
      <c r="C292">
        <v>1</v>
      </c>
      <c r="D292" s="1">
        <v>14393</v>
      </c>
      <c r="E292" s="4" t="s">
        <v>42</v>
      </c>
      <c r="F292" s="4" t="s">
        <v>895</v>
      </c>
      <c r="G292" s="1">
        <v>2</v>
      </c>
      <c r="H292" s="1">
        <v>100</v>
      </c>
      <c r="I292">
        <v>759</v>
      </c>
      <c r="K292" t="s">
        <v>1568</v>
      </c>
      <c r="N292" t="s">
        <v>46</v>
      </c>
      <c r="O292" t="s">
        <v>930</v>
      </c>
      <c r="Q292" s="3">
        <v>1</v>
      </c>
      <c r="R292" s="3">
        <v>1</v>
      </c>
      <c r="S292" s="3" t="s">
        <v>590</v>
      </c>
      <c r="T292" s="3">
        <v>0</v>
      </c>
      <c r="U292" s="3">
        <v>0</v>
      </c>
      <c r="V292" s="3">
        <v>0</v>
      </c>
      <c r="W292" s="3"/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/>
      <c r="AG292" s="3"/>
      <c r="AH292" t="s">
        <v>47</v>
      </c>
      <c r="AI292" t="s">
        <v>48</v>
      </c>
      <c r="AJ292" s="3"/>
      <c r="AM292" t="s">
        <v>1614</v>
      </c>
      <c r="AN292">
        <v>-122.50692094</v>
      </c>
      <c r="AO292">
        <v>37.774138110000003</v>
      </c>
    </row>
    <row r="293" spans="1:41">
      <c r="A293" s="4">
        <v>43902</v>
      </c>
      <c r="B293" s="1">
        <v>4</v>
      </c>
      <c r="C293">
        <v>1</v>
      </c>
      <c r="D293" s="1">
        <v>14393</v>
      </c>
      <c r="E293" s="4" t="s">
        <v>42</v>
      </c>
      <c r="F293" s="4" t="s">
        <v>895</v>
      </c>
      <c r="G293" s="1">
        <v>2</v>
      </c>
      <c r="H293" s="1" t="s">
        <v>1392</v>
      </c>
      <c r="I293" t="s">
        <v>1615</v>
      </c>
      <c r="K293" t="s">
        <v>1568</v>
      </c>
      <c r="N293" t="s">
        <v>46</v>
      </c>
      <c r="O293" t="s">
        <v>1068</v>
      </c>
      <c r="Q293" s="3">
        <v>1</v>
      </c>
      <c r="R293" s="3">
        <v>1</v>
      </c>
      <c r="S293" s="3" t="s">
        <v>590</v>
      </c>
      <c r="T293" s="3">
        <v>0</v>
      </c>
      <c r="U293" s="3" t="s">
        <v>900</v>
      </c>
      <c r="V293" s="3">
        <v>0</v>
      </c>
      <c r="W293" s="3"/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/>
      <c r="AG293" s="3"/>
      <c r="AH293" t="s">
        <v>47</v>
      </c>
      <c r="AI293" t="s">
        <v>50</v>
      </c>
      <c r="AJ293" s="3"/>
      <c r="AL293" t="s">
        <v>1616</v>
      </c>
      <c r="AM293" t="s">
        <v>1617</v>
      </c>
      <c r="AN293">
        <v>-122.50691809</v>
      </c>
      <c r="AO293">
        <v>37.774074970000001</v>
      </c>
    </row>
    <row r="294" spans="1:41">
      <c r="A294" s="4">
        <v>43902</v>
      </c>
      <c r="B294" s="1">
        <v>4</v>
      </c>
      <c r="C294">
        <v>1</v>
      </c>
      <c r="D294" s="1">
        <v>14393</v>
      </c>
      <c r="E294" s="4" t="s">
        <v>42</v>
      </c>
      <c r="F294" s="4" t="s">
        <v>895</v>
      </c>
      <c r="G294" s="1">
        <v>2</v>
      </c>
      <c r="H294" s="1" t="s">
        <v>1380</v>
      </c>
      <c r="I294" t="s">
        <v>1618</v>
      </c>
      <c r="K294" t="s">
        <v>1568</v>
      </c>
      <c r="N294" t="s">
        <v>46</v>
      </c>
      <c r="O294" t="s">
        <v>981</v>
      </c>
      <c r="Q294" s="3">
        <v>1</v>
      </c>
      <c r="R294" s="3">
        <v>1</v>
      </c>
      <c r="S294" s="3" t="s">
        <v>590</v>
      </c>
      <c r="T294" s="3" t="s">
        <v>590</v>
      </c>
      <c r="U294" s="3">
        <v>0</v>
      </c>
      <c r="V294" s="3">
        <v>0</v>
      </c>
      <c r="W294" s="3"/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/>
      <c r="AG294" s="3"/>
      <c r="AH294" t="s">
        <v>47</v>
      </c>
      <c r="AI294" t="s">
        <v>48</v>
      </c>
      <c r="AJ294" s="3"/>
      <c r="AM294" t="s">
        <v>1619</v>
      </c>
      <c r="AN294">
        <v>-122.50695186999999</v>
      </c>
      <c r="AO294">
        <v>37.77393988</v>
      </c>
    </row>
    <row r="295" spans="1:41">
      <c r="A295" s="4">
        <v>43902</v>
      </c>
      <c r="B295" s="1">
        <v>4</v>
      </c>
      <c r="C295">
        <v>1</v>
      </c>
      <c r="D295" s="1">
        <v>14393</v>
      </c>
      <c r="E295" s="4" t="s">
        <v>42</v>
      </c>
      <c r="F295" s="4" t="s">
        <v>895</v>
      </c>
      <c r="G295" s="1">
        <v>2</v>
      </c>
      <c r="H295" s="1" t="s">
        <v>1802</v>
      </c>
      <c r="I295" t="s">
        <v>1620</v>
      </c>
      <c r="K295" t="s">
        <v>1568</v>
      </c>
      <c r="N295" t="s">
        <v>46</v>
      </c>
      <c r="O295" t="s">
        <v>1084</v>
      </c>
      <c r="Q295" s="3">
        <v>1</v>
      </c>
      <c r="R295" s="3">
        <v>1</v>
      </c>
      <c r="S295" s="3" t="s">
        <v>590</v>
      </c>
      <c r="T295" s="3">
        <v>0</v>
      </c>
      <c r="U295" s="3" t="s">
        <v>904</v>
      </c>
      <c r="V295" s="3">
        <v>0</v>
      </c>
      <c r="W295" s="3"/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/>
      <c r="AG295" s="3"/>
      <c r="AH295" t="s">
        <v>47</v>
      </c>
      <c r="AI295" t="s">
        <v>48</v>
      </c>
      <c r="AJ295" s="3"/>
      <c r="AM295" t="s">
        <v>1621</v>
      </c>
      <c r="AN295">
        <v>-122.50693663</v>
      </c>
      <c r="AO295">
        <v>37.773895590000002</v>
      </c>
    </row>
    <row r="296" spans="1:41">
      <c r="A296" s="4">
        <v>43902</v>
      </c>
      <c r="B296" s="1">
        <v>4</v>
      </c>
      <c r="C296">
        <v>1</v>
      </c>
      <c r="D296" s="1">
        <v>14393</v>
      </c>
      <c r="E296" s="4" t="s">
        <v>42</v>
      </c>
      <c r="F296" s="4" t="s">
        <v>895</v>
      </c>
      <c r="G296" s="1">
        <v>2</v>
      </c>
      <c r="H296" s="1" t="s">
        <v>1805</v>
      </c>
      <c r="I296" t="s">
        <v>1622</v>
      </c>
      <c r="K296" t="s">
        <v>1623</v>
      </c>
      <c r="N296" t="s">
        <v>46</v>
      </c>
      <c r="O296" t="s">
        <v>1054</v>
      </c>
      <c r="Q296" s="3">
        <v>1</v>
      </c>
      <c r="R296" s="3">
        <v>1</v>
      </c>
      <c r="S296" s="3" t="s">
        <v>590</v>
      </c>
      <c r="T296" s="3">
        <v>0</v>
      </c>
      <c r="U296" s="3" t="s">
        <v>900</v>
      </c>
      <c r="V296" s="3">
        <v>0</v>
      </c>
      <c r="W296" s="3"/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/>
      <c r="AG296" s="3"/>
      <c r="AH296" t="s">
        <v>47</v>
      </c>
      <c r="AI296" t="s">
        <v>48</v>
      </c>
      <c r="AJ296" s="3"/>
      <c r="AL296" t="s">
        <v>1624</v>
      </c>
      <c r="AM296" t="s">
        <v>1625</v>
      </c>
      <c r="AN296">
        <v>-122.50689661</v>
      </c>
      <c r="AO296">
        <v>37.773733120000003</v>
      </c>
    </row>
    <row r="297" spans="1:41">
      <c r="A297" s="4">
        <v>43902</v>
      </c>
      <c r="B297" s="1">
        <v>4</v>
      </c>
      <c r="C297">
        <v>1</v>
      </c>
      <c r="D297" s="1">
        <v>14393</v>
      </c>
      <c r="E297" s="4" t="s">
        <v>42</v>
      </c>
      <c r="F297" s="4" t="s">
        <v>895</v>
      </c>
      <c r="G297" s="1">
        <v>2</v>
      </c>
      <c r="H297" s="1">
        <v>101</v>
      </c>
      <c r="K297" t="s">
        <v>1626</v>
      </c>
      <c r="N297" t="s">
        <v>46</v>
      </c>
      <c r="O297" t="s">
        <v>952</v>
      </c>
      <c r="Q297" s="3">
        <v>1</v>
      </c>
      <c r="R297" s="3">
        <v>1</v>
      </c>
      <c r="S297" s="3">
        <v>0</v>
      </c>
      <c r="T297" s="3">
        <v>0</v>
      </c>
      <c r="U297" s="3">
        <v>0</v>
      </c>
      <c r="V297" s="3">
        <v>0</v>
      </c>
      <c r="W297" s="3"/>
      <c r="X297" s="3" t="s">
        <v>590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/>
      <c r="AG297" s="3"/>
      <c r="AH297" t="s">
        <v>47</v>
      </c>
      <c r="AI297" t="s">
        <v>50</v>
      </c>
      <c r="AJ297" s="3" t="s">
        <v>135</v>
      </c>
      <c r="AM297" t="s">
        <v>1627</v>
      </c>
      <c r="AN297">
        <v>-122.50693462</v>
      </c>
      <c r="AO297">
        <v>37.771566270000001</v>
      </c>
    </row>
    <row r="298" spans="1:41">
      <c r="A298" s="4">
        <v>43902</v>
      </c>
      <c r="B298" s="1">
        <v>4</v>
      </c>
      <c r="C298">
        <v>1</v>
      </c>
      <c r="D298" s="1">
        <v>14393</v>
      </c>
      <c r="E298" s="4" t="s">
        <v>42</v>
      </c>
      <c r="F298" s="4" t="s">
        <v>895</v>
      </c>
      <c r="G298" s="1">
        <v>2</v>
      </c>
      <c r="H298" s="1">
        <v>102</v>
      </c>
      <c r="I298" t="s">
        <v>1628</v>
      </c>
      <c r="K298" t="s">
        <v>1629</v>
      </c>
      <c r="N298" t="s">
        <v>46</v>
      </c>
      <c r="O298" t="s">
        <v>1300</v>
      </c>
      <c r="Q298" s="3">
        <v>1</v>
      </c>
      <c r="R298" s="3">
        <v>1</v>
      </c>
      <c r="S298" s="3" t="s">
        <v>900</v>
      </c>
      <c r="T298" s="3" t="s">
        <v>590</v>
      </c>
      <c r="U298" s="3">
        <v>0</v>
      </c>
      <c r="V298" s="3">
        <v>0</v>
      </c>
      <c r="W298" s="3"/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/>
      <c r="AG298" s="3"/>
      <c r="AH298" t="s">
        <v>47</v>
      </c>
      <c r="AI298" t="s">
        <v>48</v>
      </c>
      <c r="AJ298" s="3"/>
      <c r="AL298" t="s">
        <v>1630</v>
      </c>
      <c r="AM298" t="s">
        <v>1631</v>
      </c>
      <c r="AN298">
        <v>-122.50773166</v>
      </c>
      <c r="AO298">
        <v>37.771927839999996</v>
      </c>
    </row>
    <row r="299" spans="1:41">
      <c r="A299" s="4">
        <v>43902</v>
      </c>
      <c r="B299" s="1">
        <v>4</v>
      </c>
      <c r="C299">
        <v>1</v>
      </c>
      <c r="D299" s="1">
        <v>14393</v>
      </c>
      <c r="E299" s="4" t="s">
        <v>42</v>
      </c>
      <c r="F299" s="4" t="s">
        <v>895</v>
      </c>
      <c r="G299" s="1">
        <v>2</v>
      </c>
      <c r="H299" s="1" t="s">
        <v>938</v>
      </c>
      <c r="I299" t="s">
        <v>1632</v>
      </c>
      <c r="K299" t="s">
        <v>1629</v>
      </c>
      <c r="N299" t="s">
        <v>46</v>
      </c>
      <c r="O299" t="s">
        <v>958</v>
      </c>
      <c r="Q299" s="3">
        <v>1</v>
      </c>
      <c r="R299" s="3">
        <v>1</v>
      </c>
      <c r="S299" s="3" t="s">
        <v>900</v>
      </c>
      <c r="T299" s="3">
        <v>0</v>
      </c>
      <c r="U299" s="3">
        <v>0</v>
      </c>
      <c r="V299" s="3" t="s">
        <v>900</v>
      </c>
      <c r="W299" s="3"/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/>
      <c r="AG299" s="3"/>
      <c r="AH299" t="s">
        <v>47</v>
      </c>
      <c r="AI299" t="s">
        <v>50</v>
      </c>
      <c r="AJ299" s="3"/>
      <c r="AM299" t="s">
        <v>1633</v>
      </c>
      <c r="AN299">
        <v>-122.50778242</v>
      </c>
      <c r="AO299">
        <v>37.772115239999998</v>
      </c>
    </row>
    <row r="300" spans="1:41">
      <c r="A300" s="4">
        <v>43902</v>
      </c>
      <c r="B300" s="1">
        <v>4</v>
      </c>
      <c r="C300">
        <v>1</v>
      </c>
      <c r="D300" s="1">
        <v>14393</v>
      </c>
      <c r="E300" s="4" t="s">
        <v>42</v>
      </c>
      <c r="F300" s="4" t="s">
        <v>895</v>
      </c>
      <c r="G300" s="1">
        <v>2</v>
      </c>
      <c r="H300" s="1" t="s">
        <v>1809</v>
      </c>
      <c r="I300">
        <v>856</v>
      </c>
      <c r="K300" t="s">
        <v>1629</v>
      </c>
      <c r="N300" t="s">
        <v>46</v>
      </c>
      <c r="O300" t="s">
        <v>1003</v>
      </c>
      <c r="Q300" s="3">
        <v>1</v>
      </c>
      <c r="R300" s="3">
        <v>1</v>
      </c>
      <c r="S300" s="3">
        <v>0</v>
      </c>
      <c r="T300" s="3">
        <v>0</v>
      </c>
      <c r="U300" s="3" t="s">
        <v>900</v>
      </c>
      <c r="V300" s="3">
        <v>0</v>
      </c>
      <c r="W300" s="3"/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/>
      <c r="AG300" s="3"/>
      <c r="AH300" t="s">
        <v>47</v>
      </c>
      <c r="AI300" t="s">
        <v>48</v>
      </c>
      <c r="AJ300" s="3"/>
      <c r="AM300" t="s">
        <v>1634</v>
      </c>
      <c r="AN300">
        <v>-122.50776291</v>
      </c>
      <c r="AO300">
        <v>37.77225773</v>
      </c>
    </row>
    <row r="301" spans="1:41">
      <c r="A301" s="4">
        <v>43902</v>
      </c>
      <c r="B301" s="1">
        <v>4</v>
      </c>
      <c r="C301">
        <v>1</v>
      </c>
      <c r="D301" s="1">
        <v>14393</v>
      </c>
      <c r="E301" s="4" t="s">
        <v>42</v>
      </c>
      <c r="F301" s="4" t="s">
        <v>895</v>
      </c>
      <c r="G301" s="1">
        <v>2</v>
      </c>
      <c r="H301" s="1" t="s">
        <v>1811</v>
      </c>
      <c r="I301" t="s">
        <v>1635</v>
      </c>
      <c r="K301" t="s">
        <v>1629</v>
      </c>
      <c r="N301" t="s">
        <v>46</v>
      </c>
      <c r="O301" t="s">
        <v>970</v>
      </c>
      <c r="Q301" s="3">
        <v>1</v>
      </c>
      <c r="R301" s="3">
        <v>1</v>
      </c>
      <c r="S301" s="3" t="s">
        <v>590</v>
      </c>
      <c r="T301" s="3">
        <v>0</v>
      </c>
      <c r="U301" s="3" t="s">
        <v>900</v>
      </c>
      <c r="V301" s="3">
        <v>0</v>
      </c>
      <c r="W301" s="3"/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/>
      <c r="AG301" s="3"/>
      <c r="AH301" t="s">
        <v>47</v>
      </c>
      <c r="AI301" t="s">
        <v>48</v>
      </c>
      <c r="AJ301" s="3"/>
      <c r="AK301" t="s">
        <v>1051</v>
      </c>
      <c r="AL301" t="s">
        <v>1636</v>
      </c>
      <c r="AM301" t="s">
        <v>1637</v>
      </c>
      <c r="AN301">
        <v>-122.50774973</v>
      </c>
      <c r="AO301">
        <v>37.772377220000003</v>
      </c>
    </row>
    <row r="302" spans="1:41">
      <c r="A302" s="4">
        <v>43902</v>
      </c>
      <c r="B302" s="1">
        <v>4</v>
      </c>
      <c r="C302">
        <v>1</v>
      </c>
      <c r="D302" s="1">
        <v>14393</v>
      </c>
      <c r="E302" s="4" t="s">
        <v>42</v>
      </c>
      <c r="F302" s="4" t="s">
        <v>895</v>
      </c>
      <c r="G302" s="1">
        <v>2</v>
      </c>
      <c r="H302" s="1" t="s">
        <v>2321</v>
      </c>
      <c r="I302">
        <v>838</v>
      </c>
      <c r="K302" t="s">
        <v>1629</v>
      </c>
      <c r="N302" t="s">
        <v>46</v>
      </c>
      <c r="O302" t="s">
        <v>990</v>
      </c>
      <c r="Q302" s="3">
        <v>1</v>
      </c>
      <c r="R302" s="3">
        <v>1</v>
      </c>
      <c r="S302" s="3">
        <v>0</v>
      </c>
      <c r="T302" s="3" t="s">
        <v>590</v>
      </c>
      <c r="U302" s="3" t="s">
        <v>590</v>
      </c>
      <c r="V302" s="3">
        <v>0</v>
      </c>
      <c r="W302" s="3"/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/>
      <c r="AG302" s="3"/>
      <c r="AH302" t="s">
        <v>47</v>
      </c>
      <c r="AI302" t="s">
        <v>48</v>
      </c>
      <c r="AJ302" s="3"/>
      <c r="AM302" t="s">
        <v>1638</v>
      </c>
      <c r="AN302">
        <v>-122.50780684999999</v>
      </c>
      <c r="AO302">
        <v>37.772572599999997</v>
      </c>
    </row>
    <row r="303" spans="1:41">
      <c r="A303" s="4">
        <v>43902</v>
      </c>
      <c r="B303" s="1">
        <v>4</v>
      </c>
      <c r="C303">
        <v>1</v>
      </c>
      <c r="D303" s="1">
        <v>14393</v>
      </c>
      <c r="E303" s="4" t="s">
        <v>42</v>
      </c>
      <c r="F303" s="4" t="s">
        <v>895</v>
      </c>
      <c r="G303" s="1">
        <v>2</v>
      </c>
      <c r="H303" s="1">
        <v>103</v>
      </c>
      <c r="I303">
        <v>834</v>
      </c>
      <c r="K303" t="s">
        <v>1629</v>
      </c>
      <c r="N303" t="s">
        <v>46</v>
      </c>
      <c r="O303" t="s">
        <v>989</v>
      </c>
      <c r="Q303" s="3">
        <v>1</v>
      </c>
      <c r="R303" s="3">
        <v>1</v>
      </c>
      <c r="S303" s="3" t="s">
        <v>590</v>
      </c>
      <c r="T303" s="3">
        <v>0</v>
      </c>
      <c r="U303" s="3">
        <v>0</v>
      </c>
      <c r="V303" s="3">
        <v>0</v>
      </c>
      <c r="W303" s="3"/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  <c r="AF303" s="3"/>
      <c r="AG303" s="3"/>
      <c r="AH303" t="s">
        <v>47</v>
      </c>
      <c r="AI303" t="s">
        <v>48</v>
      </c>
      <c r="AJ303" s="3"/>
      <c r="AM303" t="s">
        <v>1639</v>
      </c>
      <c r="AN303">
        <v>-122.50779137000001</v>
      </c>
      <c r="AO303">
        <v>37.772663950000002</v>
      </c>
    </row>
    <row r="304" spans="1:41">
      <c r="A304" s="4">
        <v>43902</v>
      </c>
      <c r="B304" s="1">
        <v>4</v>
      </c>
      <c r="C304">
        <v>1</v>
      </c>
      <c r="D304" s="1">
        <v>14393</v>
      </c>
      <c r="E304" s="4" t="s">
        <v>42</v>
      </c>
      <c r="F304" s="4" t="s">
        <v>895</v>
      </c>
      <c r="G304" s="1">
        <v>2</v>
      </c>
      <c r="H304" s="1">
        <v>104</v>
      </c>
      <c r="I304" t="s">
        <v>1640</v>
      </c>
      <c r="K304" t="s">
        <v>1629</v>
      </c>
      <c r="N304" t="s">
        <v>46</v>
      </c>
      <c r="O304" t="s">
        <v>958</v>
      </c>
      <c r="Q304" s="3">
        <v>1</v>
      </c>
      <c r="R304" s="3">
        <v>1</v>
      </c>
      <c r="S304" s="3" t="s">
        <v>900</v>
      </c>
      <c r="T304" s="3">
        <v>0</v>
      </c>
      <c r="U304" s="3" t="s">
        <v>590</v>
      </c>
      <c r="V304" s="3">
        <v>0</v>
      </c>
      <c r="W304" s="3"/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/>
      <c r="AG304" s="3"/>
      <c r="AH304" t="s">
        <v>47</v>
      </c>
      <c r="AI304" t="s">
        <v>50</v>
      </c>
      <c r="AJ304" s="3"/>
      <c r="AM304" t="s">
        <v>1641</v>
      </c>
      <c r="AN304">
        <v>-122.50781096</v>
      </c>
      <c r="AO304">
        <v>37.772872059999997</v>
      </c>
    </row>
    <row r="305" spans="1:41">
      <c r="A305" s="4">
        <v>43902</v>
      </c>
      <c r="B305" s="1">
        <v>4</v>
      </c>
      <c r="C305">
        <v>1</v>
      </c>
      <c r="D305" s="1">
        <v>14393</v>
      </c>
      <c r="E305" s="4" t="s">
        <v>42</v>
      </c>
      <c r="F305" s="4" t="s">
        <v>895</v>
      </c>
      <c r="G305" s="1">
        <v>2</v>
      </c>
      <c r="H305" s="1" t="s">
        <v>2322</v>
      </c>
      <c r="I305" t="s">
        <v>1642</v>
      </c>
      <c r="K305" t="s">
        <v>1629</v>
      </c>
      <c r="N305" t="s">
        <v>46</v>
      </c>
      <c r="O305" t="s">
        <v>978</v>
      </c>
      <c r="Q305" s="3">
        <v>1</v>
      </c>
      <c r="R305" s="3">
        <v>1</v>
      </c>
      <c r="S305" s="3">
        <v>0</v>
      </c>
      <c r="T305" s="3">
        <v>0</v>
      </c>
      <c r="U305" s="3" t="s">
        <v>590</v>
      </c>
      <c r="V305" s="3" t="s">
        <v>590</v>
      </c>
      <c r="W305" s="3"/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/>
      <c r="AG305" s="3"/>
      <c r="AH305" t="s">
        <v>47</v>
      </c>
      <c r="AI305" t="s">
        <v>50</v>
      </c>
      <c r="AJ305" s="3"/>
      <c r="AM305" t="s">
        <v>1643</v>
      </c>
      <c r="AN305">
        <v>-122.50781931</v>
      </c>
      <c r="AO305">
        <v>37.772951900000002</v>
      </c>
    </row>
    <row r="306" spans="1:41">
      <c r="A306" s="4">
        <v>43902</v>
      </c>
      <c r="B306" s="1">
        <v>4</v>
      </c>
      <c r="C306">
        <v>1</v>
      </c>
      <c r="D306" s="1">
        <v>14393</v>
      </c>
      <c r="E306" s="4" t="s">
        <v>42</v>
      </c>
      <c r="F306" s="4" t="s">
        <v>895</v>
      </c>
      <c r="G306" s="1">
        <v>2</v>
      </c>
      <c r="H306" s="1" t="s">
        <v>2323</v>
      </c>
      <c r="I306" t="s">
        <v>1644</v>
      </c>
      <c r="K306" t="s">
        <v>1629</v>
      </c>
      <c r="N306" t="s">
        <v>46</v>
      </c>
      <c r="O306" t="s">
        <v>1009</v>
      </c>
      <c r="Q306" s="3">
        <v>1</v>
      </c>
      <c r="R306" s="3">
        <v>1</v>
      </c>
      <c r="S306" s="3" t="s">
        <v>900</v>
      </c>
      <c r="T306" s="3">
        <v>0</v>
      </c>
      <c r="U306" s="3" t="s">
        <v>900</v>
      </c>
      <c r="V306" s="3">
        <v>0</v>
      </c>
      <c r="W306" s="3"/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/>
      <c r="AG306" s="3"/>
      <c r="AH306" t="s">
        <v>47</v>
      </c>
      <c r="AI306" t="s">
        <v>48</v>
      </c>
      <c r="AJ306" s="3"/>
      <c r="AK306" t="s">
        <v>1051</v>
      </c>
      <c r="AM306" t="s">
        <v>1645</v>
      </c>
      <c r="AN306">
        <v>-122.50784867</v>
      </c>
      <c r="AO306">
        <v>37.773010890000002</v>
      </c>
    </row>
    <row r="307" spans="1:41">
      <c r="A307" s="4">
        <v>43902</v>
      </c>
      <c r="B307" s="1">
        <v>4</v>
      </c>
      <c r="C307">
        <v>1</v>
      </c>
      <c r="D307" s="1">
        <v>14393</v>
      </c>
      <c r="E307" s="4" t="s">
        <v>42</v>
      </c>
      <c r="F307" s="4" t="s">
        <v>895</v>
      </c>
      <c r="G307" s="1">
        <v>2</v>
      </c>
      <c r="H307" s="1" t="s">
        <v>2324</v>
      </c>
      <c r="I307" t="s">
        <v>1646</v>
      </c>
      <c r="K307" t="s">
        <v>1647</v>
      </c>
      <c r="N307" t="s">
        <v>46</v>
      </c>
      <c r="O307" t="s">
        <v>946</v>
      </c>
      <c r="Q307" s="3">
        <v>1</v>
      </c>
      <c r="R307" s="3">
        <v>1</v>
      </c>
      <c r="S307" s="3" t="s">
        <v>900</v>
      </c>
      <c r="T307" s="3">
        <v>0</v>
      </c>
      <c r="U307" s="3" t="s">
        <v>900</v>
      </c>
      <c r="V307" s="3">
        <v>0</v>
      </c>
      <c r="W307" s="3"/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/>
      <c r="AG307" s="3"/>
      <c r="AH307" t="s">
        <v>47</v>
      </c>
      <c r="AI307" t="s">
        <v>48</v>
      </c>
      <c r="AJ307" s="3"/>
      <c r="AK307" t="s">
        <v>1051</v>
      </c>
      <c r="AL307" t="s">
        <v>1648</v>
      </c>
      <c r="AM307" t="s">
        <v>1649</v>
      </c>
      <c r="AN307">
        <v>-122.50784064</v>
      </c>
      <c r="AO307">
        <v>37.773099420000001</v>
      </c>
    </row>
    <row r="308" spans="1:41">
      <c r="A308" s="4">
        <v>43902</v>
      </c>
      <c r="B308" s="1">
        <v>4</v>
      </c>
      <c r="C308">
        <v>1</v>
      </c>
      <c r="D308" s="1">
        <v>14393</v>
      </c>
      <c r="E308" s="4" t="s">
        <v>42</v>
      </c>
      <c r="F308" s="4" t="s">
        <v>895</v>
      </c>
      <c r="G308" s="1">
        <v>2</v>
      </c>
      <c r="H308" s="1" t="s">
        <v>2325</v>
      </c>
      <c r="I308" t="s">
        <v>1650</v>
      </c>
      <c r="K308" t="s">
        <v>1629</v>
      </c>
      <c r="N308" t="s">
        <v>46</v>
      </c>
      <c r="O308" t="s">
        <v>1036</v>
      </c>
      <c r="Q308" s="3">
        <v>1</v>
      </c>
      <c r="R308" s="3">
        <v>1</v>
      </c>
      <c r="S308" s="3" t="s">
        <v>900</v>
      </c>
      <c r="T308" s="3">
        <v>0</v>
      </c>
      <c r="U308" s="3" t="s">
        <v>900</v>
      </c>
      <c r="V308" s="3">
        <v>0</v>
      </c>
      <c r="W308" s="3"/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/>
      <c r="AG308" s="3"/>
      <c r="AH308" t="s">
        <v>47</v>
      </c>
      <c r="AI308" t="s">
        <v>48</v>
      </c>
      <c r="AJ308" s="3"/>
      <c r="AM308" t="s">
        <v>1651</v>
      </c>
      <c r="AN308">
        <v>-122.50788201</v>
      </c>
      <c r="AO308">
        <v>37.77406174</v>
      </c>
    </row>
    <row r="309" spans="1:41">
      <c r="A309" s="4">
        <v>43902</v>
      </c>
      <c r="B309" s="1">
        <v>4</v>
      </c>
      <c r="C309">
        <v>1</v>
      </c>
      <c r="D309" s="1">
        <v>14393</v>
      </c>
      <c r="E309" s="4" t="s">
        <v>42</v>
      </c>
      <c r="F309" s="4" t="s">
        <v>895</v>
      </c>
      <c r="G309" s="1">
        <v>2</v>
      </c>
      <c r="H309" s="1">
        <v>105</v>
      </c>
      <c r="I309" t="s">
        <v>1652</v>
      </c>
      <c r="K309" t="s">
        <v>1629</v>
      </c>
      <c r="N309" t="s">
        <v>46</v>
      </c>
      <c r="O309" t="s">
        <v>1041</v>
      </c>
      <c r="Q309" s="3">
        <v>1</v>
      </c>
      <c r="R309" s="3">
        <v>1</v>
      </c>
      <c r="S309" s="3">
        <v>0</v>
      </c>
      <c r="T309" s="3" t="s">
        <v>590</v>
      </c>
      <c r="U309" s="3" t="s">
        <v>900</v>
      </c>
      <c r="V309" s="3" t="s">
        <v>900</v>
      </c>
      <c r="W309" s="3"/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/>
      <c r="AG309" s="3"/>
      <c r="AH309" t="s">
        <v>88</v>
      </c>
      <c r="AI309" t="s">
        <v>48</v>
      </c>
      <c r="AJ309" s="3"/>
      <c r="AM309" t="s">
        <v>1653</v>
      </c>
      <c r="AN309">
        <v>-122.50791834</v>
      </c>
      <c r="AO309">
        <v>37.774200540000002</v>
      </c>
    </row>
    <row r="310" spans="1:41">
      <c r="A310" s="4">
        <v>43902</v>
      </c>
      <c r="B310" s="1">
        <v>4</v>
      </c>
      <c r="C310">
        <v>1</v>
      </c>
      <c r="D310" s="1">
        <v>14393</v>
      </c>
      <c r="E310" s="4" t="s">
        <v>42</v>
      </c>
      <c r="F310" s="4" t="s">
        <v>895</v>
      </c>
      <c r="G310" s="1">
        <v>2</v>
      </c>
      <c r="H310" s="1">
        <v>106</v>
      </c>
      <c r="I310" t="s">
        <v>1654</v>
      </c>
      <c r="K310" t="s">
        <v>1629</v>
      </c>
      <c r="N310" t="s">
        <v>46</v>
      </c>
      <c r="O310" t="s">
        <v>902</v>
      </c>
      <c r="Q310" s="3">
        <v>1</v>
      </c>
      <c r="R310" s="3">
        <v>1</v>
      </c>
      <c r="S310" s="3" t="s">
        <v>590</v>
      </c>
      <c r="T310" s="3">
        <v>0</v>
      </c>
      <c r="U310" s="3" t="s">
        <v>900</v>
      </c>
      <c r="V310" s="3" t="s">
        <v>590</v>
      </c>
      <c r="W310" s="3"/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/>
      <c r="AG310" s="3"/>
      <c r="AH310" t="s">
        <v>88</v>
      </c>
      <c r="AI310" t="s">
        <v>48</v>
      </c>
      <c r="AJ310" s="3"/>
      <c r="AM310" t="s">
        <v>1655</v>
      </c>
      <c r="AN310">
        <v>-122.50788489</v>
      </c>
      <c r="AO310">
        <v>37.774333159999998</v>
      </c>
    </row>
    <row r="311" spans="1:41">
      <c r="A311" s="4">
        <v>43902</v>
      </c>
      <c r="B311" s="1">
        <v>4</v>
      </c>
      <c r="C311">
        <v>1</v>
      </c>
      <c r="D311" s="1">
        <v>14393</v>
      </c>
      <c r="E311" s="4" t="s">
        <v>42</v>
      </c>
      <c r="F311" s="4" t="s">
        <v>895</v>
      </c>
      <c r="G311" s="1">
        <v>2</v>
      </c>
      <c r="H311" s="1" t="s">
        <v>1376</v>
      </c>
      <c r="I311" t="s">
        <v>1656</v>
      </c>
      <c r="K311" t="s">
        <v>1629</v>
      </c>
      <c r="N311" t="s">
        <v>46</v>
      </c>
      <c r="O311" t="s">
        <v>1241</v>
      </c>
      <c r="Q311" s="3">
        <v>1</v>
      </c>
      <c r="R311" s="3">
        <v>1</v>
      </c>
      <c r="S311" s="3">
        <v>0</v>
      </c>
      <c r="T311" s="3">
        <v>0</v>
      </c>
      <c r="U311" s="3" t="s">
        <v>590</v>
      </c>
      <c r="V311" s="3" t="s">
        <v>900</v>
      </c>
      <c r="W311" s="3"/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/>
      <c r="AG311" s="3"/>
      <c r="AH311" t="s">
        <v>88</v>
      </c>
      <c r="AI311" t="s">
        <v>48</v>
      </c>
      <c r="AJ311" s="3"/>
      <c r="AL311" t="s">
        <v>1657</v>
      </c>
      <c r="AM311" t="s">
        <v>1658</v>
      </c>
      <c r="AN311">
        <v>-122.50791687</v>
      </c>
      <c r="AO311">
        <v>37.774467059999999</v>
      </c>
    </row>
    <row r="312" spans="1:41">
      <c r="A312" s="4">
        <v>43902</v>
      </c>
      <c r="B312" s="1">
        <v>4</v>
      </c>
      <c r="C312">
        <v>1</v>
      </c>
      <c r="D312" s="1">
        <v>14393</v>
      </c>
      <c r="E312" s="4" t="s">
        <v>42</v>
      </c>
      <c r="F312" s="4" t="s">
        <v>895</v>
      </c>
      <c r="G312" s="1">
        <v>2</v>
      </c>
      <c r="H312" s="1" t="s">
        <v>2326</v>
      </c>
      <c r="I312">
        <v>732</v>
      </c>
      <c r="K312" t="s">
        <v>1629</v>
      </c>
      <c r="N312" t="s">
        <v>46</v>
      </c>
      <c r="O312" t="s">
        <v>954</v>
      </c>
      <c r="Q312" s="3">
        <v>1</v>
      </c>
      <c r="R312" s="3">
        <v>1</v>
      </c>
      <c r="S312" s="3" t="s">
        <v>590</v>
      </c>
      <c r="T312" s="3">
        <v>0</v>
      </c>
      <c r="U312" s="3" t="s">
        <v>590</v>
      </c>
      <c r="V312">
        <v>0</v>
      </c>
      <c r="W312" s="3"/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/>
      <c r="AG312" s="3"/>
      <c r="AH312" t="s">
        <v>88</v>
      </c>
      <c r="AI312" t="s">
        <v>48</v>
      </c>
      <c r="AJ312" s="3"/>
      <c r="AM312" t="s">
        <v>1659</v>
      </c>
      <c r="AN312">
        <v>-122.50795106</v>
      </c>
      <c r="AO312">
        <v>37.77456377</v>
      </c>
    </row>
    <row r="313" spans="1:41">
      <c r="A313" s="4">
        <v>43902</v>
      </c>
      <c r="B313" s="1">
        <v>4</v>
      </c>
      <c r="C313">
        <v>1</v>
      </c>
      <c r="D313" s="1">
        <v>14393</v>
      </c>
      <c r="E313" s="4" t="s">
        <v>42</v>
      </c>
      <c r="F313" s="4" t="s">
        <v>895</v>
      </c>
      <c r="G313" s="1">
        <v>2</v>
      </c>
      <c r="H313" s="1" t="s">
        <v>1440</v>
      </c>
      <c r="I313">
        <v>724</v>
      </c>
      <c r="K313" t="s">
        <v>1629</v>
      </c>
      <c r="N313" t="s">
        <v>46</v>
      </c>
      <c r="O313" t="s">
        <v>1017</v>
      </c>
      <c r="Q313" s="3">
        <v>1</v>
      </c>
      <c r="R313" s="3">
        <v>1</v>
      </c>
      <c r="S313" s="3">
        <v>0</v>
      </c>
      <c r="T313" s="3">
        <v>0</v>
      </c>
      <c r="U313" s="3" t="s">
        <v>900</v>
      </c>
      <c r="V313" s="3">
        <v>0</v>
      </c>
      <c r="W313" s="3"/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3"/>
      <c r="AG313" s="3"/>
      <c r="AH313" t="s">
        <v>88</v>
      </c>
      <c r="AI313" t="s">
        <v>48</v>
      </c>
      <c r="AJ313" s="3"/>
      <c r="AM313" t="s">
        <v>1660</v>
      </c>
      <c r="AN313">
        <v>-122.50796015</v>
      </c>
      <c r="AO313">
        <v>37.774680050000001</v>
      </c>
    </row>
    <row r="314" spans="1:41">
      <c r="A314" s="4">
        <v>43902</v>
      </c>
      <c r="B314" s="1">
        <v>4</v>
      </c>
      <c r="C314">
        <v>1</v>
      </c>
      <c r="D314" s="1">
        <v>14393</v>
      </c>
      <c r="E314" s="4" t="s">
        <v>42</v>
      </c>
      <c r="F314" s="4" t="s">
        <v>895</v>
      </c>
      <c r="G314" s="1">
        <v>2</v>
      </c>
      <c r="H314" s="1" t="s">
        <v>2327</v>
      </c>
      <c r="I314" t="s">
        <v>1661</v>
      </c>
      <c r="K314" t="s">
        <v>1629</v>
      </c>
      <c r="N314" t="s">
        <v>46</v>
      </c>
      <c r="O314" t="s">
        <v>1094</v>
      </c>
      <c r="Q314" s="3">
        <v>1</v>
      </c>
      <c r="R314" s="3">
        <v>1</v>
      </c>
      <c r="S314" s="3">
        <v>0</v>
      </c>
      <c r="T314" s="3">
        <v>0</v>
      </c>
      <c r="U314" s="3" t="s">
        <v>904</v>
      </c>
      <c r="V314" s="3" t="s">
        <v>590</v>
      </c>
      <c r="W314" s="3"/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/>
      <c r="AG314" s="3"/>
      <c r="AH314" t="s">
        <v>88</v>
      </c>
      <c r="AI314" t="s">
        <v>48</v>
      </c>
      <c r="AJ314" s="3"/>
      <c r="AM314" t="s">
        <v>1662</v>
      </c>
      <c r="AN314">
        <v>-122.50796264</v>
      </c>
      <c r="AO314">
        <v>37.774839550000003</v>
      </c>
    </row>
    <row r="315" spans="1:41">
      <c r="A315" s="4">
        <v>43902</v>
      </c>
      <c r="B315" s="1">
        <v>4</v>
      </c>
      <c r="C315">
        <v>1</v>
      </c>
      <c r="D315" s="1">
        <v>14393</v>
      </c>
      <c r="E315" s="4" t="s">
        <v>42</v>
      </c>
      <c r="F315" s="4" t="s">
        <v>895</v>
      </c>
      <c r="G315" s="1">
        <v>2</v>
      </c>
      <c r="H315" s="1">
        <v>107</v>
      </c>
      <c r="I315">
        <v>705</v>
      </c>
      <c r="K315" t="s">
        <v>921</v>
      </c>
      <c r="N315" t="s">
        <v>46</v>
      </c>
      <c r="O315" t="s">
        <v>1018</v>
      </c>
      <c r="Q315" s="3">
        <v>1</v>
      </c>
      <c r="R315" s="3">
        <v>1</v>
      </c>
      <c r="S315" s="3">
        <v>0</v>
      </c>
      <c r="T315" s="3">
        <v>0</v>
      </c>
      <c r="U315" s="3">
        <v>0</v>
      </c>
      <c r="V315" s="3" t="s">
        <v>900</v>
      </c>
      <c r="W315" s="3"/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/>
      <c r="AG315" s="3"/>
      <c r="AH315" t="s">
        <v>47</v>
      </c>
      <c r="AI315" t="s">
        <v>48</v>
      </c>
      <c r="AJ315" s="3"/>
      <c r="AM315" t="s">
        <v>1663</v>
      </c>
      <c r="AN315">
        <v>-122.51022653</v>
      </c>
      <c r="AO315">
        <v>37.774850600000001</v>
      </c>
    </row>
    <row r="316" spans="1:41">
      <c r="A316" s="4">
        <v>43902</v>
      </c>
      <c r="B316" s="1">
        <v>4</v>
      </c>
      <c r="C316">
        <v>1</v>
      </c>
      <c r="D316" s="1">
        <v>14393</v>
      </c>
      <c r="E316" s="4" t="s">
        <v>42</v>
      </c>
      <c r="F316" s="4" t="s">
        <v>895</v>
      </c>
      <c r="G316" s="1">
        <v>2</v>
      </c>
      <c r="H316" s="1">
        <v>108</v>
      </c>
      <c r="I316" t="s">
        <v>1664</v>
      </c>
      <c r="K316" t="s">
        <v>921</v>
      </c>
      <c r="N316" t="s">
        <v>46</v>
      </c>
      <c r="O316" t="s">
        <v>1068</v>
      </c>
      <c r="Q316" t="s">
        <v>900</v>
      </c>
      <c r="R316" t="s">
        <v>900</v>
      </c>
      <c r="S316" s="3">
        <v>0</v>
      </c>
      <c r="T316" s="3">
        <v>0</v>
      </c>
      <c r="U316" s="3">
        <v>0</v>
      </c>
      <c r="V316" s="3">
        <v>0</v>
      </c>
      <c r="W316" s="3" t="s">
        <v>900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/>
      <c r="AG316" s="3"/>
      <c r="AH316" t="s">
        <v>47</v>
      </c>
      <c r="AI316" t="s">
        <v>48</v>
      </c>
      <c r="AJ316" s="3"/>
      <c r="AM316" t="s">
        <v>1665</v>
      </c>
      <c r="AN316">
        <v>-122.51000739</v>
      </c>
      <c r="AO316">
        <v>37.774808159999999</v>
      </c>
    </row>
    <row r="317" spans="1:41">
      <c r="A317" s="4">
        <v>43902</v>
      </c>
      <c r="B317" s="1">
        <v>4</v>
      </c>
      <c r="C317">
        <v>1</v>
      </c>
      <c r="D317" s="1">
        <v>14393</v>
      </c>
      <c r="E317" s="4" t="s">
        <v>42</v>
      </c>
      <c r="F317" s="4" t="s">
        <v>895</v>
      </c>
      <c r="G317" s="1">
        <v>2</v>
      </c>
      <c r="H317" s="1" t="s">
        <v>2328</v>
      </c>
      <c r="I317">
        <v>725</v>
      </c>
      <c r="K317" t="s">
        <v>921</v>
      </c>
      <c r="N317" t="s">
        <v>46</v>
      </c>
      <c r="O317" t="s">
        <v>978</v>
      </c>
      <c r="Q317" s="3">
        <v>1</v>
      </c>
      <c r="R317" s="3">
        <v>1</v>
      </c>
      <c r="S317" s="3">
        <v>0</v>
      </c>
      <c r="T317" s="3">
        <v>0</v>
      </c>
      <c r="U317" s="3">
        <v>0</v>
      </c>
      <c r="V317" s="3" t="s">
        <v>590</v>
      </c>
      <c r="W317" s="3"/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/>
      <c r="AG317" s="3"/>
      <c r="AH317" t="s">
        <v>47</v>
      </c>
      <c r="AI317" t="s">
        <v>50</v>
      </c>
      <c r="AJ317" s="3"/>
      <c r="AM317" t="s">
        <v>1666</v>
      </c>
      <c r="AN317">
        <v>-122.50997873</v>
      </c>
      <c r="AO317">
        <v>37.774608000000001</v>
      </c>
    </row>
    <row r="318" spans="1:41">
      <c r="A318" s="4">
        <v>43902</v>
      </c>
      <c r="B318" s="1">
        <v>4</v>
      </c>
      <c r="C318">
        <v>1</v>
      </c>
      <c r="D318" s="1">
        <v>14393</v>
      </c>
      <c r="E318" s="4" t="s">
        <v>42</v>
      </c>
      <c r="F318" s="4" t="s">
        <v>895</v>
      </c>
      <c r="G318" s="1">
        <v>2</v>
      </c>
      <c r="H318" s="1" t="s">
        <v>2329</v>
      </c>
      <c r="I318">
        <v>731</v>
      </c>
      <c r="K318" t="s">
        <v>921</v>
      </c>
      <c r="N318" t="s">
        <v>46</v>
      </c>
      <c r="O318" t="s">
        <v>1046</v>
      </c>
      <c r="Q318" s="3">
        <v>1</v>
      </c>
      <c r="R318" s="3">
        <v>1</v>
      </c>
      <c r="S318" s="3" t="s">
        <v>590</v>
      </c>
      <c r="T318" s="3">
        <v>0</v>
      </c>
      <c r="U318" s="3" t="s">
        <v>900</v>
      </c>
      <c r="V318" s="3">
        <v>0</v>
      </c>
      <c r="W318" s="3"/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/>
      <c r="AG318" s="3"/>
      <c r="AH318" t="s">
        <v>47</v>
      </c>
      <c r="AI318" t="s">
        <v>50</v>
      </c>
      <c r="AJ318" s="3"/>
      <c r="AL318" t="s">
        <v>1667</v>
      </c>
      <c r="AM318" t="s">
        <v>1668</v>
      </c>
      <c r="AN318">
        <v>-122.50991601</v>
      </c>
      <c r="AO318">
        <v>37.774477939999997</v>
      </c>
    </row>
    <row r="319" spans="1:41">
      <c r="A319" s="4">
        <v>43902</v>
      </c>
      <c r="B319" s="1">
        <v>4</v>
      </c>
      <c r="C319">
        <v>1</v>
      </c>
      <c r="D319" s="1">
        <v>14393</v>
      </c>
      <c r="E319" s="4" t="s">
        <v>42</v>
      </c>
      <c r="F319" s="4" t="s">
        <v>895</v>
      </c>
      <c r="G319" s="1">
        <v>2</v>
      </c>
      <c r="H319" s="1" t="s">
        <v>1848</v>
      </c>
      <c r="I319">
        <v>737</v>
      </c>
      <c r="K319" t="s">
        <v>921</v>
      </c>
      <c r="N319" t="s">
        <v>46</v>
      </c>
      <c r="O319" t="s">
        <v>981</v>
      </c>
      <c r="Q319" s="3">
        <v>1</v>
      </c>
      <c r="R319" s="3">
        <v>1</v>
      </c>
      <c r="S319" s="3">
        <v>0</v>
      </c>
      <c r="T319" s="3">
        <v>0</v>
      </c>
      <c r="U319" s="3" t="s">
        <v>590</v>
      </c>
      <c r="V319" s="3">
        <v>0</v>
      </c>
      <c r="W319" s="3"/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/>
      <c r="AG319" s="3"/>
      <c r="AH319" t="s">
        <v>47</v>
      </c>
      <c r="AI319" t="s">
        <v>48</v>
      </c>
      <c r="AJ319" s="3"/>
      <c r="AM319" t="s">
        <v>1669</v>
      </c>
      <c r="AN319">
        <v>-122.51001472</v>
      </c>
      <c r="AO319">
        <v>37.774395699999999</v>
      </c>
    </row>
    <row r="320" spans="1:41">
      <c r="A320" s="4">
        <v>43902</v>
      </c>
      <c r="B320" s="1">
        <v>4</v>
      </c>
      <c r="C320">
        <v>1</v>
      </c>
      <c r="D320" s="1">
        <v>14393</v>
      </c>
      <c r="E320" s="4" t="s">
        <v>42</v>
      </c>
      <c r="F320" s="4" t="s">
        <v>895</v>
      </c>
      <c r="G320" s="1">
        <v>2</v>
      </c>
      <c r="H320" s="1" t="s">
        <v>2330</v>
      </c>
      <c r="I320">
        <v>743</v>
      </c>
      <c r="K320" t="s">
        <v>921</v>
      </c>
      <c r="N320" t="s">
        <v>46</v>
      </c>
      <c r="O320" t="s">
        <v>1017</v>
      </c>
      <c r="Q320" s="3">
        <v>1</v>
      </c>
      <c r="R320" s="3">
        <v>1</v>
      </c>
      <c r="S320" s="3" t="s">
        <v>590</v>
      </c>
      <c r="T320" s="3" t="s">
        <v>590</v>
      </c>
      <c r="U320" s="3" t="s">
        <v>590</v>
      </c>
      <c r="V320" s="3">
        <v>0</v>
      </c>
      <c r="W320" s="3"/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/>
      <c r="AG320" s="3"/>
      <c r="AH320" t="s">
        <v>47</v>
      </c>
      <c r="AI320" t="s">
        <v>48</v>
      </c>
      <c r="AJ320" s="3"/>
      <c r="AM320" t="s">
        <v>1670</v>
      </c>
      <c r="AN320">
        <v>-122.51003846</v>
      </c>
      <c r="AO320">
        <v>37.774329139999999</v>
      </c>
    </row>
    <row r="321" spans="1:41">
      <c r="A321" s="4">
        <v>43902</v>
      </c>
      <c r="B321" s="1">
        <v>4</v>
      </c>
      <c r="C321">
        <v>1</v>
      </c>
      <c r="D321" s="1">
        <v>14393</v>
      </c>
      <c r="E321" s="4" t="s">
        <v>42</v>
      </c>
      <c r="F321" s="4" t="s">
        <v>895</v>
      </c>
      <c r="G321" s="1">
        <v>2</v>
      </c>
      <c r="H321" s="1">
        <v>109</v>
      </c>
      <c r="I321" t="s">
        <v>1671</v>
      </c>
      <c r="K321" t="s">
        <v>921</v>
      </c>
      <c r="N321" t="s">
        <v>46</v>
      </c>
      <c r="O321" t="s">
        <v>1161</v>
      </c>
      <c r="Q321" s="3">
        <v>1</v>
      </c>
      <c r="R321" s="3">
        <v>1</v>
      </c>
      <c r="S321" s="3">
        <v>0</v>
      </c>
      <c r="T321" s="3">
        <v>0</v>
      </c>
      <c r="U321" s="3">
        <v>7</v>
      </c>
      <c r="V321" s="3">
        <v>0</v>
      </c>
      <c r="W321" s="3"/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/>
      <c r="AG321" s="3"/>
      <c r="AH321" t="s">
        <v>47</v>
      </c>
      <c r="AI321" t="s">
        <v>48</v>
      </c>
      <c r="AJ321" s="3"/>
      <c r="AL321" t="s">
        <v>1672</v>
      </c>
      <c r="AM321" t="s">
        <v>1673</v>
      </c>
      <c r="AN321">
        <v>-122.50998525</v>
      </c>
      <c r="AO321">
        <v>37.774243609999999</v>
      </c>
    </row>
    <row r="322" spans="1:41">
      <c r="A322" s="4">
        <v>43902</v>
      </c>
      <c r="B322" s="1">
        <v>4</v>
      </c>
      <c r="C322">
        <v>1</v>
      </c>
      <c r="D322" s="1">
        <v>14393</v>
      </c>
      <c r="E322" s="4" t="s">
        <v>42</v>
      </c>
      <c r="F322" s="4" t="s">
        <v>895</v>
      </c>
      <c r="G322" s="1">
        <v>2</v>
      </c>
      <c r="H322" s="1">
        <v>110</v>
      </c>
      <c r="I322" t="s">
        <v>1615</v>
      </c>
      <c r="K322" t="s">
        <v>921</v>
      </c>
      <c r="N322" t="s">
        <v>46</v>
      </c>
      <c r="O322" t="s">
        <v>1118</v>
      </c>
      <c r="Q322" s="3">
        <v>1</v>
      </c>
      <c r="R322" s="3">
        <v>1</v>
      </c>
      <c r="S322" s="3">
        <v>0</v>
      </c>
      <c r="T322" s="3">
        <v>0</v>
      </c>
      <c r="U322" s="3" t="s">
        <v>912</v>
      </c>
      <c r="V322" s="3">
        <v>0</v>
      </c>
      <c r="W322" s="3"/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/>
      <c r="AG322" s="3"/>
      <c r="AH322" t="s">
        <v>47</v>
      </c>
      <c r="AI322" t="s">
        <v>50</v>
      </c>
      <c r="AJ322" s="3"/>
      <c r="AM322" t="s">
        <v>1674</v>
      </c>
      <c r="AN322">
        <v>-122.5099574</v>
      </c>
      <c r="AO322">
        <v>37.774077749999996</v>
      </c>
    </row>
    <row r="323" spans="1:41">
      <c r="A323" s="4">
        <v>43902</v>
      </c>
      <c r="B323" s="1">
        <v>4</v>
      </c>
      <c r="C323">
        <v>1</v>
      </c>
      <c r="D323" s="1">
        <v>14393</v>
      </c>
      <c r="E323" s="4" t="s">
        <v>42</v>
      </c>
      <c r="F323" s="4" t="s">
        <v>895</v>
      </c>
      <c r="G323" s="1">
        <v>2</v>
      </c>
      <c r="H323" s="1" t="s">
        <v>2331</v>
      </c>
      <c r="I323" t="s">
        <v>1675</v>
      </c>
      <c r="K323" t="s">
        <v>921</v>
      </c>
      <c r="N323" t="s">
        <v>46</v>
      </c>
      <c r="O323" t="s">
        <v>1039</v>
      </c>
      <c r="Q323" s="3">
        <v>1</v>
      </c>
      <c r="R323" s="3">
        <v>1</v>
      </c>
      <c r="S323" s="3">
        <v>0</v>
      </c>
      <c r="T323" s="3">
        <v>0</v>
      </c>
      <c r="U323" s="3" t="s">
        <v>904</v>
      </c>
      <c r="V323" s="3" t="s">
        <v>590</v>
      </c>
      <c r="W323" s="3"/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/>
      <c r="AG323" s="3"/>
      <c r="AH323" t="s">
        <v>47</v>
      </c>
      <c r="AI323" t="s">
        <v>50</v>
      </c>
      <c r="AJ323" s="3"/>
      <c r="AM323" t="s">
        <v>1676</v>
      </c>
      <c r="AN323">
        <v>-122.50996524999999</v>
      </c>
      <c r="AO323">
        <v>37.773934449999999</v>
      </c>
    </row>
    <row r="324" spans="1:41">
      <c r="A324" s="4">
        <v>43902</v>
      </c>
      <c r="B324" s="1">
        <v>4</v>
      </c>
      <c r="C324">
        <v>1</v>
      </c>
      <c r="D324" s="1">
        <v>14393</v>
      </c>
      <c r="E324" s="4" t="s">
        <v>42</v>
      </c>
      <c r="F324" s="4" t="s">
        <v>895</v>
      </c>
      <c r="G324" s="1">
        <v>2</v>
      </c>
      <c r="H324" s="1" t="s">
        <v>2332</v>
      </c>
      <c r="I324" t="s">
        <v>1677</v>
      </c>
      <c r="K324" t="s">
        <v>921</v>
      </c>
      <c r="N324" t="s">
        <v>46</v>
      </c>
      <c r="O324" t="s">
        <v>1172</v>
      </c>
      <c r="Q324" s="3">
        <v>1</v>
      </c>
      <c r="R324" s="3">
        <v>1</v>
      </c>
      <c r="S324" s="3">
        <v>0</v>
      </c>
      <c r="T324" s="3">
        <v>0</v>
      </c>
      <c r="U324" s="3" t="s">
        <v>908</v>
      </c>
      <c r="V324" s="3">
        <v>0</v>
      </c>
      <c r="W324" s="3" t="s">
        <v>590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/>
      <c r="AG324" s="3"/>
      <c r="AH324" t="s">
        <v>47</v>
      </c>
      <c r="AI324" t="s">
        <v>50</v>
      </c>
      <c r="AJ324" s="3"/>
      <c r="AL324" t="s">
        <v>1678</v>
      </c>
      <c r="AM324" t="s">
        <v>1679</v>
      </c>
      <c r="AN324">
        <v>-122.50998380999999</v>
      </c>
      <c r="AO324">
        <v>37.773808420000002</v>
      </c>
    </row>
    <row r="325" spans="1:41">
      <c r="A325" s="4">
        <v>43902</v>
      </c>
      <c r="B325" s="1">
        <v>4</v>
      </c>
      <c r="C325">
        <v>1</v>
      </c>
      <c r="D325" s="1">
        <v>14393</v>
      </c>
      <c r="E325" s="4" t="s">
        <v>42</v>
      </c>
      <c r="F325" s="4" t="s">
        <v>895</v>
      </c>
      <c r="G325" s="1">
        <v>2</v>
      </c>
      <c r="H325" s="1" t="s">
        <v>2333</v>
      </c>
      <c r="I325">
        <v>787</v>
      </c>
      <c r="K325" t="s">
        <v>921</v>
      </c>
      <c r="N325" t="s">
        <v>46</v>
      </c>
      <c r="O325" t="s">
        <v>958</v>
      </c>
      <c r="Q325" s="3">
        <v>1</v>
      </c>
      <c r="R325" s="3">
        <v>1</v>
      </c>
      <c r="S325" s="3">
        <v>0</v>
      </c>
      <c r="T325" s="3">
        <v>0</v>
      </c>
      <c r="U325" s="3" t="s">
        <v>908</v>
      </c>
      <c r="V325" s="3">
        <v>0</v>
      </c>
      <c r="W325" s="3"/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1</v>
      </c>
      <c r="AG325" s="3"/>
      <c r="AH325" t="s">
        <v>47</v>
      </c>
      <c r="AI325" t="s">
        <v>50</v>
      </c>
      <c r="AJ325" s="3"/>
      <c r="AL325" t="s">
        <v>1680</v>
      </c>
      <c r="AM325" t="s">
        <v>1681</v>
      </c>
      <c r="AN325">
        <v>-122.51010161000001</v>
      </c>
      <c r="AO325">
        <v>37.773674870000001</v>
      </c>
    </row>
    <row r="326" spans="1:41">
      <c r="A326" s="4">
        <v>43902</v>
      </c>
      <c r="B326" s="1">
        <v>4</v>
      </c>
      <c r="C326">
        <v>1</v>
      </c>
      <c r="D326" s="1">
        <v>14393</v>
      </c>
      <c r="E326" s="4" t="s">
        <v>42</v>
      </c>
      <c r="F326" s="4" t="s">
        <v>895</v>
      </c>
      <c r="G326" s="1">
        <v>2</v>
      </c>
      <c r="H326" s="1" t="s">
        <v>2334</v>
      </c>
      <c r="I326">
        <v>791</v>
      </c>
      <c r="K326" t="s">
        <v>921</v>
      </c>
      <c r="N326" t="s">
        <v>46</v>
      </c>
      <c r="O326" t="s">
        <v>996</v>
      </c>
      <c r="Q326" s="3">
        <v>1</v>
      </c>
      <c r="R326" s="3">
        <v>1</v>
      </c>
      <c r="S326" s="3">
        <v>0</v>
      </c>
      <c r="T326" s="3">
        <v>0</v>
      </c>
      <c r="U326" s="3" t="s">
        <v>900</v>
      </c>
      <c r="V326" s="3">
        <v>0</v>
      </c>
      <c r="W326" s="3"/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3"/>
      <c r="AG326" s="3"/>
      <c r="AH326" t="s">
        <v>47</v>
      </c>
      <c r="AI326" t="s">
        <v>48</v>
      </c>
      <c r="AJ326" s="3"/>
      <c r="AM326" t="s">
        <v>1682</v>
      </c>
      <c r="AN326">
        <v>-122.51003982</v>
      </c>
      <c r="AO326">
        <v>37.773635280000001</v>
      </c>
    </row>
    <row r="327" spans="1:41">
      <c r="A327" s="4">
        <v>43902</v>
      </c>
      <c r="B327" s="1">
        <v>4</v>
      </c>
      <c r="C327">
        <v>1</v>
      </c>
      <c r="D327" s="1">
        <v>14393</v>
      </c>
      <c r="E327" s="4" t="s">
        <v>42</v>
      </c>
      <c r="F327" s="4" t="s">
        <v>895</v>
      </c>
      <c r="G327" s="1">
        <v>2</v>
      </c>
      <c r="H327" s="1">
        <v>111</v>
      </c>
      <c r="I327" t="s">
        <v>1683</v>
      </c>
      <c r="K327" t="s">
        <v>921</v>
      </c>
      <c r="N327" t="s">
        <v>46</v>
      </c>
      <c r="O327" t="s">
        <v>1031</v>
      </c>
      <c r="Q327" s="3">
        <v>1</v>
      </c>
      <c r="R327" s="3">
        <v>1</v>
      </c>
      <c r="S327" s="3">
        <v>0</v>
      </c>
      <c r="T327" s="3">
        <v>0</v>
      </c>
      <c r="U327" s="3" t="s">
        <v>900</v>
      </c>
      <c r="V327" s="3">
        <v>0</v>
      </c>
      <c r="W327" s="3" t="s">
        <v>590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/>
      <c r="AG327" s="3"/>
      <c r="AH327" t="s">
        <v>47</v>
      </c>
      <c r="AI327" t="s">
        <v>48</v>
      </c>
      <c r="AJ327" s="3"/>
      <c r="AM327" t="s">
        <v>1684</v>
      </c>
      <c r="AN327">
        <v>-122.50993171</v>
      </c>
      <c r="AO327">
        <v>37.773541960000003</v>
      </c>
    </row>
    <row r="328" spans="1:41">
      <c r="A328" s="4">
        <v>43902</v>
      </c>
      <c r="B328" s="1">
        <v>4</v>
      </c>
      <c r="C328">
        <v>1</v>
      </c>
      <c r="D328" s="1">
        <v>14393</v>
      </c>
      <c r="E328" s="4" t="s">
        <v>42</v>
      </c>
      <c r="F328" s="4" t="s">
        <v>895</v>
      </c>
      <c r="G328" s="1">
        <v>2</v>
      </c>
      <c r="H328" s="1">
        <v>112</v>
      </c>
      <c r="I328">
        <v>794</v>
      </c>
      <c r="K328" t="s">
        <v>1421</v>
      </c>
      <c r="N328" t="s">
        <v>46</v>
      </c>
      <c r="O328" t="s">
        <v>976</v>
      </c>
      <c r="Q328" s="3">
        <v>1</v>
      </c>
      <c r="R328" s="3">
        <v>1</v>
      </c>
      <c r="S328" s="3">
        <v>0</v>
      </c>
      <c r="T328" s="3">
        <v>0</v>
      </c>
      <c r="U328" s="3" t="s">
        <v>900</v>
      </c>
      <c r="V328" s="3">
        <v>0</v>
      </c>
      <c r="W328" s="3"/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/>
      <c r="AG328" s="3"/>
      <c r="AH328" t="s">
        <v>47</v>
      </c>
      <c r="AI328" t="s">
        <v>50</v>
      </c>
      <c r="AJ328" s="3"/>
      <c r="AM328" t="s">
        <v>1685</v>
      </c>
      <c r="AN328">
        <v>-122.50897627000001</v>
      </c>
      <c r="AO328">
        <v>37.773508579999998</v>
      </c>
    </row>
    <row r="329" spans="1:41">
      <c r="A329" s="4">
        <v>43902</v>
      </c>
      <c r="B329" s="1">
        <v>4</v>
      </c>
      <c r="C329">
        <v>1</v>
      </c>
      <c r="D329" s="1">
        <v>14393</v>
      </c>
      <c r="E329" s="4" t="s">
        <v>42</v>
      </c>
      <c r="F329" s="4" t="s">
        <v>895</v>
      </c>
      <c r="G329" s="1">
        <v>2</v>
      </c>
      <c r="H329" s="1" t="s">
        <v>2335</v>
      </c>
      <c r="I329" t="s">
        <v>1686</v>
      </c>
      <c r="K329" t="s">
        <v>1421</v>
      </c>
      <c r="N329" t="s">
        <v>46</v>
      </c>
      <c r="O329" t="s">
        <v>1140</v>
      </c>
      <c r="Q329" s="3">
        <v>1</v>
      </c>
      <c r="R329" s="3">
        <v>1</v>
      </c>
      <c r="S329" s="3">
        <v>0</v>
      </c>
      <c r="T329" s="3">
        <v>0</v>
      </c>
      <c r="U329" s="3" t="s">
        <v>908</v>
      </c>
      <c r="V329" s="3">
        <v>0</v>
      </c>
      <c r="W329" s="3"/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/>
      <c r="AG329" s="3"/>
      <c r="AH329" t="s">
        <v>47</v>
      </c>
      <c r="AI329" t="s">
        <v>48</v>
      </c>
      <c r="AJ329" s="3"/>
      <c r="AM329" t="s">
        <v>1687</v>
      </c>
      <c r="AN329">
        <v>-122.50894974000001</v>
      </c>
      <c r="AO329">
        <v>37.773621910000003</v>
      </c>
    </row>
    <row r="330" spans="1:41">
      <c r="A330" s="4">
        <v>43902</v>
      </c>
      <c r="B330" s="1">
        <v>4</v>
      </c>
      <c r="C330">
        <v>1</v>
      </c>
      <c r="D330" s="1">
        <v>14393</v>
      </c>
      <c r="E330" s="4" t="s">
        <v>42</v>
      </c>
      <c r="F330" s="4" t="s">
        <v>895</v>
      </c>
      <c r="G330" s="1">
        <v>2</v>
      </c>
      <c r="H330" s="1" t="s">
        <v>2336</v>
      </c>
      <c r="I330">
        <v>770</v>
      </c>
      <c r="K330" t="s">
        <v>1421</v>
      </c>
      <c r="N330" t="s">
        <v>46</v>
      </c>
      <c r="O330" t="s">
        <v>1023</v>
      </c>
      <c r="Q330" s="3">
        <v>1</v>
      </c>
      <c r="R330" s="3">
        <v>1</v>
      </c>
      <c r="S330" s="3">
        <v>0</v>
      </c>
      <c r="T330" s="3" t="s">
        <v>590</v>
      </c>
      <c r="U330" s="3" t="s">
        <v>590</v>
      </c>
      <c r="V330" s="3">
        <v>0</v>
      </c>
      <c r="W330" s="3"/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/>
      <c r="AG330" s="3"/>
      <c r="AH330" t="s">
        <v>47</v>
      </c>
      <c r="AI330" t="s">
        <v>48</v>
      </c>
      <c r="AJ330" s="3"/>
      <c r="AM330" t="s">
        <v>1688</v>
      </c>
      <c r="AN330">
        <v>-122.50895432999999</v>
      </c>
      <c r="AO330">
        <v>37.7739233</v>
      </c>
    </row>
    <row r="331" spans="1:41">
      <c r="A331" s="4">
        <v>43902</v>
      </c>
      <c r="B331" s="1">
        <v>4</v>
      </c>
      <c r="C331">
        <v>1</v>
      </c>
      <c r="D331" s="1">
        <v>14393</v>
      </c>
      <c r="E331" s="4" t="s">
        <v>42</v>
      </c>
      <c r="F331" s="4" t="s">
        <v>895</v>
      </c>
      <c r="G331" s="1">
        <v>2</v>
      </c>
      <c r="H331" s="1" t="s">
        <v>2337</v>
      </c>
      <c r="I331" t="s">
        <v>1689</v>
      </c>
      <c r="K331" t="s">
        <v>1421</v>
      </c>
      <c r="N331" t="s">
        <v>46</v>
      </c>
      <c r="O331" t="s">
        <v>1036</v>
      </c>
      <c r="Q331" s="3">
        <v>1</v>
      </c>
      <c r="R331" s="3">
        <v>1</v>
      </c>
      <c r="S331" s="3" t="s">
        <v>590</v>
      </c>
      <c r="T331" s="3" t="s">
        <v>590</v>
      </c>
      <c r="U331" s="3" t="s">
        <v>900</v>
      </c>
      <c r="V331" s="3">
        <v>0</v>
      </c>
      <c r="W331" s="3"/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/>
      <c r="AG331" s="3"/>
      <c r="AH331" t="s">
        <v>47</v>
      </c>
      <c r="AI331" t="s">
        <v>48</v>
      </c>
      <c r="AJ331" s="3"/>
      <c r="AM331" t="s">
        <v>1690</v>
      </c>
      <c r="AN331">
        <v>-122.50895136</v>
      </c>
      <c r="AO331">
        <v>37.773972780000001</v>
      </c>
    </row>
    <row r="332" spans="1:41">
      <c r="A332" s="4">
        <v>43902</v>
      </c>
      <c r="B332" s="1">
        <v>4</v>
      </c>
      <c r="C332">
        <v>1</v>
      </c>
      <c r="D332" s="1">
        <v>14393</v>
      </c>
      <c r="E332" s="4" t="s">
        <v>42</v>
      </c>
      <c r="F332" s="4" t="s">
        <v>895</v>
      </c>
      <c r="G332" s="1">
        <v>2</v>
      </c>
      <c r="H332" s="1" t="s">
        <v>2338</v>
      </c>
      <c r="I332" t="s">
        <v>1572</v>
      </c>
      <c r="K332" t="s">
        <v>1421</v>
      </c>
      <c r="N332" t="s">
        <v>46</v>
      </c>
      <c r="O332" t="s">
        <v>1017</v>
      </c>
      <c r="Q332" s="3">
        <v>1</v>
      </c>
      <c r="R332" s="3">
        <v>1</v>
      </c>
      <c r="S332" s="3" t="s">
        <v>900</v>
      </c>
      <c r="T332" s="3">
        <v>0</v>
      </c>
      <c r="U332" s="3" t="s">
        <v>590</v>
      </c>
      <c r="V332" s="3">
        <v>0</v>
      </c>
      <c r="W332" s="3"/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/>
      <c r="AG332" s="3"/>
      <c r="AH332" t="s">
        <v>47</v>
      </c>
      <c r="AI332" t="s">
        <v>48</v>
      </c>
      <c r="AJ332" s="3"/>
      <c r="AM332" t="s">
        <v>1691</v>
      </c>
      <c r="AN332">
        <v>-122.50896246000001</v>
      </c>
      <c r="AO332">
        <v>37.774064129999999</v>
      </c>
    </row>
    <row r="333" spans="1:41">
      <c r="A333" s="4">
        <v>43902</v>
      </c>
      <c r="B333" s="1">
        <v>4</v>
      </c>
      <c r="C333">
        <v>1</v>
      </c>
      <c r="D333" s="1">
        <v>14393</v>
      </c>
      <c r="E333" s="4" t="s">
        <v>42</v>
      </c>
      <c r="F333" s="4" t="s">
        <v>895</v>
      </c>
      <c r="G333" s="1">
        <v>2</v>
      </c>
      <c r="H333" s="1">
        <v>113</v>
      </c>
      <c r="I333">
        <v>746</v>
      </c>
      <c r="K333" t="s">
        <v>1421</v>
      </c>
      <c r="N333" t="s">
        <v>46</v>
      </c>
      <c r="O333" t="s">
        <v>968</v>
      </c>
      <c r="Q333" s="3">
        <v>1</v>
      </c>
      <c r="R333" s="3">
        <v>1</v>
      </c>
      <c r="S333" s="3" t="s">
        <v>590</v>
      </c>
      <c r="T333" s="3">
        <v>0</v>
      </c>
      <c r="U333" s="3" t="s">
        <v>590</v>
      </c>
      <c r="V333" s="3">
        <v>0</v>
      </c>
      <c r="W333" s="3"/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/>
      <c r="AG333" s="3"/>
      <c r="AH333" t="s">
        <v>47</v>
      </c>
      <c r="AI333" t="s">
        <v>48</v>
      </c>
      <c r="AJ333" s="3"/>
      <c r="AM333" t="s">
        <v>1692</v>
      </c>
      <c r="AN333">
        <v>-122.5089558</v>
      </c>
      <c r="AO333">
        <v>37.774194270000002</v>
      </c>
    </row>
    <row r="334" spans="1:41">
      <c r="A334" s="4">
        <v>43902</v>
      </c>
      <c r="B334" s="1">
        <v>4</v>
      </c>
      <c r="C334">
        <v>1</v>
      </c>
      <c r="D334" s="1">
        <v>14393</v>
      </c>
      <c r="E334" s="4" t="s">
        <v>42</v>
      </c>
      <c r="F334" s="4" t="s">
        <v>895</v>
      </c>
      <c r="G334" s="1">
        <v>2</v>
      </c>
      <c r="H334" s="1">
        <v>114</v>
      </c>
      <c r="I334">
        <v>742</v>
      </c>
      <c r="K334" t="s">
        <v>1421</v>
      </c>
      <c r="N334" t="s">
        <v>46</v>
      </c>
      <c r="O334" t="s">
        <v>981</v>
      </c>
      <c r="Q334" s="3">
        <v>1</v>
      </c>
      <c r="R334" s="3">
        <v>1</v>
      </c>
      <c r="S334" s="3">
        <v>0</v>
      </c>
      <c r="T334" s="3">
        <v>0</v>
      </c>
      <c r="U334" s="3">
        <v>0</v>
      </c>
      <c r="V334" s="3" t="s">
        <v>590</v>
      </c>
      <c r="W334" s="3"/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/>
      <c r="AG334" s="3"/>
      <c r="AH334" t="s">
        <v>88</v>
      </c>
      <c r="AI334" t="s">
        <v>48</v>
      </c>
      <c r="AJ334" s="3"/>
      <c r="AM334" t="s">
        <v>1693</v>
      </c>
      <c r="AN334">
        <v>-122.50896100999999</v>
      </c>
      <c r="AO334">
        <v>37.774321499999999</v>
      </c>
    </row>
    <row r="335" spans="1:41">
      <c r="A335" s="4">
        <v>43902</v>
      </c>
      <c r="B335" s="1">
        <v>4</v>
      </c>
      <c r="C335">
        <v>1</v>
      </c>
      <c r="D335" s="1">
        <v>14393</v>
      </c>
      <c r="E335" s="4" t="s">
        <v>42</v>
      </c>
      <c r="F335" s="4" t="s">
        <v>895</v>
      </c>
      <c r="G335" s="1">
        <v>2</v>
      </c>
      <c r="H335" s="1" t="s">
        <v>2339</v>
      </c>
      <c r="I335">
        <v>738</v>
      </c>
      <c r="K335" t="s">
        <v>1421</v>
      </c>
      <c r="N335" t="s">
        <v>46</v>
      </c>
      <c r="O335" t="s">
        <v>958</v>
      </c>
      <c r="Q335" s="3">
        <v>1</v>
      </c>
      <c r="R335" s="3">
        <v>1</v>
      </c>
      <c r="S335" s="3">
        <v>0</v>
      </c>
      <c r="T335" s="3">
        <v>0</v>
      </c>
      <c r="U335" s="3" t="s">
        <v>900</v>
      </c>
      <c r="V335" s="3">
        <v>0</v>
      </c>
      <c r="W335" s="3"/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/>
      <c r="AG335" s="3"/>
      <c r="AH335" t="s">
        <v>88</v>
      </c>
      <c r="AI335" t="s">
        <v>48</v>
      </c>
      <c r="AJ335" s="3"/>
      <c r="AL335" t="s">
        <v>1694</v>
      </c>
      <c r="AM335" t="s">
        <v>1695</v>
      </c>
      <c r="AN335">
        <v>-122.50897415999999</v>
      </c>
      <c r="AO335">
        <v>37.774393910000001</v>
      </c>
    </row>
    <row r="336" spans="1:41">
      <c r="A336" s="4">
        <v>43902</v>
      </c>
      <c r="B336" s="1">
        <v>4</v>
      </c>
      <c r="C336">
        <v>1</v>
      </c>
      <c r="D336" s="1">
        <v>14393</v>
      </c>
      <c r="E336" s="4" t="s">
        <v>42</v>
      </c>
      <c r="F336" s="4" t="s">
        <v>895</v>
      </c>
      <c r="G336" s="1">
        <v>2</v>
      </c>
      <c r="H336" s="1" t="s">
        <v>2246</v>
      </c>
      <c r="I336" t="s">
        <v>1696</v>
      </c>
      <c r="K336" t="s">
        <v>1421</v>
      </c>
      <c r="N336" t="s">
        <v>46</v>
      </c>
      <c r="O336" t="s">
        <v>1039</v>
      </c>
      <c r="Q336" s="3">
        <v>1</v>
      </c>
      <c r="R336" s="3">
        <v>1</v>
      </c>
      <c r="S336" s="3" t="s">
        <v>590</v>
      </c>
      <c r="T336" s="3">
        <v>0</v>
      </c>
      <c r="U336" s="3" t="s">
        <v>904</v>
      </c>
      <c r="V336" s="3">
        <v>0</v>
      </c>
      <c r="W336" s="3"/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/>
      <c r="AG336" s="3"/>
      <c r="AH336" t="s">
        <v>88</v>
      </c>
      <c r="AI336" t="s">
        <v>48</v>
      </c>
      <c r="AJ336" s="3"/>
      <c r="AM336" t="s">
        <v>1697</v>
      </c>
      <c r="AN336">
        <v>-122.5089866</v>
      </c>
      <c r="AO336">
        <v>37.774508779999998</v>
      </c>
    </row>
    <row r="337" spans="1:41">
      <c r="A337" s="4">
        <v>43902</v>
      </c>
      <c r="B337" s="1">
        <v>4</v>
      </c>
      <c r="C337">
        <v>1</v>
      </c>
      <c r="D337" s="1">
        <v>14393</v>
      </c>
      <c r="E337" s="4" t="s">
        <v>42</v>
      </c>
      <c r="F337" s="4" t="s">
        <v>895</v>
      </c>
      <c r="G337" s="1">
        <v>2</v>
      </c>
      <c r="H337" s="1" t="s">
        <v>2340</v>
      </c>
      <c r="I337">
        <v>722</v>
      </c>
      <c r="K337" t="s">
        <v>1421</v>
      </c>
      <c r="N337" t="s">
        <v>46</v>
      </c>
      <c r="O337" t="s">
        <v>989</v>
      </c>
      <c r="Q337" s="3">
        <v>1</v>
      </c>
      <c r="R337" s="3">
        <v>1</v>
      </c>
      <c r="S337" s="3">
        <v>0</v>
      </c>
      <c r="T337" s="3">
        <v>0</v>
      </c>
      <c r="U337" s="3" t="s">
        <v>900</v>
      </c>
      <c r="V337" s="3">
        <v>0</v>
      </c>
      <c r="W337" s="3"/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/>
      <c r="AG337" s="3"/>
      <c r="AH337" t="s">
        <v>88</v>
      </c>
      <c r="AI337" t="s">
        <v>48</v>
      </c>
      <c r="AJ337" s="3"/>
      <c r="AM337" t="s">
        <v>1698</v>
      </c>
      <c r="AN337">
        <v>-122.50904499000001</v>
      </c>
      <c r="AO337">
        <v>37.774713439999999</v>
      </c>
    </row>
    <row r="338" spans="1:41">
      <c r="A338" s="4">
        <v>43902</v>
      </c>
      <c r="B338" s="1">
        <v>4</v>
      </c>
      <c r="C338">
        <v>1</v>
      </c>
      <c r="D338" s="1">
        <v>14393</v>
      </c>
      <c r="E338" s="4" t="s">
        <v>42</v>
      </c>
      <c r="F338" s="4" t="s">
        <v>895</v>
      </c>
      <c r="G338" s="1">
        <v>2</v>
      </c>
      <c r="H338" s="1" t="s">
        <v>2341</v>
      </c>
      <c r="I338" t="s">
        <v>1581</v>
      </c>
      <c r="K338" t="s">
        <v>1421</v>
      </c>
      <c r="N338" t="s">
        <v>46</v>
      </c>
      <c r="O338" t="s">
        <v>990</v>
      </c>
      <c r="Q338" s="3">
        <v>1</v>
      </c>
      <c r="R338" s="3">
        <v>1</v>
      </c>
      <c r="S338" s="3" t="s">
        <v>900</v>
      </c>
      <c r="T338" s="3">
        <v>0</v>
      </c>
      <c r="U338" s="3" t="s">
        <v>590</v>
      </c>
      <c r="V338" s="3">
        <v>0</v>
      </c>
      <c r="W338" s="3"/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/>
      <c r="AG338" s="3"/>
      <c r="AH338" t="s">
        <v>88</v>
      </c>
      <c r="AI338" t="s">
        <v>48</v>
      </c>
      <c r="AJ338" s="3"/>
      <c r="AM338" t="s">
        <v>1699</v>
      </c>
      <c r="AN338">
        <v>-122.50897911</v>
      </c>
      <c r="AO338">
        <v>37.774838840000001</v>
      </c>
    </row>
    <row r="339" spans="1:41">
      <c r="A339" s="4">
        <v>43902</v>
      </c>
      <c r="B339" s="1">
        <v>4</v>
      </c>
      <c r="C339">
        <v>1</v>
      </c>
      <c r="D339" s="1">
        <v>14393</v>
      </c>
      <c r="E339" s="4" t="s">
        <v>42</v>
      </c>
      <c r="F339" s="4" t="s">
        <v>895</v>
      </c>
      <c r="G339" s="1">
        <v>2</v>
      </c>
      <c r="H339" s="1">
        <v>115</v>
      </c>
      <c r="I339">
        <v>710</v>
      </c>
      <c r="K339" t="s">
        <v>1421</v>
      </c>
      <c r="N339" t="s">
        <v>46</v>
      </c>
      <c r="O339" t="s">
        <v>934</v>
      </c>
      <c r="Q339" s="3">
        <v>1</v>
      </c>
      <c r="R339" s="3">
        <v>1</v>
      </c>
      <c r="S339" s="3" t="s">
        <v>590</v>
      </c>
      <c r="T339" s="3">
        <v>0</v>
      </c>
      <c r="U339" s="3">
        <v>0</v>
      </c>
      <c r="V339" s="3">
        <v>0</v>
      </c>
      <c r="W339" s="3"/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/>
      <c r="AG339" s="3"/>
      <c r="AH339" t="s">
        <v>88</v>
      </c>
      <c r="AI339" t="s">
        <v>48</v>
      </c>
      <c r="AJ339" s="3"/>
      <c r="AM339" t="s">
        <v>1700</v>
      </c>
      <c r="AN339">
        <v>-122.50902919000001</v>
      </c>
      <c r="AO339">
        <v>37.774873880000001</v>
      </c>
    </row>
    <row r="340" spans="1:41">
      <c r="A340" s="4">
        <v>43902</v>
      </c>
      <c r="B340" s="1">
        <v>4</v>
      </c>
      <c r="C340">
        <v>1</v>
      </c>
      <c r="D340" s="1">
        <v>14393</v>
      </c>
      <c r="E340" s="4" t="s">
        <v>42</v>
      </c>
      <c r="F340" s="4" t="s">
        <v>895</v>
      </c>
      <c r="G340" s="1">
        <v>2</v>
      </c>
      <c r="H340" s="1">
        <v>116</v>
      </c>
      <c r="I340">
        <v>706</v>
      </c>
      <c r="K340" t="s">
        <v>1421</v>
      </c>
      <c r="N340" t="s">
        <v>46</v>
      </c>
      <c r="O340" t="s">
        <v>1036</v>
      </c>
      <c r="Q340" s="3">
        <v>1</v>
      </c>
      <c r="R340" s="3">
        <v>1</v>
      </c>
      <c r="S340" s="3">
        <v>0</v>
      </c>
      <c r="T340" s="3">
        <v>0</v>
      </c>
      <c r="U340" s="3" t="s">
        <v>900</v>
      </c>
      <c r="V340" s="3">
        <v>0</v>
      </c>
      <c r="W340" s="3"/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/>
      <c r="AG340" s="3"/>
      <c r="AH340" t="s">
        <v>88</v>
      </c>
      <c r="AI340" t="s">
        <v>48</v>
      </c>
      <c r="AJ340" s="3"/>
      <c r="AM340" t="s">
        <v>1701</v>
      </c>
      <c r="AN340">
        <v>-122.50902809999999</v>
      </c>
      <c r="AO340">
        <v>37.774987639999999</v>
      </c>
    </row>
    <row r="341" spans="1:41">
      <c r="A341" s="4">
        <v>43902</v>
      </c>
      <c r="B341" s="1">
        <v>4</v>
      </c>
      <c r="C341">
        <v>1</v>
      </c>
      <c r="D341" s="1">
        <v>14393</v>
      </c>
      <c r="E341" s="4" t="s">
        <v>42</v>
      </c>
      <c r="F341" s="4" t="s">
        <v>895</v>
      </c>
      <c r="G341" s="1">
        <v>2</v>
      </c>
      <c r="H341" s="1" t="s">
        <v>2342</v>
      </c>
      <c r="I341">
        <v>4301</v>
      </c>
      <c r="K341" t="s">
        <v>2310</v>
      </c>
      <c r="N341" t="s">
        <v>53</v>
      </c>
      <c r="O341" t="s">
        <v>1020</v>
      </c>
      <c r="Q341" s="3">
        <v>1</v>
      </c>
      <c r="R341" s="3">
        <v>1</v>
      </c>
      <c r="S341" s="3">
        <v>0</v>
      </c>
      <c r="T341" s="3">
        <v>0</v>
      </c>
      <c r="U341" s="3">
        <v>0</v>
      </c>
      <c r="V341" s="3">
        <v>0</v>
      </c>
      <c r="W341" s="3" t="s">
        <v>590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/>
      <c r="AG341" s="3"/>
      <c r="AH341" t="s">
        <v>47</v>
      </c>
      <c r="AI341" t="s">
        <v>48</v>
      </c>
      <c r="AJ341" s="3" t="s">
        <v>135</v>
      </c>
      <c r="AK341" t="s">
        <v>387</v>
      </c>
      <c r="AL341" t="s">
        <v>1702</v>
      </c>
      <c r="AM341" t="s">
        <v>1703</v>
      </c>
      <c r="AN341">
        <v>-122.50512289</v>
      </c>
      <c r="AO341">
        <v>37.775359389999998</v>
      </c>
    </row>
    <row r="342" spans="1:41">
      <c r="A342" s="4">
        <v>43902</v>
      </c>
      <c r="B342" s="1">
        <v>4</v>
      </c>
      <c r="C342">
        <v>1</v>
      </c>
      <c r="D342" s="1">
        <v>14393</v>
      </c>
      <c r="E342" s="4" t="s">
        <v>42</v>
      </c>
      <c r="F342" s="4" t="s">
        <v>895</v>
      </c>
      <c r="G342" s="1">
        <v>2</v>
      </c>
      <c r="H342" s="1" t="s">
        <v>2043</v>
      </c>
      <c r="I342" t="s">
        <v>1609</v>
      </c>
      <c r="K342" t="s">
        <v>1629</v>
      </c>
      <c r="N342" t="s">
        <v>46</v>
      </c>
      <c r="O342" t="s">
        <v>1297</v>
      </c>
      <c r="Q342" s="3">
        <v>1</v>
      </c>
      <c r="R342" s="3">
        <v>1</v>
      </c>
      <c r="S342" s="3" t="s">
        <v>590</v>
      </c>
      <c r="T342" s="3">
        <v>0</v>
      </c>
      <c r="U342" s="3" t="s">
        <v>900</v>
      </c>
      <c r="V342" s="3">
        <v>0</v>
      </c>
      <c r="W342" s="3"/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/>
      <c r="AG342" s="3">
        <v>3</v>
      </c>
      <c r="AH342" t="s">
        <v>88</v>
      </c>
      <c r="AI342" t="s">
        <v>48</v>
      </c>
      <c r="AJ342" s="3"/>
      <c r="AL342" t="s">
        <v>1704</v>
      </c>
      <c r="AM342" t="s">
        <v>1705</v>
      </c>
      <c r="AN342">
        <v>-122.50809575</v>
      </c>
      <c r="AO342">
        <v>37.774972120000001</v>
      </c>
    </row>
    <row r="343" spans="1:41">
      <c r="A343" s="4">
        <v>43902</v>
      </c>
      <c r="B343" s="1">
        <v>4</v>
      </c>
      <c r="C343">
        <v>1</v>
      </c>
      <c r="D343" s="1">
        <v>14393</v>
      </c>
      <c r="E343" s="4" t="s">
        <v>42</v>
      </c>
      <c r="F343" s="4" t="s">
        <v>895</v>
      </c>
      <c r="G343" s="1">
        <v>2</v>
      </c>
      <c r="H343" s="1" t="s">
        <v>2343</v>
      </c>
      <c r="I343">
        <v>715</v>
      </c>
      <c r="K343" t="s">
        <v>1629</v>
      </c>
      <c r="N343" t="s">
        <v>46</v>
      </c>
      <c r="O343" t="s">
        <v>930</v>
      </c>
      <c r="Q343" s="3">
        <v>1</v>
      </c>
      <c r="R343" s="3">
        <v>1</v>
      </c>
      <c r="S343" s="3">
        <v>0</v>
      </c>
      <c r="T343" s="3">
        <v>0</v>
      </c>
      <c r="U343" s="3">
        <v>0</v>
      </c>
      <c r="V343" s="3" t="s">
        <v>590</v>
      </c>
      <c r="W343" s="3"/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/>
      <c r="AG343" s="3"/>
      <c r="AH343" t="s">
        <v>88</v>
      </c>
      <c r="AI343" t="s">
        <v>48</v>
      </c>
      <c r="AJ343" s="3"/>
      <c r="AM343" t="s">
        <v>1706</v>
      </c>
      <c r="AN343">
        <v>-122.50811648</v>
      </c>
      <c r="AO343">
        <v>37.774913720000001</v>
      </c>
    </row>
    <row r="344" spans="1:41">
      <c r="A344" s="4">
        <v>43902</v>
      </c>
      <c r="B344" s="1">
        <v>4</v>
      </c>
      <c r="C344">
        <v>1</v>
      </c>
      <c r="D344" s="1">
        <v>14393</v>
      </c>
      <c r="E344" s="4" t="s">
        <v>42</v>
      </c>
      <c r="F344" s="4" t="s">
        <v>895</v>
      </c>
      <c r="G344" s="1">
        <v>2</v>
      </c>
      <c r="H344" s="1" t="s">
        <v>2344</v>
      </c>
      <c r="I344" t="s">
        <v>1707</v>
      </c>
      <c r="K344" t="s">
        <v>1629</v>
      </c>
      <c r="N344" t="s">
        <v>46</v>
      </c>
      <c r="O344" t="s">
        <v>1077</v>
      </c>
      <c r="Q344" s="3">
        <v>1</v>
      </c>
      <c r="R344" s="3">
        <v>1</v>
      </c>
      <c r="S344" s="3">
        <v>0</v>
      </c>
      <c r="T344" s="3">
        <v>0</v>
      </c>
      <c r="U344" s="3" t="s">
        <v>904</v>
      </c>
      <c r="V344" s="3" t="s">
        <v>590</v>
      </c>
      <c r="W344" s="3"/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/>
      <c r="AG344" s="3"/>
      <c r="AH344" t="s">
        <v>88</v>
      </c>
      <c r="AI344" t="s">
        <v>48</v>
      </c>
      <c r="AJ344" s="3"/>
      <c r="AM344" t="s">
        <v>1708</v>
      </c>
      <c r="AN344">
        <v>-122.50809666000001</v>
      </c>
      <c r="AO344">
        <v>37.774826949999998</v>
      </c>
    </row>
    <row r="345" spans="1:41">
      <c r="A345" s="4">
        <v>43902</v>
      </c>
      <c r="B345" s="1">
        <v>4</v>
      </c>
      <c r="C345">
        <v>1</v>
      </c>
      <c r="D345" s="1">
        <v>14393</v>
      </c>
      <c r="E345" s="4" t="s">
        <v>42</v>
      </c>
      <c r="F345" s="4" t="s">
        <v>895</v>
      </c>
      <c r="G345" s="1">
        <v>2</v>
      </c>
      <c r="H345" s="1">
        <v>117</v>
      </c>
      <c r="I345" t="s">
        <v>1709</v>
      </c>
      <c r="K345" t="s">
        <v>1629</v>
      </c>
      <c r="N345" t="s">
        <v>46</v>
      </c>
      <c r="O345" t="s">
        <v>1135</v>
      </c>
      <c r="Q345" s="3">
        <v>1</v>
      </c>
      <c r="R345" s="3">
        <v>1</v>
      </c>
      <c r="S345" s="3" t="s">
        <v>904</v>
      </c>
      <c r="T345" s="3">
        <v>0</v>
      </c>
      <c r="U345" s="3" t="s">
        <v>590</v>
      </c>
      <c r="V345" s="3" t="s">
        <v>590</v>
      </c>
      <c r="W345" s="3"/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/>
      <c r="AG345" s="3"/>
      <c r="AH345" t="s">
        <v>88</v>
      </c>
      <c r="AI345" t="s">
        <v>48</v>
      </c>
      <c r="AJ345" s="3"/>
      <c r="AM345" t="s">
        <v>1710</v>
      </c>
      <c r="AN345">
        <v>-122.50810468</v>
      </c>
      <c r="AO345">
        <v>37.774703809999998</v>
      </c>
    </row>
    <row r="346" spans="1:41">
      <c r="A346" s="4">
        <v>43902</v>
      </c>
      <c r="B346" s="1">
        <v>4</v>
      </c>
      <c r="C346">
        <v>1</v>
      </c>
      <c r="D346" s="1">
        <v>14393</v>
      </c>
      <c r="E346" s="4" t="s">
        <v>42</v>
      </c>
      <c r="F346" s="4" t="s">
        <v>895</v>
      </c>
      <c r="G346" s="1">
        <v>2</v>
      </c>
      <c r="H346" s="1">
        <v>118</v>
      </c>
      <c r="I346">
        <v>731</v>
      </c>
      <c r="K346" t="s">
        <v>1629</v>
      </c>
      <c r="N346" t="s">
        <v>98</v>
      </c>
      <c r="O346" t="s">
        <v>1192</v>
      </c>
      <c r="Q346" s="3">
        <v>1</v>
      </c>
      <c r="R346" s="3">
        <v>1</v>
      </c>
      <c r="S346" s="3">
        <v>0</v>
      </c>
      <c r="T346" s="3">
        <v>0</v>
      </c>
      <c r="U346" s="3">
        <v>0</v>
      </c>
      <c r="V346" s="3" t="s">
        <v>904</v>
      </c>
      <c r="W346" s="3"/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/>
      <c r="AG346" s="3"/>
      <c r="AH346" t="s">
        <v>88</v>
      </c>
      <c r="AI346" t="s">
        <v>48</v>
      </c>
      <c r="AJ346" s="3" t="s">
        <v>135</v>
      </c>
      <c r="AK346" t="s">
        <v>117</v>
      </c>
      <c r="AL346" t="s">
        <v>1711</v>
      </c>
      <c r="AM346" t="s">
        <v>1712</v>
      </c>
      <c r="AN346">
        <v>-122.50808959</v>
      </c>
      <c r="AO346">
        <v>37.774719410000003</v>
      </c>
    </row>
    <row r="347" spans="1:41">
      <c r="A347" s="4">
        <v>43902</v>
      </c>
      <c r="B347" s="1">
        <v>4</v>
      </c>
      <c r="C347">
        <v>1</v>
      </c>
      <c r="D347" s="1">
        <v>14393</v>
      </c>
      <c r="E347" s="4" t="s">
        <v>42</v>
      </c>
      <c r="F347" s="4" t="s">
        <v>895</v>
      </c>
      <c r="G347" s="1">
        <v>2</v>
      </c>
      <c r="H347" s="1" t="s">
        <v>2077</v>
      </c>
      <c r="I347">
        <v>735</v>
      </c>
      <c r="K347" t="s">
        <v>1629</v>
      </c>
      <c r="N347" t="s">
        <v>46</v>
      </c>
      <c r="O347" t="s">
        <v>984</v>
      </c>
      <c r="Q347" s="3">
        <v>1</v>
      </c>
      <c r="R347" s="3">
        <v>1</v>
      </c>
      <c r="S347" s="3">
        <v>0</v>
      </c>
      <c r="T347" s="3">
        <v>0</v>
      </c>
      <c r="U347" s="3" t="s">
        <v>590</v>
      </c>
      <c r="V347" s="3">
        <v>0</v>
      </c>
      <c r="W347" s="3"/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/>
      <c r="AG347" s="3"/>
      <c r="AH347" t="s">
        <v>88</v>
      </c>
      <c r="AI347" t="s">
        <v>48</v>
      </c>
      <c r="AJ347" s="3"/>
      <c r="AM347" t="s">
        <v>1713</v>
      </c>
      <c r="AN347">
        <v>-122.50811097</v>
      </c>
      <c r="AO347">
        <v>37.77452126</v>
      </c>
    </row>
    <row r="348" spans="1:41">
      <c r="A348" s="4">
        <v>43902</v>
      </c>
      <c r="B348" s="1">
        <v>4</v>
      </c>
      <c r="C348">
        <v>1</v>
      </c>
      <c r="D348" s="1">
        <v>14393</v>
      </c>
      <c r="E348" s="4" t="s">
        <v>42</v>
      </c>
      <c r="F348" s="4" t="s">
        <v>895</v>
      </c>
      <c r="G348" s="1">
        <v>2</v>
      </c>
      <c r="H348" s="1" t="s">
        <v>2345</v>
      </c>
      <c r="I348" t="s">
        <v>1714</v>
      </c>
      <c r="K348" t="s">
        <v>1629</v>
      </c>
      <c r="N348" t="s">
        <v>46</v>
      </c>
      <c r="O348" t="s">
        <v>990</v>
      </c>
      <c r="Q348" s="3">
        <v>1</v>
      </c>
      <c r="R348" s="3">
        <v>1</v>
      </c>
      <c r="S348" s="3" t="s">
        <v>590</v>
      </c>
      <c r="T348" s="3">
        <v>0</v>
      </c>
      <c r="U348" s="3" t="s">
        <v>900</v>
      </c>
      <c r="V348" s="3">
        <v>0</v>
      </c>
      <c r="W348" s="3"/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/>
      <c r="AG348" s="3"/>
      <c r="AH348" t="s">
        <v>88</v>
      </c>
      <c r="AI348" t="s">
        <v>48</v>
      </c>
      <c r="AJ348" s="3"/>
      <c r="AK348" t="s">
        <v>1051</v>
      </c>
      <c r="AL348" t="s">
        <v>1715</v>
      </c>
      <c r="AM348" t="s">
        <v>1716</v>
      </c>
      <c r="AN348">
        <v>-122.5081007</v>
      </c>
      <c r="AO348">
        <v>37.774388569999999</v>
      </c>
    </row>
    <row r="349" spans="1:41">
      <c r="A349" s="4">
        <v>43902</v>
      </c>
      <c r="B349" s="1">
        <v>4</v>
      </c>
      <c r="C349">
        <v>1</v>
      </c>
      <c r="D349" s="1">
        <v>14393</v>
      </c>
      <c r="E349" s="4" t="s">
        <v>42</v>
      </c>
      <c r="F349" s="4" t="s">
        <v>895</v>
      </c>
      <c r="G349" s="1">
        <v>2</v>
      </c>
      <c r="H349" s="1" t="s">
        <v>2346</v>
      </c>
      <c r="I349" t="s">
        <v>1717</v>
      </c>
      <c r="K349" t="s">
        <v>1629</v>
      </c>
      <c r="N349" t="s">
        <v>46</v>
      </c>
      <c r="O349" t="s">
        <v>1023</v>
      </c>
      <c r="Q349" s="3">
        <v>1</v>
      </c>
      <c r="R349" s="3">
        <v>1</v>
      </c>
      <c r="S349" s="3">
        <v>0</v>
      </c>
      <c r="T349" s="3" t="s">
        <v>590</v>
      </c>
      <c r="U349" s="3" t="s">
        <v>900</v>
      </c>
      <c r="V349" s="3">
        <v>0</v>
      </c>
      <c r="W349" s="3"/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/>
      <c r="AG349" s="3"/>
      <c r="AH349" t="s">
        <v>88</v>
      </c>
      <c r="AI349" t="s">
        <v>48</v>
      </c>
      <c r="AJ349" s="3"/>
      <c r="AM349" t="s">
        <v>1718</v>
      </c>
      <c r="AN349">
        <v>-122.50809941999999</v>
      </c>
      <c r="AO349">
        <v>37.774258400000001</v>
      </c>
    </row>
    <row r="350" spans="1:41">
      <c r="A350" s="4">
        <v>43902</v>
      </c>
      <c r="B350" s="1">
        <v>4</v>
      </c>
      <c r="C350">
        <v>1</v>
      </c>
      <c r="D350" s="1">
        <v>14393</v>
      </c>
      <c r="E350" s="4" t="s">
        <v>42</v>
      </c>
      <c r="F350" s="4" t="s">
        <v>895</v>
      </c>
      <c r="G350" s="1">
        <v>2</v>
      </c>
      <c r="H350" s="1" t="s">
        <v>2347</v>
      </c>
      <c r="I350" t="s">
        <v>1719</v>
      </c>
      <c r="K350" t="s">
        <v>1629</v>
      </c>
      <c r="N350" t="s">
        <v>46</v>
      </c>
      <c r="O350" t="s">
        <v>989</v>
      </c>
      <c r="Q350" s="3">
        <v>1</v>
      </c>
      <c r="R350" s="3">
        <v>1</v>
      </c>
      <c r="S350" s="3">
        <v>0</v>
      </c>
      <c r="T350" s="3" t="s">
        <v>590</v>
      </c>
      <c r="U350" s="3" t="s">
        <v>900</v>
      </c>
      <c r="V350" s="3">
        <v>0</v>
      </c>
      <c r="W350" s="3"/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/>
      <c r="AG350" s="3"/>
      <c r="AH350" t="s">
        <v>88</v>
      </c>
      <c r="AI350" t="s">
        <v>48</v>
      </c>
      <c r="AJ350" s="3"/>
      <c r="AM350" t="s">
        <v>1720</v>
      </c>
      <c r="AN350">
        <v>-122.50807037</v>
      </c>
      <c r="AO350">
        <v>37.774131060000002</v>
      </c>
    </row>
    <row r="351" spans="1:41">
      <c r="A351" s="4">
        <v>43902</v>
      </c>
      <c r="B351" s="1">
        <v>4</v>
      </c>
      <c r="C351">
        <v>1</v>
      </c>
      <c r="D351" s="1">
        <v>14393</v>
      </c>
      <c r="E351" s="4" t="s">
        <v>42</v>
      </c>
      <c r="F351" s="4" t="s">
        <v>895</v>
      </c>
      <c r="G351" s="1">
        <v>2</v>
      </c>
      <c r="H351" s="1">
        <v>119</v>
      </c>
      <c r="I351" t="s">
        <v>1721</v>
      </c>
      <c r="K351" t="s">
        <v>1629</v>
      </c>
      <c r="N351" t="s">
        <v>46</v>
      </c>
      <c r="O351" t="s">
        <v>1036</v>
      </c>
      <c r="Q351" s="3">
        <v>1</v>
      </c>
      <c r="R351" s="3">
        <v>1</v>
      </c>
      <c r="S351" s="3" t="s">
        <v>590</v>
      </c>
      <c r="T351" s="3">
        <v>0</v>
      </c>
      <c r="U351" s="3" t="s">
        <v>590</v>
      </c>
      <c r="V351" s="3">
        <v>0</v>
      </c>
      <c r="W351" s="3"/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/>
      <c r="AG351" s="3"/>
      <c r="AH351" t="s">
        <v>47</v>
      </c>
      <c r="AI351" t="s">
        <v>48</v>
      </c>
      <c r="AJ351" s="3"/>
      <c r="AM351" t="s">
        <v>1722</v>
      </c>
      <c r="AN351">
        <v>-122.50805387</v>
      </c>
      <c r="AO351">
        <v>37.773764040000003</v>
      </c>
    </row>
    <row r="352" spans="1:41">
      <c r="A352" s="4">
        <v>43902</v>
      </c>
      <c r="B352" s="1">
        <v>4</v>
      </c>
      <c r="C352">
        <v>1</v>
      </c>
      <c r="D352" s="1">
        <v>14393</v>
      </c>
      <c r="E352" s="4" t="s">
        <v>42</v>
      </c>
      <c r="F352" s="4" t="s">
        <v>895</v>
      </c>
      <c r="G352" s="1">
        <v>2</v>
      </c>
      <c r="H352" s="1">
        <v>120</v>
      </c>
      <c r="I352">
        <v>801</v>
      </c>
      <c r="K352" t="s">
        <v>1629</v>
      </c>
      <c r="N352" t="s">
        <v>46</v>
      </c>
      <c r="O352" t="s">
        <v>1036</v>
      </c>
      <c r="Q352" s="3">
        <v>1</v>
      </c>
      <c r="R352" s="3">
        <v>1</v>
      </c>
      <c r="S352" s="3" t="s">
        <v>900</v>
      </c>
      <c r="T352" s="3">
        <v>0</v>
      </c>
      <c r="U352" s="3" t="s">
        <v>900</v>
      </c>
      <c r="V352" s="3">
        <v>0</v>
      </c>
      <c r="W352" s="3"/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/>
      <c r="AG352" s="3"/>
      <c r="AH352" t="s">
        <v>47</v>
      </c>
      <c r="AI352" t="s">
        <v>48</v>
      </c>
      <c r="AJ352" s="3"/>
      <c r="AM352" t="s">
        <v>1723</v>
      </c>
      <c r="AN352">
        <v>-122.50799744</v>
      </c>
      <c r="AO352">
        <v>37.773282999999999</v>
      </c>
    </row>
    <row r="353" spans="1:41">
      <c r="A353" s="4">
        <v>43902</v>
      </c>
      <c r="B353" s="1">
        <v>4</v>
      </c>
      <c r="C353">
        <v>1</v>
      </c>
      <c r="D353" s="1">
        <v>14393</v>
      </c>
      <c r="E353" s="4" t="s">
        <v>42</v>
      </c>
      <c r="F353" s="4" t="s">
        <v>895</v>
      </c>
      <c r="G353" s="1">
        <v>2</v>
      </c>
      <c r="H353" s="1" t="s">
        <v>2348</v>
      </c>
      <c r="I353">
        <v>807</v>
      </c>
      <c r="K353" t="s">
        <v>1629</v>
      </c>
      <c r="N353" t="s">
        <v>46</v>
      </c>
      <c r="O353" t="s">
        <v>981</v>
      </c>
      <c r="Q353" s="3">
        <v>1</v>
      </c>
      <c r="R353" s="3">
        <v>1</v>
      </c>
      <c r="S353" s="3">
        <v>0</v>
      </c>
      <c r="T353" s="3" t="s">
        <v>590</v>
      </c>
      <c r="U353" s="3" t="s">
        <v>590</v>
      </c>
      <c r="V353" s="3">
        <v>0</v>
      </c>
      <c r="W353" s="3"/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/>
      <c r="AG353" s="3"/>
      <c r="AH353" t="s">
        <v>47</v>
      </c>
      <c r="AI353" t="s">
        <v>48</v>
      </c>
      <c r="AJ353" s="3"/>
      <c r="AM353" t="s">
        <v>1724</v>
      </c>
      <c r="AN353">
        <v>-122.50807706000001</v>
      </c>
      <c r="AO353">
        <v>37.77316587</v>
      </c>
    </row>
    <row r="354" spans="1:41">
      <c r="A354" s="4">
        <v>43902</v>
      </c>
      <c r="B354" s="1">
        <v>4</v>
      </c>
      <c r="C354">
        <v>1</v>
      </c>
      <c r="D354" s="1">
        <v>14393</v>
      </c>
      <c r="E354" s="4" t="s">
        <v>42</v>
      </c>
      <c r="F354" s="4" t="s">
        <v>895</v>
      </c>
      <c r="G354" s="1">
        <v>2</v>
      </c>
      <c r="H354" s="1" t="s">
        <v>2229</v>
      </c>
      <c r="I354">
        <v>813</v>
      </c>
      <c r="K354" t="s">
        <v>1629</v>
      </c>
      <c r="N354" t="s">
        <v>46</v>
      </c>
      <c r="O354" t="s">
        <v>1111</v>
      </c>
      <c r="Q354" s="3">
        <v>1</v>
      </c>
      <c r="R354" s="3">
        <v>1</v>
      </c>
      <c r="S354" s="3" t="s">
        <v>590</v>
      </c>
      <c r="T354" s="3" t="s">
        <v>590</v>
      </c>
      <c r="U354" s="3" t="s">
        <v>904</v>
      </c>
      <c r="V354" s="3">
        <v>0</v>
      </c>
      <c r="W354" s="3"/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/>
      <c r="AG354" s="3"/>
      <c r="AH354" t="s">
        <v>47</v>
      </c>
      <c r="AI354" t="s">
        <v>48</v>
      </c>
      <c r="AJ354" s="3"/>
      <c r="AK354" t="s">
        <v>1051</v>
      </c>
      <c r="AL354" t="s">
        <v>1725</v>
      </c>
      <c r="AM354" t="s">
        <v>1726</v>
      </c>
      <c r="AN354">
        <v>-122.50805640999999</v>
      </c>
      <c r="AO354">
        <v>37.773054870000003</v>
      </c>
    </row>
    <row r="355" spans="1:41">
      <c r="A355" s="4">
        <v>43902</v>
      </c>
      <c r="B355" s="1">
        <v>4</v>
      </c>
      <c r="C355">
        <v>1</v>
      </c>
      <c r="D355" s="1">
        <v>14393</v>
      </c>
      <c r="E355" s="4" t="s">
        <v>42</v>
      </c>
      <c r="F355" s="4" t="s">
        <v>895</v>
      </c>
      <c r="G355" s="1">
        <v>2</v>
      </c>
      <c r="H355" s="1" t="s">
        <v>2141</v>
      </c>
      <c r="I355" t="s">
        <v>1727</v>
      </c>
      <c r="K355" t="s">
        <v>1629</v>
      </c>
      <c r="N355" t="s">
        <v>46</v>
      </c>
      <c r="O355" t="s">
        <v>960</v>
      </c>
      <c r="Q355" s="3">
        <v>1</v>
      </c>
      <c r="R355" s="3">
        <v>1</v>
      </c>
      <c r="S355" s="3" t="s">
        <v>590</v>
      </c>
      <c r="T355" s="3">
        <v>0</v>
      </c>
      <c r="U355" s="3" t="s">
        <v>900</v>
      </c>
      <c r="V355" s="3">
        <v>0</v>
      </c>
      <c r="W355" s="3"/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/>
      <c r="AG355" s="3"/>
      <c r="AH355" t="s">
        <v>47</v>
      </c>
      <c r="AI355" t="s">
        <v>48</v>
      </c>
      <c r="AJ355" s="3"/>
      <c r="AM355" t="s">
        <v>1728</v>
      </c>
      <c r="AN355">
        <v>-122.50805122</v>
      </c>
      <c r="AO355">
        <v>37.77297737</v>
      </c>
    </row>
    <row r="356" spans="1:41">
      <c r="A356" s="4">
        <v>43902</v>
      </c>
      <c r="B356" s="1">
        <v>4</v>
      </c>
      <c r="C356">
        <v>1</v>
      </c>
      <c r="D356" s="1">
        <v>14393</v>
      </c>
      <c r="E356" s="4" t="s">
        <v>42</v>
      </c>
      <c r="F356" s="4" t="s">
        <v>895</v>
      </c>
      <c r="G356" s="1">
        <v>2</v>
      </c>
      <c r="H356" s="1" t="s">
        <v>2349</v>
      </c>
      <c r="I356" t="s">
        <v>1729</v>
      </c>
      <c r="K356" t="s">
        <v>1629</v>
      </c>
      <c r="N356" t="s">
        <v>46</v>
      </c>
      <c r="O356" t="s">
        <v>1064</v>
      </c>
      <c r="Q356" s="3">
        <v>1</v>
      </c>
      <c r="R356" s="3">
        <v>1</v>
      </c>
      <c r="S356" s="3" t="s">
        <v>590</v>
      </c>
      <c r="T356" s="3">
        <v>0</v>
      </c>
      <c r="U356" s="3" t="s">
        <v>904</v>
      </c>
      <c r="V356" s="3">
        <v>0</v>
      </c>
      <c r="W356" s="3"/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/>
      <c r="AG356" s="3"/>
      <c r="AH356" t="s">
        <v>47</v>
      </c>
      <c r="AI356" t="s">
        <v>48</v>
      </c>
      <c r="AJ356" s="3"/>
      <c r="AM356" t="s">
        <v>1730</v>
      </c>
      <c r="AN356">
        <v>-122.50801733</v>
      </c>
      <c r="AO356">
        <v>37.772828390000001</v>
      </c>
    </row>
    <row r="357" spans="1:41">
      <c r="A357" s="4">
        <v>43902</v>
      </c>
      <c r="B357" s="1">
        <v>4</v>
      </c>
      <c r="C357">
        <v>1</v>
      </c>
      <c r="D357" s="1">
        <v>14393</v>
      </c>
      <c r="E357" s="4" t="s">
        <v>42</v>
      </c>
      <c r="F357" s="4" t="s">
        <v>895</v>
      </c>
      <c r="G357" s="1">
        <v>2</v>
      </c>
      <c r="H357" s="1">
        <v>121</v>
      </c>
      <c r="I357" t="s">
        <v>1532</v>
      </c>
      <c r="K357" t="s">
        <v>1629</v>
      </c>
      <c r="N357" t="s">
        <v>46</v>
      </c>
      <c r="O357" t="s">
        <v>960</v>
      </c>
      <c r="Q357" s="3">
        <v>1</v>
      </c>
      <c r="R357" s="3">
        <v>1</v>
      </c>
      <c r="S357" s="3">
        <v>0</v>
      </c>
      <c r="T357" s="3" t="s">
        <v>590</v>
      </c>
      <c r="U357" s="3" t="s">
        <v>904</v>
      </c>
      <c r="V357" s="3">
        <v>0</v>
      </c>
      <c r="W357" s="3"/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/>
      <c r="AG357" s="3"/>
      <c r="AH357" t="s">
        <v>47</v>
      </c>
      <c r="AI357" t="s">
        <v>48</v>
      </c>
      <c r="AJ357" s="3"/>
      <c r="AM357" t="s">
        <v>1731</v>
      </c>
      <c r="AN357">
        <v>-122.50799771</v>
      </c>
      <c r="AO357">
        <v>37.7726884</v>
      </c>
    </row>
    <row r="358" spans="1:41">
      <c r="A358" s="4">
        <v>43902</v>
      </c>
      <c r="B358" s="1">
        <v>4</v>
      </c>
      <c r="C358">
        <v>1</v>
      </c>
      <c r="D358" s="1">
        <v>14393</v>
      </c>
      <c r="E358" s="4" t="s">
        <v>42</v>
      </c>
      <c r="F358" s="4" t="s">
        <v>895</v>
      </c>
      <c r="G358" s="1">
        <v>2</v>
      </c>
      <c r="H358" s="1">
        <v>122</v>
      </c>
      <c r="I358" t="s">
        <v>1732</v>
      </c>
      <c r="K358" t="s">
        <v>1629</v>
      </c>
      <c r="N358" t="s">
        <v>46</v>
      </c>
      <c r="O358" t="s">
        <v>1026</v>
      </c>
      <c r="Q358" s="3">
        <v>1</v>
      </c>
      <c r="R358" s="3">
        <v>1</v>
      </c>
      <c r="S358" s="3" t="s">
        <v>590</v>
      </c>
      <c r="T358" s="3">
        <v>0</v>
      </c>
      <c r="U358" s="3" t="s">
        <v>900</v>
      </c>
      <c r="V358" s="3">
        <v>0</v>
      </c>
      <c r="W358" s="3"/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/>
      <c r="AG358" s="3"/>
      <c r="AH358" t="s">
        <v>47</v>
      </c>
      <c r="AI358" t="s">
        <v>48</v>
      </c>
      <c r="AJ358" s="3"/>
      <c r="AM358" t="s">
        <v>1733</v>
      </c>
      <c r="AN358">
        <v>-122.50800267</v>
      </c>
      <c r="AO358">
        <v>37.772477100000003</v>
      </c>
    </row>
    <row r="359" spans="1:41">
      <c r="A359" s="4">
        <v>43902</v>
      </c>
      <c r="B359" s="1">
        <v>4</v>
      </c>
      <c r="C359">
        <v>1</v>
      </c>
      <c r="D359" s="1">
        <v>14393</v>
      </c>
      <c r="E359" s="4" t="s">
        <v>42</v>
      </c>
      <c r="F359" s="4" t="s">
        <v>895</v>
      </c>
      <c r="G359" s="1">
        <v>2</v>
      </c>
      <c r="H359" s="1" t="s">
        <v>2350</v>
      </c>
      <c r="I359" t="s">
        <v>1734</v>
      </c>
      <c r="K359" t="s">
        <v>1629</v>
      </c>
      <c r="N359" t="s">
        <v>46</v>
      </c>
      <c r="O359" t="s">
        <v>958</v>
      </c>
      <c r="Q359" s="3">
        <v>1</v>
      </c>
      <c r="R359" s="3">
        <v>1</v>
      </c>
      <c r="S359" s="3">
        <v>0</v>
      </c>
      <c r="T359" s="3">
        <v>0</v>
      </c>
      <c r="U359" s="3" t="s">
        <v>900</v>
      </c>
      <c r="V359" s="3">
        <v>0</v>
      </c>
      <c r="W359" s="3"/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/>
      <c r="AG359" s="3"/>
      <c r="AH359" t="s">
        <v>47</v>
      </c>
      <c r="AI359" t="s">
        <v>48</v>
      </c>
      <c r="AJ359" s="3"/>
      <c r="AM359" t="s">
        <v>1735</v>
      </c>
      <c r="AN359">
        <v>-122.50798890999999</v>
      </c>
      <c r="AO359">
        <v>37.772360829999997</v>
      </c>
    </row>
    <row r="360" spans="1:41">
      <c r="A360" s="4">
        <v>43902</v>
      </c>
      <c r="B360" s="1">
        <v>4</v>
      </c>
      <c r="C360">
        <v>1</v>
      </c>
      <c r="D360" s="1">
        <v>14393</v>
      </c>
      <c r="E360" s="4" t="s">
        <v>42</v>
      </c>
      <c r="F360" s="4" t="s">
        <v>895</v>
      </c>
      <c r="G360" s="1">
        <v>2</v>
      </c>
      <c r="H360" s="1" t="s">
        <v>2258</v>
      </c>
      <c r="I360" t="s">
        <v>1736</v>
      </c>
      <c r="K360" t="s">
        <v>1629</v>
      </c>
      <c r="N360" t="s">
        <v>46</v>
      </c>
      <c r="O360" t="s">
        <v>958</v>
      </c>
      <c r="Q360" s="3">
        <v>1</v>
      </c>
      <c r="R360" s="3">
        <v>1</v>
      </c>
      <c r="S360" s="3">
        <v>0</v>
      </c>
      <c r="T360" s="3">
        <v>0</v>
      </c>
      <c r="U360" s="3" t="s">
        <v>900</v>
      </c>
      <c r="V360" s="3" t="s">
        <v>590</v>
      </c>
      <c r="W360" s="3"/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/>
      <c r="AG360" s="3"/>
      <c r="AH360" t="s">
        <v>47</v>
      </c>
      <c r="AI360" t="s">
        <v>48</v>
      </c>
      <c r="AJ360" s="3"/>
      <c r="AM360" t="s">
        <v>1737</v>
      </c>
      <c r="AN360">
        <v>-122.50798577</v>
      </c>
      <c r="AO360">
        <v>37.772211249999998</v>
      </c>
    </row>
    <row r="361" spans="1:41">
      <c r="A361" s="4">
        <v>43902</v>
      </c>
      <c r="B361" s="1">
        <v>4</v>
      </c>
      <c r="C361">
        <v>1</v>
      </c>
      <c r="D361" s="1">
        <v>14393</v>
      </c>
      <c r="E361" s="4" t="s">
        <v>42</v>
      </c>
      <c r="F361" s="4" t="s">
        <v>895</v>
      </c>
      <c r="G361" s="1">
        <v>2</v>
      </c>
      <c r="H361" s="1" t="s">
        <v>2351</v>
      </c>
      <c r="I361" t="s">
        <v>1738</v>
      </c>
      <c r="K361" t="s">
        <v>1629</v>
      </c>
      <c r="N361" t="s">
        <v>46</v>
      </c>
      <c r="O361" t="s">
        <v>1064</v>
      </c>
      <c r="Q361" s="3">
        <v>1</v>
      </c>
      <c r="R361" s="3">
        <v>1</v>
      </c>
      <c r="S361" s="3">
        <v>0</v>
      </c>
      <c r="T361" s="3">
        <v>0</v>
      </c>
      <c r="U361" s="3" t="s">
        <v>908</v>
      </c>
      <c r="V361" s="3">
        <v>0</v>
      </c>
      <c r="W361" s="3"/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/>
      <c r="AG361" s="3"/>
      <c r="AH361" t="s">
        <v>47</v>
      </c>
      <c r="AI361" t="s">
        <v>48</v>
      </c>
      <c r="AJ361" s="3"/>
      <c r="AM361" t="s">
        <v>1739</v>
      </c>
      <c r="AN361">
        <v>-122.50800503000001</v>
      </c>
      <c r="AO361">
        <v>37.771886510000002</v>
      </c>
    </row>
    <row r="362" spans="1:41">
      <c r="A362" s="4">
        <v>43902</v>
      </c>
      <c r="B362" s="1">
        <v>4</v>
      </c>
      <c r="C362">
        <v>1</v>
      </c>
      <c r="D362" s="1">
        <v>14393</v>
      </c>
      <c r="E362" s="4" t="s">
        <v>42</v>
      </c>
      <c r="F362" s="4" t="s">
        <v>895</v>
      </c>
      <c r="G362" s="1">
        <v>2</v>
      </c>
      <c r="H362" s="1" t="s">
        <v>2352</v>
      </c>
      <c r="I362" t="s">
        <v>1740</v>
      </c>
      <c r="K362" t="s">
        <v>1629</v>
      </c>
      <c r="N362" t="s">
        <v>46</v>
      </c>
      <c r="O362" t="s">
        <v>1009</v>
      </c>
      <c r="Q362" s="3">
        <v>1</v>
      </c>
      <c r="R362" s="3">
        <v>1</v>
      </c>
      <c r="S362" s="3">
        <v>0</v>
      </c>
      <c r="T362" s="3">
        <v>0</v>
      </c>
      <c r="U362" s="3" t="s">
        <v>904</v>
      </c>
      <c r="V362" s="3">
        <v>0</v>
      </c>
      <c r="W362" s="3"/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/>
      <c r="AG362" s="3"/>
      <c r="AH362" t="s">
        <v>47</v>
      </c>
      <c r="AI362" t="s">
        <v>48</v>
      </c>
      <c r="AJ362" s="3"/>
      <c r="AM362" t="s">
        <v>1741</v>
      </c>
      <c r="AN362">
        <v>-122.50799302</v>
      </c>
      <c r="AO362">
        <v>37.771766290000002</v>
      </c>
    </row>
    <row r="363" spans="1:41">
      <c r="A363" s="4">
        <v>43902</v>
      </c>
      <c r="B363" s="1">
        <v>4</v>
      </c>
      <c r="C363">
        <v>1</v>
      </c>
      <c r="D363" s="1">
        <v>14393</v>
      </c>
      <c r="E363" s="4" t="s">
        <v>42</v>
      </c>
      <c r="F363" s="4" t="s">
        <v>895</v>
      </c>
      <c r="G363" s="1">
        <v>2</v>
      </c>
      <c r="H363" s="1">
        <v>123</v>
      </c>
      <c r="I363" t="s">
        <v>1742</v>
      </c>
      <c r="K363" t="s">
        <v>1421</v>
      </c>
      <c r="N363" t="s">
        <v>46</v>
      </c>
      <c r="O363" t="s">
        <v>950</v>
      </c>
      <c r="Q363" s="3">
        <v>1</v>
      </c>
      <c r="R363" s="3">
        <v>1</v>
      </c>
      <c r="S363" s="3" t="s">
        <v>900</v>
      </c>
      <c r="T363" s="3">
        <v>0</v>
      </c>
      <c r="U363" s="3" t="s">
        <v>900</v>
      </c>
      <c r="V363" s="3">
        <v>0</v>
      </c>
      <c r="W363" s="3"/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/>
      <c r="AG363" s="3"/>
      <c r="AH363" t="s">
        <v>88</v>
      </c>
      <c r="AI363" t="s">
        <v>50</v>
      </c>
      <c r="AJ363" s="3"/>
      <c r="AM363" t="s">
        <v>1743</v>
      </c>
      <c r="AN363">
        <v>-122.50911839</v>
      </c>
      <c r="AO363">
        <v>37.774902969999999</v>
      </c>
    </row>
    <row r="364" spans="1:41">
      <c r="A364" s="4">
        <v>43902</v>
      </c>
      <c r="B364" s="1">
        <v>4</v>
      </c>
      <c r="C364">
        <v>1</v>
      </c>
      <c r="D364" s="1">
        <v>14393</v>
      </c>
      <c r="E364" s="4" t="s">
        <v>42</v>
      </c>
      <c r="F364" s="4" t="s">
        <v>895</v>
      </c>
      <c r="G364" s="1">
        <v>2</v>
      </c>
      <c r="H364" s="1">
        <v>124</v>
      </c>
      <c r="I364" t="s">
        <v>1744</v>
      </c>
      <c r="K364" t="s">
        <v>1421</v>
      </c>
      <c r="N364" t="s">
        <v>46</v>
      </c>
      <c r="O364" t="s">
        <v>1026</v>
      </c>
      <c r="Q364" s="3">
        <v>1</v>
      </c>
      <c r="R364" s="3">
        <v>1</v>
      </c>
      <c r="S364" s="3">
        <v>0</v>
      </c>
      <c r="T364" s="3" t="s">
        <v>590</v>
      </c>
      <c r="U364" s="3" t="s">
        <v>900</v>
      </c>
      <c r="V364" s="3">
        <v>0</v>
      </c>
      <c r="W364" s="3"/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/>
      <c r="AG364" s="3"/>
      <c r="AH364" t="s">
        <v>88</v>
      </c>
      <c r="AI364" t="s">
        <v>48</v>
      </c>
      <c r="AJ364" s="3"/>
      <c r="AM364" t="s">
        <v>1745</v>
      </c>
      <c r="AN364">
        <v>-122.50918584</v>
      </c>
      <c r="AO364">
        <v>37.774686039999999</v>
      </c>
    </row>
    <row r="365" spans="1:41">
      <c r="A365" s="4">
        <v>43902</v>
      </c>
      <c r="B365" s="1">
        <v>4</v>
      </c>
      <c r="C365">
        <v>1</v>
      </c>
      <c r="D365" s="1">
        <v>14393</v>
      </c>
      <c r="E365" s="4" t="s">
        <v>42</v>
      </c>
      <c r="F365" s="4" t="s">
        <v>895</v>
      </c>
      <c r="G365" s="1">
        <v>2</v>
      </c>
      <c r="H365" s="1" t="s">
        <v>2353</v>
      </c>
      <c r="I365">
        <v>731</v>
      </c>
      <c r="K365" t="s">
        <v>1421</v>
      </c>
      <c r="N365" t="s">
        <v>46</v>
      </c>
      <c r="O365" t="s">
        <v>970</v>
      </c>
      <c r="Q365" s="3">
        <v>1</v>
      </c>
      <c r="R365" s="3">
        <v>1</v>
      </c>
      <c r="S365" s="3" t="s">
        <v>590</v>
      </c>
      <c r="T365" s="3">
        <v>0</v>
      </c>
      <c r="U365" s="3" t="s">
        <v>590</v>
      </c>
      <c r="V365" s="3">
        <v>0</v>
      </c>
      <c r="W365" s="3"/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/>
      <c r="AG365" s="3"/>
      <c r="AH365" t="s">
        <v>88</v>
      </c>
      <c r="AI365" t="s">
        <v>48</v>
      </c>
      <c r="AJ365" s="3"/>
      <c r="AM365" t="s">
        <v>1746</v>
      </c>
      <c r="AN365">
        <v>-122.50918679</v>
      </c>
      <c r="AO365">
        <v>37.774607869999997</v>
      </c>
    </row>
    <row r="366" spans="1:41">
      <c r="A366" s="4">
        <v>43902</v>
      </c>
      <c r="B366" s="1">
        <v>4</v>
      </c>
      <c r="C366">
        <v>1</v>
      </c>
      <c r="D366" s="1">
        <v>14393</v>
      </c>
      <c r="E366" s="4" t="s">
        <v>42</v>
      </c>
      <c r="F366" s="4" t="s">
        <v>895</v>
      </c>
      <c r="G366" s="1">
        <v>2</v>
      </c>
      <c r="H366" s="1" t="s">
        <v>2354</v>
      </c>
      <c r="I366">
        <v>735</v>
      </c>
      <c r="K366" t="s">
        <v>1421</v>
      </c>
      <c r="N366" t="s">
        <v>46</v>
      </c>
      <c r="O366" t="s">
        <v>996</v>
      </c>
      <c r="Q366" s="3">
        <v>1</v>
      </c>
      <c r="R366" s="3">
        <v>1</v>
      </c>
      <c r="S366" s="3">
        <v>0</v>
      </c>
      <c r="T366" s="3">
        <v>0</v>
      </c>
      <c r="U366" s="3" t="s">
        <v>900</v>
      </c>
      <c r="V366" s="3">
        <v>0</v>
      </c>
      <c r="W366" s="3"/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/>
      <c r="AG366" s="3"/>
      <c r="AH366" t="s">
        <v>88</v>
      </c>
      <c r="AI366" t="s">
        <v>48</v>
      </c>
      <c r="AJ366" s="3"/>
      <c r="AM366" t="s">
        <v>1747</v>
      </c>
      <c r="AN366">
        <v>-122.50917216000001</v>
      </c>
      <c r="AO366">
        <v>37.774459239999999</v>
      </c>
    </row>
    <row r="367" spans="1:41">
      <c r="A367" s="4">
        <v>43902</v>
      </c>
      <c r="B367" s="1">
        <v>4</v>
      </c>
      <c r="C367">
        <v>1</v>
      </c>
      <c r="D367" s="1">
        <v>14393</v>
      </c>
      <c r="E367" s="4" t="s">
        <v>42</v>
      </c>
      <c r="F367" s="4" t="s">
        <v>895</v>
      </c>
      <c r="G367" s="1">
        <v>2</v>
      </c>
      <c r="H367" s="1" t="s">
        <v>2355</v>
      </c>
      <c r="I367">
        <v>747</v>
      </c>
      <c r="K367" t="s">
        <v>1421</v>
      </c>
      <c r="N367" t="s">
        <v>46</v>
      </c>
      <c r="O367" t="s">
        <v>1003</v>
      </c>
      <c r="Q367" s="3">
        <v>1</v>
      </c>
      <c r="R367" s="3">
        <v>1</v>
      </c>
      <c r="S367" s="3">
        <v>0</v>
      </c>
      <c r="T367" s="3" t="s">
        <v>590</v>
      </c>
      <c r="U367" s="3" t="s">
        <v>590</v>
      </c>
      <c r="V367" s="3">
        <v>0</v>
      </c>
      <c r="W367" s="3"/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/>
      <c r="AG367" s="3"/>
      <c r="AH367" t="s">
        <v>88</v>
      </c>
      <c r="AI367" t="s">
        <v>48</v>
      </c>
      <c r="AJ367" s="3"/>
      <c r="AM367" t="s">
        <v>1748</v>
      </c>
      <c r="AN367">
        <v>-122.5091879</v>
      </c>
      <c r="AO367">
        <v>37.774322529999999</v>
      </c>
    </row>
    <row r="368" spans="1:41">
      <c r="A368" s="4">
        <v>43902</v>
      </c>
      <c r="B368" s="1">
        <v>4</v>
      </c>
      <c r="C368">
        <v>1</v>
      </c>
      <c r="D368" s="1">
        <v>14393</v>
      </c>
      <c r="E368" s="4" t="s">
        <v>42</v>
      </c>
      <c r="F368" s="4" t="s">
        <v>895</v>
      </c>
      <c r="G368" s="1">
        <v>2</v>
      </c>
      <c r="H368" s="1" t="s">
        <v>2356</v>
      </c>
      <c r="I368" t="s">
        <v>1749</v>
      </c>
      <c r="K368" t="s">
        <v>1421</v>
      </c>
      <c r="N368" t="s">
        <v>46</v>
      </c>
      <c r="O368" t="s">
        <v>1068</v>
      </c>
      <c r="Q368" t="s">
        <v>900</v>
      </c>
      <c r="R368" t="s">
        <v>900</v>
      </c>
      <c r="S368" s="3">
        <v>0</v>
      </c>
      <c r="T368" s="3" t="s">
        <v>590</v>
      </c>
      <c r="U368" s="3" t="s">
        <v>900</v>
      </c>
      <c r="V368" s="3">
        <v>0</v>
      </c>
      <c r="W368" s="3"/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/>
      <c r="AG368" s="3"/>
      <c r="AH368" t="s">
        <v>47</v>
      </c>
      <c r="AI368" t="s">
        <v>48</v>
      </c>
      <c r="AJ368" s="3"/>
      <c r="AM368" t="s">
        <v>1750</v>
      </c>
      <c r="AN368">
        <v>-122.50917137</v>
      </c>
      <c r="AO368">
        <v>37.774218640000001</v>
      </c>
    </row>
    <row r="369" spans="1:41">
      <c r="A369" s="4">
        <v>43902</v>
      </c>
      <c r="B369" s="1">
        <v>4</v>
      </c>
      <c r="C369">
        <v>1</v>
      </c>
      <c r="D369" s="1">
        <v>14393</v>
      </c>
      <c r="E369" s="4" t="s">
        <v>42</v>
      </c>
      <c r="F369" s="4" t="s">
        <v>895</v>
      </c>
      <c r="G369" s="1">
        <v>2</v>
      </c>
      <c r="H369" s="1">
        <v>125</v>
      </c>
      <c r="I369" t="s">
        <v>1751</v>
      </c>
      <c r="K369" t="s">
        <v>1421</v>
      </c>
      <c r="N369" t="s">
        <v>46</v>
      </c>
      <c r="O369" t="s">
        <v>902</v>
      </c>
      <c r="Q369" s="3">
        <v>1</v>
      </c>
      <c r="R369" s="3">
        <v>1</v>
      </c>
      <c r="S369" s="3" t="s">
        <v>590</v>
      </c>
      <c r="T369" s="3">
        <v>0</v>
      </c>
      <c r="U369" s="3" t="s">
        <v>904</v>
      </c>
      <c r="V369" s="3">
        <v>0</v>
      </c>
      <c r="W369" s="3"/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/>
      <c r="AG369" s="3"/>
      <c r="AH369" t="s">
        <v>47</v>
      </c>
      <c r="AI369" t="s">
        <v>48</v>
      </c>
      <c r="AJ369" s="3"/>
      <c r="AM369" t="s">
        <v>1752</v>
      </c>
      <c r="AN369">
        <v>-122.50911732</v>
      </c>
      <c r="AO369">
        <v>37.774101440000003</v>
      </c>
    </row>
    <row r="370" spans="1:41">
      <c r="A370" s="4">
        <v>43902</v>
      </c>
      <c r="B370" s="1">
        <v>4</v>
      </c>
      <c r="C370">
        <v>1</v>
      </c>
      <c r="D370" s="1">
        <v>14393</v>
      </c>
      <c r="E370" s="4" t="s">
        <v>42</v>
      </c>
      <c r="F370" s="4" t="s">
        <v>895</v>
      </c>
      <c r="G370" s="1">
        <v>2</v>
      </c>
      <c r="H370" s="1">
        <v>126</v>
      </c>
      <c r="I370" t="s">
        <v>1753</v>
      </c>
      <c r="K370" t="s">
        <v>1421</v>
      </c>
      <c r="N370" t="s">
        <v>46</v>
      </c>
      <c r="O370" t="s">
        <v>1064</v>
      </c>
      <c r="Q370" s="3">
        <v>1</v>
      </c>
      <c r="R370" s="3">
        <v>1</v>
      </c>
      <c r="S370" s="3" t="s">
        <v>590</v>
      </c>
      <c r="T370" s="3">
        <v>0</v>
      </c>
      <c r="U370" s="3" t="s">
        <v>904</v>
      </c>
      <c r="V370" s="3">
        <v>0</v>
      </c>
      <c r="W370" s="3"/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  <c r="AF370" s="3"/>
      <c r="AG370" s="3"/>
      <c r="AH370" t="s">
        <v>47</v>
      </c>
      <c r="AI370" t="s">
        <v>48</v>
      </c>
      <c r="AJ370" s="3"/>
      <c r="AM370" t="s">
        <v>1754</v>
      </c>
      <c r="AN370">
        <v>-122.50912882</v>
      </c>
      <c r="AO370">
        <v>37.773918299999998</v>
      </c>
    </row>
    <row r="371" spans="1:41">
      <c r="A371" s="4">
        <v>43902</v>
      </c>
      <c r="B371" s="1">
        <v>4</v>
      </c>
      <c r="C371">
        <v>1</v>
      </c>
      <c r="D371" s="1">
        <v>14393</v>
      </c>
      <c r="E371" s="4" t="s">
        <v>42</v>
      </c>
      <c r="F371" s="4" t="s">
        <v>895</v>
      </c>
      <c r="G371" s="1">
        <v>2</v>
      </c>
      <c r="H371" s="1" t="s">
        <v>2357</v>
      </c>
      <c r="I371" t="s">
        <v>1755</v>
      </c>
      <c r="K371" t="s">
        <v>1421</v>
      </c>
      <c r="N371" t="s">
        <v>46</v>
      </c>
      <c r="O371" t="s">
        <v>958</v>
      </c>
      <c r="Q371" s="3">
        <v>1</v>
      </c>
      <c r="R371" s="3">
        <v>1</v>
      </c>
      <c r="S371" s="3">
        <v>0</v>
      </c>
      <c r="T371" s="3" t="s">
        <v>590</v>
      </c>
      <c r="U371" s="3" t="s">
        <v>900</v>
      </c>
      <c r="V371" s="3">
        <v>0</v>
      </c>
      <c r="W371" s="3"/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/>
      <c r="AG371" s="3"/>
      <c r="AH371" t="s">
        <v>47</v>
      </c>
      <c r="AI371" t="s">
        <v>48</v>
      </c>
      <c r="AJ371" s="3"/>
      <c r="AM371" t="s">
        <v>1756</v>
      </c>
      <c r="AN371">
        <v>-122.50912362</v>
      </c>
      <c r="AO371">
        <v>37.773787599999999</v>
      </c>
    </row>
    <row r="372" spans="1:41">
      <c r="A372" s="4">
        <v>43902</v>
      </c>
      <c r="B372" s="1">
        <v>4</v>
      </c>
      <c r="C372">
        <v>1</v>
      </c>
      <c r="D372" s="1">
        <v>14393</v>
      </c>
      <c r="E372" s="4" t="s">
        <v>42</v>
      </c>
      <c r="F372" s="4" t="s">
        <v>895</v>
      </c>
      <c r="G372" s="1">
        <v>2</v>
      </c>
      <c r="H372" s="1" t="s">
        <v>2358</v>
      </c>
      <c r="I372">
        <v>785</v>
      </c>
      <c r="K372" t="s">
        <v>1421</v>
      </c>
      <c r="N372" t="s">
        <v>46</v>
      </c>
      <c r="O372" t="s">
        <v>989</v>
      </c>
      <c r="Q372" s="3">
        <v>1</v>
      </c>
      <c r="R372" s="3">
        <v>1</v>
      </c>
      <c r="S372" s="3">
        <v>0</v>
      </c>
      <c r="T372" s="3">
        <v>0</v>
      </c>
      <c r="U372" s="3" t="s">
        <v>900</v>
      </c>
      <c r="V372" s="3">
        <v>0</v>
      </c>
      <c r="W372" s="3"/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/>
      <c r="AG372" s="3"/>
      <c r="AH372" t="s">
        <v>47</v>
      </c>
      <c r="AI372" t="s">
        <v>48</v>
      </c>
      <c r="AJ372" s="3"/>
      <c r="AM372" t="s">
        <v>1757</v>
      </c>
      <c r="AN372">
        <v>-122.50908832</v>
      </c>
      <c r="AO372">
        <v>37.77365305</v>
      </c>
    </row>
    <row r="373" spans="1:41">
      <c r="A373" s="4">
        <v>43902</v>
      </c>
      <c r="B373" s="1">
        <v>4</v>
      </c>
      <c r="C373">
        <v>1</v>
      </c>
      <c r="D373" s="1">
        <v>14393</v>
      </c>
      <c r="E373" s="4" t="s">
        <v>42</v>
      </c>
      <c r="F373" s="4" t="s">
        <v>895</v>
      </c>
      <c r="G373" s="1">
        <v>2</v>
      </c>
      <c r="H373" s="1" t="s">
        <v>2359</v>
      </c>
      <c r="I373" t="s">
        <v>1758</v>
      </c>
      <c r="K373" t="s">
        <v>1759</v>
      </c>
      <c r="N373" t="s">
        <v>46</v>
      </c>
      <c r="O373" t="s">
        <v>1135</v>
      </c>
      <c r="Q373" s="3">
        <v>1</v>
      </c>
      <c r="R373" s="3">
        <v>1</v>
      </c>
      <c r="S373" s="3">
        <v>0</v>
      </c>
      <c r="T373" s="3">
        <v>0</v>
      </c>
      <c r="U373" s="3" t="s">
        <v>900</v>
      </c>
      <c r="V373" s="3" t="s">
        <v>900</v>
      </c>
      <c r="W373" s="3"/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  <c r="AF373" s="3"/>
      <c r="AG373" s="3"/>
      <c r="AH373" t="s">
        <v>47</v>
      </c>
      <c r="AI373" t="s">
        <v>48</v>
      </c>
      <c r="AJ373" s="3"/>
      <c r="AL373" t="s">
        <v>1760</v>
      </c>
      <c r="AM373" t="s">
        <v>1761</v>
      </c>
      <c r="AN373">
        <v>-122.50910278000001</v>
      </c>
      <c r="AO373">
        <v>37.773537529999999</v>
      </c>
    </row>
    <row r="374" spans="1:41">
      <c r="A374" s="4">
        <v>43902</v>
      </c>
      <c r="B374" s="1">
        <v>4</v>
      </c>
      <c r="C374">
        <v>1</v>
      </c>
      <c r="D374" s="1">
        <v>14393</v>
      </c>
      <c r="E374" s="4" t="s">
        <v>42</v>
      </c>
      <c r="F374" s="4" t="s">
        <v>895</v>
      </c>
      <c r="G374" s="1">
        <v>2</v>
      </c>
      <c r="H374" s="1" t="s">
        <v>2360</v>
      </c>
      <c r="I374" t="s">
        <v>1762</v>
      </c>
      <c r="K374" t="s">
        <v>1763</v>
      </c>
      <c r="N374" t="s">
        <v>46</v>
      </c>
      <c r="O374" t="s">
        <v>1066</v>
      </c>
      <c r="Q374" t="s">
        <v>900</v>
      </c>
      <c r="R374" t="s">
        <v>900</v>
      </c>
      <c r="S374" s="3">
        <v>0</v>
      </c>
      <c r="T374" s="3">
        <v>0</v>
      </c>
      <c r="U374" s="3" t="s">
        <v>900</v>
      </c>
      <c r="V374" s="3" t="s">
        <v>590</v>
      </c>
      <c r="W374" s="3"/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  <c r="AF374" s="3"/>
      <c r="AG374" s="3"/>
      <c r="AH374" t="s">
        <v>47</v>
      </c>
      <c r="AI374" t="s">
        <v>50</v>
      </c>
      <c r="AJ374" s="3"/>
      <c r="AM374" t="s">
        <v>1764</v>
      </c>
      <c r="AN374">
        <v>-122.51079174</v>
      </c>
      <c r="AO374">
        <v>37.774910820000002</v>
      </c>
    </row>
    <row r="375" spans="1:41">
      <c r="A375" s="4">
        <v>43902</v>
      </c>
      <c r="B375" s="1">
        <v>4</v>
      </c>
      <c r="C375">
        <v>1</v>
      </c>
      <c r="D375" s="1">
        <v>14393</v>
      </c>
      <c r="E375" s="4" t="s">
        <v>42</v>
      </c>
      <c r="F375" s="4" t="s">
        <v>895</v>
      </c>
      <c r="G375" s="1">
        <v>2</v>
      </c>
      <c r="H375" s="1">
        <v>127</v>
      </c>
      <c r="I375" t="s">
        <v>1765</v>
      </c>
      <c r="K375" t="s">
        <v>1763</v>
      </c>
      <c r="N375" t="s">
        <v>46</v>
      </c>
      <c r="O375" t="s">
        <v>1018</v>
      </c>
      <c r="Q375" s="3">
        <v>1</v>
      </c>
      <c r="R375" s="3">
        <v>1</v>
      </c>
      <c r="S375" s="3">
        <v>0</v>
      </c>
      <c r="T375" s="3" t="s">
        <v>900</v>
      </c>
      <c r="U375" s="3" t="s">
        <v>590</v>
      </c>
      <c r="V375" s="3">
        <v>0</v>
      </c>
      <c r="W375" s="3"/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3"/>
      <c r="AG375" s="3"/>
      <c r="AH375" t="s">
        <v>47</v>
      </c>
      <c r="AI375" t="s">
        <v>50</v>
      </c>
      <c r="AJ375" s="3"/>
      <c r="AM375" t="s">
        <v>1766</v>
      </c>
      <c r="AN375">
        <v>-122.51078235</v>
      </c>
      <c r="AO375">
        <v>37.774652209999999</v>
      </c>
    </row>
    <row r="376" spans="1:41">
      <c r="A376" s="4">
        <v>43902</v>
      </c>
      <c r="B376" s="1">
        <v>4</v>
      </c>
      <c r="C376">
        <v>1</v>
      </c>
      <c r="D376" s="1">
        <v>14393</v>
      </c>
      <c r="E376" s="4" t="s">
        <v>42</v>
      </c>
      <c r="F376" s="4" t="s">
        <v>895</v>
      </c>
      <c r="G376" s="1">
        <v>2</v>
      </c>
      <c r="H376" s="1">
        <v>128</v>
      </c>
      <c r="I376" t="s">
        <v>1767</v>
      </c>
      <c r="K376" t="s">
        <v>1763</v>
      </c>
      <c r="N376" t="s">
        <v>46</v>
      </c>
      <c r="O376" t="s">
        <v>1111</v>
      </c>
      <c r="Q376" s="3">
        <v>1</v>
      </c>
      <c r="R376" s="3">
        <v>1</v>
      </c>
      <c r="S376" s="3">
        <v>0</v>
      </c>
      <c r="T376" s="3">
        <v>0</v>
      </c>
      <c r="U376" s="3" t="s">
        <v>908</v>
      </c>
      <c r="V376" s="3">
        <v>0</v>
      </c>
      <c r="W376" s="3"/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/>
      <c r="AG376" s="3"/>
      <c r="AH376" t="s">
        <v>47</v>
      </c>
      <c r="AI376" t="s">
        <v>50</v>
      </c>
      <c r="AJ376" s="3"/>
      <c r="AM376" t="s">
        <v>1768</v>
      </c>
      <c r="AN376">
        <v>-122.51074549000001</v>
      </c>
      <c r="AO376">
        <v>37.774452259999997</v>
      </c>
    </row>
    <row r="377" spans="1:41">
      <c r="A377" s="4">
        <v>43902</v>
      </c>
      <c r="B377" s="1">
        <v>4</v>
      </c>
      <c r="C377">
        <v>1</v>
      </c>
      <c r="D377" s="1">
        <v>14393</v>
      </c>
      <c r="E377" s="4" t="s">
        <v>42</v>
      </c>
      <c r="F377" s="4" t="s">
        <v>895</v>
      </c>
      <c r="G377" s="1">
        <v>2</v>
      </c>
      <c r="H377" s="1" t="s">
        <v>2361</v>
      </c>
      <c r="I377" t="s">
        <v>1769</v>
      </c>
      <c r="K377" t="s">
        <v>1763</v>
      </c>
      <c r="N377" t="s">
        <v>46</v>
      </c>
      <c r="O377" t="s">
        <v>1088</v>
      </c>
      <c r="Q377" s="3">
        <v>1</v>
      </c>
      <c r="R377" s="3">
        <v>1</v>
      </c>
      <c r="S377" s="3">
        <v>0</v>
      </c>
      <c r="T377" s="3">
        <v>0</v>
      </c>
      <c r="U377" s="3" t="s">
        <v>904</v>
      </c>
      <c r="V377" s="3" t="s">
        <v>590</v>
      </c>
      <c r="W377" s="3"/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/>
      <c r="AG377" s="3"/>
      <c r="AH377" t="s">
        <v>47</v>
      </c>
      <c r="AI377" t="s">
        <v>50</v>
      </c>
      <c r="AJ377" s="3"/>
      <c r="AM377" t="s">
        <v>1770</v>
      </c>
      <c r="AN377">
        <v>-122.51082264999999</v>
      </c>
      <c r="AO377">
        <v>37.773481429999997</v>
      </c>
    </row>
    <row r="378" spans="1:41">
      <c r="A378" s="4">
        <v>43902</v>
      </c>
      <c r="B378" s="1">
        <v>4</v>
      </c>
      <c r="C378">
        <v>1</v>
      </c>
      <c r="D378" s="1">
        <v>14393</v>
      </c>
      <c r="E378" s="4" t="s">
        <v>42</v>
      </c>
      <c r="F378" s="4" t="s">
        <v>895</v>
      </c>
      <c r="G378" s="1">
        <v>2</v>
      </c>
      <c r="H378" s="1" t="s">
        <v>2362</v>
      </c>
      <c r="I378">
        <v>794</v>
      </c>
      <c r="K378" t="s">
        <v>1763</v>
      </c>
      <c r="N378" t="s">
        <v>46</v>
      </c>
      <c r="O378" t="s">
        <v>930</v>
      </c>
      <c r="Q378" s="3">
        <v>1</v>
      </c>
      <c r="R378" s="3">
        <v>1</v>
      </c>
      <c r="S378" s="3">
        <v>0</v>
      </c>
      <c r="T378" s="3">
        <v>0</v>
      </c>
      <c r="U378" s="3" t="s">
        <v>590</v>
      </c>
      <c r="V378" s="3">
        <v>0</v>
      </c>
      <c r="W378" s="3"/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/>
      <c r="AG378" s="3"/>
      <c r="AH378" t="s">
        <v>47</v>
      </c>
      <c r="AI378" t="s">
        <v>50</v>
      </c>
      <c r="AJ378" s="3"/>
      <c r="AM378" t="s">
        <v>1771</v>
      </c>
      <c r="AN378">
        <v>-122.510828</v>
      </c>
      <c r="AO378">
        <v>37.773479809999998</v>
      </c>
    </row>
    <row r="379" spans="1:41">
      <c r="A379" s="4">
        <v>43902</v>
      </c>
      <c r="B379" s="1">
        <v>4</v>
      </c>
      <c r="C379">
        <v>1</v>
      </c>
      <c r="D379" s="1">
        <v>14393</v>
      </c>
      <c r="E379" s="4" t="s">
        <v>42</v>
      </c>
      <c r="F379" s="4" t="s">
        <v>895</v>
      </c>
      <c r="G379" s="1">
        <v>2</v>
      </c>
      <c r="H379" s="1" t="s">
        <v>2363</v>
      </c>
      <c r="I379" t="s">
        <v>1772</v>
      </c>
      <c r="K379" t="s">
        <v>1763</v>
      </c>
      <c r="N379" t="s">
        <v>46</v>
      </c>
      <c r="O379" t="s">
        <v>960</v>
      </c>
      <c r="Q379" s="3">
        <v>1</v>
      </c>
      <c r="R379" s="3">
        <v>1</v>
      </c>
      <c r="S379" s="3">
        <v>0</v>
      </c>
      <c r="T379" s="3" t="s">
        <v>904</v>
      </c>
      <c r="U379" s="3" t="s">
        <v>590</v>
      </c>
      <c r="V379" s="3">
        <v>0</v>
      </c>
      <c r="W379" s="3"/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/>
      <c r="AG379" s="3"/>
      <c r="AH379" t="s">
        <v>47</v>
      </c>
      <c r="AI379" t="s">
        <v>50</v>
      </c>
      <c r="AJ379" s="3"/>
      <c r="AM379" t="s">
        <v>1773</v>
      </c>
      <c r="AN379">
        <v>-122.51082712</v>
      </c>
      <c r="AO379">
        <v>37.773512859999997</v>
      </c>
    </row>
    <row r="380" spans="1:41">
      <c r="A380" s="4">
        <v>43902</v>
      </c>
      <c r="B380" s="1">
        <v>4</v>
      </c>
      <c r="C380">
        <v>1</v>
      </c>
      <c r="D380" s="1">
        <v>14393</v>
      </c>
      <c r="E380" s="4" t="s">
        <v>42</v>
      </c>
      <c r="F380" s="4" t="s">
        <v>895</v>
      </c>
      <c r="G380" s="1">
        <v>2</v>
      </c>
      <c r="H380" s="1" t="s">
        <v>2301</v>
      </c>
      <c r="I380" t="s">
        <v>1774</v>
      </c>
      <c r="K380" t="s">
        <v>1763</v>
      </c>
      <c r="N380" t="s">
        <v>46</v>
      </c>
      <c r="O380" t="s">
        <v>1094</v>
      </c>
      <c r="Q380" s="3">
        <v>1</v>
      </c>
      <c r="R380" s="3">
        <v>1</v>
      </c>
      <c r="S380" s="3">
        <v>0</v>
      </c>
      <c r="T380" s="3">
        <v>0</v>
      </c>
      <c r="U380" s="3" t="s">
        <v>912</v>
      </c>
      <c r="V380" s="3">
        <v>0</v>
      </c>
      <c r="W380" s="3"/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  <c r="AF380" s="3"/>
      <c r="AG380" s="3"/>
      <c r="AH380" t="s">
        <v>47</v>
      </c>
      <c r="AI380" t="s">
        <v>50</v>
      </c>
      <c r="AJ380" s="3"/>
      <c r="AM380" t="s">
        <v>1775</v>
      </c>
      <c r="AN380">
        <v>-122.51084018</v>
      </c>
      <c r="AO380">
        <v>37.773594799999998</v>
      </c>
    </row>
    <row r="381" spans="1:41">
      <c r="A381" s="4">
        <v>43902</v>
      </c>
      <c r="B381" s="1">
        <v>4</v>
      </c>
      <c r="C381">
        <v>1</v>
      </c>
      <c r="D381" s="1">
        <v>14393</v>
      </c>
      <c r="E381" s="4" t="s">
        <v>42</v>
      </c>
      <c r="F381" s="4" t="s">
        <v>895</v>
      </c>
      <c r="G381" s="1">
        <v>2</v>
      </c>
      <c r="H381" s="1">
        <v>129</v>
      </c>
      <c r="I381">
        <v>778</v>
      </c>
      <c r="K381" t="s">
        <v>1763</v>
      </c>
      <c r="N381" t="s">
        <v>46</v>
      </c>
      <c r="O381" t="s">
        <v>1039</v>
      </c>
      <c r="Q381" s="3">
        <v>1</v>
      </c>
      <c r="R381" s="3">
        <v>1</v>
      </c>
      <c r="S381" s="3">
        <v>0</v>
      </c>
      <c r="T381" s="3">
        <v>0</v>
      </c>
      <c r="U381" s="3" t="s">
        <v>904</v>
      </c>
      <c r="V381" s="3">
        <v>0</v>
      </c>
      <c r="W381" s="3"/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/>
      <c r="AG381" s="3"/>
      <c r="AH381" t="s">
        <v>47</v>
      </c>
      <c r="AI381" t="s">
        <v>50</v>
      </c>
      <c r="AJ381" s="3"/>
      <c r="AM381" t="s">
        <v>1776</v>
      </c>
      <c r="AN381">
        <v>-122.51082167</v>
      </c>
      <c r="AO381">
        <v>37.7736734</v>
      </c>
    </row>
    <row r="382" spans="1:41">
      <c r="A382" s="4">
        <v>43902</v>
      </c>
      <c r="B382" s="1">
        <v>4</v>
      </c>
      <c r="C382">
        <v>1</v>
      </c>
      <c r="D382" s="1">
        <v>14393</v>
      </c>
      <c r="E382" s="4" t="s">
        <v>42</v>
      </c>
      <c r="F382" s="4" t="s">
        <v>895</v>
      </c>
      <c r="G382" s="1">
        <v>2</v>
      </c>
      <c r="H382" s="1">
        <v>130</v>
      </c>
      <c r="I382">
        <v>774</v>
      </c>
      <c r="K382" t="s">
        <v>1763</v>
      </c>
      <c r="N382" t="s">
        <v>46</v>
      </c>
      <c r="O382" t="s">
        <v>1009</v>
      </c>
      <c r="Q382" s="3">
        <v>1</v>
      </c>
      <c r="R382" s="3">
        <v>1</v>
      </c>
      <c r="S382" s="3">
        <v>0</v>
      </c>
      <c r="T382" s="3">
        <v>0</v>
      </c>
      <c r="U382" s="3" t="s">
        <v>904</v>
      </c>
      <c r="V382" s="3">
        <v>0</v>
      </c>
      <c r="W382" s="3"/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  <c r="AF382" s="3"/>
      <c r="AG382" s="3"/>
      <c r="AH382" t="s">
        <v>47</v>
      </c>
      <c r="AI382" t="s">
        <v>50</v>
      </c>
      <c r="AJ382" s="3"/>
      <c r="AM382" t="s">
        <v>1777</v>
      </c>
      <c r="AN382">
        <v>-122.51079197</v>
      </c>
      <c r="AO382">
        <v>37.773772149999999</v>
      </c>
    </row>
    <row r="383" spans="1:41">
      <c r="A383" s="4">
        <v>43902</v>
      </c>
      <c r="B383" s="1">
        <v>4</v>
      </c>
      <c r="C383">
        <v>1</v>
      </c>
      <c r="D383" s="1">
        <v>14393</v>
      </c>
      <c r="E383" s="4" t="s">
        <v>42</v>
      </c>
      <c r="F383" s="4" t="s">
        <v>895</v>
      </c>
      <c r="G383" s="1">
        <v>2</v>
      </c>
      <c r="H383" s="1" t="s">
        <v>2364</v>
      </c>
      <c r="I383" t="s">
        <v>1478</v>
      </c>
      <c r="K383" t="s">
        <v>1763</v>
      </c>
      <c r="N383" t="s">
        <v>46</v>
      </c>
      <c r="O383" t="s">
        <v>1172</v>
      </c>
      <c r="Q383" s="3">
        <v>1</v>
      </c>
      <c r="R383" s="3">
        <v>1</v>
      </c>
      <c r="S383" s="3">
        <v>0</v>
      </c>
      <c r="T383" s="3">
        <v>0</v>
      </c>
      <c r="U383" s="3">
        <v>8</v>
      </c>
      <c r="V383" s="3">
        <v>0</v>
      </c>
      <c r="W383" s="3"/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  <c r="AF383" s="3"/>
      <c r="AG383" s="3"/>
      <c r="AH383" t="s">
        <v>47</v>
      </c>
      <c r="AI383" t="s">
        <v>50</v>
      </c>
      <c r="AJ383" s="3"/>
      <c r="AL383" t="s">
        <v>1778</v>
      </c>
      <c r="AM383" t="s">
        <v>1779</v>
      </c>
      <c r="AN383">
        <v>-122.5108185</v>
      </c>
      <c r="AO383">
        <v>37.773859430000002</v>
      </c>
    </row>
    <row r="384" spans="1:41">
      <c r="A384" s="4">
        <v>43902</v>
      </c>
      <c r="B384" s="1">
        <v>4</v>
      </c>
      <c r="C384">
        <v>1</v>
      </c>
      <c r="D384" s="1">
        <v>14393</v>
      </c>
      <c r="E384" s="4" t="s">
        <v>42</v>
      </c>
      <c r="F384" s="4" t="s">
        <v>895</v>
      </c>
      <c r="G384" s="1">
        <v>2</v>
      </c>
      <c r="H384" s="1" t="s">
        <v>2365</v>
      </c>
      <c r="I384">
        <v>762</v>
      </c>
      <c r="K384" t="s">
        <v>1763</v>
      </c>
      <c r="N384" t="s">
        <v>46</v>
      </c>
      <c r="O384" t="s">
        <v>1106</v>
      </c>
      <c r="Q384" s="3">
        <v>1</v>
      </c>
      <c r="R384" s="3">
        <v>1</v>
      </c>
      <c r="S384" s="3" t="s">
        <v>590</v>
      </c>
      <c r="T384" s="3">
        <v>0</v>
      </c>
      <c r="U384" s="3" t="s">
        <v>908</v>
      </c>
      <c r="V384" s="3">
        <v>0</v>
      </c>
      <c r="W384" s="3"/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  <c r="AF384" s="3"/>
      <c r="AG384" s="3"/>
      <c r="AH384" t="s">
        <v>47</v>
      </c>
      <c r="AI384" t="s">
        <v>50</v>
      </c>
      <c r="AJ384" s="3"/>
      <c r="AL384" t="s">
        <v>1501</v>
      </c>
      <c r="AM384" t="s">
        <v>1780</v>
      </c>
      <c r="AN384">
        <v>-122.51084817</v>
      </c>
      <c r="AO384">
        <v>37.773946600000002</v>
      </c>
    </row>
    <row r="385" spans="1:41">
      <c r="A385" s="4">
        <v>43902</v>
      </c>
      <c r="B385" s="1">
        <v>4</v>
      </c>
      <c r="C385">
        <v>1</v>
      </c>
      <c r="D385" s="1">
        <v>14393</v>
      </c>
      <c r="E385" s="4" t="s">
        <v>42</v>
      </c>
      <c r="F385" s="4" t="s">
        <v>895</v>
      </c>
      <c r="G385" s="1">
        <v>2</v>
      </c>
      <c r="H385" s="1" t="s">
        <v>2366</v>
      </c>
      <c r="I385" t="s">
        <v>1572</v>
      </c>
      <c r="K385" t="s">
        <v>1763</v>
      </c>
      <c r="N385" t="s">
        <v>46</v>
      </c>
      <c r="O385" t="s">
        <v>1106</v>
      </c>
      <c r="Q385" s="3">
        <v>1</v>
      </c>
      <c r="R385" s="3">
        <v>1</v>
      </c>
      <c r="S385" s="3">
        <v>0</v>
      </c>
      <c r="T385" s="3" t="s">
        <v>590</v>
      </c>
      <c r="U385" s="3" t="s">
        <v>908</v>
      </c>
      <c r="V385" s="3">
        <v>0</v>
      </c>
      <c r="W385" s="3"/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/>
      <c r="AG385" s="3"/>
      <c r="AH385" t="s">
        <v>47</v>
      </c>
      <c r="AI385" t="s">
        <v>50</v>
      </c>
      <c r="AJ385" s="3"/>
      <c r="AM385" t="s">
        <v>1781</v>
      </c>
      <c r="AN385">
        <v>-122.51083396</v>
      </c>
      <c r="AO385">
        <v>37.774097709999999</v>
      </c>
    </row>
    <row r="386" spans="1:41">
      <c r="A386" s="4">
        <v>43902</v>
      </c>
      <c r="B386" s="1">
        <v>4</v>
      </c>
      <c r="C386">
        <v>1</v>
      </c>
      <c r="D386" s="1">
        <v>14393</v>
      </c>
      <c r="E386" s="4" t="s">
        <v>42</v>
      </c>
      <c r="F386" s="4" t="s">
        <v>895</v>
      </c>
      <c r="G386" s="1">
        <v>2</v>
      </c>
      <c r="H386" s="1" t="s">
        <v>2367</v>
      </c>
      <c r="I386" t="s">
        <v>1782</v>
      </c>
      <c r="K386" t="s">
        <v>1763</v>
      </c>
      <c r="N386" t="s">
        <v>46</v>
      </c>
      <c r="O386" t="s">
        <v>1251</v>
      </c>
      <c r="Q386" s="3">
        <v>1</v>
      </c>
      <c r="R386" s="3">
        <v>1</v>
      </c>
      <c r="S386" s="3">
        <v>0</v>
      </c>
      <c r="T386" s="3">
        <v>0</v>
      </c>
      <c r="U386" s="3">
        <v>8</v>
      </c>
      <c r="V386" s="3">
        <v>0</v>
      </c>
      <c r="W386" s="3"/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  <c r="AF386" s="3"/>
      <c r="AG386" s="3"/>
      <c r="AH386" t="s">
        <v>47</v>
      </c>
      <c r="AI386" t="s">
        <v>50</v>
      </c>
      <c r="AJ386" s="3"/>
      <c r="AL386" t="s">
        <v>1778</v>
      </c>
      <c r="AM386" t="s">
        <v>1783</v>
      </c>
      <c r="AN386">
        <v>-122.51088944</v>
      </c>
      <c r="AO386">
        <v>37.774207179999998</v>
      </c>
    </row>
    <row r="387" spans="1:41">
      <c r="A387" s="4">
        <v>43902</v>
      </c>
      <c r="B387" s="1">
        <v>4</v>
      </c>
      <c r="C387">
        <v>1</v>
      </c>
      <c r="D387" s="1">
        <v>14393</v>
      </c>
      <c r="E387" s="4" t="s">
        <v>42</v>
      </c>
      <c r="F387" s="4" t="s">
        <v>895</v>
      </c>
      <c r="G387" s="1">
        <v>2</v>
      </c>
      <c r="H387" s="1">
        <v>131</v>
      </c>
      <c r="I387" t="s">
        <v>1784</v>
      </c>
      <c r="K387" t="s">
        <v>1763</v>
      </c>
      <c r="N387" t="s">
        <v>46</v>
      </c>
      <c r="O387" t="s">
        <v>946</v>
      </c>
      <c r="Q387" s="3">
        <v>1</v>
      </c>
      <c r="R387" s="3">
        <v>1</v>
      </c>
      <c r="S387" s="3">
        <v>0</v>
      </c>
      <c r="T387" s="3">
        <v>0</v>
      </c>
      <c r="U387" s="3" t="s">
        <v>904</v>
      </c>
      <c r="V387" s="3" t="s">
        <v>590</v>
      </c>
      <c r="W387" s="3"/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/>
      <c r="AG387" s="3"/>
      <c r="AH387" t="s">
        <v>47</v>
      </c>
      <c r="AI387" t="s">
        <v>50</v>
      </c>
      <c r="AJ387" s="3"/>
      <c r="AM387" t="s">
        <v>1785</v>
      </c>
      <c r="AN387">
        <v>-122.51079128000001</v>
      </c>
      <c r="AO387">
        <v>37.774377450000003</v>
      </c>
    </row>
    <row r="388" spans="1:41">
      <c r="A388" s="4">
        <v>43902</v>
      </c>
      <c r="B388" s="1">
        <v>4</v>
      </c>
      <c r="C388">
        <v>1</v>
      </c>
      <c r="D388" s="1">
        <v>14393</v>
      </c>
      <c r="E388" s="4" t="s">
        <v>42</v>
      </c>
      <c r="F388" s="4" t="s">
        <v>895</v>
      </c>
      <c r="G388" s="1">
        <v>2</v>
      </c>
      <c r="H388" s="1">
        <v>132</v>
      </c>
      <c r="I388">
        <v>736</v>
      </c>
      <c r="K388" t="s">
        <v>1763</v>
      </c>
      <c r="N388" t="s">
        <v>46</v>
      </c>
      <c r="O388" t="s">
        <v>960</v>
      </c>
      <c r="Q388" s="3">
        <v>1</v>
      </c>
      <c r="R388" s="3">
        <v>1</v>
      </c>
      <c r="S388" s="3">
        <v>0</v>
      </c>
      <c r="T388" s="3">
        <v>0</v>
      </c>
      <c r="U388" s="3" t="s">
        <v>590</v>
      </c>
      <c r="V388" s="3">
        <v>0</v>
      </c>
      <c r="W388" s="3" t="s">
        <v>590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/>
      <c r="AG388" s="3"/>
      <c r="AH388" t="s">
        <v>47</v>
      </c>
      <c r="AI388" t="s">
        <v>50</v>
      </c>
      <c r="AJ388" s="3"/>
      <c r="AM388" t="s">
        <v>1787</v>
      </c>
      <c r="AN388">
        <v>-122.51071477000001</v>
      </c>
      <c r="AO388">
        <v>37.774513319999997</v>
      </c>
    </row>
    <row r="389" spans="1:41">
      <c r="A389" s="4">
        <v>43902</v>
      </c>
      <c r="B389" s="1">
        <v>4</v>
      </c>
      <c r="C389">
        <v>1</v>
      </c>
      <c r="D389" s="1">
        <v>14393</v>
      </c>
      <c r="E389" s="4" t="s">
        <v>42</v>
      </c>
      <c r="F389" s="4" t="s">
        <v>895</v>
      </c>
      <c r="G389" s="1">
        <v>2</v>
      </c>
      <c r="H389" s="1" t="s">
        <v>2368</v>
      </c>
      <c r="I389">
        <v>732</v>
      </c>
      <c r="K389" t="s">
        <v>1763</v>
      </c>
      <c r="N389" t="s">
        <v>46</v>
      </c>
      <c r="O389" t="s">
        <v>989</v>
      </c>
      <c r="Q389" s="3">
        <v>1</v>
      </c>
      <c r="R389" s="3">
        <v>1</v>
      </c>
      <c r="S389" s="3">
        <v>0</v>
      </c>
      <c r="T389" s="3">
        <v>0</v>
      </c>
      <c r="U389" s="3" t="s">
        <v>900</v>
      </c>
      <c r="V389" s="3">
        <v>0</v>
      </c>
      <c r="W389" s="3"/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/>
      <c r="AG389" s="3"/>
      <c r="AH389" t="s">
        <v>47</v>
      </c>
      <c r="AI389" t="s">
        <v>50</v>
      </c>
      <c r="AJ389" s="3"/>
      <c r="AM389" t="s">
        <v>1789</v>
      </c>
      <c r="AN389">
        <v>-122.51080202999999</v>
      </c>
      <c r="AO389">
        <v>37.774582760000001</v>
      </c>
    </row>
    <row r="390" spans="1:41">
      <c r="A390" s="4">
        <v>43902</v>
      </c>
      <c r="B390" s="1">
        <v>4</v>
      </c>
      <c r="C390">
        <v>1</v>
      </c>
      <c r="D390" s="1">
        <v>14393</v>
      </c>
      <c r="E390" s="4" t="s">
        <v>42</v>
      </c>
      <c r="F390" s="4" t="s">
        <v>895</v>
      </c>
      <c r="G390" s="1">
        <v>2</v>
      </c>
      <c r="H390" s="1" t="s">
        <v>2369</v>
      </c>
      <c r="I390">
        <v>728</v>
      </c>
      <c r="K390" t="s">
        <v>1763</v>
      </c>
      <c r="N390" t="s">
        <v>46</v>
      </c>
      <c r="O390" t="s">
        <v>1124</v>
      </c>
      <c r="Q390" s="3">
        <v>1</v>
      </c>
      <c r="R390" s="3">
        <v>1</v>
      </c>
      <c r="S390" s="3">
        <v>0</v>
      </c>
      <c r="T390" s="3">
        <v>0</v>
      </c>
      <c r="U390" s="3" t="s">
        <v>904</v>
      </c>
      <c r="V390" s="3">
        <v>0</v>
      </c>
      <c r="W390" s="3"/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/>
      <c r="AG390" s="3"/>
      <c r="AH390" t="s">
        <v>47</v>
      </c>
      <c r="AI390" t="s">
        <v>50</v>
      </c>
      <c r="AJ390" s="3"/>
      <c r="AM390" t="s">
        <v>1791</v>
      </c>
      <c r="AN390">
        <v>-122.51081164</v>
      </c>
      <c r="AO390">
        <v>37.774668050000002</v>
      </c>
    </row>
    <row r="391" spans="1:41">
      <c r="A391" s="4">
        <v>43902</v>
      </c>
      <c r="B391" s="1">
        <v>4</v>
      </c>
      <c r="C391">
        <v>1</v>
      </c>
      <c r="D391" s="1">
        <v>14393</v>
      </c>
      <c r="E391" s="4" t="s">
        <v>42</v>
      </c>
      <c r="F391" s="4" t="s">
        <v>895</v>
      </c>
      <c r="G391" s="1">
        <v>2</v>
      </c>
      <c r="H391" s="1" t="s">
        <v>2370</v>
      </c>
      <c r="I391">
        <v>724</v>
      </c>
      <c r="K391" t="s">
        <v>1763</v>
      </c>
      <c r="N391" t="s">
        <v>46</v>
      </c>
      <c r="O391" t="s">
        <v>981</v>
      </c>
      <c r="Q391" s="3">
        <v>1</v>
      </c>
      <c r="R391" s="3">
        <v>1</v>
      </c>
      <c r="S391" s="3">
        <v>0</v>
      </c>
      <c r="T391" s="3">
        <v>0</v>
      </c>
      <c r="U391" s="3" t="s">
        <v>900</v>
      </c>
      <c r="V391" s="3">
        <v>0</v>
      </c>
      <c r="W391" s="3"/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/>
      <c r="AG391" s="3"/>
      <c r="AH391" t="s">
        <v>47</v>
      </c>
      <c r="AI391" t="s">
        <v>50</v>
      </c>
      <c r="AJ391" s="3"/>
      <c r="AM391" t="s">
        <v>1793</v>
      </c>
      <c r="AN391">
        <v>-122.51074865</v>
      </c>
      <c r="AO391">
        <v>37.774767840000003</v>
      </c>
    </row>
    <row r="392" spans="1:41">
      <c r="A392" s="4">
        <v>43902</v>
      </c>
      <c r="B392" s="1">
        <v>4</v>
      </c>
      <c r="C392">
        <v>1</v>
      </c>
      <c r="D392" s="1">
        <v>14393</v>
      </c>
      <c r="E392" s="4" t="s">
        <v>42</v>
      </c>
      <c r="F392" s="4" t="s">
        <v>895</v>
      </c>
      <c r="G392" s="1">
        <v>2</v>
      </c>
      <c r="H392" s="1" t="s">
        <v>2371</v>
      </c>
      <c r="I392" t="s">
        <v>1795</v>
      </c>
      <c r="K392" t="s">
        <v>1763</v>
      </c>
      <c r="N392" t="s">
        <v>46</v>
      </c>
      <c r="O392" t="s">
        <v>1050</v>
      </c>
      <c r="Q392" s="3">
        <v>1</v>
      </c>
      <c r="R392" s="3">
        <v>1</v>
      </c>
      <c r="S392" s="3">
        <v>0</v>
      </c>
      <c r="T392" s="3">
        <v>0</v>
      </c>
      <c r="U392" s="3">
        <v>7</v>
      </c>
      <c r="V392" s="3">
        <v>0</v>
      </c>
      <c r="W392" s="3"/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/>
      <c r="AG392" s="3"/>
      <c r="AH392" t="s">
        <v>47</v>
      </c>
      <c r="AI392" t="s">
        <v>50</v>
      </c>
      <c r="AJ392" s="3"/>
      <c r="AL392" t="s">
        <v>1796</v>
      </c>
      <c r="AM392" t="s">
        <v>1797</v>
      </c>
      <c r="AN392">
        <v>-122.51075489</v>
      </c>
      <c r="AO392">
        <v>37.774867139999998</v>
      </c>
    </row>
    <row r="393" spans="1:41">
      <c r="A393" s="4">
        <v>43902</v>
      </c>
      <c r="B393" s="1">
        <v>4</v>
      </c>
      <c r="C393">
        <v>1</v>
      </c>
      <c r="D393" s="1">
        <v>14393</v>
      </c>
      <c r="E393" s="4" t="s">
        <v>42</v>
      </c>
      <c r="F393" s="4" t="s">
        <v>895</v>
      </c>
      <c r="G393" s="1">
        <v>2</v>
      </c>
      <c r="H393" s="1">
        <v>133</v>
      </c>
      <c r="I393">
        <v>4801</v>
      </c>
      <c r="K393" t="s">
        <v>2310</v>
      </c>
      <c r="N393" t="s">
        <v>46</v>
      </c>
      <c r="O393" t="s">
        <v>1798</v>
      </c>
      <c r="Q393" s="3">
        <v>1</v>
      </c>
      <c r="R393" s="3">
        <v>1</v>
      </c>
      <c r="S393" s="3" t="s">
        <v>590</v>
      </c>
      <c r="T393" s="3">
        <v>0</v>
      </c>
      <c r="U393" s="3" t="s">
        <v>904</v>
      </c>
      <c r="V393" s="3">
        <v>0</v>
      </c>
      <c r="W393" s="3"/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"/>
      <c r="AG393" s="3"/>
      <c r="AH393" t="s">
        <v>47</v>
      </c>
      <c r="AI393" t="s">
        <v>48</v>
      </c>
      <c r="AJ393" s="3"/>
      <c r="AM393" t="s">
        <v>1799</v>
      </c>
      <c r="AN393">
        <v>-122.51039556000001</v>
      </c>
      <c r="AO393">
        <v>37.775053100000001</v>
      </c>
    </row>
    <row r="394" spans="1:41">
      <c r="A394" s="4">
        <v>43902</v>
      </c>
      <c r="B394" s="1">
        <v>4</v>
      </c>
      <c r="C394">
        <v>1</v>
      </c>
      <c r="D394" s="1">
        <v>14393</v>
      </c>
      <c r="E394" s="4" t="s">
        <v>42</v>
      </c>
      <c r="F394" s="4" t="s">
        <v>895</v>
      </c>
      <c r="G394" s="1">
        <v>2</v>
      </c>
      <c r="H394" s="1">
        <v>134</v>
      </c>
      <c r="I394">
        <v>685</v>
      </c>
      <c r="K394" t="s">
        <v>1421</v>
      </c>
      <c r="N394" t="s">
        <v>53</v>
      </c>
      <c r="O394" t="s">
        <v>906</v>
      </c>
      <c r="Q394" s="3">
        <v>1</v>
      </c>
      <c r="R394" s="3">
        <v>1</v>
      </c>
      <c r="S394" s="3">
        <v>0</v>
      </c>
      <c r="T394" s="3">
        <v>0</v>
      </c>
      <c r="U394" s="3">
        <v>0</v>
      </c>
      <c r="V394" s="3">
        <v>0</v>
      </c>
      <c r="W394" s="3"/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  <c r="AF394" s="3"/>
      <c r="AG394" s="3"/>
      <c r="AH394" t="s">
        <v>88</v>
      </c>
      <c r="AI394" t="s">
        <v>48</v>
      </c>
      <c r="AJ394" s="3" t="s">
        <v>135</v>
      </c>
      <c r="AL394" t="s">
        <v>1800</v>
      </c>
      <c r="AM394" t="s">
        <v>1801</v>
      </c>
      <c r="AN394">
        <v>-122.50921175000001</v>
      </c>
      <c r="AO394">
        <v>37.775490550000001</v>
      </c>
    </row>
    <row r="395" spans="1:41">
      <c r="A395" s="4">
        <v>43902</v>
      </c>
      <c r="B395" s="1">
        <v>4</v>
      </c>
      <c r="C395">
        <v>1</v>
      </c>
      <c r="D395" s="1">
        <v>14393</v>
      </c>
      <c r="E395" s="4" t="s">
        <v>42</v>
      </c>
      <c r="F395" s="4" t="s">
        <v>895</v>
      </c>
      <c r="G395" s="1">
        <v>2</v>
      </c>
      <c r="H395" s="1" t="s">
        <v>2372</v>
      </c>
      <c r="I395">
        <v>684</v>
      </c>
      <c r="K395" t="s">
        <v>1421</v>
      </c>
      <c r="N395" t="s">
        <v>53</v>
      </c>
      <c r="O395" t="s">
        <v>1157</v>
      </c>
      <c r="Q395" s="3">
        <v>1</v>
      </c>
      <c r="R395" s="3">
        <v>1</v>
      </c>
      <c r="S395" s="3">
        <v>0</v>
      </c>
      <c r="T395" s="3">
        <v>0</v>
      </c>
      <c r="U395" s="3">
        <v>0</v>
      </c>
      <c r="V395" s="3">
        <v>0</v>
      </c>
      <c r="W395" s="3">
        <v>2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  <c r="AF395" s="3"/>
      <c r="AG395" s="3"/>
      <c r="AH395" t="s">
        <v>88</v>
      </c>
      <c r="AI395" t="s">
        <v>48</v>
      </c>
      <c r="AJ395" s="3" t="s">
        <v>135</v>
      </c>
      <c r="AK395" t="s">
        <v>117</v>
      </c>
      <c r="AL395" t="s">
        <v>1803</v>
      </c>
      <c r="AM395" t="s">
        <v>1804</v>
      </c>
      <c r="AN395">
        <v>-122.50913070999999</v>
      </c>
      <c r="AO395">
        <v>37.77549784</v>
      </c>
    </row>
    <row r="396" spans="1:41">
      <c r="A396" s="4">
        <v>43902</v>
      </c>
      <c r="B396" s="1">
        <v>4</v>
      </c>
      <c r="C396">
        <v>1</v>
      </c>
      <c r="D396" s="1">
        <v>14393</v>
      </c>
      <c r="E396" s="4" t="s">
        <v>42</v>
      </c>
      <c r="F396" s="4" t="s">
        <v>895</v>
      </c>
      <c r="G396" s="1">
        <v>2</v>
      </c>
      <c r="H396" s="1" t="s">
        <v>2373</v>
      </c>
      <c r="I396">
        <v>680</v>
      </c>
      <c r="K396" t="s">
        <v>1421</v>
      </c>
      <c r="N396" t="s">
        <v>46</v>
      </c>
      <c r="O396" t="s">
        <v>1026</v>
      </c>
      <c r="Q396" s="3">
        <v>1</v>
      </c>
      <c r="R396" s="3">
        <v>1</v>
      </c>
      <c r="S396" s="3" t="s">
        <v>590</v>
      </c>
      <c r="T396" s="3">
        <v>0</v>
      </c>
      <c r="U396" s="3" t="s">
        <v>590</v>
      </c>
      <c r="V396" s="3">
        <v>0</v>
      </c>
      <c r="W396" s="3"/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/>
      <c r="AG396" s="3"/>
      <c r="AH396" t="s">
        <v>47</v>
      </c>
      <c r="AI396" t="s">
        <v>48</v>
      </c>
      <c r="AJ396" s="3"/>
      <c r="AM396" t="s">
        <v>1806</v>
      </c>
      <c r="AN396">
        <v>-122.50915501999999</v>
      </c>
      <c r="AO396">
        <v>37.775589910000001</v>
      </c>
    </row>
    <row r="397" spans="1:41">
      <c r="A397" s="4">
        <v>43902</v>
      </c>
      <c r="B397" s="1">
        <v>4</v>
      </c>
      <c r="C397">
        <v>1</v>
      </c>
      <c r="D397" s="1">
        <v>14393</v>
      </c>
      <c r="E397" s="4" t="s">
        <v>42</v>
      </c>
      <c r="F397" s="4" t="s">
        <v>895</v>
      </c>
      <c r="G397" s="1">
        <v>2</v>
      </c>
      <c r="H397" s="1" t="s">
        <v>2374</v>
      </c>
      <c r="I397">
        <v>677</v>
      </c>
      <c r="K397" t="s">
        <v>1421</v>
      </c>
      <c r="N397" t="s">
        <v>46</v>
      </c>
      <c r="O397" t="s">
        <v>1031</v>
      </c>
      <c r="Q397" s="3">
        <v>1</v>
      </c>
      <c r="R397" s="3">
        <v>1</v>
      </c>
      <c r="S397" s="3">
        <v>0</v>
      </c>
      <c r="T397" s="3">
        <v>0</v>
      </c>
      <c r="U397" s="3" t="s">
        <v>590</v>
      </c>
      <c r="V397" s="3">
        <v>0</v>
      </c>
      <c r="W397" s="3" t="s">
        <v>590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/>
      <c r="AG397" s="3"/>
      <c r="AH397" t="s">
        <v>47</v>
      </c>
      <c r="AI397" t="s">
        <v>50</v>
      </c>
      <c r="AJ397" s="3"/>
      <c r="AL397" t="s">
        <v>1807</v>
      </c>
      <c r="AM397" t="s">
        <v>1808</v>
      </c>
      <c r="AN397">
        <v>-122.50932528</v>
      </c>
      <c r="AO397">
        <v>37.775608560000002</v>
      </c>
    </row>
    <row r="398" spans="1:41">
      <c r="A398" s="4">
        <v>43902</v>
      </c>
      <c r="B398" s="1">
        <v>4</v>
      </c>
      <c r="C398">
        <v>1</v>
      </c>
      <c r="D398" s="1">
        <v>14393</v>
      </c>
      <c r="E398" s="4" t="s">
        <v>42</v>
      </c>
      <c r="F398" s="4" t="s">
        <v>895</v>
      </c>
      <c r="G398" s="1">
        <v>2</v>
      </c>
      <c r="H398" s="1" t="s">
        <v>2034</v>
      </c>
      <c r="I398">
        <v>679</v>
      </c>
      <c r="K398" t="s">
        <v>1421</v>
      </c>
      <c r="N398" t="s">
        <v>53</v>
      </c>
      <c r="O398" t="s">
        <v>950</v>
      </c>
      <c r="Q398" s="3">
        <v>1</v>
      </c>
      <c r="R398" s="3">
        <v>1</v>
      </c>
      <c r="S398" s="3">
        <v>0</v>
      </c>
      <c r="T398" s="3">
        <v>0</v>
      </c>
      <c r="U398" s="3">
        <v>0</v>
      </c>
      <c r="V398" s="3">
        <v>0</v>
      </c>
      <c r="W398" s="3" t="s">
        <v>590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/>
      <c r="AG398" s="3"/>
      <c r="AH398" t="s">
        <v>47</v>
      </c>
      <c r="AI398" t="s">
        <v>50</v>
      </c>
      <c r="AJ398" s="3" t="s">
        <v>135</v>
      </c>
      <c r="AL398" t="s">
        <v>1384</v>
      </c>
      <c r="AM398" t="s">
        <v>1810</v>
      </c>
      <c r="AN398">
        <v>-122.509534</v>
      </c>
      <c r="AO398">
        <v>37.775635029999997</v>
      </c>
    </row>
    <row r="399" spans="1:41">
      <c r="A399" s="4">
        <v>43902</v>
      </c>
      <c r="B399" s="1">
        <v>4</v>
      </c>
      <c r="C399">
        <v>1</v>
      </c>
      <c r="D399" s="1">
        <v>14393</v>
      </c>
      <c r="E399" s="4" t="s">
        <v>42</v>
      </c>
      <c r="F399" s="4" t="s">
        <v>895</v>
      </c>
      <c r="G399" s="1">
        <v>2</v>
      </c>
      <c r="H399" s="1">
        <v>135</v>
      </c>
      <c r="I399">
        <v>681</v>
      </c>
      <c r="K399" t="s">
        <v>1421</v>
      </c>
      <c r="N399" t="s">
        <v>53</v>
      </c>
      <c r="O399" t="s">
        <v>946</v>
      </c>
      <c r="Q399" s="3">
        <v>1</v>
      </c>
      <c r="R399" s="3">
        <v>1</v>
      </c>
      <c r="S399" s="3">
        <v>0</v>
      </c>
      <c r="T399" s="3">
        <v>0</v>
      </c>
      <c r="U399" s="3">
        <v>0</v>
      </c>
      <c r="V399" s="3">
        <v>0</v>
      </c>
      <c r="W399" s="3" t="s">
        <v>590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3"/>
      <c r="AG399" s="3"/>
      <c r="AH399" t="s">
        <v>47</v>
      </c>
      <c r="AI399" t="s">
        <v>50</v>
      </c>
      <c r="AJ399" s="3" t="s">
        <v>135</v>
      </c>
      <c r="AL399" t="s">
        <v>1812</v>
      </c>
      <c r="AM399" t="s">
        <v>1813</v>
      </c>
      <c r="AN399">
        <v>-122.50969299</v>
      </c>
      <c r="AO399">
        <v>37.775675810000003</v>
      </c>
    </row>
    <row r="1048571" spans="6:7">
      <c r="F1048571" s="4"/>
      <c r="G1048571" s="4"/>
    </row>
  </sheetData>
  <pageMargins left="0.7" right="0.7" top="0.75" bottom="0.75" header="0.3" footer="0.3"/>
  <ignoredErrors>
    <ignoredError sqref="Q2:Q19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CA93CE1A9914FB8C5DB56AB2BFC55" ma:contentTypeVersion="5" ma:contentTypeDescription="Create a new document." ma:contentTypeScope="" ma:versionID="c3e9a0f9ff81269d1ff3077cc7244839">
  <xsd:schema xmlns:xsd="http://www.w3.org/2001/XMLSchema" xmlns:xs="http://www.w3.org/2001/XMLSchema" xmlns:p="http://schemas.microsoft.com/office/2006/metadata/properties" xmlns:ns2="f3c07472-0b39-4f2c-ae35-ffb3cdc4d2cb" targetNamespace="http://schemas.microsoft.com/office/2006/metadata/properties" ma:root="true" ma:fieldsID="a3646d8db3f8d98af6b7126c6f5582e1" ns2:_="">
    <xsd:import namespace="f3c07472-0b39-4f2c-ae35-ffb3cdc4d2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c07472-0b39-4f2c-ae35-ffb3cdc4d2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AF3922-83DA-4539-9713-D9F5FA3D8B8A}"/>
</file>

<file path=customXml/itemProps2.xml><?xml version="1.0" encoding="utf-8"?>
<ds:datastoreItem xmlns:ds="http://schemas.openxmlformats.org/officeDocument/2006/customXml" ds:itemID="{B7E939E7-212A-4A79-AEB3-D72084EA8BB1}"/>
</file>

<file path=customXml/itemProps3.xml><?xml version="1.0" encoding="utf-8"?>
<ds:datastoreItem xmlns:ds="http://schemas.openxmlformats.org/officeDocument/2006/customXml" ds:itemID="{C1D01DD4-3385-4080-811F-B0482F9CA4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Misael Medrano</dc:creator>
  <cp:keywords/>
  <dc:description/>
  <cp:lastModifiedBy>amee.tan16</cp:lastModifiedBy>
  <cp:revision/>
  <dcterms:created xsi:type="dcterms:W3CDTF">2020-03-16T16:02:29Z</dcterms:created>
  <dcterms:modified xsi:type="dcterms:W3CDTF">2021-01-13T16:59:21Z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0x010100156CA93CE1A9914FB8C5DB56AB2BFC55</vt:lpwstr>
  </property>
</Properties>
</file>