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CancerAceFiltering\"/>
    </mc:Choice>
  </mc:AlternateContent>
  <xr:revisionPtr revIDLastSave="0" documentId="13_ncr:1_{296D3084-36DD-4D9C-978F-2FC4687929D8}" xr6:coauthVersionLast="47" xr6:coauthVersionMax="47" xr10:uidLastSave="{00000000-0000-0000-0000-000000000000}"/>
  <bookViews>
    <workbookView xWindow="-108" yWindow="-108" windowWidth="23256" windowHeight="12456" firstSheet="18" activeTab="23" xr2:uid="{17001702-3C6F-4149-BC22-539ABEDFA4DC}"/>
  </bookViews>
  <sheets>
    <sheet name="CancerDT75" sheetId="3" state="hidden" r:id="rId1"/>
    <sheet name="CancerDT80" sheetId="6" state="hidden" r:id="rId2"/>
    <sheet name="cancerDT%15" sheetId="8" state="hidden" r:id="rId3"/>
    <sheet name="cancerDT%10" sheetId="7" state="hidden" r:id="rId4"/>
    <sheet name="cancerDT%corrup" sheetId="9" state="hidden" r:id="rId5"/>
    <sheet name="CancerDT85" sheetId="1" state="hidden" r:id="rId6"/>
    <sheet name="CancerSVM75" sheetId="4" state="hidden" r:id="rId7"/>
    <sheet name="CancerSVM80" sheetId="5" state="hidden" r:id="rId8"/>
    <sheet name="CancerSVM85" sheetId="2" state="hidden" r:id="rId9"/>
    <sheet name="cancerSVM%10" sheetId="10" state="hidden" r:id="rId10"/>
    <sheet name="cancerSVM%20" sheetId="13" state="hidden" r:id="rId11"/>
    <sheet name="ace recur svm75 iter" sheetId="15" state="hidden" r:id="rId12"/>
    <sheet name="cancerSVM%15" sheetId="11" state="hidden" r:id="rId13"/>
    <sheet name="cancerSVM%cor" sheetId="12" state="hidden" r:id="rId14"/>
    <sheet name="outlier removal dbscan" sheetId="22" r:id="rId15"/>
    <sheet name="ace svm%20" sheetId="14" r:id="rId16"/>
    <sheet name="Sheet2" sheetId="21" r:id="rId17"/>
    <sheet name="Sheet4" sheetId="29" r:id="rId18"/>
    <sheet name="Sheet3" sheetId="23" r:id="rId19"/>
    <sheet name="dbscanclust_l1pca" sheetId="24" r:id="rId20"/>
    <sheet name="Sheet1" sheetId="20" r:id="rId21"/>
    <sheet name="absoluteerror" sheetId="25" r:id="rId22"/>
    <sheet name="comparison" sheetId="28" r:id="rId23"/>
    <sheet name="svm rank 8" sheetId="30" r:id="rId24"/>
    <sheet name="rmse" sheetId="26" r:id="rId25"/>
    <sheet name="MAE" sheetId="27" r:id="rId26"/>
    <sheet name="ace recur eps svm 20 % " sheetId="17" state="hidden" r:id="rId27"/>
    <sheet name="ace recur eps svm 75 percentile" sheetId="18" state="hidden" r:id="rId28"/>
    <sheet name="ace recur eps 25%" sheetId="19" state="hidden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24" l="1"/>
  <c r="D6" i="23" l="1"/>
  <c r="E6" i="23"/>
  <c r="E5" i="23"/>
  <c r="D5" i="23"/>
  <c r="J15" i="23"/>
  <c r="J17" i="23" s="1"/>
  <c r="F12" i="21"/>
  <c r="F12" i="23" l="1"/>
  <c r="I15" i="23"/>
  <c r="I17" i="23" s="1"/>
  <c r="K17" i="23" s="1"/>
  <c r="F15" i="23"/>
  <c r="F14" i="23"/>
  <c r="F13" i="23"/>
  <c r="N3" i="22"/>
  <c r="M3" i="22"/>
  <c r="F15" i="21"/>
  <c r="F14" i="21"/>
  <c r="F13" i="21"/>
  <c r="I15" i="21"/>
  <c r="I17" i="21" s="1"/>
  <c r="J15" i="21"/>
  <c r="J17" i="21" s="1"/>
  <c r="F4" i="20"/>
  <c r="E4" i="20"/>
  <c r="O15" i="19"/>
  <c r="N15" i="19"/>
  <c r="M15" i="19"/>
  <c r="N3" i="19"/>
  <c r="O3" i="19" s="1"/>
  <c r="M3" i="19"/>
  <c r="N3" i="18"/>
  <c r="M3" i="18"/>
  <c r="N3" i="17"/>
  <c r="M3" i="17"/>
  <c r="P3" i="17" s="1"/>
  <c r="P3" i="22" l="1"/>
  <c r="K17" i="21"/>
  <c r="O3" i="18"/>
  <c r="M4" i="4" l="1"/>
  <c r="N4" i="4"/>
  <c r="O4" i="4"/>
  <c r="P4" i="4"/>
  <c r="Q4" i="4"/>
  <c r="R4" i="4"/>
  <c r="S4" i="4"/>
  <c r="T4" i="4"/>
  <c r="U4" i="4"/>
  <c r="M5" i="4"/>
  <c r="N5" i="4"/>
  <c r="O5" i="4"/>
  <c r="P5" i="4"/>
  <c r="Q5" i="4"/>
  <c r="R5" i="4"/>
  <c r="S5" i="4"/>
  <c r="T5" i="4"/>
  <c r="U5" i="4"/>
  <c r="M6" i="4"/>
  <c r="N6" i="4"/>
  <c r="O6" i="4"/>
  <c r="P6" i="4"/>
  <c r="Q6" i="4"/>
  <c r="R6" i="4"/>
  <c r="S6" i="4"/>
  <c r="T6" i="4"/>
  <c r="U6" i="4"/>
  <c r="M7" i="4"/>
  <c r="N7" i="4"/>
  <c r="O7" i="4"/>
  <c r="P7" i="4"/>
  <c r="Q7" i="4"/>
  <c r="R7" i="4"/>
  <c r="S7" i="4"/>
  <c r="T7" i="4"/>
  <c r="U7" i="4"/>
  <c r="M8" i="4"/>
  <c r="N8" i="4"/>
  <c r="O8" i="4"/>
  <c r="P8" i="4"/>
  <c r="Q8" i="4"/>
  <c r="R8" i="4"/>
  <c r="S8" i="4"/>
  <c r="T8" i="4"/>
  <c r="U8" i="4"/>
  <c r="M9" i="4"/>
  <c r="N9" i="4"/>
  <c r="O9" i="4"/>
  <c r="P9" i="4"/>
  <c r="Q9" i="4"/>
  <c r="R9" i="4"/>
  <c r="S9" i="4"/>
  <c r="T9" i="4"/>
  <c r="U9" i="4"/>
  <c r="M10" i="4"/>
  <c r="N10" i="4"/>
  <c r="O10" i="4"/>
  <c r="P10" i="4"/>
  <c r="Q10" i="4"/>
  <c r="R10" i="4"/>
  <c r="S10" i="4"/>
  <c r="T10" i="4"/>
  <c r="U10" i="4"/>
  <c r="N3" i="4"/>
  <c r="O3" i="4"/>
  <c r="P3" i="4"/>
  <c r="Q3" i="4"/>
  <c r="AA3" i="4" s="1"/>
  <c r="R3" i="4"/>
  <c r="AB3" i="4" s="1"/>
  <c r="S3" i="4"/>
  <c r="T3" i="4"/>
  <c r="U3" i="4"/>
  <c r="M3" i="4"/>
  <c r="W3" i="4" s="1"/>
  <c r="M4" i="13"/>
  <c r="N4" i="13"/>
  <c r="O4" i="13"/>
  <c r="P4" i="13"/>
  <c r="Q4" i="13"/>
  <c r="R4" i="13"/>
  <c r="S4" i="13"/>
  <c r="T4" i="13"/>
  <c r="U4" i="13"/>
  <c r="M5" i="13"/>
  <c r="N5" i="13"/>
  <c r="O5" i="13"/>
  <c r="P5" i="13"/>
  <c r="Q5" i="13"/>
  <c r="R5" i="13"/>
  <c r="S5" i="13"/>
  <c r="T5" i="13"/>
  <c r="U5" i="13"/>
  <c r="M6" i="13"/>
  <c r="N6" i="13"/>
  <c r="O6" i="13"/>
  <c r="P6" i="13"/>
  <c r="Q6" i="13"/>
  <c r="R6" i="13"/>
  <c r="S6" i="13"/>
  <c r="T6" i="13"/>
  <c r="U6" i="13"/>
  <c r="M7" i="13"/>
  <c r="N7" i="13"/>
  <c r="O7" i="13"/>
  <c r="P7" i="13"/>
  <c r="Q7" i="13"/>
  <c r="R7" i="13"/>
  <c r="S7" i="13"/>
  <c r="T7" i="13"/>
  <c r="U7" i="13"/>
  <c r="M8" i="13"/>
  <c r="N8" i="13"/>
  <c r="O8" i="13"/>
  <c r="P8" i="13"/>
  <c r="Q8" i="13"/>
  <c r="R8" i="13"/>
  <c r="S8" i="13"/>
  <c r="T8" i="13"/>
  <c r="U8" i="13"/>
  <c r="M9" i="13"/>
  <c r="N9" i="13"/>
  <c r="O9" i="13"/>
  <c r="P9" i="13"/>
  <c r="Q9" i="13"/>
  <c r="R9" i="13"/>
  <c r="S9" i="13"/>
  <c r="T9" i="13"/>
  <c r="U9" i="13"/>
  <c r="M10" i="13"/>
  <c r="N10" i="13"/>
  <c r="O10" i="13"/>
  <c r="P10" i="13"/>
  <c r="Q10" i="13"/>
  <c r="R10" i="13"/>
  <c r="S10" i="13"/>
  <c r="T10" i="13"/>
  <c r="U10" i="13"/>
  <c r="N3" i="13"/>
  <c r="O3" i="13"/>
  <c r="P3" i="13"/>
  <c r="Q3" i="13"/>
  <c r="R3" i="13"/>
  <c r="S3" i="13"/>
  <c r="T3" i="13"/>
  <c r="U3" i="13"/>
  <c r="M3" i="13"/>
  <c r="M3" i="14"/>
  <c r="X3" i="4"/>
  <c r="Y3" i="4"/>
  <c r="Z3" i="4"/>
  <c r="AC3" i="4"/>
  <c r="AD3" i="4"/>
  <c r="N3" i="14"/>
  <c r="N3" i="15"/>
  <c r="M3" i="15"/>
  <c r="P3" i="14" l="1"/>
  <c r="P3" i="15" l="1"/>
  <c r="AA10" i="13" l="1"/>
  <c r="Z10" i="13"/>
  <c r="AA9" i="13"/>
  <c r="AD9" i="13"/>
  <c r="Z9" i="13"/>
  <c r="Y8" i="13"/>
  <c r="X8" i="13"/>
  <c r="AD7" i="13"/>
  <c r="AB7" i="13"/>
  <c r="Z7" i="13"/>
  <c r="Y7" i="13"/>
  <c r="W7" i="13"/>
  <c r="AC7" i="13"/>
  <c r="AA7" i="13"/>
  <c r="X7" i="13"/>
  <c r="AD6" i="13"/>
  <c r="W6" i="13"/>
  <c r="AB6" i="13"/>
  <c r="AC6" i="13"/>
  <c r="AB5" i="13"/>
  <c r="W5" i="13"/>
  <c r="AA5" i="13"/>
  <c r="AB4" i="13"/>
  <c r="W4" i="13"/>
  <c r="Z4" i="13"/>
  <c r="AD4" i="13"/>
  <c r="AC4" i="13"/>
  <c r="AA4" i="13"/>
  <c r="X4" i="13"/>
  <c r="Z3" i="13"/>
  <c r="Y3" i="13"/>
  <c r="W3" i="13"/>
  <c r="AA3" i="13" l="1"/>
  <c r="AC5" i="13"/>
  <c r="X6" i="13"/>
  <c r="Z8" i="13"/>
  <c r="AB10" i="13"/>
  <c r="AB3" i="13"/>
  <c r="AD5" i="13"/>
  <c r="Y6" i="13"/>
  <c r="AA8" i="13"/>
  <c r="AC10" i="13"/>
  <c r="AC3" i="13"/>
  <c r="Z6" i="13"/>
  <c r="Z12" i="13" s="1"/>
  <c r="AB8" i="13"/>
  <c r="W9" i="13"/>
  <c r="AD10" i="13"/>
  <c r="AD3" i="13"/>
  <c r="Y4" i="13"/>
  <c r="AA6" i="13"/>
  <c r="AC8" i="13"/>
  <c r="X9" i="13"/>
  <c r="AD8" i="13"/>
  <c r="Y9" i="13"/>
  <c r="X5" i="13"/>
  <c r="AB9" i="13"/>
  <c r="W10" i="13"/>
  <c r="Y5" i="13"/>
  <c r="Y12" i="13" s="1"/>
  <c r="AC9" i="13"/>
  <c r="X10" i="13"/>
  <c r="X3" i="13"/>
  <c r="Z5" i="13"/>
  <c r="W8" i="13"/>
  <c r="W12" i="13" s="1"/>
  <c r="Y10" i="13"/>
  <c r="AA12" i="13" l="1"/>
  <c r="AC12" i="13"/>
  <c r="AB12" i="13"/>
  <c r="X12" i="13"/>
  <c r="AD12" i="13"/>
  <c r="X12" i="9" l="1"/>
  <c r="Y12" i="9"/>
  <c r="Z12" i="9"/>
  <c r="AA12" i="9"/>
  <c r="AB12" i="9"/>
  <c r="AC12" i="9"/>
  <c r="AD12" i="9"/>
  <c r="W12" i="9"/>
  <c r="X12" i="1"/>
  <c r="Y12" i="1"/>
  <c r="Z12" i="1"/>
  <c r="AA12" i="1"/>
  <c r="AB12" i="1"/>
  <c r="AC12" i="1"/>
  <c r="AD12" i="1"/>
  <c r="W12" i="1"/>
  <c r="X12" i="12"/>
  <c r="Y12" i="12"/>
  <c r="Z12" i="12"/>
  <c r="AA12" i="12"/>
  <c r="AB12" i="12"/>
  <c r="AC12" i="12"/>
  <c r="AD12" i="12"/>
  <c r="W12" i="12"/>
  <c r="X12" i="5"/>
  <c r="Y12" i="5"/>
  <c r="Z12" i="5"/>
  <c r="AA12" i="5"/>
  <c r="AB12" i="5"/>
  <c r="AC12" i="5"/>
  <c r="AD12" i="5"/>
  <c r="W12" i="5"/>
  <c r="X12" i="11"/>
  <c r="Y12" i="11"/>
  <c r="Z12" i="11"/>
  <c r="AA12" i="11"/>
  <c r="AB12" i="11"/>
  <c r="AC12" i="11"/>
  <c r="AD12" i="11"/>
  <c r="W12" i="11"/>
  <c r="X12" i="10"/>
  <c r="Y12" i="10"/>
  <c r="Z12" i="10"/>
  <c r="AA12" i="10"/>
  <c r="AB12" i="10"/>
  <c r="AC12" i="10"/>
  <c r="AD12" i="10"/>
  <c r="W12" i="10"/>
  <c r="AB10" i="1"/>
  <c r="AA10" i="1"/>
  <c r="U10" i="1"/>
  <c r="Z10" i="1" s="1"/>
  <c r="T10" i="1"/>
  <c r="S10" i="1"/>
  <c r="R10" i="1"/>
  <c r="Q10" i="1"/>
  <c r="P10" i="1"/>
  <c r="O10" i="1"/>
  <c r="N10" i="1"/>
  <c r="M10" i="1"/>
  <c r="AB9" i="1"/>
  <c r="AA9" i="1"/>
  <c r="W9" i="1"/>
  <c r="U9" i="1"/>
  <c r="Z9" i="1" s="1"/>
  <c r="T9" i="1"/>
  <c r="AD9" i="1" s="1"/>
  <c r="S9" i="1"/>
  <c r="AC9" i="1" s="1"/>
  <c r="R9" i="1"/>
  <c r="Q9" i="1"/>
  <c r="P9" i="1"/>
  <c r="O9" i="1"/>
  <c r="N9" i="1"/>
  <c r="M9" i="1"/>
  <c r="Z8" i="1"/>
  <c r="Y8" i="1"/>
  <c r="U8" i="1"/>
  <c r="X8" i="1" s="1"/>
  <c r="T8" i="1"/>
  <c r="S8" i="1"/>
  <c r="R8" i="1"/>
  <c r="Q8" i="1"/>
  <c r="P8" i="1"/>
  <c r="O8" i="1"/>
  <c r="N8" i="1"/>
  <c r="M8" i="1"/>
  <c r="AD7" i="1"/>
  <c r="AC7" i="1"/>
  <c r="Z7" i="1"/>
  <c r="Y7" i="1"/>
  <c r="U7" i="1"/>
  <c r="W7" i="1" s="1"/>
  <c r="T7" i="1"/>
  <c r="S7" i="1"/>
  <c r="R7" i="1"/>
  <c r="AB7" i="1" s="1"/>
  <c r="Q7" i="1"/>
  <c r="AA7" i="1" s="1"/>
  <c r="P7" i="1"/>
  <c r="O7" i="1"/>
  <c r="N7" i="1"/>
  <c r="X7" i="1" s="1"/>
  <c r="M7" i="1"/>
  <c r="AD6" i="1"/>
  <c r="X6" i="1"/>
  <c r="W6" i="1"/>
  <c r="U6" i="1"/>
  <c r="AC6" i="1" s="1"/>
  <c r="T6" i="1"/>
  <c r="S6" i="1"/>
  <c r="R6" i="1"/>
  <c r="Q6" i="1"/>
  <c r="P6" i="1"/>
  <c r="O6" i="1"/>
  <c r="N6" i="1"/>
  <c r="M6" i="1"/>
  <c r="AC5" i="1"/>
  <c r="AB5" i="1"/>
  <c r="AA5" i="1"/>
  <c r="X5" i="1"/>
  <c r="W5" i="1"/>
  <c r="U5" i="1"/>
  <c r="AD5" i="1" s="1"/>
  <c r="T5" i="1"/>
  <c r="S5" i="1"/>
  <c r="R5" i="1"/>
  <c r="Q5" i="1"/>
  <c r="P5" i="1"/>
  <c r="Z5" i="1" s="1"/>
  <c r="O5" i="1"/>
  <c r="Y5" i="1" s="1"/>
  <c r="N5" i="1"/>
  <c r="M5" i="1"/>
  <c r="U4" i="1"/>
  <c r="AD4" i="1" s="1"/>
  <c r="T4" i="1"/>
  <c r="S4" i="1"/>
  <c r="R4" i="1"/>
  <c r="Q4" i="1"/>
  <c r="P4" i="1"/>
  <c r="O4" i="1"/>
  <c r="N4" i="1"/>
  <c r="M4" i="1"/>
  <c r="AA3" i="1"/>
  <c r="Z3" i="1"/>
  <c r="U3" i="1"/>
  <c r="Y3" i="1" s="1"/>
  <c r="T3" i="1"/>
  <c r="S3" i="1"/>
  <c r="R3" i="1"/>
  <c r="Q3" i="1"/>
  <c r="P3" i="1"/>
  <c r="O3" i="1"/>
  <c r="N3" i="1"/>
  <c r="M3" i="1"/>
  <c r="Z10" i="12"/>
  <c r="Y10" i="12"/>
  <c r="X10" i="12"/>
  <c r="U10" i="12"/>
  <c r="AD10" i="12" s="1"/>
  <c r="T10" i="12"/>
  <c r="S10" i="12"/>
  <c r="R10" i="12"/>
  <c r="Q10" i="12"/>
  <c r="P10" i="12"/>
  <c r="O10" i="12"/>
  <c r="N10" i="12"/>
  <c r="M10" i="12"/>
  <c r="W10" i="12" s="1"/>
  <c r="AD9" i="12"/>
  <c r="AC9" i="12"/>
  <c r="U9" i="12"/>
  <c r="W9" i="12" s="1"/>
  <c r="T9" i="12"/>
  <c r="S9" i="12"/>
  <c r="R9" i="12"/>
  <c r="AB9" i="12" s="1"/>
  <c r="Q9" i="12"/>
  <c r="AA9" i="12" s="1"/>
  <c r="P9" i="12"/>
  <c r="Z9" i="12" s="1"/>
  <c r="O9" i="12"/>
  <c r="Y9" i="12" s="1"/>
  <c r="N9" i="12"/>
  <c r="X9" i="12" s="1"/>
  <c r="M9" i="12"/>
  <c r="X8" i="12"/>
  <c r="W8" i="12"/>
  <c r="U8" i="12"/>
  <c r="AD8" i="12" s="1"/>
  <c r="T8" i="12"/>
  <c r="S8" i="12"/>
  <c r="R8" i="12"/>
  <c r="Q8" i="12"/>
  <c r="P8" i="12"/>
  <c r="O8" i="12"/>
  <c r="N8" i="12"/>
  <c r="M8" i="12"/>
  <c r="AC7" i="12"/>
  <c r="AB7" i="12"/>
  <c r="AA7" i="12"/>
  <c r="U7" i="12"/>
  <c r="AD7" i="12" s="1"/>
  <c r="T7" i="12"/>
  <c r="S7" i="12"/>
  <c r="R7" i="12"/>
  <c r="Q7" i="12"/>
  <c r="P7" i="12"/>
  <c r="Z7" i="12" s="1"/>
  <c r="O7" i="12"/>
  <c r="Y7" i="12" s="1"/>
  <c r="N7" i="12"/>
  <c r="X7" i="12" s="1"/>
  <c r="M7" i="12"/>
  <c r="W7" i="12" s="1"/>
  <c r="U6" i="12"/>
  <c r="AD6" i="12" s="1"/>
  <c r="T6" i="12"/>
  <c r="S6" i="12"/>
  <c r="R6" i="12"/>
  <c r="Q6" i="12"/>
  <c r="P6" i="12"/>
  <c r="O6" i="12"/>
  <c r="N6" i="12"/>
  <c r="M6" i="12"/>
  <c r="AA5" i="12"/>
  <c r="Z5" i="12"/>
  <c r="Y5" i="12"/>
  <c r="U5" i="12"/>
  <c r="AD5" i="12" s="1"/>
  <c r="T5" i="12"/>
  <c r="S5" i="12"/>
  <c r="R5" i="12"/>
  <c r="Q5" i="12"/>
  <c r="P5" i="12"/>
  <c r="O5" i="12"/>
  <c r="N5" i="12"/>
  <c r="X5" i="12" s="1"/>
  <c r="M5" i="12"/>
  <c r="W5" i="12" s="1"/>
  <c r="AD4" i="12"/>
  <c r="U4" i="12"/>
  <c r="X4" i="12" s="1"/>
  <c r="T4" i="12"/>
  <c r="S4" i="12"/>
  <c r="AC4" i="12" s="1"/>
  <c r="R4" i="12"/>
  <c r="AB4" i="12" s="1"/>
  <c r="Q4" i="12"/>
  <c r="AA4" i="12" s="1"/>
  <c r="P4" i="12"/>
  <c r="Z4" i="12" s="1"/>
  <c r="O4" i="12"/>
  <c r="Y4" i="12" s="1"/>
  <c r="N4" i="12"/>
  <c r="M4" i="12"/>
  <c r="Y3" i="12"/>
  <c r="X3" i="12"/>
  <c r="W3" i="12"/>
  <c r="U3" i="12"/>
  <c r="AD3" i="12" s="1"/>
  <c r="T3" i="12"/>
  <c r="S3" i="12"/>
  <c r="R3" i="12"/>
  <c r="Q3" i="12"/>
  <c r="P3" i="12"/>
  <c r="O3" i="12"/>
  <c r="N3" i="12"/>
  <c r="M3" i="12"/>
  <c r="AA10" i="11"/>
  <c r="U10" i="11"/>
  <c r="Z10" i="11" s="1"/>
  <c r="T10" i="11"/>
  <c r="S10" i="11"/>
  <c r="R10" i="11"/>
  <c r="Q10" i="11"/>
  <c r="P10" i="11"/>
  <c r="O10" i="11"/>
  <c r="N10" i="11"/>
  <c r="M10" i="11"/>
  <c r="X9" i="11"/>
  <c r="U9" i="11"/>
  <c r="AD9" i="11" s="1"/>
  <c r="T9" i="11"/>
  <c r="S9" i="11"/>
  <c r="R9" i="11"/>
  <c r="Q9" i="11"/>
  <c r="AA9" i="11" s="1"/>
  <c r="P9" i="11"/>
  <c r="O9" i="11"/>
  <c r="N9" i="11"/>
  <c r="M9" i="11"/>
  <c r="AC8" i="11"/>
  <c r="Y8" i="11"/>
  <c r="W8" i="11"/>
  <c r="U8" i="11"/>
  <c r="X8" i="11" s="1"/>
  <c r="T8" i="11"/>
  <c r="S8" i="11"/>
  <c r="R8" i="11"/>
  <c r="Q8" i="11"/>
  <c r="P8" i="11"/>
  <c r="O8" i="11"/>
  <c r="N8" i="11"/>
  <c r="M8" i="11"/>
  <c r="U7" i="11"/>
  <c r="AC7" i="11" s="1"/>
  <c r="T7" i="11"/>
  <c r="S7" i="11"/>
  <c r="R7" i="11"/>
  <c r="Q7" i="11"/>
  <c r="P7" i="11"/>
  <c r="O7" i="11"/>
  <c r="N7" i="11"/>
  <c r="M7" i="11"/>
  <c r="AA6" i="11"/>
  <c r="W6" i="11"/>
  <c r="U6" i="11"/>
  <c r="AD6" i="11" s="1"/>
  <c r="T6" i="11"/>
  <c r="S6" i="11"/>
  <c r="R6" i="11"/>
  <c r="Q6" i="11"/>
  <c r="P6" i="11"/>
  <c r="O6" i="11"/>
  <c r="N6" i="11"/>
  <c r="M6" i="11"/>
  <c r="AB5" i="11"/>
  <c r="Z5" i="11"/>
  <c r="U5" i="11"/>
  <c r="AA5" i="11" s="1"/>
  <c r="T5" i="11"/>
  <c r="S5" i="11"/>
  <c r="R5" i="11"/>
  <c r="Q5" i="11"/>
  <c r="P5" i="11"/>
  <c r="O5" i="11"/>
  <c r="Y5" i="11" s="1"/>
  <c r="N5" i="11"/>
  <c r="M5" i="11"/>
  <c r="W5" i="11" s="1"/>
  <c r="Y4" i="11"/>
  <c r="U4" i="11"/>
  <c r="AC4" i="11" s="1"/>
  <c r="T4" i="11"/>
  <c r="AD4" i="11" s="1"/>
  <c r="S4" i="11"/>
  <c r="R4" i="11"/>
  <c r="Q4" i="11"/>
  <c r="P4" i="11"/>
  <c r="O4" i="11"/>
  <c r="N4" i="11"/>
  <c r="M4" i="11"/>
  <c r="AD3" i="11"/>
  <c r="Z3" i="11"/>
  <c r="X3" i="11"/>
  <c r="U3" i="11"/>
  <c r="Y3" i="11" s="1"/>
  <c r="T3" i="11"/>
  <c r="S3" i="11"/>
  <c r="R3" i="11"/>
  <c r="Q3" i="11"/>
  <c r="P3" i="11"/>
  <c r="O3" i="11"/>
  <c r="N3" i="11"/>
  <c r="M3" i="11"/>
  <c r="W3" i="11" s="1"/>
  <c r="Y10" i="10"/>
  <c r="X10" i="10"/>
  <c r="W10" i="10"/>
  <c r="U10" i="10"/>
  <c r="AD10" i="10" s="1"/>
  <c r="T10" i="10"/>
  <c r="S10" i="10"/>
  <c r="R10" i="10"/>
  <c r="Q10" i="10"/>
  <c r="P10" i="10"/>
  <c r="O10" i="10"/>
  <c r="N10" i="10"/>
  <c r="M10" i="10"/>
  <c r="AD9" i="10"/>
  <c r="AC9" i="10"/>
  <c r="AB9" i="10"/>
  <c r="U9" i="10"/>
  <c r="T9" i="10"/>
  <c r="S9" i="10"/>
  <c r="R9" i="10"/>
  <c r="Q9" i="10"/>
  <c r="AA9" i="10" s="1"/>
  <c r="P9" i="10"/>
  <c r="Z9" i="10" s="1"/>
  <c r="O9" i="10"/>
  <c r="Y9" i="10" s="1"/>
  <c r="N9" i="10"/>
  <c r="X9" i="10" s="1"/>
  <c r="M9" i="10"/>
  <c r="W9" i="10" s="1"/>
  <c r="U8" i="10"/>
  <c r="AD8" i="10" s="1"/>
  <c r="T8" i="10"/>
  <c r="S8" i="10"/>
  <c r="R8" i="10"/>
  <c r="Q8" i="10"/>
  <c r="P8" i="10"/>
  <c r="O8" i="10"/>
  <c r="N8" i="10"/>
  <c r="M8" i="10"/>
  <c r="AC7" i="10"/>
  <c r="AB7" i="10"/>
  <c r="AA7" i="10"/>
  <c r="Z7" i="10"/>
  <c r="U7" i="10"/>
  <c r="AD7" i="10" s="1"/>
  <c r="T7" i="10"/>
  <c r="S7" i="10"/>
  <c r="R7" i="10"/>
  <c r="Q7" i="10"/>
  <c r="P7" i="10"/>
  <c r="O7" i="10"/>
  <c r="Y7" i="10" s="1"/>
  <c r="N7" i="10"/>
  <c r="X7" i="10" s="1"/>
  <c r="M7" i="10"/>
  <c r="W7" i="10" s="1"/>
  <c r="U6" i="10"/>
  <c r="AC6" i="10" s="1"/>
  <c r="T6" i="10"/>
  <c r="AD6" i="10" s="1"/>
  <c r="S6" i="10"/>
  <c r="R6" i="10"/>
  <c r="Q6" i="10"/>
  <c r="P6" i="10"/>
  <c r="O6" i="10"/>
  <c r="N6" i="10"/>
  <c r="M6" i="10"/>
  <c r="AA5" i="10"/>
  <c r="Z5" i="10"/>
  <c r="Y5" i="10"/>
  <c r="X5" i="10"/>
  <c r="U5" i="10"/>
  <c r="AD5" i="10" s="1"/>
  <c r="T5" i="10"/>
  <c r="S5" i="10"/>
  <c r="R5" i="10"/>
  <c r="Q5" i="10"/>
  <c r="P5" i="10"/>
  <c r="O5" i="10"/>
  <c r="N5" i="10"/>
  <c r="M5" i="10"/>
  <c r="W5" i="10" s="1"/>
  <c r="AD4" i="10"/>
  <c r="AC4" i="10"/>
  <c r="U4" i="10"/>
  <c r="W4" i="10" s="1"/>
  <c r="T4" i="10"/>
  <c r="S4" i="10"/>
  <c r="R4" i="10"/>
  <c r="AB4" i="10" s="1"/>
  <c r="Q4" i="10"/>
  <c r="AA4" i="10" s="1"/>
  <c r="P4" i="10"/>
  <c r="Z4" i="10" s="1"/>
  <c r="O4" i="10"/>
  <c r="Y4" i="10" s="1"/>
  <c r="N4" i="10"/>
  <c r="X4" i="10" s="1"/>
  <c r="M4" i="10"/>
  <c r="X3" i="10"/>
  <c r="W3" i="10"/>
  <c r="U3" i="10"/>
  <c r="AD3" i="10" s="1"/>
  <c r="T3" i="10"/>
  <c r="S3" i="10"/>
  <c r="R3" i="10"/>
  <c r="Q3" i="10"/>
  <c r="P3" i="10"/>
  <c r="O3" i="10"/>
  <c r="N3" i="10"/>
  <c r="M3" i="10"/>
  <c r="AB10" i="9"/>
  <c r="AA10" i="9"/>
  <c r="U10" i="9"/>
  <c r="Z10" i="9" s="1"/>
  <c r="T10" i="9"/>
  <c r="S10" i="9"/>
  <c r="R10" i="9"/>
  <c r="Q10" i="9"/>
  <c r="P10" i="9"/>
  <c r="O10" i="9"/>
  <c r="N10" i="9"/>
  <c r="M10" i="9"/>
  <c r="AA9" i="9"/>
  <c r="Z9" i="9"/>
  <c r="U9" i="9"/>
  <c r="Y9" i="9" s="1"/>
  <c r="T9" i="9"/>
  <c r="AD9" i="9" s="1"/>
  <c r="S9" i="9"/>
  <c r="AC9" i="9" s="1"/>
  <c r="R9" i="9"/>
  <c r="AB9" i="9" s="1"/>
  <c r="Q9" i="9"/>
  <c r="P9" i="9"/>
  <c r="O9" i="9"/>
  <c r="N9" i="9"/>
  <c r="M9" i="9"/>
  <c r="W9" i="9" s="1"/>
  <c r="Z8" i="9"/>
  <c r="Y8" i="9"/>
  <c r="U8" i="9"/>
  <c r="X8" i="9" s="1"/>
  <c r="T8" i="9"/>
  <c r="S8" i="9"/>
  <c r="R8" i="9"/>
  <c r="Q8" i="9"/>
  <c r="P8" i="9"/>
  <c r="O8" i="9"/>
  <c r="N8" i="9"/>
  <c r="M8" i="9"/>
  <c r="AD7" i="9"/>
  <c r="AC7" i="9"/>
  <c r="Z7" i="9"/>
  <c r="Y7" i="9"/>
  <c r="X7" i="9"/>
  <c r="U7" i="9"/>
  <c r="W7" i="9" s="1"/>
  <c r="T7" i="9"/>
  <c r="S7" i="9"/>
  <c r="R7" i="9"/>
  <c r="AB7" i="9" s="1"/>
  <c r="Q7" i="9"/>
  <c r="AA7" i="9" s="1"/>
  <c r="P7" i="9"/>
  <c r="O7" i="9"/>
  <c r="N7" i="9"/>
  <c r="M7" i="9"/>
  <c r="AC6" i="9"/>
  <c r="X6" i="9"/>
  <c r="W6" i="9"/>
  <c r="U6" i="9"/>
  <c r="AD6" i="9" s="1"/>
  <c r="T6" i="9"/>
  <c r="S6" i="9"/>
  <c r="R6" i="9"/>
  <c r="Q6" i="9"/>
  <c r="P6" i="9"/>
  <c r="O6" i="9"/>
  <c r="N6" i="9"/>
  <c r="M6" i="9"/>
  <c r="AC5" i="9"/>
  <c r="AB5" i="9"/>
  <c r="U5" i="9"/>
  <c r="AA5" i="9" s="1"/>
  <c r="T5" i="9"/>
  <c r="S5" i="9"/>
  <c r="R5" i="9"/>
  <c r="Q5" i="9"/>
  <c r="P5" i="9"/>
  <c r="O5" i="9"/>
  <c r="N5" i="9"/>
  <c r="M5" i="9"/>
  <c r="U4" i="9"/>
  <c r="AD4" i="9" s="1"/>
  <c r="T4" i="9"/>
  <c r="S4" i="9"/>
  <c r="R4" i="9"/>
  <c r="Q4" i="9"/>
  <c r="P4" i="9"/>
  <c r="O4" i="9"/>
  <c r="N4" i="9"/>
  <c r="M4" i="9"/>
  <c r="AA3" i="9"/>
  <c r="Z3" i="9"/>
  <c r="U3" i="9"/>
  <c r="Y3" i="9" s="1"/>
  <c r="T3" i="9"/>
  <c r="S3" i="9"/>
  <c r="R3" i="9"/>
  <c r="Q3" i="9"/>
  <c r="P3" i="9"/>
  <c r="O3" i="9"/>
  <c r="N3" i="9"/>
  <c r="M3" i="9"/>
  <c r="AD9" i="8"/>
  <c r="AC9" i="8"/>
  <c r="AB9" i="8"/>
  <c r="AA9" i="8"/>
  <c r="Z9" i="8"/>
  <c r="Y9" i="8"/>
  <c r="X9" i="8"/>
  <c r="W9" i="8"/>
  <c r="AD8" i="8"/>
  <c r="AC8" i="8"/>
  <c r="AB8" i="8"/>
  <c r="AA8" i="8"/>
  <c r="Z8" i="8"/>
  <c r="Y8" i="8"/>
  <c r="X8" i="8"/>
  <c r="W8" i="8"/>
  <c r="AD7" i="8"/>
  <c r="AC7" i="8"/>
  <c r="AB7" i="8"/>
  <c r="AA7" i="8"/>
  <c r="Z7" i="8"/>
  <c r="Y7" i="8"/>
  <c r="X7" i="8"/>
  <c r="W7" i="8"/>
  <c r="AD6" i="8"/>
  <c r="AC6" i="8"/>
  <c r="AB6" i="8"/>
  <c r="AA6" i="8"/>
  <c r="Z6" i="8"/>
  <c r="Y6" i="8"/>
  <c r="X6" i="8"/>
  <c r="W6" i="8"/>
  <c r="AD5" i="8"/>
  <c r="AC5" i="8"/>
  <c r="AB5" i="8"/>
  <c r="AA5" i="8"/>
  <c r="Z5" i="8"/>
  <c r="Y5" i="8"/>
  <c r="X5" i="8"/>
  <c r="W5" i="8"/>
  <c r="AD4" i="8"/>
  <c r="AC4" i="8"/>
  <c r="AB4" i="8"/>
  <c r="AA4" i="8"/>
  <c r="Z4" i="8"/>
  <c r="Y4" i="8"/>
  <c r="X4" i="8"/>
  <c r="W4" i="8"/>
  <c r="AD3" i="8"/>
  <c r="AC3" i="8"/>
  <c r="AB3" i="8"/>
  <c r="AA3" i="8"/>
  <c r="Z3" i="8"/>
  <c r="Y3" i="8"/>
  <c r="X3" i="8"/>
  <c r="W3" i="8"/>
  <c r="AB8" i="7"/>
  <c r="AD3" i="7"/>
  <c r="AB2" i="7"/>
  <c r="U9" i="8"/>
  <c r="T9" i="8"/>
  <c r="S9" i="8"/>
  <c r="R9" i="8"/>
  <c r="Q9" i="8"/>
  <c r="P9" i="8"/>
  <c r="O9" i="8"/>
  <c r="N9" i="8"/>
  <c r="M9" i="8"/>
  <c r="U8" i="8"/>
  <c r="T8" i="8"/>
  <c r="S8" i="8"/>
  <c r="R8" i="8"/>
  <c r="Q8" i="8"/>
  <c r="P8" i="8"/>
  <c r="O8" i="8"/>
  <c r="N8" i="8"/>
  <c r="M8" i="8"/>
  <c r="U7" i="8"/>
  <c r="T7" i="8"/>
  <c r="S7" i="8"/>
  <c r="R7" i="8"/>
  <c r="Q7" i="8"/>
  <c r="P7" i="8"/>
  <c r="O7" i="8"/>
  <c r="N7" i="8"/>
  <c r="M7" i="8"/>
  <c r="U6" i="8"/>
  <c r="T6" i="8"/>
  <c r="S6" i="8"/>
  <c r="R6" i="8"/>
  <c r="Q6" i="8"/>
  <c r="P6" i="8"/>
  <c r="O6" i="8"/>
  <c r="N6" i="8"/>
  <c r="M6" i="8"/>
  <c r="U5" i="8"/>
  <c r="T5" i="8"/>
  <c r="S5" i="8"/>
  <c r="R5" i="8"/>
  <c r="Q5" i="8"/>
  <c r="P5" i="8"/>
  <c r="O5" i="8"/>
  <c r="N5" i="8"/>
  <c r="M5" i="8"/>
  <c r="U4" i="8"/>
  <c r="T4" i="8"/>
  <c r="S4" i="8"/>
  <c r="R4" i="8"/>
  <c r="Q4" i="8"/>
  <c r="P4" i="8"/>
  <c r="O4" i="8"/>
  <c r="N4" i="8"/>
  <c r="M4" i="8"/>
  <c r="U3" i="8"/>
  <c r="T3" i="8"/>
  <c r="S3" i="8"/>
  <c r="R3" i="8"/>
  <c r="Q3" i="8"/>
  <c r="P3" i="8"/>
  <c r="O3" i="8"/>
  <c r="N3" i="8"/>
  <c r="M3" i="8"/>
  <c r="U2" i="8"/>
  <c r="W2" i="8" s="1"/>
  <c r="W11" i="8" s="1"/>
  <c r="T2" i="8"/>
  <c r="S2" i="8"/>
  <c r="R2" i="8"/>
  <c r="Q2" i="8"/>
  <c r="P2" i="8"/>
  <c r="O2" i="8"/>
  <c r="N2" i="8"/>
  <c r="M2" i="8"/>
  <c r="AD10" i="4"/>
  <c r="AB9" i="4"/>
  <c r="Z9" i="4"/>
  <c r="Z6" i="4"/>
  <c r="X5" i="4"/>
  <c r="AD4" i="4"/>
  <c r="AD10" i="5"/>
  <c r="AC10" i="5"/>
  <c r="AB10" i="5"/>
  <c r="AA10" i="5"/>
  <c r="Z10" i="5"/>
  <c r="Y10" i="5"/>
  <c r="X10" i="5"/>
  <c r="W10" i="5"/>
  <c r="AD9" i="5"/>
  <c r="AC9" i="5"/>
  <c r="AB9" i="5"/>
  <c r="AA9" i="5"/>
  <c r="Z9" i="5"/>
  <c r="Y9" i="5"/>
  <c r="X9" i="5"/>
  <c r="W9" i="5"/>
  <c r="AD8" i="5"/>
  <c r="AC8" i="5"/>
  <c r="AB8" i="5"/>
  <c r="AA8" i="5"/>
  <c r="Z8" i="5"/>
  <c r="Y8" i="5"/>
  <c r="X8" i="5"/>
  <c r="W8" i="5"/>
  <c r="AD7" i="5"/>
  <c r="AC7" i="5"/>
  <c r="AB7" i="5"/>
  <c r="AA7" i="5"/>
  <c r="Z7" i="5"/>
  <c r="Y7" i="5"/>
  <c r="X7" i="5"/>
  <c r="W7" i="5"/>
  <c r="AD6" i="5"/>
  <c r="AC6" i="5"/>
  <c r="AB6" i="5"/>
  <c r="AA6" i="5"/>
  <c r="Z6" i="5"/>
  <c r="Y6" i="5"/>
  <c r="X6" i="5"/>
  <c r="W6" i="5"/>
  <c r="AD5" i="5"/>
  <c r="AC5" i="5"/>
  <c r="AB5" i="5"/>
  <c r="AA5" i="5"/>
  <c r="Z5" i="5"/>
  <c r="Y5" i="5"/>
  <c r="X5" i="5"/>
  <c r="W5" i="5"/>
  <c r="AD4" i="5"/>
  <c r="AC4" i="5"/>
  <c r="AB4" i="5"/>
  <c r="AA4" i="5"/>
  <c r="Z4" i="5"/>
  <c r="Y4" i="5"/>
  <c r="X4" i="5"/>
  <c r="W4" i="5"/>
  <c r="AD3" i="5"/>
  <c r="AC3" i="5"/>
  <c r="AB3" i="5"/>
  <c r="AA3" i="5"/>
  <c r="Z3" i="5"/>
  <c r="Y3" i="5"/>
  <c r="X3" i="5"/>
  <c r="W3" i="5"/>
  <c r="X12" i="2"/>
  <c r="Y12" i="2"/>
  <c r="Z12" i="2"/>
  <c r="AA12" i="2"/>
  <c r="AB12" i="2"/>
  <c r="AC12" i="2"/>
  <c r="AD12" i="2"/>
  <c r="W12" i="2"/>
  <c r="X10" i="2"/>
  <c r="Y10" i="2"/>
  <c r="Z10" i="2"/>
  <c r="AA10" i="2"/>
  <c r="AB10" i="2"/>
  <c r="AC10" i="2"/>
  <c r="AD10" i="2"/>
  <c r="X9" i="2"/>
  <c r="Y9" i="2"/>
  <c r="Z9" i="2"/>
  <c r="AA9" i="2"/>
  <c r="AB9" i="2"/>
  <c r="AC9" i="2"/>
  <c r="AD9" i="2"/>
  <c r="X8" i="2"/>
  <c r="Y8" i="2"/>
  <c r="Z8" i="2"/>
  <c r="AA8" i="2"/>
  <c r="AB8" i="2"/>
  <c r="AC8" i="2"/>
  <c r="AD8" i="2"/>
  <c r="X7" i="2"/>
  <c r="Y7" i="2"/>
  <c r="Z7" i="2"/>
  <c r="AA7" i="2"/>
  <c r="AB7" i="2"/>
  <c r="AC7" i="2"/>
  <c r="AD7" i="2"/>
  <c r="X6" i="2"/>
  <c r="Y6" i="2"/>
  <c r="Z6" i="2"/>
  <c r="AA6" i="2"/>
  <c r="AB6" i="2"/>
  <c r="AC6" i="2"/>
  <c r="AD6" i="2"/>
  <c r="X5" i="2"/>
  <c r="Y5" i="2"/>
  <c r="Z5" i="2"/>
  <c r="AA5" i="2"/>
  <c r="AB5" i="2"/>
  <c r="AC5" i="2"/>
  <c r="AD5" i="2"/>
  <c r="X4" i="2"/>
  <c r="Y4" i="2"/>
  <c r="Z4" i="2"/>
  <c r="AA4" i="2"/>
  <c r="AB4" i="2"/>
  <c r="AC4" i="2"/>
  <c r="AD4" i="2"/>
  <c r="X3" i="2"/>
  <c r="Y3" i="2"/>
  <c r="Z3" i="2"/>
  <c r="AA3" i="2"/>
  <c r="AB3" i="2"/>
  <c r="AC3" i="2"/>
  <c r="AD3" i="2"/>
  <c r="W3" i="2"/>
  <c r="W4" i="2"/>
  <c r="W5" i="2"/>
  <c r="W6" i="2"/>
  <c r="W7" i="2"/>
  <c r="W8" i="2"/>
  <c r="W9" i="2"/>
  <c r="W10" i="2"/>
  <c r="U9" i="7"/>
  <c r="Y9" i="7" s="1"/>
  <c r="T9" i="7"/>
  <c r="S9" i="7"/>
  <c r="R9" i="7"/>
  <c r="Q9" i="7"/>
  <c r="P9" i="7"/>
  <c r="O9" i="7"/>
  <c r="N9" i="7"/>
  <c r="M9" i="7"/>
  <c r="U8" i="7"/>
  <c r="AD8" i="7" s="1"/>
  <c r="T8" i="7"/>
  <c r="S8" i="7"/>
  <c r="R8" i="7"/>
  <c r="Q8" i="7"/>
  <c r="P8" i="7"/>
  <c r="O8" i="7"/>
  <c r="N8" i="7"/>
  <c r="M8" i="7"/>
  <c r="U7" i="7"/>
  <c r="AC7" i="7" s="1"/>
  <c r="T7" i="7"/>
  <c r="S7" i="7"/>
  <c r="R7" i="7"/>
  <c r="Q7" i="7"/>
  <c r="P7" i="7"/>
  <c r="O7" i="7"/>
  <c r="N7" i="7"/>
  <c r="M7" i="7"/>
  <c r="U6" i="7"/>
  <c r="Y6" i="7" s="1"/>
  <c r="T6" i="7"/>
  <c r="S6" i="7"/>
  <c r="R6" i="7"/>
  <c r="Q6" i="7"/>
  <c r="P6" i="7"/>
  <c r="O6" i="7"/>
  <c r="N6" i="7"/>
  <c r="M6" i="7"/>
  <c r="U5" i="7"/>
  <c r="T5" i="7"/>
  <c r="S5" i="7"/>
  <c r="R5" i="7"/>
  <c r="Q5" i="7"/>
  <c r="P5" i="7"/>
  <c r="O5" i="7"/>
  <c r="N5" i="7"/>
  <c r="M5" i="7"/>
  <c r="U4" i="7"/>
  <c r="X4" i="7" s="1"/>
  <c r="T4" i="7"/>
  <c r="S4" i="7"/>
  <c r="R4" i="7"/>
  <c r="Q4" i="7"/>
  <c r="P4" i="7"/>
  <c r="O4" i="7"/>
  <c r="N4" i="7"/>
  <c r="M4" i="7"/>
  <c r="U3" i="7"/>
  <c r="T3" i="7"/>
  <c r="S3" i="7"/>
  <c r="R3" i="7"/>
  <c r="Q3" i="7"/>
  <c r="P3" i="7"/>
  <c r="O3" i="7"/>
  <c r="N3" i="7"/>
  <c r="M3" i="7"/>
  <c r="U2" i="7"/>
  <c r="AD2" i="7" s="1"/>
  <c r="T2" i="7"/>
  <c r="S2" i="7"/>
  <c r="R2" i="7"/>
  <c r="Q2" i="7"/>
  <c r="P2" i="7"/>
  <c r="O2" i="7"/>
  <c r="N2" i="7"/>
  <c r="M2" i="7"/>
  <c r="N14" i="6"/>
  <c r="AC10" i="4"/>
  <c r="AA9" i="4"/>
  <c r="W8" i="4"/>
  <c r="X8" i="4"/>
  <c r="AC7" i="4"/>
  <c r="AA6" i="4"/>
  <c r="AB6" i="4"/>
  <c r="W5" i="4"/>
  <c r="AC4" i="4"/>
  <c r="P10" i="2"/>
  <c r="M3" i="2"/>
  <c r="U10" i="2"/>
  <c r="T10" i="2"/>
  <c r="S10" i="2"/>
  <c r="R10" i="2"/>
  <c r="Q10" i="2"/>
  <c r="O10" i="2"/>
  <c r="N10" i="2"/>
  <c r="M10" i="2"/>
  <c r="U9" i="2"/>
  <c r="T9" i="2"/>
  <c r="S9" i="2"/>
  <c r="R9" i="2"/>
  <c r="Q9" i="2"/>
  <c r="P9" i="2"/>
  <c r="O9" i="2"/>
  <c r="N9" i="2"/>
  <c r="M9" i="2"/>
  <c r="U8" i="2"/>
  <c r="T8" i="2"/>
  <c r="S8" i="2"/>
  <c r="R8" i="2"/>
  <c r="Q8" i="2"/>
  <c r="P8" i="2"/>
  <c r="O8" i="2"/>
  <c r="N8" i="2"/>
  <c r="M8" i="2"/>
  <c r="U7" i="2"/>
  <c r="T7" i="2"/>
  <c r="S7" i="2"/>
  <c r="R7" i="2"/>
  <c r="Q7" i="2"/>
  <c r="P7" i="2"/>
  <c r="O7" i="2"/>
  <c r="N7" i="2"/>
  <c r="M7" i="2"/>
  <c r="U6" i="2"/>
  <c r="T6" i="2"/>
  <c r="S6" i="2"/>
  <c r="R6" i="2"/>
  <c r="Q6" i="2"/>
  <c r="P6" i="2"/>
  <c r="O6" i="2"/>
  <c r="N6" i="2"/>
  <c r="M6" i="2"/>
  <c r="U5" i="2"/>
  <c r="T5" i="2"/>
  <c r="S5" i="2"/>
  <c r="R5" i="2"/>
  <c r="Q5" i="2"/>
  <c r="P5" i="2"/>
  <c r="O5" i="2"/>
  <c r="N5" i="2"/>
  <c r="M5" i="2"/>
  <c r="U4" i="2"/>
  <c r="T4" i="2"/>
  <c r="S4" i="2"/>
  <c r="R4" i="2"/>
  <c r="Q4" i="2"/>
  <c r="P4" i="2"/>
  <c r="O4" i="2"/>
  <c r="N4" i="2"/>
  <c r="M4" i="2"/>
  <c r="U3" i="2"/>
  <c r="T3" i="2"/>
  <c r="S3" i="2"/>
  <c r="R3" i="2"/>
  <c r="Q3" i="2"/>
  <c r="P3" i="2"/>
  <c r="O3" i="2"/>
  <c r="N3" i="2"/>
  <c r="M5" i="5"/>
  <c r="N5" i="5"/>
  <c r="O5" i="5"/>
  <c r="P5" i="5"/>
  <c r="Q5" i="5"/>
  <c r="R5" i="5"/>
  <c r="S5" i="5"/>
  <c r="T5" i="5"/>
  <c r="M6" i="5"/>
  <c r="N6" i="5"/>
  <c r="O6" i="5"/>
  <c r="P6" i="5"/>
  <c r="Q6" i="5"/>
  <c r="R6" i="5"/>
  <c r="S6" i="5"/>
  <c r="T6" i="5"/>
  <c r="M7" i="5"/>
  <c r="N7" i="5"/>
  <c r="O7" i="5"/>
  <c r="P7" i="5"/>
  <c r="Q7" i="5"/>
  <c r="R7" i="5"/>
  <c r="S7" i="5"/>
  <c r="T7" i="5"/>
  <c r="M8" i="5"/>
  <c r="N8" i="5"/>
  <c r="O8" i="5"/>
  <c r="P8" i="5"/>
  <c r="Q8" i="5"/>
  <c r="R8" i="5"/>
  <c r="S8" i="5"/>
  <c r="T8" i="5"/>
  <c r="M9" i="5"/>
  <c r="N9" i="5"/>
  <c r="O9" i="5"/>
  <c r="P9" i="5"/>
  <c r="Q9" i="5"/>
  <c r="R9" i="5"/>
  <c r="S9" i="5"/>
  <c r="T9" i="5"/>
  <c r="M10" i="5"/>
  <c r="N10" i="5"/>
  <c r="O10" i="5"/>
  <c r="P10" i="5"/>
  <c r="Q10" i="5"/>
  <c r="R10" i="5"/>
  <c r="S10" i="5"/>
  <c r="T10" i="5"/>
  <c r="M4" i="5"/>
  <c r="N4" i="5"/>
  <c r="O4" i="5"/>
  <c r="P4" i="5"/>
  <c r="Q4" i="5"/>
  <c r="R4" i="5"/>
  <c r="S4" i="5"/>
  <c r="T4" i="5"/>
  <c r="U4" i="5"/>
  <c r="U5" i="5"/>
  <c r="U6" i="5"/>
  <c r="U7" i="5"/>
  <c r="U8" i="5"/>
  <c r="U9" i="5"/>
  <c r="U10" i="5"/>
  <c r="O19" i="2"/>
  <c r="U10" i="6"/>
  <c r="T10" i="6"/>
  <c r="S10" i="6"/>
  <c r="R10" i="6"/>
  <c r="Q10" i="6"/>
  <c r="P10" i="6"/>
  <c r="O10" i="6"/>
  <c r="N10" i="6"/>
  <c r="M10" i="6"/>
  <c r="U9" i="6"/>
  <c r="T9" i="6"/>
  <c r="S9" i="6"/>
  <c r="R9" i="6"/>
  <c r="Q9" i="6"/>
  <c r="P9" i="6"/>
  <c r="O9" i="6"/>
  <c r="N9" i="6"/>
  <c r="M9" i="6"/>
  <c r="U8" i="6"/>
  <c r="T8" i="6"/>
  <c r="S8" i="6"/>
  <c r="R8" i="6"/>
  <c r="Q8" i="6"/>
  <c r="P8" i="6"/>
  <c r="O8" i="6"/>
  <c r="N8" i="6"/>
  <c r="M8" i="6"/>
  <c r="U7" i="6"/>
  <c r="T7" i="6"/>
  <c r="S7" i="6"/>
  <c r="R7" i="6"/>
  <c r="Q7" i="6"/>
  <c r="P7" i="6"/>
  <c r="O7" i="6"/>
  <c r="N7" i="6"/>
  <c r="M7" i="6"/>
  <c r="U6" i="6"/>
  <c r="T6" i="6"/>
  <c r="S6" i="6"/>
  <c r="R6" i="6"/>
  <c r="Q6" i="6"/>
  <c r="P6" i="6"/>
  <c r="O6" i="6"/>
  <c r="N6" i="6"/>
  <c r="M6" i="6"/>
  <c r="U5" i="6"/>
  <c r="T5" i="6"/>
  <c r="S5" i="6"/>
  <c r="R5" i="6"/>
  <c r="Q5" i="6"/>
  <c r="P5" i="6"/>
  <c r="O5" i="6"/>
  <c r="N5" i="6"/>
  <c r="M5" i="6"/>
  <c r="U4" i="6"/>
  <c r="T4" i="6"/>
  <c r="S4" i="6"/>
  <c r="R4" i="6"/>
  <c r="Q4" i="6"/>
  <c r="P4" i="6"/>
  <c r="O4" i="6"/>
  <c r="N4" i="6"/>
  <c r="M4" i="6"/>
  <c r="U3" i="6"/>
  <c r="T3" i="6"/>
  <c r="S3" i="6"/>
  <c r="R3" i="6"/>
  <c r="Q3" i="6"/>
  <c r="P3" i="6"/>
  <c r="O3" i="6"/>
  <c r="N3" i="6"/>
  <c r="M3" i="6"/>
  <c r="U3" i="5"/>
  <c r="T3" i="5"/>
  <c r="S3" i="5"/>
  <c r="R3" i="5"/>
  <c r="Q3" i="5"/>
  <c r="P3" i="5"/>
  <c r="O3" i="5"/>
  <c r="N3" i="5"/>
  <c r="M3" i="5"/>
  <c r="U10" i="3"/>
  <c r="T10" i="3"/>
  <c r="S10" i="3"/>
  <c r="R10" i="3"/>
  <c r="Q10" i="3"/>
  <c r="P10" i="3"/>
  <c r="O10" i="3"/>
  <c r="N10" i="3"/>
  <c r="M10" i="3"/>
  <c r="U9" i="3"/>
  <c r="T9" i="3"/>
  <c r="S9" i="3"/>
  <c r="R9" i="3"/>
  <c r="Q9" i="3"/>
  <c r="P9" i="3"/>
  <c r="O9" i="3"/>
  <c r="N9" i="3"/>
  <c r="M9" i="3"/>
  <c r="U8" i="3"/>
  <c r="T8" i="3"/>
  <c r="S8" i="3"/>
  <c r="R8" i="3"/>
  <c r="Q8" i="3"/>
  <c r="P8" i="3"/>
  <c r="O8" i="3"/>
  <c r="N8" i="3"/>
  <c r="M8" i="3"/>
  <c r="U7" i="3"/>
  <c r="T7" i="3"/>
  <c r="S7" i="3"/>
  <c r="R7" i="3"/>
  <c r="Q7" i="3"/>
  <c r="P7" i="3"/>
  <c r="O7" i="3"/>
  <c r="N7" i="3"/>
  <c r="M7" i="3"/>
  <c r="U6" i="3"/>
  <c r="T6" i="3"/>
  <c r="S6" i="3"/>
  <c r="R6" i="3"/>
  <c r="Q6" i="3"/>
  <c r="P6" i="3"/>
  <c r="O6" i="3"/>
  <c r="N6" i="3"/>
  <c r="M6" i="3"/>
  <c r="U5" i="3"/>
  <c r="T5" i="3"/>
  <c r="S5" i="3"/>
  <c r="R5" i="3"/>
  <c r="Q5" i="3"/>
  <c r="P5" i="3"/>
  <c r="O5" i="3"/>
  <c r="N5" i="3"/>
  <c r="M5" i="3"/>
  <c r="U4" i="3"/>
  <c r="T4" i="3"/>
  <c r="S4" i="3"/>
  <c r="R4" i="3"/>
  <c r="Q4" i="3"/>
  <c r="P4" i="3"/>
  <c r="O4" i="3"/>
  <c r="N4" i="3"/>
  <c r="M4" i="3"/>
  <c r="U3" i="3"/>
  <c r="T3" i="3"/>
  <c r="S3" i="3"/>
  <c r="R3" i="3"/>
  <c r="Q3" i="3"/>
  <c r="P3" i="3"/>
  <c r="O3" i="3"/>
  <c r="N3" i="3"/>
  <c r="M3" i="3"/>
  <c r="Y2" i="8" l="1"/>
  <c r="Y11" i="8" s="1"/>
  <c r="Z2" i="8"/>
  <c r="Z11" i="8" s="1"/>
  <c r="X2" i="8"/>
  <c r="X11" i="8" s="1"/>
  <c r="AA2" i="8"/>
  <c r="AA11" i="8" s="1"/>
  <c r="AB2" i="8"/>
  <c r="AB11" i="8" s="1"/>
  <c r="AC2" i="8"/>
  <c r="AC11" i="8" s="1"/>
  <c r="AD2" i="8"/>
  <c r="AD11" i="8" s="1"/>
  <c r="Y5" i="4"/>
  <c r="AC6" i="4"/>
  <c r="Y8" i="4"/>
  <c r="AC9" i="4"/>
  <c r="AD12" i="4"/>
  <c r="Z5" i="4"/>
  <c r="AD6" i="4"/>
  <c r="Z8" i="4"/>
  <c r="AD9" i="4"/>
  <c r="AD7" i="4"/>
  <c r="W4" i="4"/>
  <c r="AA5" i="4"/>
  <c r="W7" i="4"/>
  <c r="AA8" i="4"/>
  <c r="W10" i="4"/>
  <c r="X4" i="4"/>
  <c r="AB5" i="4"/>
  <c r="X7" i="4"/>
  <c r="AB8" i="4"/>
  <c r="X10" i="4"/>
  <c r="Y4" i="4"/>
  <c r="AC5" i="4"/>
  <c r="Y7" i="4"/>
  <c r="AC8" i="4"/>
  <c r="Y10" i="4"/>
  <c r="Z4" i="4"/>
  <c r="AD5" i="4"/>
  <c r="Z7" i="4"/>
  <c r="AD8" i="4"/>
  <c r="Z10" i="4"/>
  <c r="AA4" i="4"/>
  <c r="W6" i="4"/>
  <c r="AA7" i="4"/>
  <c r="W9" i="4"/>
  <c r="AA10" i="4"/>
  <c r="AB4" i="4"/>
  <c r="X6" i="4"/>
  <c r="AB7" i="4"/>
  <c r="X9" i="4"/>
  <c r="AB10" i="4"/>
  <c r="Y6" i="4"/>
  <c r="Y9" i="4"/>
  <c r="Z2" i="7"/>
  <c r="AA2" i="7"/>
  <c r="AD5" i="7"/>
  <c r="AC2" i="7"/>
  <c r="AC4" i="7"/>
  <c r="AB5" i="7"/>
  <c r="AC5" i="7"/>
  <c r="AD6" i="7"/>
  <c r="Y3" i="7"/>
  <c r="W7" i="7"/>
  <c r="X7" i="7"/>
  <c r="Y7" i="7"/>
  <c r="Z3" i="7"/>
  <c r="AD4" i="7"/>
  <c r="Z6" i="7"/>
  <c r="AD7" i="7"/>
  <c r="Z9" i="7"/>
  <c r="Y4" i="7"/>
  <c r="W2" i="7"/>
  <c r="AA3" i="7"/>
  <c r="W5" i="7"/>
  <c r="AA6" i="7"/>
  <c r="W8" i="7"/>
  <c r="AA9" i="7"/>
  <c r="X2" i="7"/>
  <c r="AB3" i="7"/>
  <c r="X5" i="7"/>
  <c r="AB6" i="7"/>
  <c r="X8" i="7"/>
  <c r="AB9" i="7"/>
  <c r="Y2" i="7"/>
  <c r="AC3" i="7"/>
  <c r="Y5" i="7"/>
  <c r="AC6" i="7"/>
  <c r="Y8" i="7"/>
  <c r="AC9" i="7"/>
  <c r="Z5" i="7"/>
  <c r="Z8" i="7"/>
  <c r="AD9" i="7"/>
  <c r="W4" i="7"/>
  <c r="AA5" i="7"/>
  <c r="AA8" i="7"/>
  <c r="AC8" i="7"/>
  <c r="Z4" i="7"/>
  <c r="Z7" i="7"/>
  <c r="W3" i="7"/>
  <c r="AA4" i="7"/>
  <c r="W6" i="7"/>
  <c r="AA7" i="7"/>
  <c r="W9" i="7"/>
  <c r="X3" i="7"/>
  <c r="AB4" i="7"/>
  <c r="X6" i="7"/>
  <c r="AB7" i="7"/>
  <c r="X9" i="7"/>
  <c r="AB3" i="1"/>
  <c r="W4" i="1"/>
  <c r="Y6" i="1"/>
  <c r="AA8" i="1"/>
  <c r="AC10" i="1"/>
  <c r="AC3" i="1"/>
  <c r="X4" i="1"/>
  <c r="Z6" i="1"/>
  <c r="AB8" i="1"/>
  <c r="AD10" i="1"/>
  <c r="AD3" i="1"/>
  <c r="Y4" i="1"/>
  <c r="AA6" i="1"/>
  <c r="AC8" i="1"/>
  <c r="X9" i="1"/>
  <c r="Z4" i="1"/>
  <c r="AB6" i="1"/>
  <c r="AD8" i="1"/>
  <c r="Y9" i="1"/>
  <c r="AA4" i="1"/>
  <c r="AB4" i="1"/>
  <c r="AC4" i="1"/>
  <c r="W10" i="1"/>
  <c r="W3" i="1"/>
  <c r="X10" i="1"/>
  <c r="X3" i="1"/>
  <c r="W8" i="1"/>
  <c r="Y10" i="1"/>
  <c r="Z3" i="12"/>
  <c r="AB5" i="12"/>
  <c r="W6" i="12"/>
  <c r="Y8" i="12"/>
  <c r="AA10" i="12"/>
  <c r="AA3" i="12"/>
  <c r="AC5" i="12"/>
  <c r="X6" i="12"/>
  <c r="Z8" i="12"/>
  <c r="AB10" i="12"/>
  <c r="AB3" i="12"/>
  <c r="W4" i="12"/>
  <c r="Y6" i="12"/>
  <c r="AA8" i="12"/>
  <c r="AC10" i="12"/>
  <c r="AC3" i="12"/>
  <c r="Z6" i="12"/>
  <c r="AB8" i="12"/>
  <c r="AA6" i="12"/>
  <c r="AC8" i="12"/>
  <c r="AB6" i="12"/>
  <c r="AC6" i="12"/>
  <c r="AA3" i="11"/>
  <c r="AC5" i="11"/>
  <c r="X6" i="11"/>
  <c r="Z8" i="11"/>
  <c r="AB10" i="11"/>
  <c r="AD7" i="11"/>
  <c r="AB3" i="11"/>
  <c r="W4" i="11"/>
  <c r="AD5" i="11"/>
  <c r="Y6" i="11"/>
  <c r="AA8" i="11"/>
  <c r="AC10" i="11"/>
  <c r="AC3" i="11"/>
  <c r="X4" i="11"/>
  <c r="Z6" i="11"/>
  <c r="AB8" i="11"/>
  <c r="W9" i="11"/>
  <c r="AD10" i="11"/>
  <c r="Z4" i="11"/>
  <c r="AB6" i="11"/>
  <c r="W7" i="11"/>
  <c r="AD8" i="11"/>
  <c r="Y9" i="11"/>
  <c r="AA4" i="11"/>
  <c r="AC6" i="11"/>
  <c r="X7" i="11"/>
  <c r="Z9" i="11"/>
  <c r="AB4" i="11"/>
  <c r="Y7" i="11"/>
  <c r="X5" i="11"/>
  <c r="Z7" i="11"/>
  <c r="AB9" i="11"/>
  <c r="W10" i="11"/>
  <c r="AA7" i="11"/>
  <c r="AC9" i="11"/>
  <c r="X10" i="11"/>
  <c r="AB7" i="11"/>
  <c r="Y10" i="11"/>
  <c r="Z3" i="10"/>
  <c r="AB5" i="10"/>
  <c r="W6" i="10"/>
  <c r="Y8" i="10"/>
  <c r="AA10" i="10"/>
  <c r="AA3" i="10"/>
  <c r="AC5" i="10"/>
  <c r="X6" i="10"/>
  <c r="Z8" i="10"/>
  <c r="AB10" i="10"/>
  <c r="Y3" i="10"/>
  <c r="Z10" i="10"/>
  <c r="AB3" i="10"/>
  <c r="Y6" i="10"/>
  <c r="AA8" i="10"/>
  <c r="AC10" i="10"/>
  <c r="AC3" i="10"/>
  <c r="Z6" i="10"/>
  <c r="AB8" i="10"/>
  <c r="W8" i="10"/>
  <c r="X8" i="10"/>
  <c r="AA6" i="10"/>
  <c r="AC8" i="10"/>
  <c r="AB6" i="10"/>
  <c r="AB3" i="9"/>
  <c r="W4" i="9"/>
  <c r="AD5" i="9"/>
  <c r="Y6" i="9"/>
  <c r="AA8" i="9"/>
  <c r="AC10" i="9"/>
  <c r="AC3" i="9"/>
  <c r="X4" i="9"/>
  <c r="Z6" i="9"/>
  <c r="AB8" i="9"/>
  <c r="AD10" i="9"/>
  <c r="AD3" i="9"/>
  <c r="Y4" i="9"/>
  <c r="AA6" i="9"/>
  <c r="AC8" i="9"/>
  <c r="X9" i="9"/>
  <c r="Z4" i="9"/>
  <c r="AB6" i="9"/>
  <c r="AD8" i="9"/>
  <c r="AA4" i="9"/>
  <c r="AB4" i="9"/>
  <c r="W5" i="9"/>
  <c r="AC4" i="9"/>
  <c r="X5" i="9"/>
  <c r="W10" i="9"/>
  <c r="W3" i="9"/>
  <c r="Y5" i="9"/>
  <c r="X10" i="9"/>
  <c r="X3" i="9"/>
  <c r="Z5" i="9"/>
  <c r="W8" i="9"/>
  <c r="Y10" i="9"/>
  <c r="AA12" i="4" l="1"/>
  <c r="AB12" i="4"/>
  <c r="W12" i="4"/>
  <c r="Y12" i="4"/>
  <c r="Z12" i="4"/>
  <c r="X12" i="4"/>
  <c r="AC12" i="4"/>
  <c r="AC11" i="7"/>
  <c r="AA11" i="7"/>
  <c r="Y11" i="7"/>
  <c r="W11" i="7"/>
  <c r="AB11" i="7"/>
  <c r="AD11" i="7"/>
  <c r="Z11" i="7"/>
  <c r="X11" i="7"/>
</calcChain>
</file>

<file path=xl/sharedStrings.xml><?xml version="1.0" encoding="utf-8"?>
<sst xmlns="http://schemas.openxmlformats.org/spreadsheetml/2006/main" count="735" uniqueCount="103">
  <si>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</si>
  <si>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</si>
  <si>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</si>
  <si>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</si>
  <si>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</si>
  <si>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</si>
  <si>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</si>
  <si>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</si>
  <si>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</si>
  <si>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</si>
  <si>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</si>
  <si>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Rec filtering using distance based L1pca ACE</t>
  </si>
  <si>
    <t>Corup file</t>
  </si>
  <si>
    <t>Cor %</t>
  </si>
  <si>
    <t>%cor</t>
  </si>
  <si>
    <t>cor file</t>
  </si>
  <si>
    <t>9 features</t>
  </si>
  <si>
    <t>1 label col : 2 classes : Benign &amp; Malignant</t>
  </si>
  <si>
    <t>Best DT: Rank1 : 15 percent</t>
  </si>
  <si>
    <t xml:space="preserve">Dataset: Train: 10X478 Test: 9X205 </t>
  </si>
  <si>
    <t>LIPCA ACE Rank filtered % misclassification error</t>
  </si>
  <si>
    <t>Error Reduction</t>
  </si>
  <si>
    <t>Clump</t>
  </si>
  <si>
    <t>UnifSize</t>
  </si>
  <si>
    <t>UnifShape</t>
  </si>
  <si>
    <t>MargAdh</t>
  </si>
  <si>
    <t>SingEpiSize</t>
  </si>
  <si>
    <t>BareNuc</t>
  </si>
  <si>
    <t>BlandChrom</t>
  </si>
  <si>
    <t>NormNucl</t>
  </si>
  <si>
    <t>Mit</t>
  </si>
  <si>
    <t>Class</t>
  </si>
  <si>
    <t>Features:</t>
  </si>
  <si>
    <t>Best SVM: Rank1 : 75 percentile  &amp; 20%</t>
  </si>
  <si>
    <t xml:space="preserve">Rec filtering using distance based L1pca ACE </t>
  </si>
  <si>
    <t>LIPCA ACE Rank filtered % misclassification error (100-accuracy)</t>
  </si>
  <si>
    <t xml:space="preserve">Dataset: Train: 9X478 Test: 9X205 </t>
  </si>
  <si>
    <t>Rank1</t>
  </si>
  <si>
    <t>Org file</t>
  </si>
  <si>
    <t>% error reduction</t>
  </si>
  <si>
    <t>ACE iteration =10</t>
  </si>
  <si>
    <t>ACE epsilon =0.07</t>
  </si>
  <si>
    <t>% Misclassification error reduction</t>
  </si>
  <si>
    <t>Missclassification error</t>
  </si>
  <si>
    <t>ACE iteration =1</t>
  </si>
  <si>
    <t>C:\Users\shukl\Documents\GitHub\CancerAceFiltering\ace_l1pca_dist_recur.mlx</t>
  </si>
  <si>
    <t>With Algorithm</t>
  </si>
  <si>
    <t>Without Algorithm</t>
  </si>
  <si>
    <t xml:space="preserve">% error reduction achieved </t>
  </si>
  <si>
    <t>SVM Misclassification error %</t>
  </si>
  <si>
    <t>126.6 4.8 0.8 72.8</t>
  </si>
  <si>
    <t>benign</t>
  </si>
  <si>
    <t>malignant</t>
  </si>
  <si>
    <t>PREDICTED</t>
  </si>
  <si>
    <t>SVM with L1PCA dist based Training Data Curation</t>
  </si>
  <si>
    <t>SVM on Original File without Data Curation</t>
  </si>
  <si>
    <t>TPR=tp/(tp+fn)</t>
  </si>
  <si>
    <t>FPR=fp/(fp+tn)</t>
  </si>
  <si>
    <t>TNR=tn/(tn+fp)</t>
  </si>
  <si>
    <t>Accuracy</t>
  </si>
  <si>
    <t>Miss rate, type II err</t>
  </si>
  <si>
    <t>pr of false alarm, type 1err</t>
  </si>
  <si>
    <t>Specificity</t>
  </si>
  <si>
    <t>Recall, power</t>
  </si>
  <si>
    <t>TN</t>
  </si>
  <si>
    <t>FP</t>
  </si>
  <si>
    <t>FN</t>
  </si>
  <si>
    <t>TP</t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</si>
  <si>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 0.99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</si>
  <si>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0.01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</si>
  <si>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=0.97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</si>
  <si>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0.03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</si>
  <si>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0.94</t>
    </r>
  </si>
  <si>
    <r>
      <rPr>
        <b/>
        <sz val="11"/>
        <rFont val="Calibri"/>
        <family val="2"/>
        <scheme val="minor"/>
      </rPr>
      <t xml:space="preserve">Prob of False Alarm/ False Positive Rate </t>
    </r>
    <r>
      <rPr>
        <sz val="11"/>
        <rFont val="Calibri"/>
        <family val="2"/>
        <scheme val="minor"/>
      </rPr>
      <t xml:space="preserve">                                   = 0.06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</si>
  <si>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0.03   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</si>
  <si>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0.04   </t>
    </r>
  </si>
  <si>
    <t>FNR=fn/(fn+tp); 1-TNR</t>
  </si>
  <si>
    <t>TPR</t>
  </si>
  <si>
    <t>FNR</t>
  </si>
  <si>
    <t>TNR</t>
  </si>
  <si>
    <t>FPR</t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</si>
  <si>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0.96</t>
    </r>
  </si>
  <si>
    <r>
      <rPr>
        <b/>
        <sz val="11"/>
        <rFont val="Calibri"/>
        <family val="2"/>
        <scheme val="minor"/>
      </rPr>
      <t xml:space="preserve">Prob of False Alarm/ False Positive Rate </t>
    </r>
    <r>
      <rPr>
        <sz val="11"/>
        <rFont val="Calibri"/>
        <family val="2"/>
        <scheme val="minor"/>
      </rPr>
      <t xml:space="preserve">                                   = 0.04</t>
    </r>
  </si>
  <si>
    <t>C:\Users\shukl\Documents\GitHub\CancerAceFiltering\ace_dist_l1pca_dist_clustering.mlx</t>
  </si>
  <si>
    <t>Curated  Data</t>
  </si>
  <si>
    <t>Raw  Data</t>
  </si>
  <si>
    <t xml:space="preserve">Power </t>
  </si>
  <si>
    <t>Probability of False Alarm</t>
  </si>
  <si>
    <t>Error Rate</t>
  </si>
  <si>
    <t>20% excision</t>
  </si>
  <si>
    <t>Raw</t>
  </si>
  <si>
    <t>knee error</t>
  </si>
  <si>
    <t xml:space="preserve">knee opt </t>
  </si>
  <si>
    <t>RMSE</t>
  </si>
  <si>
    <t xml:space="preserve">knee </t>
  </si>
  <si>
    <t>opt</t>
  </si>
  <si>
    <t>fit</t>
  </si>
  <si>
    <t>MAE</t>
  </si>
  <si>
    <t>5 ranks</t>
  </si>
  <si>
    <t>L1 -rank 1 knee (line fit error)</t>
  </si>
  <si>
    <t>L1 rank 1 20% excision</t>
  </si>
  <si>
    <t>knee error + opt rank (1 to 3) using angle</t>
  </si>
  <si>
    <t>knee error  + opt rank(1 to 5) using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</si>
</sst>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b/>
      <sz val="11"/>
      <color theme="1"/>
      <name val="Calibri"/>
      <family val="2"/>
      <scheme val="minor"/>
    </font>
    <font>
      <sz val="11"/>
      <color rgb="FFFF0000"/>
      <name val="Roboto"/>
    </font>
    <font>
      <sz val="11"/>
      <color rgb="FF000000"/>
      <name val="Calibri"/>
      <family val="2"/>
      <scheme val="minor"/>
    </font>
    <font>
      <b/>
      <sz val="11"/>
      <color rgb="FF000000"/>
      <name val="Roboto"/>
    </font>
    <font>
      <b/>
      <sz val="11"/>
      <color rgb="FF000000"/>
      <name val="Calibri"/>
      <family val="2"/>
      <scheme val="minor"/>
    </font>
    <font>
      <sz val="11"/>
      <color rgb="FF000000"/>
      <name val="Roboto"/>
    </font>
    <font>
      <sz val="11"/>
      <name val="Calibri"/>
      <family val="2"/>
      <scheme val="minor"/>
    </font>
    <font>
      <sz val="7"/>
      <color rgb="FF212121"/>
      <name val="Roboto"/>
    </font>
    <font>
      <sz val="7"/>
      <color rgb="FF212121"/>
      <name val="Courier New"/>
      <family val="3"/>
    </font>
    <font>
      <b/>
      <sz val="11"/>
      <name val="Calibri"/>
      <family val="2"/>
      <scheme val="minor"/>
    </font>
    <font>
      <sz val="8"/>
      <color rgb="FF212121"/>
      <name val="Courier New"/>
      <family val="3"/>
    </font>
    <font>
      <sz val="8"/>
      <color theme="1"/>
      <name val="Arial"/>
      <family val="2"/>
    </font>
    <font>
      <sz val="7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2" fillId="3" borderId="1" xfId="0" applyFont="1" applyFill="1" applyBorder="1" applyAlignment="1">
      <alignment horizontal="right" vertical="center" wrapText="1"/>
    </xf>
    <xf numFmtId="0" fontId="0" fillId="4" borderId="0" xfId="0" applyFill="1"/>
    <xf numFmtId="0" fontId="4" fillId="5" borderId="4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0" fontId="4" fillId="5" borderId="0" xfId="0" applyFont="1" applyFill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4" fillId="5" borderId="0" xfId="0" applyFont="1" applyFill="1" applyAlignment="1">
      <alignment vertical="center"/>
    </xf>
    <xf numFmtId="0" fontId="4" fillId="5" borderId="10" xfId="0" applyFont="1" applyFill="1" applyBorder="1" applyAlignment="1">
      <alignment vertical="center"/>
    </xf>
    <xf numFmtId="0" fontId="3" fillId="4" borderId="7" xfId="0" applyFont="1" applyFill="1" applyBorder="1" applyAlignment="1">
      <alignment horizontal="right" vertical="center" wrapText="1"/>
    </xf>
    <xf numFmtId="0" fontId="0" fillId="0" borderId="8" xfId="0" applyBorder="1"/>
    <xf numFmtId="0" fontId="0" fillId="0" borderId="9" xfId="0" applyBorder="1"/>
    <xf numFmtId="0" fontId="0" fillId="4" borderId="13" xfId="0" applyFill="1" applyBorder="1"/>
    <xf numFmtId="0" fontId="2" fillId="3" borderId="12" xfId="0" applyFont="1" applyFill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0" fillId="4" borderId="15" xfId="0" applyFill="1" applyBorder="1"/>
    <xf numFmtId="0" fontId="2" fillId="2" borderId="16" xfId="0" applyFont="1" applyFill="1" applyBorder="1" applyAlignment="1">
      <alignment horizontal="right" vertical="center" wrapText="1"/>
    </xf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7" borderId="17" xfId="0" applyFont="1" applyFill="1" applyBorder="1" applyAlignment="1">
      <alignment horizontal="right" vertical="center" wrapText="1"/>
    </xf>
    <xf numFmtId="0" fontId="2" fillId="7" borderId="18" xfId="0" applyFont="1" applyFill="1" applyBorder="1" applyAlignment="1">
      <alignment horizontal="right" vertical="center" wrapText="1"/>
    </xf>
    <xf numFmtId="0" fontId="2" fillId="7" borderId="19" xfId="0" applyFont="1" applyFill="1" applyBorder="1" applyAlignment="1">
      <alignment horizontal="right" vertical="center" wrapText="1"/>
    </xf>
    <xf numFmtId="0" fontId="0" fillId="0" borderId="13" xfId="0" applyBorder="1"/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0" fillId="4" borderId="12" xfId="0" applyFill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2" borderId="20" xfId="0" applyFont="1" applyFill="1" applyBorder="1" applyAlignment="1">
      <alignment horizontal="right" vertical="center" wrapText="1"/>
    </xf>
    <xf numFmtId="0" fontId="2" fillId="2" borderId="21" xfId="0" applyFont="1" applyFill="1" applyBorder="1" applyAlignment="1">
      <alignment horizontal="right" vertical="center" wrapText="1"/>
    </xf>
    <xf numFmtId="0" fontId="0" fillId="8" borderId="0" xfId="0" applyFill="1"/>
    <xf numFmtId="0" fontId="5" fillId="9" borderId="2" xfId="0" applyFont="1" applyFill="1" applyBorder="1" applyAlignment="1">
      <alignment horizontal="right" vertical="center" wrapText="1"/>
    </xf>
    <xf numFmtId="0" fontId="3" fillId="9" borderId="2" xfId="0" applyFont="1" applyFill="1" applyBorder="1" applyAlignment="1">
      <alignment horizontal="right" vertical="center" wrapText="1"/>
    </xf>
    <xf numFmtId="0" fontId="3" fillId="2" borderId="25" xfId="0" applyFont="1" applyFill="1" applyBorder="1" applyAlignment="1">
      <alignment horizontal="right" vertical="center" wrapText="1"/>
    </xf>
    <xf numFmtId="0" fontId="0" fillId="0" borderId="25" xfId="0" applyBorder="1"/>
    <xf numFmtId="0" fontId="0" fillId="4" borderId="26" xfId="0" applyFill="1" applyBorder="1"/>
    <xf numFmtId="0" fontId="2" fillId="3" borderId="27" xfId="0" applyFont="1" applyFill="1" applyBorder="1" applyAlignment="1">
      <alignment horizontal="right" vertical="center" wrapText="1"/>
    </xf>
    <xf numFmtId="0" fontId="4" fillId="0" borderId="28" xfId="0" applyFont="1" applyBorder="1"/>
    <xf numFmtId="0" fontId="4" fillId="0" borderId="12" xfId="0" applyFont="1" applyBorder="1"/>
    <xf numFmtId="0" fontId="4" fillId="3" borderId="13" xfId="0" applyFont="1" applyFill="1" applyBorder="1"/>
    <xf numFmtId="0" fontId="4" fillId="3" borderId="15" xfId="0" applyFont="1" applyFill="1" applyBorder="1"/>
    <xf numFmtId="0" fontId="4" fillId="5" borderId="12" xfId="0" applyFont="1" applyFill="1" applyBorder="1"/>
    <xf numFmtId="0" fontId="6" fillId="10" borderId="12" xfId="0" applyFont="1" applyFill="1" applyBorder="1" applyAlignment="1">
      <alignment vertical="center"/>
    </xf>
    <xf numFmtId="0" fontId="7" fillId="11" borderId="15" xfId="0" applyFont="1" applyFill="1" applyBorder="1" applyAlignment="1">
      <alignment horizontal="right" vertical="center" wrapText="1"/>
    </xf>
    <xf numFmtId="0" fontId="8" fillId="0" borderId="15" xfId="0" applyFont="1" applyBorder="1" applyAlignment="1">
      <alignment vertical="center"/>
    </xf>
    <xf numFmtId="0" fontId="9" fillId="0" borderId="3" xfId="0" applyFont="1" applyBorder="1" applyAlignment="1">
      <alignment horizontal="right" vertical="center" wrapText="1"/>
    </xf>
    <xf numFmtId="0" fontId="0" fillId="0" borderId="11" xfId="0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1" fillId="0" borderId="0" xfId="0" applyFont="1" applyAlignment="1">
      <alignment vertical="center" wrapText="1"/>
    </xf>
    <xf numFmtId="0" fontId="0" fillId="14" borderId="16" xfId="0" applyFill="1" applyBorder="1" applyAlignment="1">
      <alignment horizontal="center"/>
    </xf>
    <xf numFmtId="0" fontId="0" fillId="15" borderId="0" xfId="0" applyFill="1"/>
    <xf numFmtId="0" fontId="12" fillId="0" borderId="0" xfId="0" applyFont="1"/>
    <xf numFmtId="2" fontId="0" fillId="0" borderId="16" xfId="0" applyNumberFormat="1" applyBorder="1"/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0" xfId="0" applyFont="1" applyAlignment="1">
      <alignment vertical="center"/>
    </xf>
    <xf numFmtId="16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top" wrapText="1"/>
    </xf>
    <xf numFmtId="0" fontId="4" fillId="15" borderId="0" xfId="0" applyFont="1" applyFill="1" applyAlignment="1">
      <alignment horizontal="center" vertical="center" wrapText="1"/>
    </xf>
    <xf numFmtId="2" fontId="0" fillId="0" borderId="0" xfId="0" applyNumberFormat="1"/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6" xfId="0" quotePrefix="1" applyBorder="1" applyAlignment="1">
      <alignment vertical="center"/>
    </xf>
    <xf numFmtId="164" fontId="0" fillId="0" borderId="0" xfId="0" applyNumberFormat="1" applyAlignment="1">
      <alignment vertical="center"/>
    </xf>
    <xf numFmtId="164" fontId="10" fillId="16" borderId="20" xfId="0" applyNumberFormat="1" applyFont="1" applyFill="1" applyBorder="1" applyAlignment="1">
      <alignment vertical="center" wrapText="1"/>
    </xf>
    <xf numFmtId="164" fontId="10" fillId="16" borderId="21" xfId="0" applyNumberFormat="1" applyFont="1" applyFill="1" applyBorder="1" applyAlignment="1">
      <alignment vertical="center" wrapText="1"/>
    </xf>
    <xf numFmtId="164" fontId="10" fillId="16" borderId="22" xfId="0" applyNumberFormat="1" applyFont="1" applyFill="1" applyBorder="1" applyAlignment="1">
      <alignment vertical="center" wrapText="1"/>
    </xf>
    <xf numFmtId="164" fontId="10" fillId="16" borderId="24" xfId="0" applyNumberFormat="1" applyFont="1" applyFill="1" applyBorder="1" applyAlignment="1">
      <alignment vertical="top" wrapText="1"/>
    </xf>
    <xf numFmtId="0" fontId="14" fillId="0" borderId="0" xfId="0" applyFont="1"/>
    <xf numFmtId="0" fontId="4" fillId="0" borderId="0" xfId="0" applyFont="1" applyAlignment="1">
      <alignment vertical="center" wrapText="1"/>
    </xf>
    <xf numFmtId="0" fontId="4" fillId="0" borderId="26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4" fillId="0" borderId="30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4" fillId="17" borderId="29" xfId="0" applyFont="1" applyFill="1" applyBorder="1" applyAlignment="1">
      <alignment vertical="center"/>
    </xf>
    <xf numFmtId="0" fontId="15" fillId="0" borderId="4" xfId="0" applyFont="1" applyBorder="1"/>
    <xf numFmtId="0" fontId="0" fillId="0" borderId="5" xfId="0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17" borderId="30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16" fillId="0" borderId="0" xfId="0" applyFont="1"/>
    <xf numFmtId="0" fontId="4" fillId="17" borderId="13" xfId="0" applyFont="1" applyFill="1" applyBorder="1" applyAlignment="1">
      <alignment vertical="center"/>
    </xf>
    <xf numFmtId="0" fontId="0" fillId="0" borderId="14" xfId="0" applyBorder="1"/>
    <xf numFmtId="0" fontId="0" fillId="0" borderId="7" xfId="0" applyBorder="1"/>
    <xf numFmtId="0" fontId="4" fillId="17" borderId="4" xfId="0" applyFont="1" applyFill="1" applyBorder="1" applyAlignment="1">
      <alignment vertical="center"/>
    </xf>
    <xf numFmtId="0" fontId="4" fillId="14" borderId="13" xfId="0" applyFont="1" applyFill="1" applyBorder="1" applyAlignment="1">
      <alignment vertical="center"/>
    </xf>
    <xf numFmtId="0" fontId="0" fillId="14" borderId="12" xfId="0" applyFill="1" applyBorder="1"/>
    <xf numFmtId="164" fontId="0" fillId="0" borderId="17" xfId="0" applyNumberFormat="1" applyBorder="1" applyAlignment="1">
      <alignment vertical="center"/>
    </xf>
    <xf numFmtId="164" fontId="0" fillId="0" borderId="19" xfId="0" applyNumberFormat="1" applyBorder="1" applyAlignment="1">
      <alignment vertical="center"/>
    </xf>
    <xf numFmtId="164" fontId="0" fillId="0" borderId="22" xfId="0" applyNumberFormat="1" applyBorder="1" applyAlignment="1">
      <alignment vertical="center"/>
    </xf>
    <xf numFmtId="164" fontId="0" fillId="0" borderId="24" xfId="0" applyNumberFormat="1" applyBorder="1" applyAlignment="1">
      <alignment vertical="center"/>
    </xf>
    <xf numFmtId="164" fontId="0" fillId="0" borderId="7" xfId="0" applyNumberFormat="1" applyBorder="1"/>
    <xf numFmtId="164" fontId="0" fillId="0" borderId="8" xfId="0" applyNumberFormat="1" applyBorder="1"/>
    <xf numFmtId="164" fontId="16" fillId="0" borderId="8" xfId="0" applyNumberFormat="1" applyFont="1" applyBorder="1"/>
    <xf numFmtId="0" fontId="0" fillId="2" borderId="0" xfId="0" applyFill="1"/>
    <xf numFmtId="2" fontId="0" fillId="0" borderId="17" xfId="0" applyNumberFormat="1" applyBorder="1" applyAlignment="1">
      <alignment vertical="center"/>
    </xf>
    <xf numFmtId="2" fontId="0" fillId="0" borderId="19" xfId="0" applyNumberFormat="1" applyBorder="1" applyAlignment="1">
      <alignment vertical="center"/>
    </xf>
    <xf numFmtId="2" fontId="0" fillId="0" borderId="22" xfId="0" applyNumberFormat="1" applyBorder="1" applyAlignment="1">
      <alignment vertical="center"/>
    </xf>
    <xf numFmtId="2" fontId="0" fillId="0" borderId="24" xfId="0" applyNumberFormat="1" applyBorder="1" applyAlignment="1">
      <alignment vertical="center"/>
    </xf>
    <xf numFmtId="2" fontId="0" fillId="0" borderId="7" xfId="0" applyNumberFormat="1" applyBorder="1"/>
    <xf numFmtId="2" fontId="0" fillId="0" borderId="8" xfId="0" applyNumberFormat="1" applyBorder="1"/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4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4" fillId="17" borderId="17" xfId="0" applyFont="1" applyFill="1" applyBorder="1" applyAlignment="1">
      <alignment horizontal="center" vertical="center" wrapText="1"/>
    </xf>
    <xf numFmtId="0" fontId="4" fillId="17" borderId="19" xfId="0" applyFont="1" applyFill="1" applyBorder="1" applyAlignment="1">
      <alignment horizontal="center" vertical="center" wrapText="1"/>
    </xf>
    <xf numFmtId="0" fontId="4" fillId="17" borderId="17" xfId="0" applyFont="1" applyFill="1" applyBorder="1" applyAlignment="1">
      <alignment horizontal="center" vertical="center"/>
    </xf>
    <xf numFmtId="0" fontId="4" fillId="17" borderId="2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4" fillId="17" borderId="13" xfId="0" applyFont="1" applyFill="1" applyBorder="1" applyAlignment="1">
      <alignment horizontal="center" vertical="center" wrapText="1"/>
    </xf>
    <xf numFmtId="0" fontId="4" fillId="17" borderId="15" xfId="0" applyFont="1" applyFill="1" applyBorder="1" applyAlignment="1">
      <alignment horizontal="center" vertical="center" wrapText="1"/>
    </xf>
    <xf numFmtId="0" fontId="4" fillId="18" borderId="13" xfId="0" applyFont="1" applyFill="1" applyBorder="1" applyAlignment="1">
      <alignment horizontal="center" vertical="center" wrapText="1"/>
    </xf>
    <xf numFmtId="0" fontId="4" fillId="18" borderId="14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/>
    </xf>
    <xf numFmtId="0" fontId="4" fillId="18" borderId="3" xfId="0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/>
    </xf>
    <xf numFmtId="2" fontId="0" fillId="0" borderId="17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4" fillId="18" borderId="15" xfId="0" applyFont="1" applyFill="1" applyBorder="1" applyAlignment="1">
      <alignment horizontal="center" vertical="center" wrapText="1"/>
    </xf>
    <xf numFmtId="164" fontId="0" fillId="0" borderId="31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4" fillId="12" borderId="13" xfId="0" applyFont="1" applyFill="1" applyBorder="1" applyAlignment="1">
      <alignment horizontal="center"/>
    </xf>
    <xf numFmtId="0" fontId="4" fillId="12" borderId="15" xfId="0" applyFont="1" applyFill="1" applyBorder="1" applyAlignment="1">
      <alignment horizontal="center"/>
    </xf>
    <xf numFmtId="9" fontId="0" fillId="0" borderId="0" xfId="0" applyNumberFormat="1"/>
    <xf numFmtId="2" fontId="0" fillId="0" borderId="18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9" borderId="0" xfId="0" applyFill="1"/>
    <xf numFmtId="9" fontId="0" fillId="19" borderId="13" xfId="0" applyNumberFormat="1" applyFill="1" applyBorder="1" applyAlignment="1">
      <alignment horizontal="center"/>
    </xf>
    <xf numFmtId="0" fontId="0" fillId="19" borderId="15" xfId="0" applyFill="1" applyBorder="1" applyAlignment="1">
      <alignment horizontal="center"/>
    </xf>
    <xf numFmtId="0" fontId="0" fillId="19" borderId="13" xfId="0" applyFill="1" applyBorder="1" applyAlignment="1">
      <alignment horizontal="center"/>
    </xf>
    <xf numFmtId="0" fontId="4" fillId="19" borderId="13" xfId="0" applyFont="1" applyFill="1" applyBorder="1" applyAlignment="1">
      <alignment horizontal="center" vertical="center" wrapText="1"/>
    </xf>
    <xf numFmtId="0" fontId="4" fillId="19" borderId="15" xfId="0" applyFont="1" applyFill="1" applyBorder="1" applyAlignment="1">
      <alignment horizontal="center" vertical="center" wrapText="1"/>
    </xf>
    <xf numFmtId="0" fontId="4" fillId="19" borderId="26" xfId="0" applyFont="1" applyFill="1" applyBorder="1" applyAlignment="1">
      <alignment vertical="center"/>
    </xf>
    <xf numFmtId="0" fontId="4" fillId="19" borderId="28" xfId="0" applyFont="1" applyFill="1" applyBorder="1" applyAlignment="1">
      <alignment vertical="center"/>
    </xf>
    <xf numFmtId="2" fontId="0" fillId="19" borderId="17" xfId="0" applyNumberFormat="1" applyFill="1" applyBorder="1" applyAlignment="1">
      <alignment vertical="center"/>
    </xf>
    <xf numFmtId="2" fontId="0" fillId="19" borderId="19" xfId="0" applyNumberFormat="1" applyFill="1" applyBorder="1" applyAlignment="1">
      <alignment vertical="center"/>
    </xf>
    <xf numFmtId="2" fontId="0" fillId="19" borderId="22" xfId="0" applyNumberFormat="1" applyFill="1" applyBorder="1" applyAlignment="1">
      <alignment vertical="center"/>
    </xf>
    <xf numFmtId="2" fontId="0" fillId="19" borderId="24" xfId="0" applyNumberFormat="1" applyFill="1" applyBorder="1" applyAlignment="1">
      <alignment vertical="center"/>
    </xf>
    <xf numFmtId="2" fontId="0" fillId="19" borderId="7" xfId="0" applyNumberFormat="1" applyFill="1" applyBorder="1"/>
    <xf numFmtId="2" fontId="0" fillId="19" borderId="8" xfId="0" applyNumberFormat="1" applyFill="1" applyBorder="1"/>
    <xf numFmtId="2" fontId="0" fillId="19" borderId="18" xfId="0" applyNumberFormat="1" applyFill="1" applyBorder="1" applyAlignment="1">
      <alignment horizontal="center" vertical="center"/>
    </xf>
    <xf numFmtId="2" fontId="0" fillId="19" borderId="19" xfId="0" applyNumberFormat="1" applyFill="1" applyBorder="1" applyAlignment="1">
      <alignment horizontal="center" vertical="center"/>
    </xf>
    <xf numFmtId="2" fontId="0" fillId="19" borderId="23" xfId="0" applyNumberFormat="1" applyFill="1" applyBorder="1" applyAlignment="1">
      <alignment horizontal="center" vertical="center"/>
    </xf>
    <xf numFmtId="2" fontId="0" fillId="19" borderId="24" xfId="0" applyNumberFormat="1" applyFill="1" applyBorder="1" applyAlignment="1">
      <alignment horizontal="center" vertical="center"/>
    </xf>
  </cellXfs>
  <cellStyles count="1">
    <cellStyle name="Normal" xfId="0" builtinId="0"/>
  </cellStyles>
  <dxfs count="13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5</xdr:col>
      <xdr:colOff>495501</xdr:colOff>
      <xdr:row>18</xdr:row>
      <xdr:rowOff>175545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06A7A6-3BFE-2943-3E3E-D1EB86D6E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2880"/>
          <a:ext cx="2324301" cy="328450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10</xdr:col>
      <xdr:colOff>198296</xdr:colOff>
      <xdr:row>19</xdr:row>
      <xdr:rowOff>30768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E244CF-7DEC-1BB4-BA49-4A86D0604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82880"/>
          <a:ext cx="2027096" cy="332260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5</xdr:col>
      <xdr:colOff>175434</xdr:colOff>
      <xdr:row>37</xdr:row>
      <xdr:rowOff>145062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41E997-F471-1D09-298A-0C5818698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3657600"/>
          <a:ext cx="2004234" cy="325402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10</xdr:col>
      <xdr:colOff>426915</xdr:colOff>
      <xdr:row>39</xdr:row>
      <xdr:rowOff>145078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AA6AA3-EEF4-A386-2F00-408B9AF40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7200" y="3840480"/>
          <a:ext cx="2255715" cy="343691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15</xdr:col>
      <xdr:colOff>594570</xdr:colOff>
      <xdr:row>39</xdr:row>
      <xdr:rowOff>7906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6C32A5-5DD7-B74E-8ADE-C303C4774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840480"/>
          <a:ext cx="2423370" cy="329974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15</xdr:col>
      <xdr:colOff>137330</xdr:colOff>
      <xdr:row>19</xdr:row>
      <xdr:rowOff>175545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7002A3E-63DF-C157-2597-7767D6352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15200" y="365760"/>
          <a:ext cx="1966130" cy="32845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9</xdr:col>
      <xdr:colOff>282123</xdr:colOff>
      <xdr:row>20</xdr:row>
      <xdr:rowOff>137457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C8BAF6-4D06-3540-C9D1-F03DBB053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365760"/>
          <a:ext cx="2110923" cy="3429297"/>
        </a:xfrm>
        <a:prstGeom prst="rect">
          <a:avLst/>
        </a:prstGeom>
      </xdr:spPr>
    </xdr:pic>
    <xdr:clientData/>
  </xdr:twoCellAnchor>
  <xdr:twoCellAnchor editAs="oneCell">
    <xdr:from>
      <xdr:col>1</xdr:col>
      <xdr:colOff>274320</xdr:colOff>
      <xdr:row>2</xdr:row>
      <xdr:rowOff>152400</xdr:rowOff>
    </xdr:from>
    <xdr:to>
      <xdr:col>4</xdr:col>
      <xdr:colOff>183031</xdr:colOff>
      <xdr:row>20</xdr:row>
      <xdr:rowOff>114582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09DBC7-C6F0-C77A-9F59-73C6B0E56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3920" y="518160"/>
          <a:ext cx="1737511" cy="3254022"/>
        </a:xfrm>
        <a:prstGeom prst="rect">
          <a:avLst/>
        </a:prstGeom>
      </xdr:spPr>
    </xdr:pic>
    <xdr:clientData/>
  </xdr:twoCellAnchor>
  <xdr:twoCellAnchor editAs="oneCell">
    <xdr:from>
      <xdr:col>1</xdr:col>
      <xdr:colOff>335280</xdr:colOff>
      <xdr:row>20</xdr:row>
      <xdr:rowOff>45720</xdr:rowOff>
    </xdr:from>
    <xdr:to>
      <xdr:col>4</xdr:col>
      <xdr:colOff>221129</xdr:colOff>
      <xdr:row>37</xdr:row>
      <xdr:rowOff>152679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036541-0A5F-99D6-B913-AE2E7998C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4880" y="3703320"/>
          <a:ext cx="1714649" cy="321591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121920</xdr:rowOff>
    </xdr:from>
    <xdr:to>
      <xdr:col>9</xdr:col>
      <xdr:colOff>205916</xdr:colOff>
      <xdr:row>37</xdr:row>
      <xdr:rowOff>106948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3FC133-C337-5382-0511-DA9769491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3779520"/>
          <a:ext cx="2034716" cy="3093988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</xdr:colOff>
      <xdr:row>0</xdr:row>
      <xdr:rowOff>167640</xdr:rowOff>
    </xdr:from>
    <xdr:to>
      <xdr:col>14</xdr:col>
      <xdr:colOff>15450</xdr:colOff>
      <xdr:row>18</xdr:row>
      <xdr:rowOff>175546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A8664C0-6E3B-436E-9A5D-24BBA1175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6480" y="167640"/>
          <a:ext cx="2423370" cy="3299746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</xdr:colOff>
      <xdr:row>19</xdr:row>
      <xdr:rowOff>121920</xdr:rowOff>
    </xdr:from>
    <xdr:to>
      <xdr:col>13</xdr:col>
      <xdr:colOff>167810</xdr:colOff>
      <xdr:row>37</xdr:row>
      <xdr:rowOff>114585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3CAEBCD-CE23-A40B-C28F-DA60D4001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26480" y="3596640"/>
          <a:ext cx="1966130" cy="32845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1509-D95D-4EAA-AAA4-BC791033BB36}">
  <dimension ref="A1:U100"/>
  <sheetViews>
    <sheetView topLeftCell="C1" workbookViewId="0">
      <selection activeCell="O17" sqref="O17"/>
    </sheetView>
  </sheetViews>
  <sheetFormatPr defaultRowHeight="14.4"/>
  <sheetData>
    <row r="1" spans="1:21">
      <c r="A1" s="1" t="s">
        <v>0</v>
      </c>
    </row>
    <row r="2" spans="1:2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2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</row>
    <row r="3" spans="1:21">
      <c r="A3" s="3">
        <v>0</v>
      </c>
      <c r="B3" s="4">
        <v>0</v>
      </c>
      <c r="C3" s="4">
        <v>3.41</v>
      </c>
      <c r="D3" s="4">
        <v>2.44</v>
      </c>
      <c r="E3" s="4">
        <v>2.44</v>
      </c>
      <c r="F3" s="4">
        <v>3.9</v>
      </c>
      <c r="G3" s="4">
        <v>3.9</v>
      </c>
      <c r="H3" s="4">
        <v>4.88</v>
      </c>
      <c r="I3" s="4">
        <v>4.88</v>
      </c>
      <c r="J3" s="4">
        <v>4.3899999999999997</v>
      </c>
      <c r="K3" s="4">
        <v>4.3899999999999997</v>
      </c>
      <c r="M3">
        <f>SUM(C3,C13,C23,C43,C53,C63,C73,C83,C93)/10</f>
        <v>5.024</v>
      </c>
      <c r="N3">
        <f t="shared" ref="N3:U10" si="0">SUM(D3,D13,D23,D43,D53,D63,D73,D83,D93)/10</f>
        <v>4.8779999999999992</v>
      </c>
      <c r="O3">
        <f t="shared" si="0"/>
        <v>4.4399999999999995</v>
      </c>
      <c r="P3">
        <f t="shared" si="0"/>
        <v>4.5859999999999994</v>
      </c>
      <c r="Q3">
        <f t="shared" si="0"/>
        <v>5.3660000000000005</v>
      </c>
      <c r="R3">
        <f t="shared" si="0"/>
        <v>4.8789999999999996</v>
      </c>
      <c r="S3">
        <f t="shared" si="0"/>
        <v>5.609</v>
      </c>
      <c r="T3">
        <f t="shared" si="0"/>
        <v>4.7320000000000002</v>
      </c>
      <c r="U3">
        <f>SUM(K3,K13,K23,K43,K53,K63,K73,K83,K93)/10</f>
        <v>4.048</v>
      </c>
    </row>
    <row r="4" spans="1:21">
      <c r="A4" s="3">
        <v>1</v>
      </c>
      <c r="B4" s="4">
        <v>2</v>
      </c>
      <c r="C4" s="4">
        <v>3.41</v>
      </c>
      <c r="D4" s="4">
        <v>3.41</v>
      </c>
      <c r="E4" s="4">
        <v>4.3899999999999997</v>
      </c>
      <c r="F4" s="4">
        <v>3.9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M4">
        <f t="shared" ref="M4:M10" si="1">SUM(C4,C14,C24,C44,C54,C64,C74,C84,C94)/10</f>
        <v>4.6820000000000004</v>
      </c>
      <c r="N4">
        <f t="shared" si="0"/>
        <v>4.8280000000000003</v>
      </c>
      <c r="O4">
        <f t="shared" si="0"/>
        <v>4.8769999999999998</v>
      </c>
      <c r="P4">
        <f t="shared" si="0"/>
        <v>4.8789999999999996</v>
      </c>
      <c r="Q4">
        <f t="shared" si="0"/>
        <v>4.4380000000000006</v>
      </c>
      <c r="R4">
        <f t="shared" si="0"/>
        <v>4.6340000000000003</v>
      </c>
      <c r="S4">
        <f t="shared" si="0"/>
        <v>5.51</v>
      </c>
      <c r="T4">
        <f t="shared" si="0"/>
        <v>4.9269999999999996</v>
      </c>
      <c r="U4">
        <f t="shared" si="0"/>
        <v>4.5860000000000003</v>
      </c>
    </row>
    <row r="5" spans="1:21">
      <c r="A5" s="3">
        <v>2</v>
      </c>
      <c r="B5" s="4">
        <v>5</v>
      </c>
      <c r="C5" s="4">
        <v>4.3899999999999997</v>
      </c>
      <c r="D5" s="4">
        <v>4.3899999999999997</v>
      </c>
      <c r="E5" s="4">
        <v>3.9</v>
      </c>
      <c r="F5" s="4">
        <v>5.85</v>
      </c>
      <c r="G5" s="4">
        <v>5.85</v>
      </c>
      <c r="H5" s="4">
        <v>5.37</v>
      </c>
      <c r="I5" s="4">
        <v>5.85</v>
      </c>
      <c r="J5" s="4">
        <v>4.3899999999999997</v>
      </c>
      <c r="K5" s="4">
        <v>4.88</v>
      </c>
      <c r="M5">
        <f t="shared" si="1"/>
        <v>5.706999999999999</v>
      </c>
      <c r="N5">
        <f t="shared" si="0"/>
        <v>4.9249999999999989</v>
      </c>
      <c r="O5">
        <f t="shared" si="0"/>
        <v>4.7309999999999999</v>
      </c>
      <c r="P5">
        <f t="shared" si="0"/>
        <v>5.3159999999999998</v>
      </c>
      <c r="Q5">
        <f t="shared" si="0"/>
        <v>5.0239999999999991</v>
      </c>
      <c r="R5">
        <f t="shared" si="0"/>
        <v>5.3170000000000002</v>
      </c>
      <c r="S5">
        <f t="shared" si="0"/>
        <v>6.3409999999999993</v>
      </c>
      <c r="T5">
        <f t="shared" si="0"/>
        <v>5.5619999999999994</v>
      </c>
      <c r="U5">
        <f t="shared" si="0"/>
        <v>4.6339999999999995</v>
      </c>
    </row>
    <row r="6" spans="1:21">
      <c r="A6" s="3">
        <v>3</v>
      </c>
      <c r="B6" s="4">
        <v>10</v>
      </c>
      <c r="C6" s="4">
        <v>5.37</v>
      </c>
      <c r="D6" s="4">
        <v>5.37</v>
      </c>
      <c r="E6" s="4">
        <v>5.37</v>
      </c>
      <c r="F6" s="4">
        <v>1.95</v>
      </c>
      <c r="G6" s="4">
        <v>3.41</v>
      </c>
      <c r="H6" s="4">
        <v>3.9</v>
      </c>
      <c r="I6" s="4">
        <v>4.3899999999999997</v>
      </c>
      <c r="J6" s="4">
        <v>4.3899999999999997</v>
      </c>
      <c r="K6" s="4">
        <v>4.88</v>
      </c>
      <c r="M6">
        <f t="shared" si="1"/>
        <v>5.9030000000000005</v>
      </c>
      <c r="N6">
        <f t="shared" si="0"/>
        <v>5.8049999999999988</v>
      </c>
      <c r="O6">
        <f t="shared" si="0"/>
        <v>5.7560000000000002</v>
      </c>
      <c r="P6">
        <f t="shared" si="0"/>
        <v>4.9749999999999996</v>
      </c>
      <c r="Q6">
        <f t="shared" si="0"/>
        <v>5.4130000000000003</v>
      </c>
      <c r="R6">
        <f t="shared" si="0"/>
        <v>5.3169999999999993</v>
      </c>
      <c r="S6">
        <f t="shared" si="0"/>
        <v>6.339999999999999</v>
      </c>
      <c r="T6">
        <f t="shared" si="0"/>
        <v>5.9030000000000005</v>
      </c>
      <c r="U6">
        <f t="shared" si="0"/>
        <v>4.7300000000000004</v>
      </c>
    </row>
    <row r="7" spans="1:21">
      <c r="A7" s="3">
        <v>4</v>
      </c>
      <c r="B7" s="4">
        <v>20</v>
      </c>
      <c r="C7" s="4">
        <v>1.95</v>
      </c>
      <c r="D7" s="4">
        <v>1.95</v>
      </c>
      <c r="E7" s="4">
        <v>1.95</v>
      </c>
      <c r="F7" s="4">
        <v>4.3899999999999997</v>
      </c>
      <c r="G7" s="4">
        <v>4.88</v>
      </c>
      <c r="H7" s="4">
        <v>5.37</v>
      </c>
      <c r="I7" s="4">
        <v>5.85</v>
      </c>
      <c r="J7" s="4">
        <v>5.85</v>
      </c>
      <c r="K7" s="4">
        <v>6.34</v>
      </c>
      <c r="M7">
        <f t="shared" si="1"/>
        <v>5.4139999999999997</v>
      </c>
      <c r="N7">
        <f t="shared" si="0"/>
        <v>5.3650000000000002</v>
      </c>
      <c r="O7">
        <f t="shared" si="0"/>
        <v>5.5609999999999999</v>
      </c>
      <c r="P7">
        <f t="shared" si="0"/>
        <v>5.9999999999999991</v>
      </c>
      <c r="Q7">
        <f t="shared" si="0"/>
        <v>6.145999999999999</v>
      </c>
      <c r="R7">
        <f t="shared" si="0"/>
        <v>6.5359999999999996</v>
      </c>
      <c r="S7">
        <f t="shared" si="0"/>
        <v>6.5349999999999993</v>
      </c>
      <c r="T7">
        <f t="shared" si="0"/>
        <v>7.4139999999999997</v>
      </c>
      <c r="U7">
        <f t="shared" si="0"/>
        <v>5.4619999999999997</v>
      </c>
    </row>
    <row r="8" spans="1:21">
      <c r="A8" s="3">
        <v>5</v>
      </c>
      <c r="B8" s="4">
        <v>30</v>
      </c>
      <c r="C8" s="4">
        <v>1.95</v>
      </c>
      <c r="D8" s="4">
        <v>3.41</v>
      </c>
      <c r="E8" s="4">
        <v>4.88</v>
      </c>
      <c r="F8" s="4">
        <v>3.9</v>
      </c>
      <c r="G8" s="4">
        <v>4.88</v>
      </c>
      <c r="H8" s="4">
        <v>4.88</v>
      </c>
      <c r="I8" s="4">
        <v>4.88</v>
      </c>
      <c r="J8" s="4">
        <v>13.66</v>
      </c>
      <c r="K8" s="4">
        <v>4.88</v>
      </c>
      <c r="M8">
        <f t="shared" si="1"/>
        <v>5.8519999999999994</v>
      </c>
      <c r="N8">
        <f t="shared" si="0"/>
        <v>5.2670000000000003</v>
      </c>
      <c r="O8">
        <f t="shared" si="0"/>
        <v>5.3650000000000002</v>
      </c>
      <c r="P8">
        <f t="shared" si="0"/>
        <v>5.754999999999999</v>
      </c>
      <c r="Q8">
        <f t="shared" si="0"/>
        <v>6.3420000000000005</v>
      </c>
      <c r="R8">
        <f t="shared" si="0"/>
        <v>7.0239999999999982</v>
      </c>
      <c r="S8">
        <f t="shared" si="0"/>
        <v>6.8769999999999998</v>
      </c>
      <c r="T8">
        <f t="shared" si="0"/>
        <v>7.9009999999999989</v>
      </c>
      <c r="U8">
        <f t="shared" si="0"/>
        <v>6.9259999999999993</v>
      </c>
    </row>
    <row r="9" spans="1:2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12.68</v>
      </c>
      <c r="G9" s="4">
        <v>5.85</v>
      </c>
      <c r="H9" s="4">
        <v>6.34</v>
      </c>
      <c r="I9" s="4">
        <v>5.85</v>
      </c>
      <c r="J9" s="4">
        <v>5.85</v>
      </c>
      <c r="K9" s="4">
        <v>5.85</v>
      </c>
      <c r="M9">
        <f t="shared" si="1"/>
        <v>7.2179999999999991</v>
      </c>
      <c r="N9">
        <f t="shared" si="0"/>
        <v>7.463000000000001</v>
      </c>
      <c r="O9">
        <f t="shared" si="0"/>
        <v>7.4629999999999992</v>
      </c>
      <c r="P9">
        <f t="shared" si="0"/>
        <v>8.1459999999999972</v>
      </c>
      <c r="Q9">
        <f t="shared" si="0"/>
        <v>9.3649999999999984</v>
      </c>
      <c r="R9">
        <f t="shared" si="0"/>
        <v>8.7789999999999999</v>
      </c>
      <c r="S9">
        <f t="shared" si="0"/>
        <v>7.6579999999999986</v>
      </c>
      <c r="T9">
        <f t="shared" si="0"/>
        <v>9.609</v>
      </c>
      <c r="U9">
        <f t="shared" si="0"/>
        <v>9.4619999999999997</v>
      </c>
    </row>
    <row r="10" spans="1:21">
      <c r="A10" s="3">
        <v>7</v>
      </c>
      <c r="B10" s="4">
        <v>50</v>
      </c>
      <c r="C10" s="4">
        <v>30.73</v>
      </c>
      <c r="D10" s="4">
        <v>9.27</v>
      </c>
      <c r="E10" s="4">
        <v>16.100000000000001</v>
      </c>
      <c r="F10" s="4">
        <v>13.66</v>
      </c>
      <c r="G10" s="4">
        <v>22.44</v>
      </c>
      <c r="H10" s="4">
        <v>31.71</v>
      </c>
      <c r="I10" s="4">
        <v>25.85</v>
      </c>
      <c r="J10" s="4">
        <v>26.83</v>
      </c>
      <c r="K10" s="4">
        <v>4.88</v>
      </c>
      <c r="M10">
        <f t="shared" si="1"/>
        <v>21.513999999999999</v>
      </c>
      <c r="N10">
        <f t="shared" si="0"/>
        <v>19.023999999999997</v>
      </c>
      <c r="O10">
        <f t="shared" si="0"/>
        <v>21.463000000000001</v>
      </c>
      <c r="P10">
        <f t="shared" si="0"/>
        <v>21.853000000000002</v>
      </c>
      <c r="Q10">
        <f t="shared" si="0"/>
        <v>26.879000000000001</v>
      </c>
      <c r="R10">
        <f t="shared" si="0"/>
        <v>29.560999999999996</v>
      </c>
      <c r="S10">
        <f t="shared" si="0"/>
        <v>27.512</v>
      </c>
      <c r="T10">
        <f t="shared" si="0"/>
        <v>29.365999999999996</v>
      </c>
      <c r="U10">
        <f t="shared" si="0"/>
        <v>22.535999999999998</v>
      </c>
    </row>
    <row r="11" spans="1:21">
      <c r="A11" s="1" t="s">
        <v>2</v>
      </c>
    </row>
    <row r="12" spans="1:2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21">
      <c r="A13" s="3">
        <v>0</v>
      </c>
      <c r="B13" s="4">
        <v>0</v>
      </c>
      <c r="C13" s="4">
        <v>8.2899999999999991</v>
      </c>
      <c r="D13" s="4">
        <v>8.2899999999999991</v>
      </c>
      <c r="E13" s="4">
        <v>7.32</v>
      </c>
      <c r="F13" s="4">
        <v>8.2899999999999991</v>
      </c>
      <c r="G13" s="4">
        <v>8.2899999999999991</v>
      </c>
      <c r="H13" s="4">
        <v>7.8</v>
      </c>
      <c r="I13" s="4">
        <v>8.2899999999999991</v>
      </c>
      <c r="J13" s="4">
        <v>7.8</v>
      </c>
      <c r="K13" s="4">
        <v>6.83</v>
      </c>
    </row>
    <row r="14" spans="1:21">
      <c r="A14" s="3">
        <v>1</v>
      </c>
      <c r="B14" s="4">
        <v>2</v>
      </c>
      <c r="C14" s="4">
        <v>5.85</v>
      </c>
      <c r="D14" s="4">
        <v>7.8</v>
      </c>
      <c r="E14" s="4">
        <v>8.2899999999999991</v>
      </c>
      <c r="F14" s="4">
        <v>11.71</v>
      </c>
      <c r="G14" s="4">
        <v>8.2899999999999991</v>
      </c>
      <c r="H14" s="4">
        <v>7.8</v>
      </c>
      <c r="I14" s="4">
        <v>5.85</v>
      </c>
      <c r="J14" s="4">
        <v>8.7799999999999994</v>
      </c>
      <c r="K14" s="4">
        <v>9.27</v>
      </c>
    </row>
    <row r="15" spans="1:21">
      <c r="A15" s="3">
        <v>2</v>
      </c>
      <c r="B15" s="4">
        <v>5</v>
      </c>
      <c r="C15" s="4">
        <v>10.24</v>
      </c>
      <c r="D15" s="4">
        <v>7.8</v>
      </c>
      <c r="E15" s="4">
        <v>8.2899999999999991</v>
      </c>
      <c r="F15" s="4">
        <v>9.27</v>
      </c>
      <c r="G15" s="4">
        <v>8.2899999999999991</v>
      </c>
      <c r="H15" s="4">
        <v>7.8</v>
      </c>
      <c r="I15" s="4">
        <v>10.73</v>
      </c>
      <c r="J15" s="4">
        <v>9.76</v>
      </c>
      <c r="K15" s="4">
        <v>6.83</v>
      </c>
    </row>
    <row r="16" spans="1:21">
      <c r="A16" s="3">
        <v>3</v>
      </c>
      <c r="B16" s="4">
        <v>10</v>
      </c>
      <c r="C16" s="4">
        <v>9.27</v>
      </c>
      <c r="D16" s="4">
        <v>7.8</v>
      </c>
      <c r="E16" s="4">
        <v>9.27</v>
      </c>
      <c r="F16" s="4">
        <v>9.27</v>
      </c>
      <c r="G16" s="4">
        <v>9.27</v>
      </c>
      <c r="H16" s="4">
        <v>7.8</v>
      </c>
      <c r="I16" s="4">
        <v>7.8</v>
      </c>
      <c r="J16" s="4">
        <v>7.32</v>
      </c>
      <c r="K16" s="4">
        <v>8.2899999999999991</v>
      </c>
    </row>
    <row r="17" spans="1:11">
      <c r="A17" s="3">
        <v>4</v>
      </c>
      <c r="B17" s="4">
        <v>20</v>
      </c>
      <c r="C17" s="4">
        <v>8.2899999999999991</v>
      </c>
      <c r="D17" s="4">
        <v>10.24</v>
      </c>
      <c r="E17" s="4">
        <v>11.22</v>
      </c>
      <c r="F17" s="4">
        <v>9.76</v>
      </c>
      <c r="G17" s="4">
        <v>11.22</v>
      </c>
      <c r="H17" s="4">
        <v>11.71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7.8</v>
      </c>
      <c r="D18" s="4">
        <v>8.2899999999999991</v>
      </c>
      <c r="E18" s="4">
        <v>7.8</v>
      </c>
      <c r="F18" s="4">
        <v>8.2899999999999991</v>
      </c>
      <c r="G18" s="4">
        <v>8.2899999999999991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14.15</v>
      </c>
      <c r="E19" s="4">
        <v>14.15</v>
      </c>
      <c r="F19" s="4">
        <v>13.66</v>
      </c>
      <c r="G19" s="4">
        <v>12.68</v>
      </c>
      <c r="H19" s="4">
        <v>15.12</v>
      </c>
      <c r="I19" s="4">
        <v>13.66</v>
      </c>
      <c r="J19" s="4">
        <v>12.68</v>
      </c>
      <c r="K19" s="4">
        <v>14.15</v>
      </c>
    </row>
    <row r="20" spans="1:11">
      <c r="A20" s="3">
        <v>7</v>
      </c>
      <c r="B20" s="4">
        <v>50</v>
      </c>
      <c r="C20" s="4">
        <v>18.54</v>
      </c>
      <c r="D20" s="4">
        <v>23.41</v>
      </c>
      <c r="E20" s="4">
        <v>33.659999999999997</v>
      </c>
      <c r="F20" s="4">
        <v>28.29</v>
      </c>
      <c r="G20" s="4">
        <v>31.22</v>
      </c>
      <c r="H20" s="4">
        <v>73.17</v>
      </c>
      <c r="I20" s="4">
        <v>54.63</v>
      </c>
      <c r="J20" s="4">
        <v>71.709999999999994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5.37</v>
      </c>
      <c r="D23" s="4">
        <v>4.3899999999999997</v>
      </c>
      <c r="E23" s="4">
        <v>2.93</v>
      </c>
      <c r="F23" s="4">
        <v>2.93</v>
      </c>
      <c r="G23" s="4">
        <v>2.93</v>
      </c>
      <c r="H23" s="4">
        <v>4.88</v>
      </c>
      <c r="I23" s="4">
        <v>2.93</v>
      </c>
      <c r="J23" s="4">
        <v>2.93</v>
      </c>
      <c r="K23" s="4">
        <v>4.3899999999999997</v>
      </c>
    </row>
    <row r="24" spans="1:11">
      <c r="A24" s="3">
        <v>1</v>
      </c>
      <c r="B24" s="4">
        <v>2</v>
      </c>
      <c r="C24" s="4">
        <v>5.37</v>
      </c>
      <c r="D24" s="4">
        <v>4.3899999999999997</v>
      </c>
      <c r="E24" s="4">
        <v>3.9</v>
      </c>
      <c r="F24" s="4">
        <v>3.9</v>
      </c>
      <c r="G24" s="4">
        <v>3.41</v>
      </c>
      <c r="H24" s="4">
        <v>3.9</v>
      </c>
      <c r="I24" s="4">
        <v>4.88</v>
      </c>
      <c r="J24" s="4">
        <v>3.9</v>
      </c>
      <c r="K24" s="4">
        <v>5.85</v>
      </c>
    </row>
    <row r="25" spans="1:11">
      <c r="A25" s="3">
        <v>2</v>
      </c>
      <c r="B25" s="4">
        <v>5</v>
      </c>
      <c r="C25" s="4">
        <v>5.37</v>
      </c>
      <c r="D25" s="4">
        <v>3.41</v>
      </c>
      <c r="E25" s="4">
        <v>3.9</v>
      </c>
      <c r="F25" s="4">
        <v>4.3899999999999997</v>
      </c>
      <c r="G25" s="4">
        <v>4.3899999999999997</v>
      </c>
      <c r="H25" s="4">
        <v>5.85</v>
      </c>
      <c r="I25" s="4">
        <v>3.41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5.37</v>
      </c>
      <c r="D26" s="4">
        <v>5.37</v>
      </c>
      <c r="E26" s="4">
        <v>3.41</v>
      </c>
      <c r="F26" s="4">
        <v>3.41</v>
      </c>
      <c r="G26" s="4">
        <v>4.3899999999999997</v>
      </c>
      <c r="H26" s="4">
        <v>5.37</v>
      </c>
      <c r="I26" s="4">
        <v>8.2899999999999991</v>
      </c>
      <c r="J26" s="4">
        <v>6.34</v>
      </c>
      <c r="K26" s="4">
        <v>3.41</v>
      </c>
    </row>
    <row r="27" spans="1:11">
      <c r="A27" s="3">
        <v>4</v>
      </c>
      <c r="B27" s="4">
        <v>20</v>
      </c>
      <c r="C27" s="4">
        <v>6.83</v>
      </c>
      <c r="D27" s="4">
        <v>5.85</v>
      </c>
      <c r="E27" s="4">
        <v>6.34</v>
      </c>
      <c r="F27" s="4">
        <v>6.83</v>
      </c>
      <c r="G27" s="4">
        <v>6.83</v>
      </c>
      <c r="H27" s="4">
        <v>6.83</v>
      </c>
      <c r="I27" s="4">
        <v>3.41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8.7799999999999994</v>
      </c>
      <c r="D28" s="4">
        <v>6.83</v>
      </c>
      <c r="E28" s="4">
        <v>4.88</v>
      </c>
      <c r="F28" s="4">
        <v>5.85</v>
      </c>
      <c r="G28" s="4">
        <v>8.2899999999999991</v>
      </c>
      <c r="H28" s="4">
        <v>7.32</v>
      </c>
      <c r="I28" s="4">
        <v>8.2899999999999991</v>
      </c>
      <c r="J28" s="4">
        <v>8.7799999999999994</v>
      </c>
      <c r="K28" s="4">
        <v>9.27</v>
      </c>
    </row>
    <row r="29" spans="1:11">
      <c r="A29" s="3">
        <v>6</v>
      </c>
      <c r="B29" s="4">
        <v>40</v>
      </c>
      <c r="C29" s="4">
        <v>6.34</v>
      </c>
      <c r="D29" s="4">
        <v>7.8</v>
      </c>
      <c r="E29" s="4">
        <v>8.2899999999999991</v>
      </c>
      <c r="F29" s="4">
        <v>10.24</v>
      </c>
      <c r="G29" s="4">
        <v>8.7799999999999994</v>
      </c>
      <c r="H29" s="4">
        <v>11.71</v>
      </c>
      <c r="I29" s="4">
        <v>4.88</v>
      </c>
      <c r="J29" s="4">
        <v>12.2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16.100000000000001</v>
      </c>
      <c r="E30" s="4">
        <v>43.9</v>
      </c>
      <c r="F30" s="4">
        <v>43.9</v>
      </c>
      <c r="G30" s="4">
        <v>43.9</v>
      </c>
      <c r="H30" s="4">
        <v>43.41</v>
      </c>
      <c r="I30" s="4">
        <v>54.15</v>
      </c>
      <c r="J30" s="4">
        <v>35.61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6.34</v>
      </c>
      <c r="D33" s="4">
        <v>6.34</v>
      </c>
      <c r="E33" s="4">
        <v>5.37</v>
      </c>
      <c r="F33" s="4">
        <v>5.37</v>
      </c>
      <c r="G33" s="4">
        <v>4.3899999999999997</v>
      </c>
      <c r="H33" s="4">
        <v>4.88</v>
      </c>
      <c r="I33" s="4">
        <v>8.2899999999999991</v>
      </c>
      <c r="J33" s="4">
        <v>5.85</v>
      </c>
      <c r="K33" s="4">
        <v>5.85</v>
      </c>
    </row>
    <row r="34" spans="1:11">
      <c r="A34" s="3">
        <v>1</v>
      </c>
      <c r="B34" s="4">
        <v>2</v>
      </c>
      <c r="C34" s="4">
        <v>4.3899999999999997</v>
      </c>
      <c r="D34" s="4">
        <v>6.34</v>
      </c>
      <c r="E34" s="4">
        <v>4.88</v>
      </c>
      <c r="F34" s="4">
        <v>4.88</v>
      </c>
      <c r="G34" s="4">
        <v>4.3899999999999997</v>
      </c>
      <c r="H34" s="4">
        <v>5.37</v>
      </c>
      <c r="I34" s="4">
        <v>8.2899999999999991</v>
      </c>
      <c r="J34" s="4">
        <v>6.83</v>
      </c>
      <c r="K34" s="4">
        <v>4.88</v>
      </c>
    </row>
    <row r="35" spans="1:11">
      <c r="A35" s="3">
        <v>2</v>
      </c>
      <c r="B35" s="4">
        <v>5</v>
      </c>
      <c r="C35" s="4">
        <v>5.37</v>
      </c>
      <c r="D35" s="4">
        <v>5.37</v>
      </c>
      <c r="E35" s="4">
        <v>4.88</v>
      </c>
      <c r="F35" s="4">
        <v>5.37</v>
      </c>
      <c r="G35" s="4">
        <v>5.85</v>
      </c>
      <c r="H35" s="4">
        <v>4.3899999999999997</v>
      </c>
      <c r="I35" s="4">
        <v>8.2899999999999991</v>
      </c>
      <c r="J35" s="4">
        <v>5.37</v>
      </c>
      <c r="K35" s="4">
        <v>5.85</v>
      </c>
    </row>
    <row r="36" spans="1:11">
      <c r="A36" s="3">
        <v>3</v>
      </c>
      <c r="B36" s="4">
        <v>10</v>
      </c>
      <c r="C36" s="4">
        <v>7.32</v>
      </c>
      <c r="D36" s="4">
        <v>3.9</v>
      </c>
      <c r="E36" s="4">
        <v>3.9</v>
      </c>
      <c r="F36" s="4">
        <v>6.34</v>
      </c>
      <c r="G36" s="4">
        <v>5.85</v>
      </c>
      <c r="H36" s="4">
        <v>5.85</v>
      </c>
      <c r="I36" s="4">
        <v>8.2899999999999991</v>
      </c>
      <c r="J36" s="4">
        <v>8.7799999999999994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5.85</v>
      </c>
      <c r="E37" s="4">
        <v>5.85</v>
      </c>
      <c r="F37" s="4">
        <v>7.8</v>
      </c>
      <c r="G37" s="4">
        <v>5.37</v>
      </c>
      <c r="H37" s="4">
        <v>3.9</v>
      </c>
      <c r="I37" s="4">
        <v>7.8</v>
      </c>
      <c r="J37" s="4">
        <v>8.2899999999999991</v>
      </c>
      <c r="K37" s="4">
        <v>7.8</v>
      </c>
    </row>
    <row r="38" spans="1:11">
      <c r="A38" s="3">
        <v>5</v>
      </c>
      <c r="B38" s="4">
        <v>30</v>
      </c>
      <c r="C38" s="4">
        <v>5.37</v>
      </c>
      <c r="D38" s="4">
        <v>6.34</v>
      </c>
      <c r="E38" s="4">
        <v>5.37</v>
      </c>
      <c r="F38" s="4">
        <v>5.37</v>
      </c>
      <c r="G38" s="4">
        <v>7.8</v>
      </c>
      <c r="H38" s="4">
        <v>8.7799999999999994</v>
      </c>
      <c r="I38" s="4">
        <v>8.7799999999999994</v>
      </c>
      <c r="J38" s="4">
        <v>14.63</v>
      </c>
      <c r="K38" s="4">
        <v>4.88</v>
      </c>
    </row>
    <row r="39" spans="1:11">
      <c r="A39" s="3">
        <v>6</v>
      </c>
      <c r="B39" s="4">
        <v>40</v>
      </c>
      <c r="C39" s="4">
        <v>8.7799999999999994</v>
      </c>
      <c r="D39" s="4">
        <v>11.71</v>
      </c>
      <c r="E39" s="4">
        <v>9.27</v>
      </c>
      <c r="F39" s="4">
        <v>9.27</v>
      </c>
      <c r="G39" s="4">
        <v>9.27</v>
      </c>
      <c r="H39" s="4">
        <v>9.76</v>
      </c>
      <c r="I39" s="4">
        <v>11.71</v>
      </c>
      <c r="J39" s="4">
        <v>14.63</v>
      </c>
      <c r="K39" s="4">
        <v>9.27</v>
      </c>
    </row>
    <row r="40" spans="1:11">
      <c r="A40" s="3">
        <v>7</v>
      </c>
      <c r="B40" s="4">
        <v>50</v>
      </c>
      <c r="C40" s="4">
        <v>46.83</v>
      </c>
      <c r="D40" s="4">
        <v>45.85</v>
      </c>
      <c r="E40" s="4">
        <v>27.32</v>
      </c>
      <c r="F40" s="4">
        <v>42.44</v>
      </c>
      <c r="G40" s="4">
        <v>34.15</v>
      </c>
      <c r="H40" s="4">
        <v>30.73</v>
      </c>
      <c r="I40" s="4">
        <v>45.37</v>
      </c>
      <c r="J40" s="4">
        <v>27.8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4.3899999999999997</v>
      </c>
      <c r="D43" s="4">
        <v>4.3899999999999997</v>
      </c>
      <c r="E43" s="4">
        <v>4.88</v>
      </c>
      <c r="F43" s="4">
        <v>4.3899999999999997</v>
      </c>
      <c r="G43" s="4">
        <v>4.88</v>
      </c>
      <c r="H43" s="4">
        <v>4.88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4.3899999999999997</v>
      </c>
      <c r="D44" s="4">
        <v>3.9</v>
      </c>
      <c r="E44" s="4">
        <v>4.3899999999999997</v>
      </c>
      <c r="F44" s="4">
        <v>2.93</v>
      </c>
      <c r="G44" s="4">
        <v>3.9</v>
      </c>
      <c r="H44" s="4">
        <v>4.3899999999999997</v>
      </c>
      <c r="I44" s="4">
        <v>3.9</v>
      </c>
      <c r="J44" s="4">
        <v>3.9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3.41</v>
      </c>
      <c r="E45" s="4">
        <v>2.93</v>
      </c>
      <c r="F45" s="4">
        <v>6.34</v>
      </c>
      <c r="G45" s="4">
        <v>5.37</v>
      </c>
      <c r="H45" s="4">
        <v>4.88</v>
      </c>
      <c r="I45" s="4">
        <v>5.85</v>
      </c>
      <c r="J45" s="4">
        <v>5.37</v>
      </c>
      <c r="K45" s="4">
        <v>5.85</v>
      </c>
    </row>
    <row r="46" spans="1:11">
      <c r="A46" s="3">
        <v>3</v>
      </c>
      <c r="B46" s="4">
        <v>10</v>
      </c>
      <c r="C46" s="4">
        <v>7.32</v>
      </c>
      <c r="D46" s="4">
        <v>8.2899999999999991</v>
      </c>
      <c r="E46" s="4">
        <v>6.34</v>
      </c>
      <c r="F46" s="4">
        <v>3.9</v>
      </c>
      <c r="G46" s="4">
        <v>4.3899999999999997</v>
      </c>
      <c r="H46" s="4">
        <v>3.9</v>
      </c>
      <c r="I46" s="4">
        <v>4.88</v>
      </c>
      <c r="J46" s="4">
        <v>6.34</v>
      </c>
      <c r="K46" s="4">
        <v>5.85</v>
      </c>
    </row>
    <row r="47" spans="1:11">
      <c r="A47" s="3">
        <v>4</v>
      </c>
      <c r="B47" s="4">
        <v>20</v>
      </c>
      <c r="C47" s="4">
        <v>7.8</v>
      </c>
      <c r="D47" s="4">
        <v>4.88</v>
      </c>
      <c r="E47" s="4">
        <v>6.83</v>
      </c>
      <c r="F47" s="4">
        <v>6.83</v>
      </c>
      <c r="G47" s="4">
        <v>3.9</v>
      </c>
      <c r="H47" s="4">
        <v>5.85</v>
      </c>
      <c r="I47" s="4">
        <v>6.34</v>
      </c>
      <c r="J47" s="4">
        <v>9.76</v>
      </c>
      <c r="K47" s="4">
        <v>6.83</v>
      </c>
    </row>
    <row r="48" spans="1:11">
      <c r="A48" s="3">
        <v>5</v>
      </c>
      <c r="B48" s="4">
        <v>30</v>
      </c>
      <c r="C48" s="4">
        <v>6.34</v>
      </c>
      <c r="D48" s="4">
        <v>5.37</v>
      </c>
      <c r="E48" s="4">
        <v>6.34</v>
      </c>
      <c r="F48" s="4">
        <v>4.88</v>
      </c>
      <c r="G48" s="4">
        <v>7.8</v>
      </c>
      <c r="H48" s="4">
        <v>9.27</v>
      </c>
      <c r="I48" s="4">
        <v>7.8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6.83</v>
      </c>
      <c r="D49" s="4">
        <v>5.37</v>
      </c>
      <c r="E49" s="4">
        <v>6.83</v>
      </c>
      <c r="F49" s="4">
        <v>5.37</v>
      </c>
      <c r="G49" s="4">
        <v>8.2899999999999991</v>
      </c>
      <c r="H49" s="4">
        <v>8.2899999999999991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25.37</v>
      </c>
      <c r="D50" s="4">
        <v>35.119999999999997</v>
      </c>
      <c r="E50" s="4">
        <v>25.85</v>
      </c>
      <c r="F50" s="4">
        <v>24.88</v>
      </c>
      <c r="G50" s="4">
        <v>33.17</v>
      </c>
      <c r="H50" s="4">
        <v>48.78</v>
      </c>
      <c r="I50" s="4">
        <v>17.559999999999999</v>
      </c>
      <c r="J50" s="4">
        <v>51.22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5.37</v>
      </c>
      <c r="D53" s="4">
        <v>5.37</v>
      </c>
      <c r="E53" s="4">
        <v>3.9</v>
      </c>
      <c r="F53" s="4">
        <v>5.37</v>
      </c>
      <c r="G53" s="4">
        <v>6.34</v>
      </c>
      <c r="H53" s="4">
        <v>5.37</v>
      </c>
      <c r="I53" s="4">
        <v>6.34</v>
      </c>
      <c r="J53" s="4">
        <v>5.37</v>
      </c>
      <c r="K53" s="4">
        <v>5.85</v>
      </c>
    </row>
    <row r="54" spans="1:11">
      <c r="A54" s="3">
        <v>1</v>
      </c>
      <c r="B54" s="4">
        <v>2</v>
      </c>
      <c r="C54" s="4">
        <v>5.37</v>
      </c>
      <c r="D54" s="4">
        <v>5.37</v>
      </c>
      <c r="E54" s="4">
        <v>4.3899999999999997</v>
      </c>
      <c r="F54" s="4">
        <v>5.37</v>
      </c>
      <c r="G54" s="4">
        <v>4.3899999999999997</v>
      </c>
      <c r="H54" s="4">
        <v>3.9</v>
      </c>
      <c r="I54" s="4">
        <v>8.2899999999999991</v>
      </c>
      <c r="J54" s="4">
        <v>5.37</v>
      </c>
      <c r="K54" s="4">
        <v>4.3899999999999997</v>
      </c>
    </row>
    <row r="55" spans="1:11">
      <c r="A55" s="3">
        <v>2</v>
      </c>
      <c r="B55" s="4">
        <v>5</v>
      </c>
      <c r="C55" s="4">
        <v>6.34</v>
      </c>
      <c r="D55" s="4">
        <v>5.85</v>
      </c>
      <c r="E55" s="4">
        <v>4.88</v>
      </c>
      <c r="F55" s="4">
        <v>6.34</v>
      </c>
      <c r="G55" s="4">
        <v>5.37</v>
      </c>
      <c r="H55" s="4">
        <v>6.83</v>
      </c>
      <c r="I55" s="4">
        <v>6.83</v>
      </c>
      <c r="J55" s="4">
        <v>10.73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5.37</v>
      </c>
      <c r="E56" s="4">
        <v>5.85</v>
      </c>
      <c r="F56" s="4">
        <v>5.85</v>
      </c>
      <c r="G56" s="4">
        <v>5.85</v>
      </c>
      <c r="H56" s="4">
        <v>6.83</v>
      </c>
      <c r="I56" s="4">
        <v>7.32</v>
      </c>
      <c r="J56" s="4">
        <v>7.32</v>
      </c>
      <c r="K56" s="4">
        <v>6.34</v>
      </c>
    </row>
    <row r="57" spans="1:11">
      <c r="A57" s="3">
        <v>4</v>
      </c>
      <c r="B57" s="4">
        <v>20</v>
      </c>
      <c r="C57" s="4">
        <v>4.88</v>
      </c>
      <c r="D57" s="4">
        <v>4.88</v>
      </c>
      <c r="E57" s="4">
        <v>4.88</v>
      </c>
      <c r="F57" s="4">
        <v>5.85</v>
      </c>
      <c r="G57" s="4">
        <v>6.34</v>
      </c>
      <c r="H57" s="4">
        <v>4.88</v>
      </c>
      <c r="I57" s="4">
        <v>7.8</v>
      </c>
      <c r="J57" s="4">
        <v>8.7799999999999994</v>
      </c>
      <c r="K57" s="4">
        <v>5.85</v>
      </c>
    </row>
    <row r="58" spans="1:11">
      <c r="A58" s="3">
        <v>5</v>
      </c>
      <c r="B58" s="4">
        <v>30</v>
      </c>
      <c r="C58" s="4">
        <v>5.37</v>
      </c>
      <c r="D58" s="4">
        <v>4.3899999999999997</v>
      </c>
      <c r="E58" s="4">
        <v>4.3899999999999997</v>
      </c>
      <c r="F58" s="4">
        <v>6.34</v>
      </c>
      <c r="G58" s="4">
        <v>5.37</v>
      </c>
      <c r="H58" s="4">
        <v>8.2899999999999991</v>
      </c>
      <c r="I58" s="4">
        <v>8.2899999999999991</v>
      </c>
      <c r="J58" s="4">
        <v>7.32</v>
      </c>
      <c r="K58" s="4">
        <v>6.34</v>
      </c>
    </row>
    <row r="59" spans="1:11">
      <c r="A59" s="3">
        <v>6</v>
      </c>
      <c r="B59" s="4">
        <v>40</v>
      </c>
      <c r="C59" s="4">
        <v>7.8</v>
      </c>
      <c r="D59" s="4">
        <v>4.3899999999999997</v>
      </c>
      <c r="E59" s="4">
        <v>5.85</v>
      </c>
      <c r="F59" s="4">
        <v>6.34</v>
      </c>
      <c r="G59" s="4">
        <v>10.73</v>
      </c>
      <c r="H59" s="4">
        <v>9.27</v>
      </c>
      <c r="I59" s="4">
        <v>9.76</v>
      </c>
      <c r="J59" s="4">
        <v>7.8</v>
      </c>
      <c r="K59" s="4">
        <v>9.76</v>
      </c>
    </row>
    <row r="60" spans="1:11">
      <c r="A60" s="3">
        <v>7</v>
      </c>
      <c r="B60" s="4">
        <v>50</v>
      </c>
      <c r="C60" s="4">
        <v>16.59</v>
      </c>
      <c r="D60" s="4">
        <v>23.41</v>
      </c>
      <c r="E60" s="4">
        <v>17.559999999999999</v>
      </c>
      <c r="F60" s="4">
        <v>19.02</v>
      </c>
      <c r="G60" s="4">
        <v>20</v>
      </c>
      <c r="H60" s="4">
        <v>20</v>
      </c>
      <c r="I60" s="4">
        <v>10.24</v>
      </c>
      <c r="J60" s="4">
        <v>24.39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6.34</v>
      </c>
      <c r="D63" s="4">
        <v>6.34</v>
      </c>
      <c r="E63" s="4">
        <v>5.85</v>
      </c>
      <c r="F63" s="4">
        <v>4.88</v>
      </c>
      <c r="G63" s="4">
        <v>6.83</v>
      </c>
      <c r="H63" s="4">
        <v>4.88</v>
      </c>
      <c r="I63" s="4">
        <v>6.34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6.34</v>
      </c>
      <c r="D64" s="4">
        <v>6.34</v>
      </c>
      <c r="E64" s="4">
        <v>6.34</v>
      </c>
      <c r="F64" s="4">
        <v>5.37</v>
      </c>
      <c r="G64" s="4">
        <v>6.34</v>
      </c>
      <c r="H64" s="4">
        <v>3.9</v>
      </c>
      <c r="I64" s="4">
        <v>5.85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6.34</v>
      </c>
      <c r="D65" s="4">
        <v>6.34</v>
      </c>
      <c r="E65" s="4">
        <v>5.37</v>
      </c>
      <c r="F65" s="4">
        <v>5.85</v>
      </c>
      <c r="G65" s="4">
        <v>5.85</v>
      </c>
      <c r="H65" s="4">
        <v>5.85</v>
      </c>
      <c r="I65" s="4">
        <v>6.83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5.85</v>
      </c>
      <c r="D66" s="4">
        <v>5.85</v>
      </c>
      <c r="E66" s="4">
        <v>9.27</v>
      </c>
      <c r="F66" s="4">
        <v>5.37</v>
      </c>
      <c r="G66" s="4">
        <v>5.85</v>
      </c>
      <c r="H66" s="4">
        <v>7.32</v>
      </c>
      <c r="I66" s="4">
        <v>8.2899999999999991</v>
      </c>
      <c r="J66" s="4">
        <v>7.32</v>
      </c>
      <c r="K66" s="4">
        <v>4.88</v>
      </c>
    </row>
    <row r="67" spans="1:11">
      <c r="A67" s="3">
        <v>4</v>
      </c>
      <c r="B67" s="4">
        <v>20</v>
      </c>
      <c r="C67" s="4">
        <v>7.8</v>
      </c>
      <c r="D67" s="4">
        <v>7.8</v>
      </c>
      <c r="E67" s="4">
        <v>8.2899999999999991</v>
      </c>
      <c r="F67" s="4">
        <v>8.2899999999999991</v>
      </c>
      <c r="G67" s="4">
        <v>8.2899999999999991</v>
      </c>
      <c r="H67" s="4">
        <v>8.2899999999999991</v>
      </c>
      <c r="I67" s="4">
        <v>8.7799999999999994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6.34</v>
      </c>
      <c r="D68" s="4">
        <v>5.85</v>
      </c>
      <c r="E68" s="4">
        <v>5.85</v>
      </c>
      <c r="F68" s="4">
        <v>6.34</v>
      </c>
      <c r="G68" s="4">
        <v>4.88</v>
      </c>
      <c r="H68" s="4">
        <v>9.27</v>
      </c>
      <c r="I68" s="4">
        <v>7.32</v>
      </c>
      <c r="J68" s="4">
        <v>6.34</v>
      </c>
      <c r="K68" s="4">
        <v>7.8</v>
      </c>
    </row>
    <row r="69" spans="1:11">
      <c r="A69" s="3">
        <v>6</v>
      </c>
      <c r="B69" s="4">
        <v>40</v>
      </c>
      <c r="C69" s="4">
        <v>5.85</v>
      </c>
      <c r="D69" s="4">
        <v>7.8</v>
      </c>
      <c r="E69" s="4">
        <v>9.27</v>
      </c>
      <c r="F69" s="4">
        <v>9.27</v>
      </c>
      <c r="G69" s="4">
        <v>9.27</v>
      </c>
      <c r="H69" s="4">
        <v>6.83</v>
      </c>
      <c r="I69" s="4">
        <v>6.83</v>
      </c>
      <c r="J69" s="4">
        <v>10.73</v>
      </c>
      <c r="K69" s="4">
        <v>10.24</v>
      </c>
    </row>
    <row r="70" spans="1:11">
      <c r="A70" s="3">
        <v>7</v>
      </c>
      <c r="B70" s="4">
        <v>50</v>
      </c>
      <c r="C70" s="4">
        <v>27.32</v>
      </c>
      <c r="D70" s="4">
        <v>24.39</v>
      </c>
      <c r="E70" s="4">
        <v>22.44</v>
      </c>
      <c r="F70" s="4">
        <v>30.24</v>
      </c>
      <c r="G70" s="4">
        <v>18.54</v>
      </c>
      <c r="H70" s="4">
        <v>22.44</v>
      </c>
      <c r="I70" s="4">
        <v>25.37</v>
      </c>
      <c r="J70" s="4">
        <v>30.73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5.85</v>
      </c>
      <c r="D73" s="4">
        <v>7.8</v>
      </c>
      <c r="E73" s="4">
        <v>7.32</v>
      </c>
      <c r="F73" s="4">
        <v>6.34</v>
      </c>
      <c r="G73" s="4">
        <v>8.7799999999999994</v>
      </c>
      <c r="H73" s="4">
        <v>8.7799999999999994</v>
      </c>
      <c r="I73" s="4">
        <v>8.2899999999999991</v>
      </c>
      <c r="J73" s="4">
        <v>5.37</v>
      </c>
      <c r="K73" s="4">
        <v>4.3899999999999997</v>
      </c>
    </row>
    <row r="74" spans="1:11">
      <c r="A74" s="3">
        <v>1</v>
      </c>
      <c r="B74" s="4">
        <v>2</v>
      </c>
      <c r="C74" s="4">
        <v>5.85</v>
      </c>
      <c r="D74" s="4">
        <v>6.83</v>
      </c>
      <c r="E74" s="4">
        <v>7.8</v>
      </c>
      <c r="F74" s="4">
        <v>6.34</v>
      </c>
      <c r="G74" s="4">
        <v>6.34</v>
      </c>
      <c r="H74" s="4">
        <v>7.32</v>
      </c>
      <c r="I74" s="4">
        <v>6.34</v>
      </c>
      <c r="J74" s="4">
        <v>7.32</v>
      </c>
      <c r="K74" s="4">
        <v>4.3899999999999997</v>
      </c>
    </row>
    <row r="75" spans="1:11">
      <c r="A75" s="3">
        <v>2</v>
      </c>
      <c r="B75" s="4">
        <v>5</v>
      </c>
      <c r="C75" s="4">
        <v>7.32</v>
      </c>
      <c r="D75" s="4">
        <v>8.2899999999999991</v>
      </c>
      <c r="E75" s="4">
        <v>7.8</v>
      </c>
      <c r="F75" s="4">
        <v>6.83</v>
      </c>
      <c r="G75" s="4">
        <v>6.34</v>
      </c>
      <c r="H75" s="4">
        <v>6.83</v>
      </c>
      <c r="I75" s="4">
        <v>6.83</v>
      </c>
      <c r="J75" s="4">
        <v>6.83</v>
      </c>
      <c r="K75" s="4">
        <v>4.3899999999999997</v>
      </c>
    </row>
    <row r="76" spans="1:11">
      <c r="A76" s="3">
        <v>3</v>
      </c>
      <c r="B76" s="4">
        <v>10</v>
      </c>
      <c r="C76" s="4">
        <v>8.2899999999999991</v>
      </c>
      <c r="D76" s="4">
        <v>8.2899999999999991</v>
      </c>
      <c r="E76" s="4">
        <v>8.2899999999999991</v>
      </c>
      <c r="F76" s="4">
        <v>8.2899999999999991</v>
      </c>
      <c r="G76" s="4">
        <v>8.2899999999999991</v>
      </c>
      <c r="H76" s="4">
        <v>6.34</v>
      </c>
      <c r="I76" s="4">
        <v>5.85</v>
      </c>
      <c r="J76" s="4">
        <v>7.32</v>
      </c>
      <c r="K76" s="4">
        <v>4.3899999999999997</v>
      </c>
    </row>
    <row r="77" spans="1:11">
      <c r="A77" s="3">
        <v>4</v>
      </c>
      <c r="B77" s="4">
        <v>20</v>
      </c>
      <c r="C77" s="4">
        <v>5.37</v>
      </c>
      <c r="D77" s="4">
        <v>7.32</v>
      </c>
      <c r="E77" s="4">
        <v>4.88</v>
      </c>
      <c r="F77" s="4">
        <v>6.34</v>
      </c>
      <c r="G77" s="4">
        <v>6.34</v>
      </c>
      <c r="H77" s="4">
        <v>8.2899999999999991</v>
      </c>
      <c r="I77" s="4">
        <v>8.7799999999999994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7.8</v>
      </c>
      <c r="D78" s="4">
        <v>4.88</v>
      </c>
      <c r="E78" s="4">
        <v>6.34</v>
      </c>
      <c r="F78" s="4">
        <v>7.32</v>
      </c>
      <c r="G78" s="4">
        <v>7.32</v>
      </c>
      <c r="H78" s="4">
        <v>8.2899999999999991</v>
      </c>
      <c r="I78" s="4">
        <v>8.7799999999999994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7.32</v>
      </c>
      <c r="D79" s="4">
        <v>6.34</v>
      </c>
      <c r="E79" s="4">
        <v>4.88</v>
      </c>
      <c r="F79" s="4">
        <v>6.34</v>
      </c>
      <c r="G79" s="4">
        <v>14.63</v>
      </c>
      <c r="H79" s="4">
        <v>14.63</v>
      </c>
      <c r="I79" s="4">
        <v>14.63</v>
      </c>
      <c r="J79" s="4">
        <v>16.59</v>
      </c>
      <c r="K79" s="4">
        <v>14.63</v>
      </c>
    </row>
    <row r="80" spans="1:11">
      <c r="A80" s="3">
        <v>7</v>
      </c>
      <c r="B80" s="4">
        <v>50</v>
      </c>
      <c r="C80" s="4">
        <v>9.76</v>
      </c>
      <c r="D80" s="4">
        <v>13.66</v>
      </c>
      <c r="E80" s="4">
        <v>17.559999999999999</v>
      </c>
      <c r="F80" s="4">
        <v>17.559999999999999</v>
      </c>
      <c r="G80" s="4">
        <v>18.05</v>
      </c>
      <c r="H80" s="4">
        <v>19.02</v>
      </c>
      <c r="I80" s="4">
        <v>16.59</v>
      </c>
      <c r="J80" s="4">
        <v>19.510000000000002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5.85</v>
      </c>
      <c r="D83" s="4">
        <v>5.37</v>
      </c>
      <c r="E83" s="4">
        <v>2.93</v>
      </c>
      <c r="F83" s="4">
        <v>2.93</v>
      </c>
      <c r="G83" s="4">
        <v>4.88</v>
      </c>
      <c r="H83" s="4">
        <v>4.88</v>
      </c>
      <c r="I83" s="4">
        <v>10.24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5.85</v>
      </c>
      <c r="D84" s="4">
        <v>5.85</v>
      </c>
      <c r="E84" s="4">
        <v>2.44</v>
      </c>
      <c r="F84" s="4">
        <v>2.44</v>
      </c>
      <c r="G84" s="4">
        <v>4.88</v>
      </c>
      <c r="H84" s="4">
        <v>4.88</v>
      </c>
      <c r="I84" s="4">
        <v>10.24</v>
      </c>
      <c r="J84" s="4">
        <v>3.9</v>
      </c>
      <c r="K84" s="4">
        <v>2.93</v>
      </c>
    </row>
    <row r="85" spans="1:11">
      <c r="A85" s="3">
        <v>2</v>
      </c>
      <c r="B85" s="4">
        <v>5</v>
      </c>
      <c r="C85" s="4">
        <v>6.34</v>
      </c>
      <c r="D85" s="4">
        <v>5.37</v>
      </c>
      <c r="E85" s="4">
        <v>3.41</v>
      </c>
      <c r="F85" s="4">
        <v>1.95</v>
      </c>
      <c r="G85" s="4">
        <v>4.3899999999999997</v>
      </c>
      <c r="H85" s="4">
        <v>4.88</v>
      </c>
      <c r="I85" s="4">
        <v>9.76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5.85</v>
      </c>
      <c r="D86" s="4">
        <v>6.34</v>
      </c>
      <c r="E86" s="4">
        <v>4.3899999999999997</v>
      </c>
      <c r="F86" s="4">
        <v>4.88</v>
      </c>
      <c r="G86" s="4">
        <v>5.85</v>
      </c>
      <c r="H86" s="4">
        <v>6.34</v>
      </c>
      <c r="I86" s="4">
        <v>10.24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4.88</v>
      </c>
      <c r="D87" s="4">
        <v>4.88</v>
      </c>
      <c r="E87" s="4">
        <v>4.88</v>
      </c>
      <c r="F87" s="4">
        <v>4.88</v>
      </c>
      <c r="G87" s="4">
        <v>6.83</v>
      </c>
      <c r="H87" s="4">
        <v>6.34</v>
      </c>
      <c r="I87" s="4">
        <v>3.9</v>
      </c>
      <c r="J87" s="4">
        <v>4.3899999999999997</v>
      </c>
      <c r="K87" s="4">
        <v>5.85</v>
      </c>
    </row>
    <row r="88" spans="1:11">
      <c r="A88" s="3">
        <v>5</v>
      </c>
      <c r="B88" s="4">
        <v>30</v>
      </c>
      <c r="C88" s="4">
        <v>8.2899999999999991</v>
      </c>
      <c r="D88" s="4">
        <v>7.8</v>
      </c>
      <c r="E88" s="4">
        <v>8.2899999999999991</v>
      </c>
      <c r="F88" s="4">
        <v>6.83</v>
      </c>
      <c r="G88" s="4">
        <v>7.32</v>
      </c>
      <c r="H88" s="4">
        <v>6.34</v>
      </c>
      <c r="I88" s="4">
        <v>7.32</v>
      </c>
      <c r="J88" s="4">
        <v>10.24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11.71</v>
      </c>
      <c r="E89" s="4">
        <v>11.71</v>
      </c>
      <c r="F89" s="4">
        <v>9.27</v>
      </c>
      <c r="G89" s="4">
        <v>16.100000000000001</v>
      </c>
      <c r="H89" s="4">
        <v>7.8</v>
      </c>
      <c r="I89" s="4">
        <v>7.8</v>
      </c>
      <c r="J89" s="4">
        <v>10.24</v>
      </c>
      <c r="K89" s="4">
        <v>7.8</v>
      </c>
    </row>
    <row r="90" spans="1:11">
      <c r="A90" s="3">
        <v>7</v>
      </c>
      <c r="B90" s="4">
        <v>50</v>
      </c>
      <c r="C90" s="4">
        <v>25.37</v>
      </c>
      <c r="D90" s="4">
        <v>24.88</v>
      </c>
      <c r="E90" s="4">
        <v>17.559999999999999</v>
      </c>
      <c r="F90" s="4">
        <v>18.05</v>
      </c>
      <c r="G90" s="4">
        <v>11.71</v>
      </c>
      <c r="H90" s="4">
        <v>14.15</v>
      </c>
      <c r="I90" s="4">
        <v>31.22</v>
      </c>
      <c r="J90" s="4">
        <v>11.71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5.37</v>
      </c>
      <c r="D93" s="4">
        <v>4.3899999999999997</v>
      </c>
      <c r="E93" s="4">
        <v>6.83</v>
      </c>
      <c r="F93" s="4">
        <v>6.83</v>
      </c>
      <c r="G93" s="4">
        <v>6.83</v>
      </c>
      <c r="H93" s="4">
        <v>2.44</v>
      </c>
      <c r="I93" s="4">
        <v>3.9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6.83</v>
      </c>
      <c r="F94" s="4">
        <v>6.83</v>
      </c>
      <c r="G94" s="4">
        <v>2.44</v>
      </c>
      <c r="H94" s="4">
        <v>4.88</v>
      </c>
      <c r="I94" s="4">
        <v>3.9</v>
      </c>
      <c r="J94" s="4">
        <v>5.37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4.3899999999999997</v>
      </c>
      <c r="E95" s="4">
        <v>6.83</v>
      </c>
      <c r="F95" s="4">
        <v>6.34</v>
      </c>
      <c r="G95" s="4">
        <v>4.3899999999999997</v>
      </c>
      <c r="H95" s="4">
        <v>4.88</v>
      </c>
      <c r="I95" s="4">
        <v>7.32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6.34</v>
      </c>
      <c r="D96" s="4">
        <v>5.37</v>
      </c>
      <c r="E96" s="4">
        <v>5.37</v>
      </c>
      <c r="F96" s="4">
        <v>6.83</v>
      </c>
      <c r="G96" s="4">
        <v>6.83</v>
      </c>
      <c r="H96" s="4">
        <v>5.37</v>
      </c>
      <c r="I96" s="4">
        <v>6.34</v>
      </c>
      <c r="J96" s="4">
        <v>6.83</v>
      </c>
      <c r="K96" s="4">
        <v>5.85</v>
      </c>
    </row>
    <row r="97" spans="1:11">
      <c r="A97" s="3">
        <v>4</v>
      </c>
      <c r="B97" s="4">
        <v>20</v>
      </c>
      <c r="C97" s="4">
        <v>6.34</v>
      </c>
      <c r="D97" s="4">
        <v>5.85</v>
      </c>
      <c r="E97" s="4">
        <v>6.34</v>
      </c>
      <c r="F97" s="4">
        <v>6.83</v>
      </c>
      <c r="G97" s="4">
        <v>6.83</v>
      </c>
      <c r="H97" s="4">
        <v>7.8</v>
      </c>
      <c r="I97" s="4">
        <v>8.7799999999999994</v>
      </c>
      <c r="J97" s="4">
        <v>8.7799999999999994</v>
      </c>
      <c r="K97" s="4">
        <v>5.37</v>
      </c>
    </row>
    <row r="98" spans="1:11">
      <c r="A98" s="3">
        <v>5</v>
      </c>
      <c r="B98" s="4">
        <v>30</v>
      </c>
      <c r="C98" s="4">
        <v>5.85</v>
      </c>
      <c r="D98" s="4">
        <v>5.85</v>
      </c>
      <c r="E98" s="4">
        <v>4.88</v>
      </c>
      <c r="F98" s="4">
        <v>7.8</v>
      </c>
      <c r="G98" s="4">
        <v>9.27</v>
      </c>
      <c r="H98" s="4">
        <v>8.2899999999999991</v>
      </c>
      <c r="I98" s="4">
        <v>7.8</v>
      </c>
      <c r="J98" s="4">
        <v>8.7799999999999994</v>
      </c>
      <c r="K98" s="4">
        <v>8.7799999999999994</v>
      </c>
    </row>
    <row r="99" spans="1:11">
      <c r="A99" s="3">
        <v>6</v>
      </c>
      <c r="B99" s="4">
        <v>40</v>
      </c>
      <c r="C99" s="4">
        <v>9.76</v>
      </c>
      <c r="D99" s="4">
        <v>11.22</v>
      </c>
      <c r="E99" s="4">
        <v>7.8</v>
      </c>
      <c r="F99" s="4">
        <v>8.2899999999999991</v>
      </c>
      <c r="G99" s="4">
        <v>7.32</v>
      </c>
      <c r="H99" s="4">
        <v>7.8</v>
      </c>
      <c r="I99" s="4">
        <v>4.88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17.559999999999999</v>
      </c>
      <c r="D100" s="4">
        <v>20</v>
      </c>
      <c r="E100" s="4">
        <v>20</v>
      </c>
      <c r="F100" s="4">
        <v>22.93</v>
      </c>
      <c r="G100" s="4">
        <v>69.760000000000005</v>
      </c>
      <c r="H100" s="4">
        <v>22.93</v>
      </c>
      <c r="I100" s="4">
        <v>39.51</v>
      </c>
      <c r="J100" s="4">
        <v>21.95</v>
      </c>
      <c r="K100" s="4">
        <v>17.559999999999999</v>
      </c>
    </row>
  </sheetData>
  <conditionalFormatting sqref="M3:T10">
    <cfRule type="cellIs" dxfId="136" priority="1" operator="lessThan">
      <formula>$U3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F755-C82F-411C-8D2F-2B287A719290}">
  <dimension ref="A1:AD100"/>
  <sheetViews>
    <sheetView topLeftCell="D1" workbookViewId="0">
      <selection activeCell="W12" sqref="W12:AD12"/>
    </sheetView>
  </sheetViews>
  <sheetFormatPr defaultRowHeight="14.4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1.4634149999999999</v>
      </c>
      <c r="I3" s="4">
        <v>1.4634149999999999</v>
      </c>
      <c r="J3" s="4">
        <v>1.4634149999999999</v>
      </c>
      <c r="K3" s="4">
        <v>1.95122</v>
      </c>
      <c r="L3" s="5">
        <v>0</v>
      </c>
      <c r="M3">
        <f>SUM(C3,C13,C23,C43,C53,C63,C73,C83,C93)/10</f>
        <v>2.5853659999999996</v>
      </c>
      <c r="N3">
        <f t="shared" ref="N3:U10" si="0">SUM(D3,D13,D23,D43,D53,D63,D73,D83,D93)/10</f>
        <v>2.5853659000000002</v>
      </c>
      <c r="O3">
        <f t="shared" si="0"/>
        <v>2.5853658999999998</v>
      </c>
      <c r="P3">
        <f t="shared" si="0"/>
        <v>2.5853659000000002</v>
      </c>
      <c r="Q3">
        <f t="shared" si="0"/>
        <v>2.5365853999999999</v>
      </c>
      <c r="R3">
        <f t="shared" si="0"/>
        <v>2.5365853999999999</v>
      </c>
      <c r="S3">
        <f t="shared" si="0"/>
        <v>2.7317073999999999</v>
      </c>
      <c r="T3">
        <f t="shared" si="0"/>
        <v>2.6341463000000003</v>
      </c>
      <c r="U3">
        <f>SUM(K3,K13,K23,K43,K53,K63,K73,K83,K93)/10</f>
        <v>3.2682926000000001</v>
      </c>
      <c r="W3">
        <f>$U3-M3</f>
        <v>0.68292660000000049</v>
      </c>
      <c r="X3">
        <f t="shared" ref="X3:AD10" si="1">$U3-N3</f>
        <v>0.68292669999999989</v>
      </c>
      <c r="Y3">
        <f t="shared" si="1"/>
        <v>0.68292670000000033</v>
      </c>
      <c r="Z3">
        <f t="shared" si="1"/>
        <v>0.68292669999999989</v>
      </c>
      <c r="AA3">
        <f t="shared" si="1"/>
        <v>0.73170720000000022</v>
      </c>
      <c r="AB3">
        <f t="shared" si="1"/>
        <v>0.73170720000000022</v>
      </c>
      <c r="AC3">
        <f t="shared" si="1"/>
        <v>0.53658520000000021</v>
      </c>
      <c r="AD3">
        <f t="shared" si="1"/>
        <v>0.63414629999999983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0.97560999999999998</v>
      </c>
      <c r="J4" s="4">
        <v>1.95122</v>
      </c>
      <c r="K4" s="4">
        <v>2.4390239999999999</v>
      </c>
      <c r="L4" s="5">
        <v>2</v>
      </c>
      <c r="M4">
        <f t="shared" ref="M4:M10" si="2">SUM(C4,C14,C24,C44,C54,C64,C74,C84,C94)/10</f>
        <v>2.4878051000000001</v>
      </c>
      <c r="N4">
        <f t="shared" si="0"/>
        <v>2.5853660000000001</v>
      </c>
      <c r="O4">
        <f t="shared" si="0"/>
        <v>2.5365855000000002</v>
      </c>
      <c r="P4">
        <f t="shared" si="0"/>
        <v>2.5365855000000002</v>
      </c>
      <c r="Q4">
        <f t="shared" si="0"/>
        <v>2.6341463999999997</v>
      </c>
      <c r="R4">
        <f t="shared" si="0"/>
        <v>2.5853657999999999</v>
      </c>
      <c r="S4">
        <f t="shared" si="0"/>
        <v>2.390244</v>
      </c>
      <c r="T4">
        <f t="shared" si="0"/>
        <v>2.7317074000000003</v>
      </c>
      <c r="U4">
        <f t="shared" si="0"/>
        <v>3.0243901000000002</v>
      </c>
      <c r="W4">
        <f t="shared" ref="W4:X10" si="3">$U4-M4</f>
        <v>0.53658500000000009</v>
      </c>
      <c r="X4">
        <f>$U4-N4</f>
        <v>0.43902410000000014</v>
      </c>
      <c r="Y4">
        <f t="shared" si="1"/>
        <v>0.48780460000000003</v>
      </c>
      <c r="Z4">
        <f t="shared" si="1"/>
        <v>0.48780460000000003</v>
      </c>
      <c r="AA4">
        <f t="shared" si="1"/>
        <v>0.39024370000000053</v>
      </c>
      <c r="AB4">
        <f t="shared" si="1"/>
        <v>0.43902430000000026</v>
      </c>
      <c r="AC4">
        <f t="shared" si="1"/>
        <v>0.63414610000000016</v>
      </c>
      <c r="AD4">
        <f t="shared" si="1"/>
        <v>0.29268269999999985</v>
      </c>
    </row>
    <row r="5" spans="1:30">
      <c r="A5" s="3">
        <v>2</v>
      </c>
      <c r="B5" s="4">
        <v>5</v>
      </c>
      <c r="C5" s="4">
        <v>2.4390239999999999</v>
      </c>
      <c r="D5" s="4">
        <v>2.4390239999999999</v>
      </c>
      <c r="E5" s="4">
        <v>1.4634149999999999</v>
      </c>
      <c r="F5" s="4">
        <v>1.95122</v>
      </c>
      <c r="G5" s="4">
        <v>1.4634149999999999</v>
      </c>
      <c r="H5" s="4">
        <v>1.95122</v>
      </c>
      <c r="I5" s="4">
        <v>1.95122</v>
      </c>
      <c r="J5" s="4">
        <v>1.95122</v>
      </c>
      <c r="K5" s="4">
        <v>1.95122</v>
      </c>
      <c r="L5" s="5">
        <v>5</v>
      </c>
      <c r="M5">
        <f t="shared" si="2"/>
        <v>2.8292682</v>
      </c>
      <c r="N5">
        <f t="shared" si="0"/>
        <v>2.8292682999999998</v>
      </c>
      <c r="O5">
        <f t="shared" si="0"/>
        <v>2.6341464000000001</v>
      </c>
      <c r="P5">
        <f t="shared" si="0"/>
        <v>2.4878049999999998</v>
      </c>
      <c r="Q5">
        <f t="shared" si="0"/>
        <v>2.6829267999999997</v>
      </c>
      <c r="R5">
        <f t="shared" si="0"/>
        <v>2.7804875999999998</v>
      </c>
      <c r="S5">
        <f t="shared" si="0"/>
        <v>3.0243901000000002</v>
      </c>
      <c r="T5">
        <f t="shared" si="0"/>
        <v>3.1219511</v>
      </c>
      <c r="U5">
        <f t="shared" si="0"/>
        <v>3.2682926000000001</v>
      </c>
      <c r="W5">
        <f t="shared" si="3"/>
        <v>0.43902440000000009</v>
      </c>
      <c r="X5">
        <f t="shared" si="3"/>
        <v>0.43902430000000026</v>
      </c>
      <c r="Y5">
        <f t="shared" si="1"/>
        <v>0.63414619999999999</v>
      </c>
      <c r="Z5">
        <f t="shared" si="1"/>
        <v>0.78048760000000028</v>
      </c>
      <c r="AA5">
        <f t="shared" si="1"/>
        <v>0.58536580000000038</v>
      </c>
      <c r="AB5">
        <f t="shared" si="1"/>
        <v>0.48780500000000027</v>
      </c>
      <c r="AC5">
        <f t="shared" si="1"/>
        <v>0.24390249999999991</v>
      </c>
      <c r="AD5">
        <f t="shared" si="1"/>
        <v>0.14634150000000012</v>
      </c>
    </row>
    <row r="6" spans="1:30">
      <c r="A6" s="3">
        <v>3</v>
      </c>
      <c r="B6" s="4">
        <v>10</v>
      </c>
      <c r="C6" s="4">
        <v>0.97560999999999998</v>
      </c>
      <c r="D6" s="4">
        <v>0.97560999999999998</v>
      </c>
      <c r="E6" s="4">
        <v>0.97560999999999998</v>
      </c>
      <c r="F6" s="4">
        <v>1.4634149999999999</v>
      </c>
      <c r="G6" s="4">
        <v>1.95122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>
        <f t="shared" si="2"/>
        <v>2.7804875999999998</v>
      </c>
      <c r="N6">
        <f t="shared" si="0"/>
        <v>2.8292682000000005</v>
      </c>
      <c r="O6">
        <f t="shared" si="0"/>
        <v>2.9756097000000001</v>
      </c>
      <c r="P6">
        <f t="shared" si="0"/>
        <v>2.8292682999999998</v>
      </c>
      <c r="Q6">
        <f t="shared" si="0"/>
        <v>3.0243902</v>
      </c>
      <c r="R6">
        <f t="shared" si="0"/>
        <v>3.1707316000000003</v>
      </c>
      <c r="S6">
        <f t="shared" si="0"/>
        <v>3.3170732999999997</v>
      </c>
      <c r="T6">
        <f t="shared" si="0"/>
        <v>3.1219511999999998</v>
      </c>
      <c r="U6">
        <f t="shared" si="0"/>
        <v>3.1219513000000001</v>
      </c>
      <c r="W6">
        <f t="shared" si="3"/>
        <v>0.34146370000000026</v>
      </c>
      <c r="X6">
        <f t="shared" si="3"/>
        <v>0.29268309999999964</v>
      </c>
      <c r="Y6">
        <f t="shared" si="1"/>
        <v>0.14634159999999996</v>
      </c>
      <c r="Z6">
        <f t="shared" si="1"/>
        <v>0.29268300000000025</v>
      </c>
      <c r="AA6">
        <f t="shared" si="1"/>
        <v>9.7561100000000067E-2</v>
      </c>
      <c r="AB6">
        <f t="shared" si="1"/>
        <v>-4.8780300000000221E-2</v>
      </c>
      <c r="AC6">
        <f t="shared" si="1"/>
        <v>-0.19512199999999957</v>
      </c>
      <c r="AD6">
        <f t="shared" si="1"/>
        <v>1.0000000028043132E-7</v>
      </c>
    </row>
    <row r="7" spans="1:30">
      <c r="A7" s="3">
        <v>4</v>
      </c>
      <c r="B7" s="4">
        <v>20</v>
      </c>
      <c r="C7" s="4">
        <v>1.95122</v>
      </c>
      <c r="D7" s="4">
        <v>2.4390239999999999</v>
      </c>
      <c r="E7" s="4">
        <v>2.4390239999999999</v>
      </c>
      <c r="F7" s="4">
        <v>1.4634149999999999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>
        <f t="shared" si="2"/>
        <v>3.9512195999999995</v>
      </c>
      <c r="N7">
        <f t="shared" si="0"/>
        <v>3.9024389999999998</v>
      </c>
      <c r="O7">
        <f t="shared" si="0"/>
        <v>3.804878</v>
      </c>
      <c r="P7">
        <f t="shared" si="0"/>
        <v>3.7560976000000004</v>
      </c>
      <c r="Q7">
        <f t="shared" si="0"/>
        <v>3.6585367</v>
      </c>
      <c r="R7">
        <f t="shared" si="0"/>
        <v>3.5121951000000005</v>
      </c>
      <c r="S7">
        <f t="shared" si="0"/>
        <v>3.5121951000000005</v>
      </c>
      <c r="T7">
        <f t="shared" si="0"/>
        <v>3.4146342000000005</v>
      </c>
      <c r="U7">
        <f t="shared" si="0"/>
        <v>3.5609757000000002</v>
      </c>
      <c r="W7">
        <f t="shared" si="3"/>
        <v>-0.39024389999999931</v>
      </c>
      <c r="X7">
        <f t="shared" si="3"/>
        <v>-0.34146329999999958</v>
      </c>
      <c r="Y7">
        <f t="shared" si="1"/>
        <v>-0.24390229999999979</v>
      </c>
      <c r="Z7">
        <f t="shared" si="1"/>
        <v>-0.19512190000000018</v>
      </c>
      <c r="AA7">
        <f t="shared" si="1"/>
        <v>-9.7560999999999787E-2</v>
      </c>
      <c r="AB7">
        <f t="shared" si="1"/>
        <v>4.878059999999973E-2</v>
      </c>
      <c r="AC7">
        <f t="shared" si="1"/>
        <v>4.878059999999973E-2</v>
      </c>
      <c r="AD7">
        <f t="shared" si="1"/>
        <v>0.14634149999999968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1.4634149999999999</v>
      </c>
      <c r="F8" s="4">
        <v>1.4634149999999999</v>
      </c>
      <c r="G8" s="4">
        <v>1.4634149999999999</v>
      </c>
      <c r="H8" s="4">
        <v>1.4634149999999999</v>
      </c>
      <c r="I8" s="4">
        <v>1.4634149999999999</v>
      </c>
      <c r="J8" s="4">
        <v>1.95122</v>
      </c>
      <c r="K8" s="4">
        <v>1.4634149999999999</v>
      </c>
      <c r="L8" s="5">
        <v>30</v>
      </c>
      <c r="M8">
        <f t="shared" si="2"/>
        <v>3.6585365000000003</v>
      </c>
      <c r="N8">
        <f t="shared" si="0"/>
        <v>3.7073170000000006</v>
      </c>
      <c r="O8">
        <f t="shared" si="0"/>
        <v>3.8536585000000003</v>
      </c>
      <c r="P8">
        <f t="shared" si="0"/>
        <v>3.7560976000000004</v>
      </c>
      <c r="Q8">
        <f t="shared" si="0"/>
        <v>3.9024391</v>
      </c>
      <c r="R8">
        <f t="shared" si="0"/>
        <v>4.0975610000000007</v>
      </c>
      <c r="S8">
        <f t="shared" si="0"/>
        <v>4.0487805000000003</v>
      </c>
      <c r="T8">
        <f t="shared" si="0"/>
        <v>4.0487805000000003</v>
      </c>
      <c r="U8">
        <f t="shared" si="0"/>
        <v>3.8536586000000002</v>
      </c>
      <c r="W8">
        <f t="shared" si="3"/>
        <v>0.19512209999999985</v>
      </c>
      <c r="X8">
        <f t="shared" si="3"/>
        <v>0.14634159999999952</v>
      </c>
      <c r="Y8">
        <f t="shared" si="1"/>
        <v>9.9999999836342113E-8</v>
      </c>
      <c r="Z8">
        <f t="shared" si="1"/>
        <v>9.7560999999999787E-2</v>
      </c>
      <c r="AA8">
        <f t="shared" si="1"/>
        <v>-4.8780499999999893E-2</v>
      </c>
      <c r="AB8">
        <f t="shared" si="1"/>
        <v>-0.24390240000000052</v>
      </c>
      <c r="AC8">
        <f t="shared" si="1"/>
        <v>-0.19512190000000018</v>
      </c>
      <c r="AD8">
        <f t="shared" si="1"/>
        <v>-0.19512190000000018</v>
      </c>
    </row>
    <row r="9" spans="1:30">
      <c r="A9" s="3">
        <v>6</v>
      </c>
      <c r="B9" s="4">
        <v>40</v>
      </c>
      <c r="C9" s="4">
        <v>2.9268290000000001</v>
      </c>
      <c r="D9" s="4">
        <v>4.8780489999999999</v>
      </c>
      <c r="E9" s="4">
        <v>5.8536590000000004</v>
      </c>
      <c r="F9" s="4">
        <v>3.4146339999999999</v>
      </c>
      <c r="G9" s="4">
        <v>2.9268290000000001</v>
      </c>
      <c r="H9" s="4">
        <v>5.8536590000000004</v>
      </c>
      <c r="I9" s="4">
        <v>3.4146339999999999</v>
      </c>
      <c r="J9" s="4">
        <v>5.8536590000000004</v>
      </c>
      <c r="K9" s="4">
        <v>2.4390239999999999</v>
      </c>
      <c r="L9" s="5">
        <v>40</v>
      </c>
      <c r="M9">
        <f t="shared" si="2"/>
        <v>5.3658537000000006</v>
      </c>
      <c r="N9">
        <f t="shared" si="0"/>
        <v>6.2926829</v>
      </c>
      <c r="O9">
        <f t="shared" si="0"/>
        <v>5.3658536999999997</v>
      </c>
      <c r="P9">
        <f t="shared" si="0"/>
        <v>6.0487804000000001</v>
      </c>
      <c r="Q9">
        <f t="shared" si="0"/>
        <v>5.853658600000001</v>
      </c>
      <c r="R9">
        <f t="shared" si="0"/>
        <v>5.8536584999999999</v>
      </c>
      <c r="S9">
        <f t="shared" si="0"/>
        <v>4.7804878000000004</v>
      </c>
      <c r="T9">
        <f t="shared" si="0"/>
        <v>5.2195122999999999</v>
      </c>
      <c r="U9">
        <f t="shared" si="0"/>
        <v>5.7560975999999995</v>
      </c>
      <c r="W9">
        <f t="shared" si="3"/>
        <v>0.39024389999999887</v>
      </c>
      <c r="X9">
        <f t="shared" si="3"/>
        <v>-0.53658530000000049</v>
      </c>
      <c r="Y9">
        <f t="shared" si="1"/>
        <v>0.39024389999999975</v>
      </c>
      <c r="Z9">
        <f t="shared" si="1"/>
        <v>-0.29268280000000058</v>
      </c>
      <c r="AA9">
        <f t="shared" si="1"/>
        <v>-9.7561000000001563E-2</v>
      </c>
      <c r="AB9">
        <f t="shared" si="1"/>
        <v>-9.7560900000000395E-2</v>
      </c>
      <c r="AC9">
        <f t="shared" si="1"/>
        <v>0.97560979999999908</v>
      </c>
      <c r="AD9">
        <f t="shared" si="1"/>
        <v>0.5365852999999996</v>
      </c>
    </row>
    <row r="10" spans="1:30">
      <c r="A10" s="3">
        <v>7</v>
      </c>
      <c r="B10" s="4">
        <v>50</v>
      </c>
      <c r="C10" s="4">
        <v>46.341462999999997</v>
      </c>
      <c r="D10" s="4">
        <v>40.975610000000003</v>
      </c>
      <c r="E10" s="4">
        <v>33.658537000000003</v>
      </c>
      <c r="F10" s="4">
        <v>32.195121999999998</v>
      </c>
      <c r="G10" s="4">
        <v>20.97561</v>
      </c>
      <c r="H10" s="4">
        <v>39.024389999999997</v>
      </c>
      <c r="I10" s="4">
        <v>22.926829000000001</v>
      </c>
      <c r="J10" s="4">
        <v>19.512194999999998</v>
      </c>
      <c r="K10" s="4">
        <v>20</v>
      </c>
      <c r="L10" s="5">
        <v>50</v>
      </c>
      <c r="M10">
        <f t="shared" si="2"/>
        <v>42.195122000000005</v>
      </c>
      <c r="N10">
        <f t="shared" si="0"/>
        <v>41.707317099999997</v>
      </c>
      <c r="O10">
        <f t="shared" si="0"/>
        <v>41.317073300000004</v>
      </c>
      <c r="P10">
        <f>SUM(F10,F20,F30,F50,F60,F70,F80,F90,F100)/10</f>
        <v>39.4634146</v>
      </c>
      <c r="Q10">
        <f t="shared" si="0"/>
        <v>41.365853599999994</v>
      </c>
      <c r="R10">
        <f t="shared" si="0"/>
        <v>36.829268299999995</v>
      </c>
      <c r="S10">
        <f t="shared" si="0"/>
        <v>36.390243899999994</v>
      </c>
      <c r="T10">
        <f t="shared" si="0"/>
        <v>41.951219399999999</v>
      </c>
      <c r="U10">
        <f t="shared" si="0"/>
        <v>41.268292599999995</v>
      </c>
      <c r="W10">
        <f t="shared" si="3"/>
        <v>-0.92682940000000968</v>
      </c>
      <c r="X10">
        <f t="shared" si="3"/>
        <v>-0.43902450000000215</v>
      </c>
      <c r="Y10">
        <f t="shared" si="1"/>
        <v>-4.8780700000008892E-2</v>
      </c>
      <c r="Z10">
        <f t="shared" si="1"/>
        <v>1.8048779999999951</v>
      </c>
      <c r="AA10">
        <f t="shared" si="1"/>
        <v>-9.7560999999998899E-2</v>
      </c>
      <c r="AB10">
        <f t="shared" si="1"/>
        <v>4.4390242999999998</v>
      </c>
      <c r="AC10">
        <f t="shared" si="1"/>
        <v>4.8780487000000008</v>
      </c>
      <c r="AD10">
        <f t="shared" si="1"/>
        <v>-0.68292680000000416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SUM(W3:W9)/6</f>
        <v>0.36585363333333337</v>
      </c>
      <c r="X12">
        <f t="shared" ref="X12:AD12" si="4">SUM(X3:X9)/6</f>
        <v>0.18699186666666656</v>
      </c>
      <c r="Y12">
        <f t="shared" si="4"/>
        <v>0.34959346666666669</v>
      </c>
      <c r="Z12">
        <f t="shared" si="4"/>
        <v>0.30894303333333323</v>
      </c>
      <c r="AA12">
        <f t="shared" si="4"/>
        <v>0.26016254999999999</v>
      </c>
      <c r="AB12">
        <f t="shared" si="4"/>
        <v>0.21951224999999988</v>
      </c>
      <c r="AC12">
        <f t="shared" si="4"/>
        <v>0.3414633833333332</v>
      </c>
      <c r="AD12">
        <f t="shared" si="4"/>
        <v>0.2601625833333332</v>
      </c>
    </row>
    <row r="13" spans="1:30">
      <c r="A13" s="3">
        <v>0</v>
      </c>
      <c r="B13" s="4">
        <v>0</v>
      </c>
      <c r="C13" s="4">
        <v>6.3414630000000001</v>
      </c>
      <c r="D13" s="4">
        <v>6.3414630000000001</v>
      </c>
      <c r="E13" s="4">
        <v>6.3414630000000001</v>
      </c>
      <c r="F13" s="4">
        <v>6.3414630000000001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5.8536590000000004</v>
      </c>
      <c r="F14" s="4">
        <v>5.8536590000000004</v>
      </c>
      <c r="G14" s="4">
        <v>5.8536590000000004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5.8536590000000004</v>
      </c>
      <c r="F15" s="4">
        <v>5.3658539999999997</v>
      </c>
      <c r="G15" s="4">
        <v>5.8536590000000004</v>
      </c>
      <c r="H15" s="4">
        <v>6.8292679999999999</v>
      </c>
      <c r="I15" s="4">
        <v>6.8292679999999999</v>
      </c>
      <c r="J15" s="4">
        <v>7.8048780000000004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6.3414630000000001</v>
      </c>
      <c r="F16" s="4">
        <v>5.8536590000000004</v>
      </c>
      <c r="G16" s="4">
        <v>6.8292679999999999</v>
      </c>
      <c r="H16" s="4">
        <v>7.3170729999999997</v>
      </c>
      <c r="I16" s="4">
        <v>7.3170729999999997</v>
      </c>
      <c r="J16" s="4">
        <v>7.3170729999999997</v>
      </c>
      <c r="K16" s="4">
        <v>6.3414630000000001</v>
      </c>
    </row>
    <row r="17" spans="1:11">
      <c r="A17" s="3">
        <v>4</v>
      </c>
      <c r="B17" s="4">
        <v>20</v>
      </c>
      <c r="C17" s="4">
        <v>7.8048780000000004</v>
      </c>
      <c r="D17" s="4">
        <v>7.3170729999999997</v>
      </c>
      <c r="E17" s="4">
        <v>6.8292679999999999</v>
      </c>
      <c r="F17" s="4">
        <v>7.3170729999999997</v>
      </c>
      <c r="G17" s="4">
        <v>6.3414630000000001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6.3414630000000001</v>
      </c>
      <c r="E18" s="4">
        <v>6.3414630000000001</v>
      </c>
      <c r="F18" s="4">
        <v>6.8292679999999999</v>
      </c>
      <c r="G18" s="4">
        <v>5.3658539999999997</v>
      </c>
      <c r="H18" s="4">
        <v>6.8292679999999999</v>
      </c>
      <c r="I18" s="4">
        <v>6.8292679999999999</v>
      </c>
      <c r="J18" s="4">
        <v>6.8292679999999999</v>
      </c>
      <c r="K18" s="4">
        <v>6.3414630000000001</v>
      </c>
    </row>
    <row r="19" spans="1:11">
      <c r="A19" s="3">
        <v>6</v>
      </c>
      <c r="B19" s="4">
        <v>40</v>
      </c>
      <c r="C19" s="4">
        <v>8.2926830000000002</v>
      </c>
      <c r="D19" s="4">
        <v>8.2926830000000002</v>
      </c>
      <c r="E19" s="4">
        <v>6.8292679999999999</v>
      </c>
      <c r="F19" s="4">
        <v>6.3414630000000001</v>
      </c>
      <c r="G19" s="4">
        <v>7.8048780000000004</v>
      </c>
      <c r="H19" s="4">
        <v>6.8292679999999999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61.463414999999998</v>
      </c>
      <c r="D20" s="4">
        <v>54.146341</v>
      </c>
      <c r="E20" s="4">
        <v>56.097560999999999</v>
      </c>
      <c r="F20" s="4">
        <v>56.585366</v>
      </c>
      <c r="G20" s="4">
        <v>54.634146000000001</v>
      </c>
      <c r="H20" s="4">
        <v>60.487805000000002</v>
      </c>
      <c r="I20" s="4">
        <v>57.560975999999997</v>
      </c>
      <c r="J20" s="4">
        <v>54.146341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2.4390239999999999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2.4390239999999999</v>
      </c>
      <c r="D25" s="4">
        <v>1.95122</v>
      </c>
      <c r="E25" s="4">
        <v>1.95122</v>
      </c>
      <c r="F25" s="4">
        <v>1.95122</v>
      </c>
      <c r="G25" s="4">
        <v>1.95122</v>
      </c>
      <c r="H25" s="4">
        <v>2.4390239999999999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2.4390239999999999</v>
      </c>
      <c r="D26" s="4">
        <v>2.4390239999999999</v>
      </c>
      <c r="E26" s="4">
        <v>2.4390239999999999</v>
      </c>
      <c r="F26" s="4">
        <v>2.4390239999999999</v>
      </c>
      <c r="G26" s="4">
        <v>2.4390239999999999</v>
      </c>
      <c r="H26" s="4">
        <v>2.4390239999999999</v>
      </c>
      <c r="I26" s="4">
        <v>1.95122</v>
      </c>
      <c r="J26" s="4">
        <v>2.4390239999999999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1.95122</v>
      </c>
      <c r="H27" s="4">
        <v>2.4390239999999999</v>
      </c>
      <c r="I27" s="4">
        <v>2.4390239999999999</v>
      </c>
      <c r="J27" s="4">
        <v>2.4390239999999999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3.9024390000000002</v>
      </c>
      <c r="K28" s="4">
        <v>1.95122</v>
      </c>
    </row>
    <row r="29" spans="1:11">
      <c r="A29" s="3">
        <v>6</v>
      </c>
      <c r="B29" s="4">
        <v>40</v>
      </c>
      <c r="C29" s="4">
        <v>4.390244</v>
      </c>
      <c r="D29" s="4">
        <v>8.7804880000000001</v>
      </c>
      <c r="E29" s="4">
        <v>4.390244</v>
      </c>
      <c r="F29" s="4">
        <v>5.8536590000000004</v>
      </c>
      <c r="G29" s="4">
        <v>12.195122</v>
      </c>
      <c r="H29" s="4">
        <v>7.3170729999999997</v>
      </c>
      <c r="I29" s="4">
        <v>8.7804880000000001</v>
      </c>
      <c r="J29" s="4">
        <v>8.7804880000000001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32.682926999999999</v>
      </c>
      <c r="E30" s="4">
        <v>31.219512000000002</v>
      </c>
      <c r="F30" s="4">
        <v>31.219512000000002</v>
      </c>
      <c r="G30" s="4">
        <v>37.073171000000002</v>
      </c>
      <c r="H30" s="4">
        <v>27.317073000000001</v>
      </c>
      <c r="I30" s="4">
        <v>37.073171000000002</v>
      </c>
      <c r="J30" s="4">
        <v>29.268293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2.9268290000000001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2.9268290000000001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3.4146339999999999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3.9024390000000002</v>
      </c>
      <c r="F36" s="4">
        <v>3.4146339999999999</v>
      </c>
      <c r="G36" s="4">
        <v>3.4146339999999999</v>
      </c>
      <c r="H36" s="4">
        <v>3.4146339999999999</v>
      </c>
      <c r="I36" s="4">
        <v>2.9268290000000001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3.4146339999999999</v>
      </c>
      <c r="D37" s="4">
        <v>3.4146339999999999</v>
      </c>
      <c r="E37" s="4">
        <v>3.9024390000000002</v>
      </c>
      <c r="F37" s="4">
        <v>3.4146339999999999</v>
      </c>
      <c r="G37" s="4">
        <v>3.4146339999999999</v>
      </c>
      <c r="H37" s="4">
        <v>2.4390239999999999</v>
      </c>
      <c r="I37" s="4">
        <v>2.9268290000000001</v>
      </c>
      <c r="J37" s="4">
        <v>2.4390239999999999</v>
      </c>
      <c r="K37" s="4">
        <v>2.4390239999999999</v>
      </c>
    </row>
    <row r="38" spans="1:11">
      <c r="A38" s="3">
        <v>5</v>
      </c>
      <c r="B38" s="4">
        <v>30</v>
      </c>
      <c r="C38" s="4">
        <v>2.9268290000000001</v>
      </c>
      <c r="D38" s="4">
        <v>2.9268290000000001</v>
      </c>
      <c r="E38" s="4">
        <v>2.9268290000000001</v>
      </c>
      <c r="F38" s="4">
        <v>3.4146339999999999</v>
      </c>
      <c r="G38" s="4">
        <v>4.390244</v>
      </c>
      <c r="H38" s="4">
        <v>4.390244</v>
      </c>
      <c r="I38" s="4">
        <v>2.9268290000000001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6.3414630000000001</v>
      </c>
      <c r="G39" s="4">
        <v>4.390244</v>
      </c>
      <c r="H39" s="4">
        <v>8.7804880000000001</v>
      </c>
      <c r="I39" s="4">
        <v>8.2926830000000002</v>
      </c>
      <c r="J39" s="4">
        <v>4.390244</v>
      </c>
      <c r="K39" s="4">
        <v>6.8292679999999999</v>
      </c>
    </row>
    <row r="40" spans="1:11">
      <c r="A40" s="3">
        <v>7</v>
      </c>
      <c r="B40" s="4">
        <v>50</v>
      </c>
      <c r="C40" s="4">
        <v>78.536585000000002</v>
      </c>
      <c r="D40" s="4">
        <v>76.097560999999999</v>
      </c>
      <c r="E40" s="4">
        <v>78.048779999999994</v>
      </c>
      <c r="F40" s="4">
        <v>69.756097999999994</v>
      </c>
      <c r="G40" s="4">
        <v>75.609756000000004</v>
      </c>
      <c r="H40" s="4">
        <v>80.975610000000003</v>
      </c>
      <c r="I40" s="4">
        <v>80</v>
      </c>
      <c r="J40" s="4">
        <v>88.292682999999997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1.95122</v>
      </c>
      <c r="F44" s="4">
        <v>1.95122</v>
      </c>
      <c r="G44" s="4">
        <v>1.95122</v>
      </c>
      <c r="H44" s="4">
        <v>1.95122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2.4390239999999999</v>
      </c>
      <c r="D45" s="4">
        <v>2.9268290000000001</v>
      </c>
      <c r="E45" s="4">
        <v>2.4390239999999999</v>
      </c>
      <c r="F45" s="4">
        <v>1.95122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3.4146339999999999</v>
      </c>
      <c r="E46" s="4">
        <v>2.9268290000000001</v>
      </c>
      <c r="F46" s="4">
        <v>2.9268290000000001</v>
      </c>
      <c r="G46" s="4">
        <v>2.9268290000000001</v>
      </c>
      <c r="H46" s="4">
        <v>3.4146339999999999</v>
      </c>
      <c r="I46" s="4">
        <v>4.390244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3.4146339999999999</v>
      </c>
      <c r="F47" s="4">
        <v>3.9024390000000002</v>
      </c>
      <c r="G47" s="4">
        <v>3.4146339999999999</v>
      </c>
      <c r="H47" s="4">
        <v>3.4146339999999999</v>
      </c>
      <c r="I47" s="4">
        <v>3.4146339999999999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3.9024390000000002</v>
      </c>
      <c r="D48" s="4">
        <v>4.390244</v>
      </c>
      <c r="E48" s="4">
        <v>4.8780489999999999</v>
      </c>
      <c r="F48" s="4">
        <v>4.8780489999999999</v>
      </c>
      <c r="G48" s="4">
        <v>4.8780489999999999</v>
      </c>
      <c r="H48" s="4">
        <v>6.3414630000000001</v>
      </c>
      <c r="I48" s="4">
        <v>4.8780489999999999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1.95122</v>
      </c>
      <c r="D49" s="4">
        <v>2.9268290000000001</v>
      </c>
      <c r="E49" s="4">
        <v>1.95122</v>
      </c>
      <c r="F49" s="4">
        <v>3.9024390000000002</v>
      </c>
      <c r="G49" s="4">
        <v>2.9268290000000001</v>
      </c>
      <c r="H49" s="4">
        <v>3.9024390000000002</v>
      </c>
      <c r="I49" s="4">
        <v>5.3658539999999997</v>
      </c>
      <c r="J49" s="4">
        <v>2.4390239999999999</v>
      </c>
      <c r="K49" s="4">
        <v>3.9024390000000002</v>
      </c>
    </row>
    <row r="50" spans="1:11">
      <c r="A50" s="3">
        <v>7</v>
      </c>
      <c r="B50" s="4">
        <v>50</v>
      </c>
      <c r="C50" s="4">
        <v>51.219512000000002</v>
      </c>
      <c r="D50" s="4">
        <v>47.317073000000001</v>
      </c>
      <c r="E50" s="4">
        <v>50.243901999999999</v>
      </c>
      <c r="F50" s="4">
        <v>44.878048999999997</v>
      </c>
      <c r="G50" s="4">
        <v>51.707317000000003</v>
      </c>
      <c r="H50" s="4">
        <v>56.097560999999999</v>
      </c>
      <c r="I50" s="4">
        <v>43.414634</v>
      </c>
      <c r="J50" s="4">
        <v>80.487804999999994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2.4390239999999999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2.9268290000000001</v>
      </c>
      <c r="E54" s="4">
        <v>2.9268290000000001</v>
      </c>
      <c r="F54" s="4">
        <v>2.4390239999999999</v>
      </c>
      <c r="G54" s="4">
        <v>2.4390239999999999</v>
      </c>
      <c r="H54" s="4">
        <v>2.4390239999999999</v>
      </c>
      <c r="I54" s="4">
        <v>1.95122</v>
      </c>
      <c r="J54" s="4">
        <v>2.4390239999999999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2.4390239999999999</v>
      </c>
      <c r="F55" s="4">
        <v>2.4390239999999999</v>
      </c>
      <c r="G55" s="4">
        <v>2.4390239999999999</v>
      </c>
      <c r="H55" s="4">
        <v>2.4390239999999999</v>
      </c>
      <c r="I55" s="4">
        <v>3.4146339999999999</v>
      </c>
      <c r="J55" s="4">
        <v>2.9268290000000001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3.4146339999999999</v>
      </c>
      <c r="H56" s="4">
        <v>3.4146339999999999</v>
      </c>
      <c r="I56" s="4">
        <v>4.390244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5.3658539999999997</v>
      </c>
      <c r="D57" s="4">
        <v>4.8780489999999999</v>
      </c>
      <c r="E57" s="4">
        <v>5.3658539999999997</v>
      </c>
      <c r="F57" s="4">
        <v>4.8780489999999999</v>
      </c>
      <c r="G57" s="4">
        <v>5.3658539999999997</v>
      </c>
      <c r="H57" s="4">
        <v>4.8780489999999999</v>
      </c>
      <c r="I57" s="4">
        <v>4.390244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2.4390239999999999</v>
      </c>
      <c r="D58" s="4">
        <v>3.9024390000000002</v>
      </c>
      <c r="E58" s="4">
        <v>3.9024390000000002</v>
      </c>
      <c r="F58" s="4">
        <v>3.9024390000000002</v>
      </c>
      <c r="G58" s="4">
        <v>4.8780489999999999</v>
      </c>
      <c r="H58" s="4">
        <v>5.3658539999999997</v>
      </c>
      <c r="I58" s="4">
        <v>5.3658539999999997</v>
      </c>
      <c r="J58" s="4">
        <v>3.9024390000000002</v>
      </c>
      <c r="K58" s="4">
        <v>3.4146339999999999</v>
      </c>
    </row>
    <row r="59" spans="1:11">
      <c r="A59" s="3">
        <v>6</v>
      </c>
      <c r="B59" s="4">
        <v>40</v>
      </c>
      <c r="C59" s="4">
        <v>6.8292679999999999</v>
      </c>
      <c r="D59" s="4">
        <v>9.7560979999999997</v>
      </c>
      <c r="E59" s="4">
        <v>7.3170729999999997</v>
      </c>
      <c r="F59" s="4">
        <v>7.3170729999999997</v>
      </c>
      <c r="G59" s="4">
        <v>5.8536590000000004</v>
      </c>
      <c r="H59" s="4">
        <v>6.8292679999999999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80.975610000000003</v>
      </c>
      <c r="E60" s="4">
        <v>81.463414999999998</v>
      </c>
      <c r="F60" s="4">
        <v>63.902439000000001</v>
      </c>
      <c r="G60" s="4">
        <v>83.414634000000007</v>
      </c>
      <c r="H60" s="4">
        <v>80.487804999999994</v>
      </c>
      <c r="I60" s="4">
        <v>55.609755999999997</v>
      </c>
      <c r="J60" s="4">
        <v>88.780488000000005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4.390244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3.9024390000000002</v>
      </c>
      <c r="D64" s="4">
        <v>3.9024390000000002</v>
      </c>
      <c r="E64" s="4">
        <v>3.9024390000000002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4.390244</v>
      </c>
      <c r="D65" s="4">
        <v>4.390244</v>
      </c>
      <c r="E65" s="4">
        <v>4.390244</v>
      </c>
      <c r="F65" s="4">
        <v>4.390244</v>
      </c>
      <c r="G65" s="4">
        <v>3.9024390000000002</v>
      </c>
      <c r="H65" s="4">
        <v>4.390244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4.390244</v>
      </c>
      <c r="D66" s="4">
        <v>4.390244</v>
      </c>
      <c r="E66" s="4">
        <v>4.8780489999999999</v>
      </c>
      <c r="F66" s="4">
        <v>4.390244</v>
      </c>
      <c r="G66" s="4">
        <v>4.390244</v>
      </c>
      <c r="H66" s="4">
        <v>3.9024390000000002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5.3658539999999997</v>
      </c>
      <c r="D67" s="4">
        <v>4.8780489999999999</v>
      </c>
      <c r="E67" s="4">
        <v>4.8780489999999999</v>
      </c>
      <c r="F67" s="4">
        <v>4.390244</v>
      </c>
      <c r="G67" s="4">
        <v>4.390244</v>
      </c>
      <c r="H67" s="4">
        <v>4.390244</v>
      </c>
      <c r="I67" s="4">
        <v>4.8780489999999999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5.3658539999999997</v>
      </c>
      <c r="F68" s="4">
        <v>5.3658539999999997</v>
      </c>
      <c r="G68" s="4">
        <v>5.8536590000000004</v>
      </c>
      <c r="H68" s="4">
        <v>5.8536590000000004</v>
      </c>
      <c r="I68" s="4">
        <v>5.8536590000000004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8.7804880000000001</v>
      </c>
      <c r="D69" s="4">
        <v>7.8048780000000004</v>
      </c>
      <c r="E69" s="4">
        <v>7.8048780000000004</v>
      </c>
      <c r="F69" s="4">
        <v>9.7560979999999997</v>
      </c>
      <c r="G69" s="4">
        <v>5.3658539999999997</v>
      </c>
      <c r="H69" s="4">
        <v>6.8292679999999999</v>
      </c>
      <c r="I69" s="4">
        <v>5.3658539999999997</v>
      </c>
      <c r="J69" s="4">
        <v>7.8048780000000004</v>
      </c>
      <c r="K69" s="4">
        <v>7.3170729999999997</v>
      </c>
    </row>
    <row r="70" spans="1:11">
      <c r="A70" s="3">
        <v>7</v>
      </c>
      <c r="B70" s="4">
        <v>50</v>
      </c>
      <c r="C70" s="4">
        <v>77.073171000000002</v>
      </c>
      <c r="D70" s="4">
        <v>77.073171000000002</v>
      </c>
      <c r="E70" s="4">
        <v>80</v>
      </c>
      <c r="F70" s="4">
        <v>80.975610000000003</v>
      </c>
      <c r="G70" s="4">
        <v>78.536585000000002</v>
      </c>
      <c r="H70" s="4">
        <v>20</v>
      </c>
      <c r="I70" s="4">
        <v>78.536585000000002</v>
      </c>
      <c r="J70" s="4">
        <v>78.536585000000002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2.9268290000000001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3.4146339999999999</v>
      </c>
      <c r="H74" s="4">
        <v>2.4390239999999999</v>
      </c>
      <c r="I74" s="4">
        <v>2.9268290000000001</v>
      </c>
      <c r="J74" s="4">
        <v>1.95122</v>
      </c>
      <c r="K74" s="4">
        <v>3.4146339999999999</v>
      </c>
    </row>
    <row r="75" spans="1:11">
      <c r="A75" s="3">
        <v>2</v>
      </c>
      <c r="B75" s="4">
        <v>5</v>
      </c>
      <c r="C75" s="4">
        <v>3.4146339999999999</v>
      </c>
      <c r="D75" s="4">
        <v>2.9268290000000001</v>
      </c>
      <c r="E75" s="4">
        <v>2.9268290000000001</v>
      </c>
      <c r="F75" s="4">
        <v>2.4390239999999999</v>
      </c>
      <c r="G75" s="4">
        <v>3.4146339999999999</v>
      </c>
      <c r="H75" s="4">
        <v>2.4390239999999999</v>
      </c>
      <c r="I75" s="4">
        <v>2.4390239999999999</v>
      </c>
      <c r="J75" s="4">
        <v>3.4146339999999999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2.9268290000000001</v>
      </c>
      <c r="E76" s="4">
        <v>3.9024390000000002</v>
      </c>
      <c r="F76" s="4">
        <v>3.4146339999999999</v>
      </c>
      <c r="G76" s="4">
        <v>3.4146339999999999</v>
      </c>
      <c r="H76" s="4">
        <v>2.9268290000000001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4.390244</v>
      </c>
      <c r="D77" s="4">
        <v>4.390244</v>
      </c>
      <c r="E77" s="4">
        <v>3.9024390000000002</v>
      </c>
      <c r="F77" s="4">
        <v>3.9024390000000002</v>
      </c>
      <c r="G77" s="4">
        <v>4.390244</v>
      </c>
      <c r="H77" s="4">
        <v>2.9268290000000001</v>
      </c>
      <c r="I77" s="4">
        <v>2.9268290000000001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2.9268290000000001</v>
      </c>
      <c r="F78" s="4">
        <v>2.9268290000000001</v>
      </c>
      <c r="G78" s="4">
        <v>3.4146339999999999</v>
      </c>
      <c r="H78" s="4">
        <v>2.9268290000000001</v>
      </c>
      <c r="I78" s="4">
        <v>2.9268290000000001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4.390244</v>
      </c>
      <c r="D79" s="4">
        <v>3.4146339999999999</v>
      </c>
      <c r="E79" s="4">
        <v>4.390244</v>
      </c>
      <c r="F79" s="4">
        <v>10.243902</v>
      </c>
      <c r="G79" s="4">
        <v>9.7560979999999997</v>
      </c>
      <c r="H79" s="4">
        <v>7.3170729999999997</v>
      </c>
      <c r="I79" s="4">
        <v>2.4390239999999999</v>
      </c>
      <c r="J79" s="4">
        <v>3.9024390000000002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13.170731999999999</v>
      </c>
      <c r="E80" s="4">
        <v>13.658537000000001</v>
      </c>
      <c r="F80" s="4">
        <v>22.926829000000001</v>
      </c>
      <c r="G80" s="4">
        <v>17.073170999999999</v>
      </c>
      <c r="H80" s="4">
        <v>20</v>
      </c>
      <c r="I80" s="4">
        <v>17.073170999999999</v>
      </c>
      <c r="J80" s="4">
        <v>14.146341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1.95122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1.4634149999999999</v>
      </c>
      <c r="I83" s="4">
        <v>1.95122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2.4390239999999999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2.4390239999999999</v>
      </c>
      <c r="J84" s="4">
        <v>2.9268290000000001</v>
      </c>
      <c r="K84" s="4">
        <v>2.9268290000000001</v>
      </c>
    </row>
    <row r="85" spans="1:11">
      <c r="A85" s="3">
        <v>2</v>
      </c>
      <c r="B85" s="4">
        <v>5</v>
      </c>
      <c r="C85" s="4">
        <v>2.9268290000000001</v>
      </c>
      <c r="D85" s="4">
        <v>2.9268290000000001</v>
      </c>
      <c r="E85" s="4">
        <v>2.9268290000000001</v>
      </c>
      <c r="F85" s="4">
        <v>2.4390239999999999</v>
      </c>
      <c r="G85" s="4">
        <v>2.9268290000000001</v>
      </c>
      <c r="H85" s="4">
        <v>2.4390239999999999</v>
      </c>
      <c r="I85" s="4">
        <v>2.9268290000000001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2.9268290000000001</v>
      </c>
      <c r="D86" s="4">
        <v>2.9268290000000001</v>
      </c>
      <c r="E86" s="4">
        <v>3.4146339999999999</v>
      </c>
      <c r="F86" s="4">
        <v>2.9268290000000001</v>
      </c>
      <c r="G86" s="4">
        <v>2.9268290000000001</v>
      </c>
      <c r="H86" s="4">
        <v>4.390244</v>
      </c>
      <c r="I86" s="4">
        <v>4.390244</v>
      </c>
      <c r="J86" s="4">
        <v>4.8780489999999999</v>
      </c>
      <c r="K86" s="4">
        <v>4.8780489999999999</v>
      </c>
    </row>
    <row r="87" spans="1:11">
      <c r="A87" s="3">
        <v>4</v>
      </c>
      <c r="B87" s="4">
        <v>20</v>
      </c>
      <c r="C87" s="4">
        <v>4.8780489999999999</v>
      </c>
      <c r="D87" s="4">
        <v>5.8536590000000004</v>
      </c>
      <c r="E87" s="4">
        <v>4.8780489999999999</v>
      </c>
      <c r="F87" s="4">
        <v>4.8780489999999999</v>
      </c>
      <c r="G87" s="4">
        <v>4.8780489999999999</v>
      </c>
      <c r="H87" s="4">
        <v>4.8780489999999999</v>
      </c>
      <c r="I87" s="4">
        <v>4.8780489999999999</v>
      </c>
      <c r="J87" s="4">
        <v>5.3658539999999997</v>
      </c>
      <c r="K87" s="4">
        <v>4.8780489999999999</v>
      </c>
    </row>
    <row r="88" spans="1:11">
      <c r="A88" s="3">
        <v>5</v>
      </c>
      <c r="B88" s="4">
        <v>30</v>
      </c>
      <c r="C88" s="4">
        <v>6.3414630000000001</v>
      </c>
      <c r="D88" s="4">
        <v>6.3414630000000001</v>
      </c>
      <c r="E88" s="4">
        <v>7.3170729999999997</v>
      </c>
      <c r="F88" s="4">
        <v>5.8536590000000004</v>
      </c>
      <c r="G88" s="4">
        <v>6.3414630000000001</v>
      </c>
      <c r="H88" s="4">
        <v>5.3658539999999997</v>
      </c>
      <c r="I88" s="4">
        <v>6.8292679999999999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7.3170729999999997</v>
      </c>
      <c r="D89" s="4">
        <v>6.3414630000000001</v>
      </c>
      <c r="E89" s="4">
        <v>8.2926830000000002</v>
      </c>
      <c r="F89" s="4">
        <v>6.8292679999999999</v>
      </c>
      <c r="G89" s="4">
        <v>4.390244</v>
      </c>
      <c r="H89" s="4">
        <v>9.2682929999999999</v>
      </c>
      <c r="I89" s="4">
        <v>2.9268290000000001</v>
      </c>
      <c r="J89" s="4">
        <v>4.8780489999999999</v>
      </c>
      <c r="K89" s="4">
        <v>8.2926830000000002</v>
      </c>
    </row>
    <row r="90" spans="1:11">
      <c r="A90" s="3">
        <v>7</v>
      </c>
      <c r="B90" s="4">
        <v>50</v>
      </c>
      <c r="C90" s="4">
        <v>28.780487999999998</v>
      </c>
      <c r="D90" s="4">
        <v>43.902439000000001</v>
      </c>
      <c r="E90" s="4">
        <v>41.463414999999998</v>
      </c>
      <c r="F90" s="4">
        <v>30.731707</v>
      </c>
      <c r="G90" s="4">
        <v>34.146341</v>
      </c>
      <c r="H90" s="4">
        <v>32.195121999999998</v>
      </c>
      <c r="I90" s="4">
        <v>25.365853999999999</v>
      </c>
      <c r="J90" s="4">
        <v>20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2.4390239999999999</v>
      </c>
      <c r="E93" s="4">
        <v>2.4390239999999999</v>
      </c>
      <c r="F93" s="4">
        <v>2.4390239999999999</v>
      </c>
      <c r="G93" s="4">
        <v>2.4390239999999999</v>
      </c>
      <c r="H93" s="4">
        <v>2.4390239999999999</v>
      </c>
      <c r="I93" s="4">
        <v>3.4146339999999999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2.4390239999999999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2.4390239999999999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2.4390239999999999</v>
      </c>
      <c r="D96" s="4">
        <v>1.95122</v>
      </c>
      <c r="E96" s="4">
        <v>1.95122</v>
      </c>
      <c r="F96" s="4">
        <v>1.95122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3.9024390000000002</v>
      </c>
      <c r="E97" s="4">
        <v>3.9024390000000002</v>
      </c>
      <c r="F97" s="4">
        <v>4.390244</v>
      </c>
      <c r="G97" s="4">
        <v>4.390244</v>
      </c>
      <c r="H97" s="4">
        <v>3.4146339999999999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3.4146339999999999</v>
      </c>
      <c r="E98" s="4">
        <v>3.9024390000000002</v>
      </c>
      <c r="F98" s="4">
        <v>3.9024390000000002</v>
      </c>
      <c r="G98" s="4">
        <v>4.390244</v>
      </c>
      <c r="H98" s="4">
        <v>3.9024390000000002</v>
      </c>
      <c r="I98" s="4">
        <v>3.9024390000000002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8.7804880000000001</v>
      </c>
      <c r="D99" s="4">
        <v>10.731707</v>
      </c>
      <c r="E99" s="4">
        <v>6.8292679999999999</v>
      </c>
      <c r="F99" s="4">
        <v>6.8292679999999999</v>
      </c>
      <c r="G99" s="4">
        <v>7.3170729999999997</v>
      </c>
      <c r="H99" s="4">
        <v>4.390244</v>
      </c>
      <c r="I99" s="4">
        <v>3.9024390000000002</v>
      </c>
      <c r="J99" s="4">
        <v>4.8780489999999999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26.829267999999999</v>
      </c>
      <c r="D100" s="4">
        <v>26.829267999999999</v>
      </c>
      <c r="E100" s="4">
        <v>25.365853999999999</v>
      </c>
      <c r="F100" s="4">
        <v>31.219512000000002</v>
      </c>
      <c r="G100" s="4">
        <v>36.097560999999999</v>
      </c>
      <c r="H100" s="4">
        <v>32.682926999999999</v>
      </c>
      <c r="I100" s="4">
        <v>26.341463000000001</v>
      </c>
      <c r="J100" s="4">
        <v>34.634146000000001</v>
      </c>
      <c r="K100" s="4">
        <v>18.048780000000001</v>
      </c>
    </row>
  </sheetData>
  <conditionalFormatting sqref="M3:T10">
    <cfRule type="cellIs" dxfId="63" priority="13" operator="lessThan">
      <formula>$U3</formula>
    </cfRule>
  </conditionalFormatting>
  <conditionalFormatting sqref="M3:T10">
    <cfRule type="cellIs" dxfId="62" priority="12" operator="lessThan">
      <formula>$U3</formula>
    </cfRule>
  </conditionalFormatting>
  <conditionalFormatting sqref="M3:T3">
    <cfRule type="top10" dxfId="61" priority="10" bottom="1" rank="1"/>
    <cfRule type="expression" priority="11">
      <formula>"min"</formula>
    </cfRule>
  </conditionalFormatting>
  <conditionalFormatting sqref="M4:T10">
    <cfRule type="top10" dxfId="60" priority="9" bottom="1" rank="1"/>
  </conditionalFormatting>
  <conditionalFormatting sqref="M5:T5">
    <cfRule type="top10" dxfId="59" priority="8" bottom="1" rank="1"/>
  </conditionalFormatting>
  <conditionalFormatting sqref="M6:T6">
    <cfRule type="top10" dxfId="58" priority="7" bottom="1" rank="1"/>
  </conditionalFormatting>
  <conditionalFormatting sqref="M7:T7">
    <cfRule type="top10" dxfId="57" priority="6" bottom="1" rank="1"/>
  </conditionalFormatting>
  <conditionalFormatting sqref="M8:T8">
    <cfRule type="top10" dxfId="56" priority="5" bottom="1" rank="1"/>
  </conditionalFormatting>
  <conditionalFormatting sqref="M9:T9">
    <cfRule type="top10" dxfId="55" priority="4" bottom="1" rank="1"/>
  </conditionalFormatting>
  <conditionalFormatting sqref="M10:T10">
    <cfRule type="top10" dxfId="54" priority="3" bottom="1" rank="1"/>
  </conditionalFormatting>
  <conditionalFormatting sqref="W12:AD12">
    <cfRule type="top10" dxfId="53" priority="1" rank="1"/>
    <cfRule type="top10" priority="2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0EA7-C7EC-4826-8100-BE4DAE97FA6A}">
  <sheetPr>
    <tabColor theme="5" tint="0.39997558519241921"/>
  </sheetPr>
  <dimension ref="A1:AD100"/>
  <sheetViews>
    <sheetView topLeftCell="F1" workbookViewId="0">
      <selection activeCell="M13" sqref="M13"/>
    </sheetView>
  </sheetViews>
  <sheetFormatPr defaultRowHeight="14.4"/>
  <cols>
    <col min="13" max="13" width="10.77734375" bestFit="1" customWidth="1"/>
  </cols>
  <sheetData>
    <row r="1" spans="1:30" ht="15" thickBot="1">
      <c r="A1" s="1" t="s">
        <v>0</v>
      </c>
      <c r="L1" s="39"/>
      <c r="M1" s="149" t="s">
        <v>11</v>
      </c>
      <c r="N1" s="149"/>
      <c r="O1" s="149"/>
      <c r="P1" s="149"/>
      <c r="Q1" s="149"/>
      <c r="R1" s="149"/>
      <c r="S1" s="149"/>
      <c r="T1" s="149"/>
      <c r="U1" s="28" t="s">
        <v>12</v>
      </c>
      <c r="W1" s="44"/>
      <c r="X1" s="45"/>
      <c r="Y1" s="45"/>
      <c r="Z1" s="45"/>
      <c r="AA1" s="45"/>
      <c r="AB1" s="45"/>
      <c r="AC1" s="45"/>
      <c r="AD1" s="46"/>
    </row>
    <row r="2" spans="1:30" ht="15" thickBot="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42" t="s">
        <v>13</v>
      </c>
      <c r="M2" s="26">
        <v>1</v>
      </c>
      <c r="N2" s="27">
        <v>2</v>
      </c>
      <c r="O2" s="27">
        <v>3</v>
      </c>
      <c r="P2" s="27">
        <v>4</v>
      </c>
      <c r="Q2" s="27">
        <v>5</v>
      </c>
      <c r="R2" s="27">
        <v>6</v>
      </c>
      <c r="S2" s="27">
        <v>7</v>
      </c>
      <c r="T2" s="27">
        <v>8</v>
      </c>
      <c r="U2" s="43"/>
      <c r="W2" s="47">
        <v>1</v>
      </c>
      <c r="X2" s="29">
        <v>2</v>
      </c>
      <c r="Y2" s="29">
        <v>3</v>
      </c>
      <c r="Z2" s="29">
        <v>4</v>
      </c>
      <c r="AA2" s="29">
        <v>5</v>
      </c>
      <c r="AB2" s="29">
        <v>6</v>
      </c>
      <c r="AC2" s="29">
        <v>7</v>
      </c>
      <c r="AD2" s="48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0.97560999999999998</v>
      </c>
      <c r="K3" s="4">
        <v>1.95122</v>
      </c>
      <c r="L3" s="40">
        <v>0</v>
      </c>
      <c r="M3" s="7">
        <f>SUM(C3,C13,C23,C33,C43,C53,C63,C73,C83,C93)/10</f>
        <v>2.7317075000000002</v>
      </c>
      <c r="N3" s="7">
        <f t="shared" ref="N3:U3" si="0">SUM(D3,D13,D23,D33,D43,D53,D63,D73,D83,D93)/10</f>
        <v>2.7317075000000002</v>
      </c>
      <c r="O3" s="7">
        <f t="shared" si="0"/>
        <v>2.8292685</v>
      </c>
      <c r="P3" s="7">
        <f t="shared" si="0"/>
        <v>2.7804880000000001</v>
      </c>
      <c r="Q3" s="7">
        <f t="shared" si="0"/>
        <v>2.8292682999999998</v>
      </c>
      <c r="R3" s="7">
        <f t="shared" si="0"/>
        <v>2.8780487999999997</v>
      </c>
      <c r="S3" s="7">
        <f t="shared" si="0"/>
        <v>2.8780486999999999</v>
      </c>
      <c r="T3" s="7">
        <f t="shared" si="0"/>
        <v>2.7317073000000005</v>
      </c>
      <c r="U3" s="7">
        <f t="shared" si="0"/>
        <v>3.609756</v>
      </c>
      <c r="W3" s="31">
        <f>$U3-M3</f>
        <v>0.87804849999999979</v>
      </c>
      <c r="X3" s="30">
        <f t="shared" ref="X3:AD10" si="1">$U3-N3</f>
        <v>0.87804849999999979</v>
      </c>
      <c r="Y3" s="30">
        <f t="shared" si="1"/>
        <v>0.7804875</v>
      </c>
      <c r="Z3" s="30">
        <f t="shared" si="1"/>
        <v>0.82926799999999989</v>
      </c>
      <c r="AA3" s="30">
        <f t="shared" si="1"/>
        <v>0.78048770000000012</v>
      </c>
      <c r="AB3" s="30">
        <f t="shared" si="1"/>
        <v>0.73170720000000022</v>
      </c>
      <c r="AC3" s="30">
        <f t="shared" si="1"/>
        <v>0.73170730000000006</v>
      </c>
      <c r="AD3" s="32">
        <f t="shared" si="1"/>
        <v>0.87804869999999946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50">
        <v>2</v>
      </c>
      <c r="M4" s="7">
        <f t="shared" ref="M4:M10" si="2">SUM(C4,C14,C24,C34,C44,C54,C64,C74,C84,C94)/10</f>
        <v>2.6341464999999995</v>
      </c>
      <c r="N4" s="7">
        <f t="shared" ref="N4:N10" si="3">SUM(D4,D14,D24,D34,D44,D54,D64,D74,D84,D94)/10</f>
        <v>2.6829270999999997</v>
      </c>
      <c r="O4" s="7">
        <f t="shared" ref="O4:O10" si="4">SUM(E4,E14,E24,E34,E44,E54,E64,E74,E84,E94)/10</f>
        <v>2.7317073999999999</v>
      </c>
      <c r="P4" s="7">
        <f t="shared" ref="P4:P10" si="5">SUM(F4,F14,F24,F34,F44,F54,F64,F74,F84,F94)/10</f>
        <v>2.8780488999999996</v>
      </c>
      <c r="Q4" s="7">
        <f t="shared" ref="Q4:Q10" si="6">SUM(G4,G14,G24,G34,G44,G54,G64,G74,G84,G94)/10</f>
        <v>2.7317073999999999</v>
      </c>
      <c r="R4" s="7">
        <f t="shared" ref="R4:R10" si="7">SUM(H4,H14,H24,H34,H44,H54,H64,H74,H84,H94)/10</f>
        <v>2.9756097000000001</v>
      </c>
      <c r="S4" s="7">
        <f t="shared" ref="S4:S10" si="8">SUM(I4,I14,I24,I34,I44,I54,I64,I74,I84,I94)/10</f>
        <v>2.7804878999999998</v>
      </c>
      <c r="T4" s="7">
        <f t="shared" ref="T4:T10" si="9">SUM(J4,J14,J24,J34,J44,J54,J64,J74,J84,J94)/10</f>
        <v>2.7804878999999998</v>
      </c>
      <c r="U4" s="7">
        <f t="shared" ref="U4:U10" si="10">SUM(K4,K14,K24,K34,K44,K54,K64,K74,K84,K94)/10</f>
        <v>3.3658535000000001</v>
      </c>
      <c r="W4" s="31">
        <f t="shared" ref="W4:X10" si="11">$U4-M4</f>
        <v>0.73170700000000055</v>
      </c>
      <c r="X4" s="30">
        <f>$U4-N4</f>
        <v>0.68292640000000038</v>
      </c>
      <c r="Y4" s="30">
        <f t="shared" si="1"/>
        <v>0.63414610000000016</v>
      </c>
      <c r="Z4" s="30">
        <f t="shared" si="1"/>
        <v>0.48780460000000048</v>
      </c>
      <c r="AA4" s="30">
        <f t="shared" si="1"/>
        <v>0.63414610000000016</v>
      </c>
      <c r="AB4" s="30">
        <f t="shared" si="1"/>
        <v>0.39024379999999992</v>
      </c>
      <c r="AC4" s="30">
        <f t="shared" si="1"/>
        <v>0.58536560000000026</v>
      </c>
      <c r="AD4" s="32">
        <f t="shared" si="1"/>
        <v>0.58536560000000026</v>
      </c>
    </row>
    <row r="5" spans="1:30">
      <c r="A5" s="3">
        <v>2</v>
      </c>
      <c r="B5" s="4">
        <v>5</v>
      </c>
      <c r="C5" s="4">
        <v>2.9268290000000001</v>
      </c>
      <c r="D5" s="4">
        <v>3.4146339999999999</v>
      </c>
      <c r="E5" s="4">
        <v>2.4390239999999999</v>
      </c>
      <c r="F5" s="4">
        <v>3.4146339999999999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40">
        <v>5</v>
      </c>
      <c r="M5" s="7">
        <f t="shared" si="2"/>
        <v>2.7317073999999999</v>
      </c>
      <c r="N5" s="7">
        <f t="shared" si="3"/>
        <v>3.1707316000000008</v>
      </c>
      <c r="O5" s="7">
        <f t="shared" si="4"/>
        <v>3.0731706000000001</v>
      </c>
      <c r="P5" s="7">
        <f t="shared" si="5"/>
        <v>3.0243902</v>
      </c>
      <c r="Q5" s="7">
        <f t="shared" si="6"/>
        <v>3.0731705000000002</v>
      </c>
      <c r="R5" s="7">
        <f t="shared" si="7"/>
        <v>2.9756096000000003</v>
      </c>
      <c r="S5" s="7">
        <f t="shared" si="8"/>
        <v>3.0243902</v>
      </c>
      <c r="T5" s="7">
        <f t="shared" si="9"/>
        <v>3.1707315</v>
      </c>
      <c r="U5" s="7">
        <f t="shared" si="10"/>
        <v>3.5609754999999992</v>
      </c>
      <c r="W5" s="31">
        <f t="shared" si="11"/>
        <v>0.82926809999999929</v>
      </c>
      <c r="X5" s="30">
        <f t="shared" si="11"/>
        <v>0.39024389999999842</v>
      </c>
      <c r="Y5" s="30">
        <f t="shared" si="1"/>
        <v>0.4878048999999991</v>
      </c>
      <c r="Z5" s="30">
        <f t="shared" si="1"/>
        <v>0.53658529999999915</v>
      </c>
      <c r="AA5" s="30">
        <f t="shared" si="1"/>
        <v>0.48780499999999893</v>
      </c>
      <c r="AB5" s="30">
        <f t="shared" si="1"/>
        <v>0.58536589999999888</v>
      </c>
      <c r="AC5" s="30">
        <f t="shared" si="1"/>
        <v>0.53658529999999915</v>
      </c>
      <c r="AD5" s="32">
        <f t="shared" si="1"/>
        <v>0.39024399999999915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1.95122</v>
      </c>
      <c r="H6" s="4">
        <v>1.4634149999999999</v>
      </c>
      <c r="I6" s="4">
        <v>1.95122</v>
      </c>
      <c r="J6" s="4">
        <v>1.4634149999999999</v>
      </c>
      <c r="K6" s="4">
        <v>1.95122</v>
      </c>
      <c r="L6" s="51">
        <v>10</v>
      </c>
      <c r="M6" s="7">
        <f t="shared" si="2"/>
        <v>3.0243901000000006</v>
      </c>
      <c r="N6" s="7">
        <f t="shared" si="3"/>
        <v>2.8780489</v>
      </c>
      <c r="O6" s="7">
        <f t="shared" si="4"/>
        <v>3.0731707000000004</v>
      </c>
      <c r="P6" s="7">
        <f t="shared" si="5"/>
        <v>2.9756098</v>
      </c>
      <c r="Q6" s="7">
        <f t="shared" si="6"/>
        <v>3.1219512000000003</v>
      </c>
      <c r="R6" s="7">
        <f t="shared" si="7"/>
        <v>3.0243901999999996</v>
      </c>
      <c r="S6" s="7">
        <f t="shared" si="8"/>
        <v>3.5609755999999999</v>
      </c>
      <c r="T6" s="7">
        <f t="shared" si="9"/>
        <v>3.5121950999999996</v>
      </c>
      <c r="U6" s="7">
        <f t="shared" si="10"/>
        <v>3.3658537000000002</v>
      </c>
      <c r="W6" s="31">
        <f t="shared" si="11"/>
        <v>0.34146359999999953</v>
      </c>
      <c r="X6" s="30">
        <f t="shared" si="11"/>
        <v>0.48780480000000015</v>
      </c>
      <c r="Y6" s="30">
        <f t="shared" si="1"/>
        <v>0.2926829999999998</v>
      </c>
      <c r="Z6" s="30">
        <f t="shared" si="1"/>
        <v>0.3902439000000002</v>
      </c>
      <c r="AA6" s="30">
        <f t="shared" si="1"/>
        <v>0.24390249999999991</v>
      </c>
      <c r="AB6" s="30">
        <f t="shared" si="1"/>
        <v>0.34146350000000059</v>
      </c>
      <c r="AC6" s="30">
        <f t="shared" si="1"/>
        <v>-0.19512189999999974</v>
      </c>
      <c r="AD6" s="32">
        <f t="shared" si="1"/>
        <v>-0.1463413999999994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40">
        <v>20</v>
      </c>
      <c r="M7" s="7">
        <f t="shared" si="2"/>
        <v>3.3170731000000004</v>
      </c>
      <c r="N7" s="7">
        <f t="shared" si="3"/>
        <v>3.3170731000000004</v>
      </c>
      <c r="O7" s="7">
        <f t="shared" si="4"/>
        <v>3.2195121999999996</v>
      </c>
      <c r="P7" s="7">
        <f t="shared" si="5"/>
        <v>3.0731706999999995</v>
      </c>
      <c r="Q7" s="7">
        <f t="shared" si="6"/>
        <v>3.2195121999999996</v>
      </c>
      <c r="R7" s="7">
        <f t="shared" si="7"/>
        <v>3.3170730999999996</v>
      </c>
      <c r="S7" s="7">
        <f t="shared" si="8"/>
        <v>3.5609755000000001</v>
      </c>
      <c r="T7" s="7">
        <f t="shared" si="9"/>
        <v>3.8048781000000007</v>
      </c>
      <c r="U7" s="7">
        <f t="shared" si="10"/>
        <v>3.8048780999999998</v>
      </c>
      <c r="W7" s="31">
        <f t="shared" si="11"/>
        <v>0.48780499999999938</v>
      </c>
      <c r="X7" s="30">
        <f t="shared" si="11"/>
        <v>0.48780499999999938</v>
      </c>
      <c r="Y7" s="30">
        <f t="shared" si="1"/>
        <v>0.58536590000000022</v>
      </c>
      <c r="Z7" s="30">
        <f t="shared" si="1"/>
        <v>0.73170740000000034</v>
      </c>
      <c r="AA7" s="30">
        <f t="shared" si="1"/>
        <v>0.58536590000000022</v>
      </c>
      <c r="AB7" s="30">
        <f t="shared" si="1"/>
        <v>0.48780500000000027</v>
      </c>
      <c r="AC7" s="30">
        <f t="shared" si="1"/>
        <v>0.24390259999999975</v>
      </c>
      <c r="AD7" s="32">
        <f t="shared" si="1"/>
        <v>0</v>
      </c>
    </row>
    <row r="8" spans="1:30">
      <c r="A8" s="3">
        <v>5</v>
      </c>
      <c r="B8" s="4">
        <v>30</v>
      </c>
      <c r="C8" s="4">
        <v>1.4634149999999999</v>
      </c>
      <c r="D8" s="4">
        <v>0.97560999999999998</v>
      </c>
      <c r="E8" s="4">
        <v>1.4634149999999999</v>
      </c>
      <c r="F8" s="4">
        <v>0.97560999999999998</v>
      </c>
      <c r="G8" s="4">
        <v>1.4634149999999999</v>
      </c>
      <c r="H8" s="4">
        <v>1.4634149999999999</v>
      </c>
      <c r="I8" s="4">
        <v>1.4634149999999999</v>
      </c>
      <c r="J8" s="4">
        <v>2.4390239999999999</v>
      </c>
      <c r="K8" s="4">
        <v>1.4634149999999999</v>
      </c>
      <c r="L8" s="40">
        <v>30</v>
      </c>
      <c r="M8" s="7">
        <f t="shared" si="2"/>
        <v>3.8536585000000003</v>
      </c>
      <c r="N8" s="7">
        <f t="shared" si="3"/>
        <v>4.146341399999999</v>
      </c>
      <c r="O8" s="7">
        <f t="shared" si="4"/>
        <v>4.0000000999999994</v>
      </c>
      <c r="P8" s="7">
        <f t="shared" si="5"/>
        <v>4.0975609999999998</v>
      </c>
      <c r="Q8" s="7">
        <f t="shared" si="6"/>
        <v>4.0975609000000004</v>
      </c>
      <c r="R8" s="7">
        <f t="shared" si="7"/>
        <v>4.2439025000000008</v>
      </c>
      <c r="S8" s="7">
        <f t="shared" si="8"/>
        <v>3.9024389999999998</v>
      </c>
      <c r="T8" s="7">
        <f t="shared" si="9"/>
        <v>4.5365852999999996</v>
      </c>
      <c r="U8" s="7">
        <f t="shared" si="10"/>
        <v>4.1463415000000001</v>
      </c>
      <c r="W8" s="31">
        <f t="shared" si="11"/>
        <v>0.2926829999999998</v>
      </c>
      <c r="X8" s="30">
        <f t="shared" si="11"/>
        <v>1.0000000116860974E-7</v>
      </c>
      <c r="Y8" s="30">
        <f t="shared" si="1"/>
        <v>0.14634140000000073</v>
      </c>
      <c r="Z8" s="30">
        <f t="shared" si="1"/>
        <v>4.8780500000000337E-2</v>
      </c>
      <c r="AA8" s="30">
        <f t="shared" si="1"/>
        <v>4.878059999999973E-2</v>
      </c>
      <c r="AB8" s="30">
        <f t="shared" si="1"/>
        <v>-9.7561000000000675E-2</v>
      </c>
      <c r="AC8" s="30">
        <f t="shared" si="1"/>
        <v>0.24390250000000036</v>
      </c>
      <c r="AD8" s="32">
        <f t="shared" si="1"/>
        <v>-0.39024379999999947</v>
      </c>
    </row>
    <row r="9" spans="1:30">
      <c r="A9" s="3">
        <v>6</v>
      </c>
      <c r="B9" s="4">
        <v>40</v>
      </c>
      <c r="C9" s="4">
        <v>1.95122</v>
      </c>
      <c r="D9" s="4">
        <v>1.95122</v>
      </c>
      <c r="E9" s="4">
        <v>3.4146339999999999</v>
      </c>
      <c r="F9" s="4">
        <v>1.4634149999999999</v>
      </c>
      <c r="G9" s="4">
        <v>5.3658539999999997</v>
      </c>
      <c r="H9" s="4">
        <v>2.4390239999999999</v>
      </c>
      <c r="I9" s="4">
        <v>2.9268290000000001</v>
      </c>
      <c r="J9" s="4">
        <v>4.390244</v>
      </c>
      <c r="K9" s="4">
        <v>2.4390239999999999</v>
      </c>
      <c r="L9" s="40">
        <v>40</v>
      </c>
      <c r="M9" s="7">
        <f t="shared" si="2"/>
        <v>4.6341464000000006</v>
      </c>
      <c r="N9" s="7">
        <f t="shared" si="3"/>
        <v>4.6341464999999999</v>
      </c>
      <c r="O9" s="7">
        <f t="shared" si="4"/>
        <v>4.6341464999999999</v>
      </c>
      <c r="P9" s="7">
        <f t="shared" si="5"/>
        <v>4.6829266999999994</v>
      </c>
      <c r="Q9" s="7">
        <f t="shared" si="6"/>
        <v>4.4878048000000001</v>
      </c>
      <c r="R9" s="7">
        <f t="shared" si="7"/>
        <v>4.3902437999999995</v>
      </c>
      <c r="S9" s="7">
        <f t="shared" si="8"/>
        <v>5.9024389999999993</v>
      </c>
      <c r="T9" s="7">
        <f t="shared" si="9"/>
        <v>5.0243901999999991</v>
      </c>
      <c r="U9" s="7">
        <f t="shared" si="10"/>
        <v>6.4390243999999992</v>
      </c>
      <c r="W9" s="31">
        <f t="shared" si="11"/>
        <v>1.8048779999999987</v>
      </c>
      <c r="X9" s="30">
        <f t="shared" si="11"/>
        <v>1.8048778999999993</v>
      </c>
      <c r="Y9" s="30">
        <f t="shared" si="1"/>
        <v>1.8048778999999993</v>
      </c>
      <c r="Z9" s="30">
        <f t="shared" si="1"/>
        <v>1.7560976999999998</v>
      </c>
      <c r="AA9" s="30">
        <f t="shared" si="1"/>
        <v>1.9512195999999991</v>
      </c>
      <c r="AB9" s="30">
        <f t="shared" si="1"/>
        <v>2.0487805999999997</v>
      </c>
      <c r="AC9" s="30">
        <f t="shared" si="1"/>
        <v>0.53658539999999988</v>
      </c>
      <c r="AD9" s="32">
        <f t="shared" si="1"/>
        <v>1.4146342000000001</v>
      </c>
    </row>
    <row r="10" spans="1:30" ht="15" thickBot="1">
      <c r="A10" s="3">
        <v>7</v>
      </c>
      <c r="B10" s="4">
        <v>50</v>
      </c>
      <c r="C10" s="4">
        <v>78.536585000000002</v>
      </c>
      <c r="D10" s="4">
        <v>72.195121999999998</v>
      </c>
      <c r="E10" s="4">
        <v>28.292683</v>
      </c>
      <c r="F10" s="4">
        <v>53.170732000000001</v>
      </c>
      <c r="G10" s="4">
        <v>21.463415000000001</v>
      </c>
      <c r="H10" s="4">
        <v>71.219511999999995</v>
      </c>
      <c r="I10" s="4">
        <v>38.048780000000001</v>
      </c>
      <c r="J10" s="4">
        <v>69.268293</v>
      </c>
      <c r="K10" s="4">
        <v>20</v>
      </c>
      <c r="L10" s="41">
        <v>50</v>
      </c>
      <c r="M10" s="7">
        <f t="shared" si="2"/>
        <v>49.658536500000004</v>
      </c>
      <c r="N10" s="7">
        <f t="shared" si="3"/>
        <v>54.9268292</v>
      </c>
      <c r="O10" s="7">
        <f t="shared" si="4"/>
        <v>47.756097499999996</v>
      </c>
      <c r="P10" s="7">
        <f t="shared" si="5"/>
        <v>51.121951300000006</v>
      </c>
      <c r="Q10" s="7">
        <f t="shared" si="6"/>
        <v>46.829268300000003</v>
      </c>
      <c r="R10" s="7">
        <f t="shared" si="7"/>
        <v>45.658536500000004</v>
      </c>
      <c r="S10" s="7">
        <f t="shared" si="8"/>
        <v>55.658536599999991</v>
      </c>
      <c r="T10" s="7">
        <f t="shared" si="9"/>
        <v>57.365853700000002</v>
      </c>
      <c r="U10" s="7">
        <f t="shared" si="10"/>
        <v>49.853658500000002</v>
      </c>
      <c r="W10" s="31">
        <f t="shared" si="11"/>
        <v>0.1951219999999978</v>
      </c>
      <c r="X10" s="30">
        <f t="shared" si="11"/>
        <v>-5.0731706999999986</v>
      </c>
      <c r="Y10" s="30">
        <f t="shared" si="1"/>
        <v>2.097561000000006</v>
      </c>
      <c r="Z10" s="30">
        <f t="shared" si="1"/>
        <v>-1.2682928000000047</v>
      </c>
      <c r="AA10" s="30">
        <f t="shared" si="1"/>
        <v>3.0243901999999991</v>
      </c>
      <c r="AB10" s="30">
        <f t="shared" si="1"/>
        <v>4.1951219999999978</v>
      </c>
      <c r="AC10" s="30">
        <f t="shared" si="1"/>
        <v>-5.8048780999999892</v>
      </c>
      <c r="AD10" s="32">
        <f t="shared" si="1"/>
        <v>-7.5121952000000007</v>
      </c>
    </row>
    <row r="11" spans="1:30" ht="15" thickBot="1">
      <c r="A11" s="1" t="s">
        <v>2</v>
      </c>
      <c r="L11" s="24"/>
      <c r="M11" s="142" t="s">
        <v>20</v>
      </c>
      <c r="N11" s="143"/>
      <c r="O11" s="143"/>
      <c r="P11" s="143"/>
      <c r="Q11" s="143"/>
      <c r="R11" s="143"/>
      <c r="S11" s="143"/>
      <c r="T11" s="143"/>
      <c r="U11" s="144"/>
      <c r="W11" s="31"/>
      <c r="X11" s="30"/>
      <c r="Y11" s="30"/>
      <c r="Z11" s="30"/>
      <c r="AA11" s="30"/>
      <c r="AB11" s="30"/>
      <c r="AC11" s="30"/>
      <c r="AD11" s="32"/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 s="31">
        <f>SUM(W3:W8)/5</f>
        <v>0.71219503999999967</v>
      </c>
      <c r="X12" s="30">
        <f t="shared" ref="X12:AD12" si="12">SUM(X3:X8)/5</f>
        <v>0.58536573999999986</v>
      </c>
      <c r="Y12" s="30">
        <f t="shared" si="12"/>
        <v>0.58536575999999996</v>
      </c>
      <c r="Z12" s="30">
        <f t="shared" si="12"/>
        <v>0.60487794000000006</v>
      </c>
      <c r="AA12" s="30">
        <f t="shared" si="12"/>
        <v>0.55609755999999977</v>
      </c>
      <c r="AB12" s="30">
        <f t="shared" si="12"/>
        <v>0.48780487999999983</v>
      </c>
      <c r="AC12" s="30">
        <f t="shared" si="12"/>
        <v>0.42926827999999995</v>
      </c>
      <c r="AD12" s="32">
        <f t="shared" si="12"/>
        <v>0.26341461999999999</v>
      </c>
    </row>
    <row r="13" spans="1:30" ht="15" thickBot="1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  <c r="W13" s="150" t="s">
        <v>21</v>
      </c>
      <c r="X13" s="151"/>
      <c r="Y13" s="151"/>
      <c r="Z13" s="151"/>
      <c r="AA13" s="151"/>
      <c r="AB13" s="151"/>
      <c r="AC13" s="151"/>
      <c r="AD13" s="152"/>
    </row>
    <row r="14" spans="1:30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5.3658539999999997</v>
      </c>
      <c r="G14" s="4">
        <v>6.3414630000000001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</row>
    <row r="15" spans="1:30">
      <c r="A15" s="3">
        <v>2</v>
      </c>
      <c r="B15" s="4">
        <v>5</v>
      </c>
      <c r="C15" s="4">
        <v>5.3658539999999997</v>
      </c>
      <c r="D15" s="4">
        <v>6.3414630000000001</v>
      </c>
      <c r="E15" s="4">
        <v>6.3414630000000001</v>
      </c>
      <c r="F15" s="4">
        <v>5.8536590000000004</v>
      </c>
      <c r="G15" s="4">
        <v>6.3414630000000001</v>
      </c>
      <c r="H15" s="4">
        <v>6.3414630000000001</v>
      </c>
      <c r="I15" s="4">
        <v>6.8292679999999999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5.3658539999999997</v>
      </c>
      <c r="F18" s="4">
        <v>6.8292679999999999</v>
      </c>
      <c r="G18" s="4">
        <v>6.8292679999999999</v>
      </c>
      <c r="H18" s="4">
        <v>5.8536590000000004</v>
      </c>
      <c r="I18" s="4">
        <v>5.3658539999999997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7.3170729999999997</v>
      </c>
      <c r="D19" s="4">
        <v>5.8536590000000004</v>
      </c>
      <c r="E19" s="4">
        <v>5.8536590000000004</v>
      </c>
      <c r="F19" s="4">
        <v>6.3414630000000001</v>
      </c>
      <c r="G19" s="4">
        <v>6.3414630000000001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49.756098000000001</v>
      </c>
      <c r="D20" s="4">
        <v>53.170732000000001</v>
      </c>
      <c r="E20" s="4">
        <v>53.170732000000001</v>
      </c>
      <c r="F20" s="4">
        <v>54.634146000000001</v>
      </c>
      <c r="G20" s="4">
        <v>54.634146000000001</v>
      </c>
      <c r="H20" s="4">
        <v>58.536585000000002</v>
      </c>
      <c r="I20" s="4">
        <v>76.585365999999993</v>
      </c>
      <c r="J20" s="4">
        <v>80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2.9268290000000001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1.95122</v>
      </c>
      <c r="I26" s="4">
        <v>3.4146339999999999</v>
      </c>
      <c r="J26" s="4">
        <v>3.4146339999999999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2.9268290000000001</v>
      </c>
      <c r="F28" s="4">
        <v>2.9268290000000001</v>
      </c>
      <c r="G28" s="4">
        <v>2.4390239999999999</v>
      </c>
      <c r="H28" s="4">
        <v>2.4390239999999999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2.9268290000000001</v>
      </c>
      <c r="D29" s="4">
        <v>3.4146339999999999</v>
      </c>
      <c r="E29" s="4">
        <v>3.9024390000000002</v>
      </c>
      <c r="F29" s="4">
        <v>2.4390239999999999</v>
      </c>
      <c r="G29" s="4">
        <v>2.4390239999999999</v>
      </c>
      <c r="H29" s="4">
        <v>1.4634149999999999</v>
      </c>
      <c r="I29" s="4">
        <v>2.4390239999999999</v>
      </c>
      <c r="J29" s="4">
        <v>3.4146339999999999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38.048780000000001</v>
      </c>
      <c r="E30" s="4">
        <v>38.536585000000002</v>
      </c>
      <c r="F30" s="4">
        <v>36.097560999999999</v>
      </c>
      <c r="G30" s="4">
        <v>36.585366</v>
      </c>
      <c r="H30" s="4">
        <v>21.951219999999999</v>
      </c>
      <c r="I30" s="4">
        <v>51.707317000000003</v>
      </c>
      <c r="J30" s="4">
        <v>38.048780000000001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3.4146339999999999</v>
      </c>
      <c r="I35" s="4">
        <v>2.9268290000000001</v>
      </c>
      <c r="J35" s="4">
        <v>2.4390239999999999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2.9268290000000001</v>
      </c>
      <c r="E36" s="4">
        <v>3.9024390000000002</v>
      </c>
      <c r="F36" s="4">
        <v>3.4146339999999999</v>
      </c>
      <c r="G36" s="4">
        <v>3.9024390000000002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3.9024390000000002</v>
      </c>
      <c r="F38" s="4">
        <v>3.9024390000000002</v>
      </c>
      <c r="G38" s="4">
        <v>3.9024390000000002</v>
      </c>
      <c r="H38" s="4">
        <v>4.390244</v>
      </c>
      <c r="I38" s="4">
        <v>3.9024390000000002</v>
      </c>
      <c r="J38" s="4">
        <v>4.390244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5.8536590000000004</v>
      </c>
      <c r="G39" s="4">
        <v>3.4146339999999999</v>
      </c>
      <c r="H39" s="4">
        <v>7.3170729999999997</v>
      </c>
      <c r="I39" s="4">
        <v>7.8048780000000004</v>
      </c>
      <c r="J39" s="4">
        <v>3.9024390000000002</v>
      </c>
      <c r="K39" s="4">
        <v>6.8292679999999999</v>
      </c>
    </row>
    <row r="40" spans="1:11">
      <c r="A40" s="3">
        <v>7</v>
      </c>
      <c r="B40" s="4">
        <v>50</v>
      </c>
      <c r="C40" s="4">
        <v>70.731707</v>
      </c>
      <c r="D40" s="4">
        <v>75.121950999999996</v>
      </c>
      <c r="E40" s="4">
        <v>74.634146000000001</v>
      </c>
      <c r="F40" s="4">
        <v>75.609756000000004</v>
      </c>
      <c r="G40" s="4">
        <v>66.829267999999999</v>
      </c>
      <c r="H40" s="4">
        <v>74.634146000000001</v>
      </c>
      <c r="I40" s="4">
        <v>85.365853999999999</v>
      </c>
      <c r="J40" s="4">
        <v>87.317072999999993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1.4634149999999999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1.4634149999999999</v>
      </c>
      <c r="D45" s="4">
        <v>1.95122</v>
      </c>
      <c r="E45" s="4">
        <v>2.9268290000000001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1.95122</v>
      </c>
      <c r="I46" s="4">
        <v>2.9268290000000001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2.4390239999999999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4.8780489999999999</v>
      </c>
      <c r="D48" s="4">
        <v>5.3658539999999997</v>
      </c>
      <c r="E48" s="4">
        <v>4.390244</v>
      </c>
      <c r="F48" s="4">
        <v>5.3658539999999997</v>
      </c>
      <c r="G48" s="4">
        <v>2.9268290000000001</v>
      </c>
      <c r="H48" s="4">
        <v>5.8536590000000004</v>
      </c>
      <c r="I48" s="4">
        <v>4.390244</v>
      </c>
      <c r="J48" s="4">
        <v>5.8536590000000004</v>
      </c>
      <c r="K48" s="4">
        <v>4.8780489999999999</v>
      </c>
    </row>
    <row r="49" spans="1:11">
      <c r="A49" s="3">
        <v>6</v>
      </c>
      <c r="B49" s="4">
        <v>40</v>
      </c>
      <c r="C49" s="4">
        <v>2.9268290000000001</v>
      </c>
      <c r="D49" s="4">
        <v>2.9268290000000001</v>
      </c>
      <c r="E49" s="4">
        <v>3.4146339999999999</v>
      </c>
      <c r="F49" s="4">
        <v>2.9268290000000001</v>
      </c>
      <c r="G49" s="4">
        <v>2.4390239999999999</v>
      </c>
      <c r="H49" s="4">
        <v>2.4390239999999999</v>
      </c>
      <c r="I49" s="4">
        <v>5.3658539999999997</v>
      </c>
      <c r="J49" s="4">
        <v>2.9268290000000001</v>
      </c>
      <c r="K49" s="4">
        <v>3.9024390000000002</v>
      </c>
    </row>
    <row r="50" spans="1:11">
      <c r="A50" s="3">
        <v>7</v>
      </c>
      <c r="B50" s="4">
        <v>50</v>
      </c>
      <c r="C50" s="4">
        <v>46.341462999999997</v>
      </c>
      <c r="D50" s="4">
        <v>47.317073000000001</v>
      </c>
      <c r="E50" s="4">
        <v>52.195121999999998</v>
      </c>
      <c r="F50" s="4">
        <v>51.219512000000002</v>
      </c>
      <c r="G50" s="4">
        <v>51.219512000000002</v>
      </c>
      <c r="H50" s="4">
        <v>48.780487999999998</v>
      </c>
      <c r="I50" s="4">
        <v>31.219512000000002</v>
      </c>
      <c r="J50" s="4">
        <v>88.292682999999997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2.4390239999999999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1.95122</v>
      </c>
      <c r="E54" s="4">
        <v>2.9268290000000001</v>
      </c>
      <c r="F54" s="4">
        <v>2.4390239999999999</v>
      </c>
      <c r="G54" s="4">
        <v>2.4390239999999999</v>
      </c>
      <c r="H54" s="4">
        <v>2.4390239999999999</v>
      </c>
      <c r="I54" s="4">
        <v>2.4390239999999999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2.9268290000000001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1.95122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3.4146339999999999</v>
      </c>
      <c r="E56" s="4">
        <v>2.9268290000000001</v>
      </c>
      <c r="F56" s="4">
        <v>2.9268290000000001</v>
      </c>
      <c r="G56" s="4">
        <v>2.4390239999999999</v>
      </c>
      <c r="H56" s="4">
        <v>2.4390239999999999</v>
      </c>
      <c r="I56" s="4">
        <v>3.4146339999999999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3.4146339999999999</v>
      </c>
      <c r="E58" s="4">
        <v>4.8780489999999999</v>
      </c>
      <c r="F58" s="4">
        <v>4.390244</v>
      </c>
      <c r="G58" s="4">
        <v>4.8780489999999999</v>
      </c>
      <c r="H58" s="4">
        <v>3.9024390000000002</v>
      </c>
      <c r="I58" s="4">
        <v>3.4146339999999999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4.8780489999999999</v>
      </c>
      <c r="D59" s="4">
        <v>4.8780489999999999</v>
      </c>
      <c r="E59" s="4">
        <v>4.8780489999999999</v>
      </c>
      <c r="F59" s="4">
        <v>6.3414630000000001</v>
      </c>
      <c r="G59" s="4">
        <v>5.3658539999999997</v>
      </c>
      <c r="H59" s="4">
        <v>3.9024390000000002</v>
      </c>
      <c r="I59" s="4">
        <v>5.3658539999999997</v>
      </c>
      <c r="J59" s="4">
        <v>4.390244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64.390243999999996</v>
      </c>
      <c r="E60" s="4">
        <v>74.146341000000007</v>
      </c>
      <c r="F60" s="4">
        <v>72.682927000000007</v>
      </c>
      <c r="G60" s="4">
        <v>77.073171000000002</v>
      </c>
      <c r="H60" s="4">
        <v>83.414634000000007</v>
      </c>
      <c r="I60" s="4">
        <v>21.951219999999999</v>
      </c>
      <c r="J60" s="4">
        <v>39.024389999999997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3.9024390000000002</v>
      </c>
      <c r="I63" s="4">
        <v>3.9024390000000002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4.390244</v>
      </c>
      <c r="G64" s="4">
        <v>3.4146339999999999</v>
      </c>
      <c r="H64" s="4">
        <v>3.9024390000000002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3.4146339999999999</v>
      </c>
      <c r="G65" s="4">
        <v>3.9024390000000002</v>
      </c>
      <c r="H65" s="4">
        <v>3.9024390000000002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3.4146339999999999</v>
      </c>
      <c r="E66" s="4">
        <v>3.9024390000000002</v>
      </c>
      <c r="F66" s="4">
        <v>3.9024390000000002</v>
      </c>
      <c r="G66" s="4">
        <v>3.9024390000000002</v>
      </c>
      <c r="H66" s="4">
        <v>4.390244</v>
      </c>
      <c r="I66" s="4">
        <v>4.8780489999999999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5.3658539999999997</v>
      </c>
      <c r="H68" s="4">
        <v>4.8780489999999999</v>
      </c>
      <c r="I68" s="4">
        <v>4.390244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5.8536590000000004</v>
      </c>
      <c r="E69" s="4">
        <v>4.8780489999999999</v>
      </c>
      <c r="F69" s="4">
        <v>6.8292679999999999</v>
      </c>
      <c r="G69" s="4">
        <v>4.390244</v>
      </c>
      <c r="H69" s="4">
        <v>3.9024390000000002</v>
      </c>
      <c r="I69" s="4">
        <v>7.8048780000000004</v>
      </c>
      <c r="J69" s="4">
        <v>9.2682929999999999</v>
      </c>
      <c r="K69" s="4">
        <v>7.3170729999999997</v>
      </c>
    </row>
    <row r="70" spans="1:11">
      <c r="A70" s="3">
        <v>7</v>
      </c>
      <c r="B70" s="4">
        <v>50</v>
      </c>
      <c r="C70" s="4">
        <v>83.902439000000001</v>
      </c>
      <c r="D70" s="4">
        <v>81.951220000000006</v>
      </c>
      <c r="E70" s="4">
        <v>80</v>
      </c>
      <c r="F70" s="4">
        <v>52.195121999999998</v>
      </c>
      <c r="G70" s="4">
        <v>60.487805000000002</v>
      </c>
      <c r="H70" s="4">
        <v>16.097560999999999</v>
      </c>
      <c r="I70" s="4">
        <v>76.097560999999999</v>
      </c>
      <c r="J70" s="4">
        <v>16.585366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2.9268290000000001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2.4390239999999999</v>
      </c>
      <c r="D74" s="4">
        <v>2.9268290000000001</v>
      </c>
      <c r="E74" s="4">
        <v>2.9268290000000001</v>
      </c>
      <c r="F74" s="4">
        <v>3.4146339999999999</v>
      </c>
      <c r="G74" s="4">
        <v>2.9268290000000001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2.9268290000000001</v>
      </c>
      <c r="E75" s="4">
        <v>2.9268290000000001</v>
      </c>
      <c r="F75" s="4">
        <v>2.9268290000000001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2.4390239999999999</v>
      </c>
      <c r="G76" s="4">
        <v>3.4146339999999999</v>
      </c>
      <c r="H76" s="4">
        <v>2.4390239999999999</v>
      </c>
      <c r="I76" s="4">
        <v>3.4146339999999999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2.4390239999999999</v>
      </c>
      <c r="F78" s="4">
        <v>2.4390239999999999</v>
      </c>
      <c r="G78" s="4">
        <v>2.9268290000000001</v>
      </c>
      <c r="H78" s="4">
        <v>2.9268290000000001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2.4390239999999999</v>
      </c>
      <c r="E79" s="4">
        <v>3.4146339999999999</v>
      </c>
      <c r="F79" s="4">
        <v>4.8780489999999999</v>
      </c>
      <c r="G79" s="4">
        <v>4.390244</v>
      </c>
      <c r="H79" s="4">
        <v>4.8780489999999999</v>
      </c>
      <c r="I79" s="4">
        <v>12.195122</v>
      </c>
      <c r="J79" s="4">
        <v>6.3414630000000001</v>
      </c>
      <c r="K79" s="4">
        <v>4.8780489999999999</v>
      </c>
    </row>
    <row r="80" spans="1:11">
      <c r="A80" s="3">
        <v>7</v>
      </c>
      <c r="B80" s="4">
        <v>50</v>
      </c>
      <c r="C80" s="4">
        <v>9.7560979999999997</v>
      </c>
      <c r="D80" s="4">
        <v>10.243902</v>
      </c>
      <c r="E80" s="4">
        <v>12.682926999999999</v>
      </c>
      <c r="F80" s="4">
        <v>17.073170999999999</v>
      </c>
      <c r="G80" s="4">
        <v>17.073170999999999</v>
      </c>
      <c r="H80" s="4">
        <v>11.219512</v>
      </c>
      <c r="I80" s="4">
        <v>71.707317000000003</v>
      </c>
      <c r="J80" s="4">
        <v>80.975610000000003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1.95122</v>
      </c>
      <c r="H84" s="4">
        <v>2.9268290000000001</v>
      </c>
      <c r="I84" s="4">
        <v>1.4634149999999999</v>
      </c>
      <c r="J84" s="4">
        <v>1.95122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2.4390239999999999</v>
      </c>
      <c r="F85" s="4">
        <v>2.9268290000000001</v>
      </c>
      <c r="G85" s="4">
        <v>2.9268290000000001</v>
      </c>
      <c r="H85" s="4">
        <v>2.4390239999999999</v>
      </c>
      <c r="I85" s="4">
        <v>2.4390239999999999</v>
      </c>
      <c r="J85" s="4">
        <v>2.4390239999999999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1.95122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3.4146339999999999</v>
      </c>
      <c r="J86" s="4">
        <v>3.9024390000000002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2.4390239999999999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3.9024390000000002</v>
      </c>
      <c r="D88" s="4">
        <v>6.3414630000000001</v>
      </c>
      <c r="E88" s="4">
        <v>5.8536590000000004</v>
      </c>
      <c r="F88" s="4">
        <v>5.3658539999999997</v>
      </c>
      <c r="G88" s="4">
        <v>6.3414630000000001</v>
      </c>
      <c r="H88" s="4">
        <v>6.8292679999999999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2.9268290000000001</v>
      </c>
      <c r="D89" s="4">
        <v>3.4146339999999999</v>
      </c>
      <c r="E89" s="4">
        <v>4.8780489999999999</v>
      </c>
      <c r="F89" s="4">
        <v>2.9268290000000001</v>
      </c>
      <c r="G89" s="4">
        <v>3.4146339999999999</v>
      </c>
      <c r="H89" s="4">
        <v>3.9024390000000002</v>
      </c>
      <c r="I89" s="4">
        <v>2.9268290000000001</v>
      </c>
      <c r="J89" s="4">
        <v>2.4390239999999999</v>
      </c>
      <c r="K89" s="4">
        <v>8.2926830000000002</v>
      </c>
    </row>
    <row r="90" spans="1:11">
      <c r="A90" s="3">
        <v>7</v>
      </c>
      <c r="B90" s="4">
        <v>50</v>
      </c>
      <c r="C90" s="4">
        <v>82.926828999999998</v>
      </c>
      <c r="D90" s="4">
        <v>80</v>
      </c>
      <c r="E90" s="4">
        <v>27.804877999999999</v>
      </c>
      <c r="F90" s="4">
        <v>52.682926999999999</v>
      </c>
      <c r="G90" s="4">
        <v>24.390243999999999</v>
      </c>
      <c r="H90" s="4">
        <v>18.536584999999999</v>
      </c>
      <c r="I90" s="4">
        <v>24.878049000000001</v>
      </c>
      <c r="J90" s="4">
        <v>21.951219999999999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1.95122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2.9268290000000001</v>
      </c>
      <c r="E95" s="4">
        <v>1.95122</v>
      </c>
      <c r="F95" s="4">
        <v>1.95122</v>
      </c>
      <c r="G95" s="4">
        <v>1.95122</v>
      </c>
      <c r="H95" s="4">
        <v>2.4390239999999999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1.95122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2.9268290000000001</v>
      </c>
      <c r="E98" s="4">
        <v>2.9268290000000001</v>
      </c>
      <c r="F98" s="4">
        <v>3.4146339999999999</v>
      </c>
      <c r="G98" s="4">
        <v>3.9024390000000002</v>
      </c>
      <c r="H98" s="4">
        <v>3.9024390000000002</v>
      </c>
      <c r="I98" s="4">
        <v>3.9024390000000002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9.2682929999999999</v>
      </c>
      <c r="D99" s="4">
        <v>9.7560979999999997</v>
      </c>
      <c r="E99" s="4">
        <v>5.8536590000000004</v>
      </c>
      <c r="F99" s="4">
        <v>6.8292679999999999</v>
      </c>
      <c r="G99" s="4">
        <v>7.3170729999999997</v>
      </c>
      <c r="H99" s="4">
        <v>6.3414630000000001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23.902439000000001</v>
      </c>
      <c r="D100" s="4">
        <v>26.829267999999999</v>
      </c>
      <c r="E100" s="4">
        <v>36.097560999999999</v>
      </c>
      <c r="F100" s="4">
        <v>45.853659</v>
      </c>
      <c r="G100" s="4">
        <v>58.536585000000002</v>
      </c>
      <c r="H100" s="4">
        <v>52.195121999999998</v>
      </c>
      <c r="I100" s="4">
        <v>79.024389999999997</v>
      </c>
      <c r="J100" s="4">
        <v>52.195121999999998</v>
      </c>
      <c r="K100" s="4">
        <v>18.048780000000001</v>
      </c>
    </row>
  </sheetData>
  <mergeCells count="3">
    <mergeCell ref="M1:T1"/>
    <mergeCell ref="M11:U11"/>
    <mergeCell ref="W13:AD13"/>
  </mergeCells>
  <conditionalFormatting sqref="M3:U10">
    <cfRule type="cellIs" dxfId="52" priority="13" operator="lessThan">
      <formula>$U3</formula>
    </cfRule>
  </conditionalFormatting>
  <conditionalFormatting sqref="M3:U10">
    <cfRule type="cellIs" dxfId="51" priority="12" operator="lessThan">
      <formula>$U3</formula>
    </cfRule>
  </conditionalFormatting>
  <conditionalFormatting sqref="M3:U10">
    <cfRule type="top10" dxfId="50" priority="10" bottom="1" rank="1"/>
    <cfRule type="expression" priority="11">
      <formula>"min"</formula>
    </cfRule>
  </conditionalFormatting>
  <conditionalFormatting sqref="W12:AD12">
    <cfRule type="top10" dxfId="49" priority="1" rank="1"/>
    <cfRule type="top10" priority="2" rank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7445-FA22-42BD-B3D9-6A14C8502937}">
  <dimension ref="A1:U100"/>
  <sheetViews>
    <sheetView workbookViewId="0">
      <selection activeCell="M16" sqref="M16"/>
    </sheetView>
  </sheetViews>
  <sheetFormatPr defaultRowHeight="14.4"/>
  <cols>
    <col min="7" max="9" width="0" hidden="1" customWidth="1"/>
    <col min="16" max="16" width="15.55468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G2" s="7"/>
      <c r="H2" s="7"/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2.6829268999999996</v>
      </c>
      <c r="N3" s="53">
        <f>SUM(D3,D6,D9,D12,D15,D18,D21,D24,D27,D30)/10</f>
        <v>3.609756</v>
      </c>
      <c r="P3" s="8">
        <f>(N3-M3)/N3*100</f>
        <v>25.675671707450597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40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2.4390239999999999</v>
      </c>
      <c r="D30" s="4">
        <v>3.4146339999999999</v>
      </c>
    </row>
    <row r="31" spans="1:4">
      <c r="A31" s="1"/>
    </row>
    <row r="32" spans="1:4">
      <c r="A32" s="2"/>
      <c r="B32" s="2"/>
      <c r="C32" s="2"/>
      <c r="D32" s="2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1"/>
    </row>
    <row r="42" spans="1:4">
      <c r="A42" s="2"/>
      <c r="B42" s="2"/>
      <c r="C42" s="2"/>
      <c r="D42" s="2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3"/>
      <c r="B47" s="4"/>
      <c r="C47" s="4"/>
      <c r="D47" s="4"/>
    </row>
    <row r="48" spans="1:4">
      <c r="A48" s="3"/>
      <c r="B48" s="4"/>
      <c r="C48" s="4"/>
      <c r="D48" s="4"/>
    </row>
    <row r="49" spans="1:4">
      <c r="A49" s="3"/>
      <c r="B49" s="4"/>
      <c r="C49" s="4"/>
      <c r="D49" s="4"/>
    </row>
    <row r="50" spans="1:4">
      <c r="A50" s="3"/>
      <c r="B50" s="4"/>
      <c r="C50" s="4"/>
      <c r="D50" s="4"/>
    </row>
    <row r="51" spans="1:4">
      <c r="A51" s="1"/>
    </row>
    <row r="52" spans="1:4">
      <c r="A52" s="2"/>
      <c r="B52" s="2"/>
      <c r="C52" s="2"/>
      <c r="D52" s="2"/>
    </row>
    <row r="53" spans="1:4">
      <c r="A53" s="3"/>
      <c r="B53" s="4"/>
      <c r="C53" s="4"/>
      <c r="D53" s="4"/>
    </row>
    <row r="54" spans="1:4">
      <c r="A54" s="3"/>
      <c r="B54" s="4"/>
      <c r="C54" s="4"/>
      <c r="D54" s="4"/>
    </row>
    <row r="55" spans="1:4">
      <c r="A55" s="3"/>
      <c r="B55" s="4"/>
      <c r="C55" s="4"/>
      <c r="D55" s="4"/>
    </row>
    <row r="56" spans="1:4">
      <c r="A56" s="3"/>
      <c r="B56" s="4"/>
      <c r="C56" s="4"/>
      <c r="D56" s="4"/>
    </row>
    <row r="57" spans="1:4">
      <c r="A57" s="3"/>
      <c r="B57" s="4"/>
      <c r="C57" s="4"/>
      <c r="D57" s="4"/>
    </row>
    <row r="58" spans="1:4">
      <c r="A58" s="3"/>
      <c r="B58" s="4"/>
      <c r="C58" s="4"/>
      <c r="D58" s="4"/>
    </row>
    <row r="59" spans="1:4">
      <c r="A59" s="3"/>
      <c r="B59" s="4"/>
      <c r="C59" s="4"/>
      <c r="D59" s="4"/>
    </row>
    <row r="60" spans="1:4">
      <c r="A60" s="3"/>
      <c r="B60" s="4"/>
      <c r="C60" s="4"/>
      <c r="D60" s="4"/>
    </row>
    <row r="61" spans="1:4">
      <c r="A61" s="1"/>
    </row>
    <row r="62" spans="1:4">
      <c r="A62" s="2"/>
      <c r="B62" s="2"/>
      <c r="C62" s="2"/>
      <c r="D62" s="2"/>
    </row>
    <row r="63" spans="1:4">
      <c r="A63" s="3"/>
      <c r="B63" s="4"/>
      <c r="C63" s="4"/>
      <c r="D63" s="4"/>
    </row>
    <row r="64" spans="1:4">
      <c r="A64" s="3"/>
      <c r="B64" s="4"/>
      <c r="C64" s="4"/>
      <c r="D64" s="4"/>
    </row>
    <row r="65" spans="1:4">
      <c r="A65" s="3"/>
      <c r="B65" s="4"/>
      <c r="C65" s="4"/>
      <c r="D65" s="4"/>
    </row>
    <row r="66" spans="1:4">
      <c r="A66" s="3"/>
      <c r="B66" s="4"/>
      <c r="C66" s="4"/>
      <c r="D66" s="4"/>
    </row>
    <row r="67" spans="1:4">
      <c r="A67" s="3"/>
      <c r="B67" s="4"/>
      <c r="C67" s="4"/>
      <c r="D67" s="4"/>
    </row>
    <row r="68" spans="1:4">
      <c r="A68" s="3"/>
      <c r="B68" s="4"/>
      <c r="C68" s="4"/>
      <c r="D68" s="4"/>
    </row>
    <row r="69" spans="1:4">
      <c r="A69" s="3"/>
      <c r="B69" s="4"/>
      <c r="C69" s="4"/>
      <c r="D69" s="4"/>
    </row>
    <row r="70" spans="1:4">
      <c r="A70" s="3"/>
      <c r="B70" s="4"/>
      <c r="C70" s="4"/>
      <c r="D70" s="4"/>
    </row>
    <row r="71" spans="1:4">
      <c r="A71" s="1"/>
    </row>
    <row r="72" spans="1:4">
      <c r="A72" s="2"/>
      <c r="B72" s="2"/>
      <c r="C72" s="2"/>
      <c r="D72" s="2"/>
    </row>
    <row r="73" spans="1:4">
      <c r="A73" s="3"/>
      <c r="B73" s="4"/>
      <c r="C73" s="4"/>
      <c r="D73" s="4"/>
    </row>
    <row r="74" spans="1:4">
      <c r="A74" s="3"/>
      <c r="B74" s="4"/>
      <c r="C74" s="4"/>
      <c r="D74" s="4"/>
    </row>
    <row r="75" spans="1:4">
      <c r="A75" s="3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>
      <c r="A79" s="3"/>
      <c r="B79" s="4"/>
      <c r="C79" s="4"/>
      <c r="D79" s="4"/>
    </row>
    <row r="80" spans="1:4">
      <c r="A80" s="3"/>
      <c r="B80" s="4"/>
      <c r="C80" s="4"/>
      <c r="D80" s="4"/>
    </row>
    <row r="81" spans="1:4">
      <c r="A81" s="1"/>
    </row>
    <row r="82" spans="1:4">
      <c r="A82" s="2"/>
      <c r="B82" s="2"/>
      <c r="C82" s="2"/>
      <c r="D82" s="2"/>
    </row>
    <row r="83" spans="1:4">
      <c r="A83" s="3"/>
      <c r="B83" s="4"/>
      <c r="C83" s="4"/>
      <c r="D83" s="4"/>
    </row>
    <row r="84" spans="1:4">
      <c r="A84" s="3"/>
      <c r="B84" s="4"/>
      <c r="C84" s="4"/>
      <c r="D84" s="4"/>
    </row>
    <row r="85" spans="1:4">
      <c r="A85" s="3"/>
      <c r="B85" s="4"/>
      <c r="C85" s="4"/>
      <c r="D85" s="4"/>
    </row>
    <row r="86" spans="1:4">
      <c r="A86" s="3"/>
      <c r="B86" s="4"/>
      <c r="C86" s="4"/>
      <c r="D86" s="4"/>
    </row>
    <row r="87" spans="1:4">
      <c r="A87" s="3"/>
      <c r="B87" s="4"/>
      <c r="C87" s="4"/>
      <c r="D87" s="4"/>
    </row>
    <row r="88" spans="1:4">
      <c r="A88" s="3"/>
      <c r="B88" s="4"/>
      <c r="C88" s="4"/>
      <c r="D88" s="4"/>
    </row>
    <row r="89" spans="1:4">
      <c r="A89" s="3"/>
      <c r="B89" s="4"/>
      <c r="C89" s="4"/>
      <c r="D89" s="4"/>
    </row>
    <row r="90" spans="1:4">
      <c r="A90" s="3"/>
      <c r="B90" s="4"/>
      <c r="C90" s="4"/>
      <c r="D90" s="4"/>
    </row>
    <row r="91" spans="1:4">
      <c r="A91" s="1"/>
    </row>
    <row r="92" spans="1:4">
      <c r="A92" s="2"/>
      <c r="B92" s="2"/>
      <c r="C92" s="2"/>
      <c r="D92" s="2"/>
    </row>
    <row r="93" spans="1:4">
      <c r="A93" s="3"/>
      <c r="B93" s="4"/>
      <c r="C93" s="4"/>
      <c r="D93" s="4"/>
    </row>
    <row r="94" spans="1:4">
      <c r="A94" s="3"/>
      <c r="B94" s="4"/>
      <c r="C94" s="4"/>
      <c r="D94" s="4"/>
    </row>
    <row r="95" spans="1:4">
      <c r="A95" s="3"/>
      <c r="B95" s="4"/>
      <c r="C95" s="4"/>
      <c r="D95" s="4"/>
    </row>
    <row r="96" spans="1:4">
      <c r="A96" s="3"/>
      <c r="B96" s="4"/>
      <c r="C96" s="4"/>
      <c r="D96" s="4"/>
    </row>
    <row r="97" spans="1:4">
      <c r="A97" s="3"/>
      <c r="B97" s="4"/>
      <c r="C97" s="4"/>
      <c r="D97" s="4"/>
    </row>
    <row r="98" spans="1:4">
      <c r="A98" s="3"/>
      <c r="B98" s="4"/>
      <c r="C98" s="4"/>
      <c r="D98" s="4"/>
    </row>
    <row r="99" spans="1:4">
      <c r="A99" s="3"/>
      <c r="B99" s="4"/>
      <c r="C99" s="4"/>
      <c r="D99" s="4"/>
    </row>
    <row r="100" spans="1:4">
      <c r="A100" s="3"/>
      <c r="B100" s="4"/>
      <c r="C100" s="4"/>
      <c r="D100" s="4"/>
    </row>
  </sheetData>
  <conditionalFormatting sqref="G2:H2">
    <cfRule type="cellIs" dxfId="48" priority="16" operator="lessThan">
      <formula>$U2</formula>
    </cfRule>
  </conditionalFormatting>
  <conditionalFormatting sqref="G2:H2">
    <cfRule type="cellIs" dxfId="47" priority="15" operator="lessThan">
      <formula>$U2</formula>
    </cfRule>
  </conditionalFormatting>
  <conditionalFormatting sqref="G2:H2">
    <cfRule type="top10" dxfId="46" priority="13" bottom="1" rank="1"/>
    <cfRule type="expression" priority="14">
      <formula>"min"</formula>
    </cfRule>
  </conditionalFormatting>
  <conditionalFormatting sqref="M3:N3">
    <cfRule type="cellIs" dxfId="45" priority="12" operator="lessThan">
      <formula>$U3</formula>
    </cfRule>
  </conditionalFormatting>
  <conditionalFormatting sqref="M3:N3">
    <cfRule type="cellIs" dxfId="44" priority="11" operator="lessThan">
      <formula>$U3</formula>
    </cfRule>
  </conditionalFormatting>
  <conditionalFormatting sqref="M3:N3">
    <cfRule type="cellIs" dxfId="43" priority="1" operator="lessThan">
      <formula>$N3</formula>
    </cfRule>
  </conditionalFormatting>
  <conditionalFormatting sqref="M3:N3">
    <cfRule type="top10" dxfId="42" priority="17" bottom="1" rank="1"/>
    <cfRule type="expression" priority="18">
      <formula>"min"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E851-B048-4B5A-9AE3-D6576864102C}">
  <sheetPr>
    <tabColor theme="5" tint="0.79998168889431442"/>
  </sheetPr>
  <dimension ref="A1:AD100"/>
  <sheetViews>
    <sheetView topLeftCell="J1" workbookViewId="0">
      <selection activeCell="S20" sqref="S20"/>
    </sheetView>
  </sheetViews>
  <sheetFormatPr defaultRowHeight="14.4"/>
  <sheetData>
    <row r="1" spans="1:30" ht="15" thickBot="1">
      <c r="A1" s="1" t="s">
        <v>0</v>
      </c>
      <c r="M1" s="148" t="s">
        <v>11</v>
      </c>
      <c r="N1" s="148"/>
      <c r="O1" s="148"/>
      <c r="P1" s="148"/>
      <c r="Q1" s="148"/>
      <c r="R1" s="148"/>
      <c r="S1" s="148"/>
      <c r="T1" s="148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1.95122</v>
      </c>
      <c r="I3" s="4">
        <v>0.97560999999999998</v>
      </c>
      <c r="J3" s="4">
        <v>0.97560999999999998</v>
      </c>
      <c r="K3" s="4">
        <v>1.95122</v>
      </c>
      <c r="L3" s="5">
        <v>0</v>
      </c>
      <c r="M3" s="7">
        <f>SUM(C3,C13,C23,C43,C53,C63,C73,C83,C93)/10</f>
        <v>2.4878051000000001</v>
      </c>
      <c r="N3">
        <f t="shared" ref="N3:U10" si="0">SUM(D3,D13,D23,D43,D53,D63,D73,D83,D93)/10</f>
        <v>2.4878051000000001</v>
      </c>
      <c r="O3">
        <f t="shared" si="0"/>
        <v>2.4390245999999998</v>
      </c>
      <c r="P3">
        <f t="shared" si="0"/>
        <v>2.4390247</v>
      </c>
      <c r="Q3">
        <f t="shared" si="0"/>
        <v>2.5365853999999999</v>
      </c>
      <c r="R3">
        <f t="shared" si="0"/>
        <v>2.5365854999999997</v>
      </c>
      <c r="S3">
        <f t="shared" si="0"/>
        <v>2.5365854000000003</v>
      </c>
      <c r="T3">
        <f t="shared" si="0"/>
        <v>2.5853659000000002</v>
      </c>
      <c r="U3">
        <f>SUM(K3,K13,K23,K43,K53,K63,K73,K83,K93)/10</f>
        <v>3.2682926000000001</v>
      </c>
      <c r="W3">
        <f>$U3-M3</f>
        <v>0.7804875</v>
      </c>
      <c r="X3">
        <f t="shared" ref="X3:AD10" si="1">$U3-N3</f>
        <v>0.7804875</v>
      </c>
      <c r="Y3">
        <f t="shared" si="1"/>
        <v>0.82926800000000034</v>
      </c>
      <c r="Z3">
        <f t="shared" si="1"/>
        <v>0.82926790000000006</v>
      </c>
      <c r="AA3">
        <f t="shared" si="1"/>
        <v>0.73170720000000022</v>
      </c>
      <c r="AB3">
        <f t="shared" si="1"/>
        <v>0.73170710000000039</v>
      </c>
      <c r="AC3">
        <f t="shared" si="1"/>
        <v>0.73170719999999978</v>
      </c>
      <c r="AD3">
        <f t="shared" si="1"/>
        <v>0.68292669999999989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 s="7">
        <f t="shared" ref="M4:M10" si="2">SUM(C4,C14,C24,C44,C54,C64,C74,C84,C94)/10</f>
        <v>2.4878051000000001</v>
      </c>
      <c r="N4">
        <f t="shared" si="0"/>
        <v>2.5365856</v>
      </c>
      <c r="O4">
        <f t="shared" si="0"/>
        <v>2.4878048999999995</v>
      </c>
      <c r="P4">
        <f t="shared" si="0"/>
        <v>2.4878051000000001</v>
      </c>
      <c r="Q4">
        <f t="shared" si="0"/>
        <v>2.5365853999999999</v>
      </c>
      <c r="R4">
        <f t="shared" si="0"/>
        <v>2.4878048999999995</v>
      </c>
      <c r="S4">
        <f t="shared" si="0"/>
        <v>2.4390244999999995</v>
      </c>
      <c r="T4">
        <f t="shared" si="0"/>
        <v>2.4878050000000003</v>
      </c>
      <c r="U4">
        <f t="shared" si="0"/>
        <v>3.0243901000000002</v>
      </c>
      <c r="W4">
        <f t="shared" ref="W4:X10" si="3">$U4-M4</f>
        <v>0.53658500000000009</v>
      </c>
      <c r="X4">
        <f>$U4-N4</f>
        <v>0.4878045000000002</v>
      </c>
      <c r="Y4">
        <f t="shared" si="1"/>
        <v>0.53658520000000065</v>
      </c>
      <c r="Z4">
        <f t="shared" si="1"/>
        <v>0.53658500000000009</v>
      </c>
      <c r="AA4">
        <f t="shared" si="1"/>
        <v>0.48780470000000031</v>
      </c>
      <c r="AB4">
        <f t="shared" si="1"/>
        <v>0.53658520000000065</v>
      </c>
      <c r="AC4">
        <f t="shared" si="1"/>
        <v>0.58536560000000071</v>
      </c>
      <c r="AD4">
        <f t="shared" si="1"/>
        <v>0.53658509999999993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1.95122</v>
      </c>
      <c r="F5" s="4">
        <v>2.9268290000000001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 s="7">
        <f t="shared" si="2"/>
        <v>2.4390246000000002</v>
      </c>
      <c r="N5">
        <f t="shared" si="0"/>
        <v>2.6829269</v>
      </c>
      <c r="O5">
        <f t="shared" si="0"/>
        <v>2.7804878000000004</v>
      </c>
      <c r="P5">
        <f t="shared" si="0"/>
        <v>2.6829267999999997</v>
      </c>
      <c r="Q5">
        <f t="shared" si="0"/>
        <v>2.8292680000000003</v>
      </c>
      <c r="R5">
        <f t="shared" si="0"/>
        <v>2.6829267000000003</v>
      </c>
      <c r="S5">
        <f t="shared" si="0"/>
        <v>2.9268291999999998</v>
      </c>
      <c r="T5">
        <f t="shared" si="0"/>
        <v>2.9268291</v>
      </c>
      <c r="U5">
        <f t="shared" si="0"/>
        <v>3.2682926000000001</v>
      </c>
      <c r="W5">
        <f t="shared" si="3"/>
        <v>0.82926799999999989</v>
      </c>
      <c r="X5">
        <f t="shared" si="3"/>
        <v>0.5853657000000001</v>
      </c>
      <c r="Y5">
        <f t="shared" si="1"/>
        <v>0.48780479999999971</v>
      </c>
      <c r="Z5">
        <f t="shared" si="1"/>
        <v>0.58536580000000038</v>
      </c>
      <c r="AA5">
        <f t="shared" si="1"/>
        <v>0.43902459999999977</v>
      </c>
      <c r="AB5">
        <f t="shared" si="1"/>
        <v>0.58536589999999977</v>
      </c>
      <c r="AC5">
        <f t="shared" si="1"/>
        <v>0.34146340000000031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0.97560999999999998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 s="7">
        <f t="shared" si="2"/>
        <v>2.6829267999999997</v>
      </c>
      <c r="N6">
        <f t="shared" si="0"/>
        <v>2.7804877000000001</v>
      </c>
      <c r="O6">
        <f t="shared" si="0"/>
        <v>2.5853659000000002</v>
      </c>
      <c r="P6">
        <f t="shared" si="0"/>
        <v>2.6829268000000002</v>
      </c>
      <c r="Q6">
        <f t="shared" si="0"/>
        <v>2.8292682</v>
      </c>
      <c r="R6">
        <f t="shared" si="0"/>
        <v>2.8292682</v>
      </c>
      <c r="S6">
        <f t="shared" si="0"/>
        <v>3.3658535999999999</v>
      </c>
      <c r="T6">
        <f t="shared" si="0"/>
        <v>3.1707315999999999</v>
      </c>
      <c r="U6">
        <f t="shared" si="0"/>
        <v>3.1219513000000001</v>
      </c>
      <c r="W6">
        <f t="shared" si="3"/>
        <v>0.43902450000000037</v>
      </c>
      <c r="X6">
        <f t="shared" si="3"/>
        <v>0.34146359999999998</v>
      </c>
      <c r="Y6">
        <f t="shared" si="1"/>
        <v>0.53658539999999988</v>
      </c>
      <c r="Z6">
        <f t="shared" si="1"/>
        <v>0.43902449999999993</v>
      </c>
      <c r="AA6">
        <f t="shared" si="1"/>
        <v>0.29268310000000008</v>
      </c>
      <c r="AB6">
        <f t="shared" si="1"/>
        <v>0.29268310000000008</v>
      </c>
      <c r="AC6">
        <f t="shared" si="1"/>
        <v>-0.24390229999999979</v>
      </c>
      <c r="AD6">
        <f t="shared" si="1"/>
        <v>-4.8780299999999777E-2</v>
      </c>
    </row>
    <row r="7" spans="1:30">
      <c r="A7" s="3">
        <v>4</v>
      </c>
      <c r="B7" s="4">
        <v>20</v>
      </c>
      <c r="C7" s="4">
        <v>0.97560999999999998</v>
      </c>
      <c r="D7" s="4">
        <v>1.4634149999999999</v>
      </c>
      <c r="E7" s="4">
        <v>1.4634149999999999</v>
      </c>
      <c r="F7" s="4">
        <v>2.4390239999999999</v>
      </c>
      <c r="G7" s="4">
        <v>1.95122</v>
      </c>
      <c r="H7" s="4">
        <v>1.95122</v>
      </c>
      <c r="I7" s="4">
        <v>1.95122</v>
      </c>
      <c r="J7" s="4">
        <v>1.95122</v>
      </c>
      <c r="K7" s="4">
        <v>1.95122</v>
      </c>
      <c r="L7" s="5">
        <v>20</v>
      </c>
      <c r="M7" s="7">
        <f t="shared" si="2"/>
        <v>3.0243902</v>
      </c>
      <c r="N7">
        <f t="shared" si="0"/>
        <v>3.2682926000000001</v>
      </c>
      <c r="O7">
        <f t="shared" si="0"/>
        <v>3.0731706000000001</v>
      </c>
      <c r="P7">
        <f t="shared" si="0"/>
        <v>3.1707315000000005</v>
      </c>
      <c r="Q7">
        <f t="shared" si="0"/>
        <v>3.1219513000000001</v>
      </c>
      <c r="R7">
        <f t="shared" si="0"/>
        <v>3.2195122000000005</v>
      </c>
      <c r="S7">
        <f t="shared" si="0"/>
        <v>2.9268292000000002</v>
      </c>
      <c r="T7">
        <f t="shared" si="0"/>
        <v>3.4146342999999995</v>
      </c>
      <c r="U7">
        <f t="shared" si="0"/>
        <v>3.5609757000000002</v>
      </c>
      <c r="W7">
        <f t="shared" si="3"/>
        <v>0.53658550000000016</v>
      </c>
      <c r="X7">
        <f t="shared" si="3"/>
        <v>0.29268310000000008</v>
      </c>
      <c r="Y7">
        <f t="shared" si="1"/>
        <v>0.4878051000000001</v>
      </c>
      <c r="Z7">
        <f t="shared" si="1"/>
        <v>0.39024419999999971</v>
      </c>
      <c r="AA7">
        <f t="shared" si="1"/>
        <v>0.43902440000000009</v>
      </c>
      <c r="AB7">
        <f t="shared" si="1"/>
        <v>0.3414634999999997</v>
      </c>
      <c r="AC7">
        <f t="shared" si="1"/>
        <v>0.63414649999999995</v>
      </c>
      <c r="AD7">
        <f t="shared" si="1"/>
        <v>0.14634140000000073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2.4390239999999999</v>
      </c>
      <c r="F8" s="4">
        <v>1.95122</v>
      </c>
      <c r="G8" s="4">
        <v>1.4634149999999999</v>
      </c>
      <c r="H8" s="4">
        <v>0.97560999999999998</v>
      </c>
      <c r="I8" s="4">
        <v>1.4634149999999999</v>
      </c>
      <c r="J8" s="4">
        <v>1.4634149999999999</v>
      </c>
      <c r="K8" s="4">
        <v>1.4634149999999999</v>
      </c>
      <c r="L8" s="5">
        <v>30</v>
      </c>
      <c r="M8" s="7">
        <f t="shared" si="2"/>
        <v>3.8536587000000004</v>
      </c>
      <c r="N8">
        <f t="shared" si="0"/>
        <v>4.0487805000000003</v>
      </c>
      <c r="O8">
        <f t="shared" si="0"/>
        <v>3.9024388999999999</v>
      </c>
      <c r="P8">
        <f t="shared" si="0"/>
        <v>3.9512195999999995</v>
      </c>
      <c r="Q8">
        <f t="shared" si="0"/>
        <v>4.0975612000000003</v>
      </c>
      <c r="R8">
        <f t="shared" si="0"/>
        <v>4.1951219000000002</v>
      </c>
      <c r="S8">
        <f t="shared" si="0"/>
        <v>3.5121950000000006</v>
      </c>
      <c r="T8">
        <f t="shared" si="0"/>
        <v>3.9024390000000002</v>
      </c>
      <c r="U8">
        <f t="shared" si="0"/>
        <v>3.8536586000000002</v>
      </c>
      <c r="W8">
        <f t="shared" si="3"/>
        <v>-1.0000000028043132E-7</v>
      </c>
      <c r="X8">
        <f t="shared" si="3"/>
        <v>-0.19512190000000018</v>
      </c>
      <c r="Y8">
        <f t="shared" si="1"/>
        <v>-4.8780299999999777E-2</v>
      </c>
      <c r="Z8">
        <f t="shared" si="1"/>
        <v>-9.7560999999999343E-2</v>
      </c>
      <c r="AA8">
        <f t="shared" si="1"/>
        <v>-0.24390260000000019</v>
      </c>
      <c r="AB8">
        <f t="shared" si="1"/>
        <v>-0.34146330000000003</v>
      </c>
      <c r="AC8">
        <f t="shared" si="1"/>
        <v>0.34146359999999953</v>
      </c>
      <c r="AD8">
        <f t="shared" si="1"/>
        <v>-4.8780400000000057E-2</v>
      </c>
    </row>
    <row r="9" spans="1:30">
      <c r="A9" s="3">
        <v>6</v>
      </c>
      <c r="B9" s="4">
        <v>40</v>
      </c>
      <c r="C9" s="4">
        <v>2.4390239999999999</v>
      </c>
      <c r="D9" s="4">
        <v>6.3414630000000001</v>
      </c>
      <c r="E9" s="4">
        <v>5.8536590000000004</v>
      </c>
      <c r="F9" s="4">
        <v>4.390244</v>
      </c>
      <c r="G9" s="4">
        <v>4.390244</v>
      </c>
      <c r="H9" s="4">
        <v>3.9024390000000002</v>
      </c>
      <c r="I9" s="4">
        <v>1.95122</v>
      </c>
      <c r="J9" s="4">
        <v>6.8292679999999999</v>
      </c>
      <c r="K9" s="4">
        <v>2.4390239999999999</v>
      </c>
      <c r="L9" s="5">
        <v>40</v>
      </c>
      <c r="M9" s="7">
        <f t="shared" si="2"/>
        <v>4.0487804000000001</v>
      </c>
      <c r="N9">
        <f t="shared" si="0"/>
        <v>5.0731706000000001</v>
      </c>
      <c r="O9">
        <f t="shared" si="0"/>
        <v>5.1219511000000004</v>
      </c>
      <c r="P9">
        <f t="shared" si="0"/>
        <v>4.4878049000000004</v>
      </c>
      <c r="Q9">
        <f t="shared" si="0"/>
        <v>5.1707317000000002</v>
      </c>
      <c r="R9">
        <f t="shared" si="0"/>
        <v>5.1707316999999993</v>
      </c>
      <c r="S9">
        <f t="shared" si="0"/>
        <v>4.0975609999999998</v>
      </c>
      <c r="T9">
        <f t="shared" si="0"/>
        <v>5.1219513000000001</v>
      </c>
      <c r="U9">
        <f t="shared" si="0"/>
        <v>5.7560975999999995</v>
      </c>
      <c r="W9">
        <f t="shared" si="3"/>
        <v>1.7073171999999994</v>
      </c>
      <c r="X9">
        <f t="shared" si="3"/>
        <v>0.6829269999999994</v>
      </c>
      <c r="Y9">
        <f t="shared" si="1"/>
        <v>0.63414649999999906</v>
      </c>
      <c r="Z9">
        <f t="shared" si="1"/>
        <v>1.2682926999999991</v>
      </c>
      <c r="AA9">
        <f t="shared" si="1"/>
        <v>0.58536589999999933</v>
      </c>
      <c r="AB9">
        <f t="shared" si="1"/>
        <v>0.58536590000000022</v>
      </c>
      <c r="AC9">
        <f t="shared" si="1"/>
        <v>1.6585365999999997</v>
      </c>
      <c r="AD9">
        <f t="shared" si="1"/>
        <v>0.63414629999999939</v>
      </c>
    </row>
    <row r="10" spans="1:30" ht="15" thickBot="1">
      <c r="A10" s="3">
        <v>7</v>
      </c>
      <c r="B10" s="4">
        <v>50</v>
      </c>
      <c r="C10" s="4">
        <v>74.146341000000007</v>
      </c>
      <c r="D10" s="4">
        <v>44.878048999999997</v>
      </c>
      <c r="E10" s="4">
        <v>29.756098000000001</v>
      </c>
      <c r="F10" s="4">
        <v>36.585366</v>
      </c>
      <c r="G10" s="4">
        <v>18.048780000000001</v>
      </c>
      <c r="H10" s="4">
        <v>21.951219999999999</v>
      </c>
      <c r="I10" s="4">
        <v>20.97561</v>
      </c>
      <c r="J10" s="4">
        <v>20.97561</v>
      </c>
      <c r="K10" s="4">
        <v>20</v>
      </c>
      <c r="L10" s="5">
        <v>50</v>
      </c>
      <c r="M10" s="8">
        <f t="shared" si="2"/>
        <v>44.341463400000002</v>
      </c>
      <c r="N10">
        <f t="shared" si="0"/>
        <v>38.048780500000007</v>
      </c>
      <c r="O10">
        <f t="shared" si="0"/>
        <v>44.536585299999999</v>
      </c>
      <c r="P10">
        <f>SUM(F10,F20,F30,F50,F60,F70,F80,F90,F100)/10</f>
        <v>42.829268299999995</v>
      </c>
      <c r="Q10">
        <f t="shared" si="0"/>
        <v>41.560975599999992</v>
      </c>
      <c r="R10">
        <f t="shared" si="0"/>
        <v>34.536585400000007</v>
      </c>
      <c r="S10">
        <f t="shared" si="0"/>
        <v>34.6341465</v>
      </c>
      <c r="T10">
        <f t="shared" si="0"/>
        <v>47.268292700000003</v>
      </c>
      <c r="U10">
        <f t="shared" si="0"/>
        <v>41.268292599999995</v>
      </c>
      <c r="W10">
        <f t="shared" si="3"/>
        <v>-3.0731708000000069</v>
      </c>
      <c r="X10">
        <f t="shared" si="3"/>
        <v>3.2195120999999887</v>
      </c>
      <c r="Y10">
        <f t="shared" si="1"/>
        <v>-3.2682927000000035</v>
      </c>
      <c r="Z10">
        <f t="shared" si="1"/>
        <v>-1.5609757000000002</v>
      </c>
      <c r="AA10">
        <f t="shared" si="1"/>
        <v>-0.2926829999999967</v>
      </c>
      <c r="AB10">
        <f t="shared" si="1"/>
        <v>6.7317071999999882</v>
      </c>
      <c r="AC10">
        <f t="shared" si="1"/>
        <v>6.6341460999999953</v>
      </c>
      <c r="AD10">
        <f t="shared" si="1"/>
        <v>-6.0000001000000083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SUM(W3:W8)/5</f>
        <v>0.62439008000000007</v>
      </c>
      <c r="X12">
        <f t="shared" ref="X12:AD12" si="4">SUM(X3:X8)/5</f>
        <v>0.45853650000000001</v>
      </c>
      <c r="Y12">
        <f t="shared" si="4"/>
        <v>0.56585364000000016</v>
      </c>
      <c r="Z12">
        <f t="shared" si="4"/>
        <v>0.53658528000000016</v>
      </c>
      <c r="AA12">
        <f t="shared" si="4"/>
        <v>0.42926828000000006</v>
      </c>
      <c r="AB12">
        <f t="shared" si="4"/>
        <v>0.4292683000000001</v>
      </c>
      <c r="AC12">
        <f t="shared" si="4"/>
        <v>0.47804880000000011</v>
      </c>
      <c r="AD12">
        <f t="shared" si="4"/>
        <v>0.32195120000000016</v>
      </c>
    </row>
    <row r="13" spans="1:30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5.3658539999999997</v>
      </c>
      <c r="F14" s="4">
        <v>5.8536590000000004</v>
      </c>
      <c r="G14" s="4">
        <v>6.3414630000000001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6.8292679999999999</v>
      </c>
      <c r="F15" s="4">
        <v>5.3658539999999997</v>
      </c>
      <c r="G15" s="4">
        <v>6.3414630000000001</v>
      </c>
      <c r="H15" s="4">
        <v>6.8292679999999999</v>
      </c>
      <c r="I15" s="4">
        <v>7.3170729999999997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5.8536590000000004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5.8536590000000004</v>
      </c>
      <c r="D17" s="4">
        <v>6.8292679999999999</v>
      </c>
      <c r="E17" s="4">
        <v>6.3414630000000001</v>
      </c>
      <c r="F17" s="4">
        <v>6.3414630000000001</v>
      </c>
      <c r="G17" s="4">
        <v>5.8536590000000004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6.3414630000000001</v>
      </c>
      <c r="F18" s="4">
        <v>5.8536590000000004</v>
      </c>
      <c r="G18" s="4">
        <v>5.8536590000000004</v>
      </c>
      <c r="H18" s="4">
        <v>7.3170729999999997</v>
      </c>
      <c r="I18" s="4">
        <v>6.3414630000000001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5.3658539999999997</v>
      </c>
      <c r="D19" s="4">
        <v>5.3658539999999997</v>
      </c>
      <c r="E19" s="4">
        <v>6.3414630000000001</v>
      </c>
      <c r="F19" s="4">
        <v>5.3658539999999997</v>
      </c>
      <c r="G19" s="4">
        <v>6.8292679999999999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53.170732000000001</v>
      </c>
      <c r="D20" s="4">
        <v>52.682926999999999</v>
      </c>
      <c r="E20" s="4">
        <v>54.146341</v>
      </c>
      <c r="F20" s="4">
        <v>53.658537000000003</v>
      </c>
      <c r="G20" s="4">
        <v>53.658537000000003</v>
      </c>
      <c r="H20" s="4">
        <v>55.121951000000003</v>
      </c>
      <c r="I20" s="4">
        <v>73.170732000000001</v>
      </c>
      <c r="J20" s="4">
        <v>73.658536999999995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2.4390239999999999</v>
      </c>
      <c r="I26" s="4">
        <v>2.4390239999999999</v>
      </c>
      <c r="J26" s="4">
        <v>2.9268290000000001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2.4390239999999999</v>
      </c>
      <c r="H27" s="4">
        <v>1.95122</v>
      </c>
      <c r="I27" s="4">
        <v>2.4390239999999999</v>
      </c>
      <c r="J27" s="4">
        <v>3.4146339999999999</v>
      </c>
      <c r="K27" s="4">
        <v>2.4390239999999999</v>
      </c>
    </row>
    <row r="28" spans="1:11">
      <c r="A28" s="3">
        <v>5</v>
      </c>
      <c r="B28" s="4">
        <v>30</v>
      </c>
      <c r="C28" s="4">
        <v>1.95122</v>
      </c>
      <c r="D28" s="4">
        <v>3.4146339999999999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3.4146339999999999</v>
      </c>
      <c r="D29" s="4">
        <v>6.8292679999999999</v>
      </c>
      <c r="E29" s="4">
        <v>6.3414630000000001</v>
      </c>
      <c r="F29" s="4">
        <v>3.9024390000000002</v>
      </c>
      <c r="G29" s="4">
        <v>3.9024390000000002</v>
      </c>
      <c r="H29" s="4">
        <v>4.8780489999999999</v>
      </c>
      <c r="I29" s="4">
        <v>3.4146339999999999</v>
      </c>
      <c r="J29" s="4">
        <v>3.9024390000000002</v>
      </c>
      <c r="K29" s="4">
        <v>8.7804880000000001</v>
      </c>
    </row>
    <row r="30" spans="1:11">
      <c r="A30" s="3">
        <v>7</v>
      </c>
      <c r="B30" s="4">
        <v>50</v>
      </c>
      <c r="C30" s="4">
        <v>34.146341</v>
      </c>
      <c r="D30" s="4">
        <v>28.780487999999998</v>
      </c>
      <c r="E30" s="4">
        <v>35.609755999999997</v>
      </c>
      <c r="F30" s="4">
        <v>37.560975999999997</v>
      </c>
      <c r="G30" s="4">
        <v>35.609755999999997</v>
      </c>
      <c r="H30" s="4">
        <v>35.121951000000003</v>
      </c>
      <c r="I30" s="4">
        <v>52.682926999999999</v>
      </c>
      <c r="J30" s="4">
        <v>35.609755999999997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3.4146339999999999</v>
      </c>
      <c r="F36" s="4">
        <v>2.9268290000000001</v>
      </c>
      <c r="G36" s="4">
        <v>3.4146339999999999</v>
      </c>
      <c r="H36" s="4">
        <v>3.4146339999999999</v>
      </c>
      <c r="I36" s="4">
        <v>3.4146339999999999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3.9024390000000002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4.390244</v>
      </c>
      <c r="F38" s="4">
        <v>3.9024390000000002</v>
      </c>
      <c r="G38" s="4">
        <v>5.3658539999999997</v>
      </c>
      <c r="H38" s="4">
        <v>3.4146339999999999</v>
      </c>
      <c r="I38" s="4">
        <v>2.9268290000000001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6.3414630000000001</v>
      </c>
      <c r="D39" s="4">
        <v>4.8780489999999999</v>
      </c>
      <c r="E39" s="4">
        <v>4.8780489999999999</v>
      </c>
      <c r="F39" s="4">
        <v>5.3658539999999997</v>
      </c>
      <c r="G39" s="4">
        <v>3.9024390000000002</v>
      </c>
      <c r="H39" s="4">
        <v>8.2926830000000002</v>
      </c>
      <c r="I39" s="4">
        <v>5.3658539999999997</v>
      </c>
      <c r="J39" s="4">
        <v>5.3658539999999997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68.780488000000005</v>
      </c>
      <c r="E40" s="4">
        <v>70.243902000000006</v>
      </c>
      <c r="F40" s="4">
        <v>73.170732000000001</v>
      </c>
      <c r="G40" s="4">
        <v>79.512195000000006</v>
      </c>
      <c r="H40" s="4">
        <v>79.024389999999997</v>
      </c>
      <c r="I40" s="4">
        <v>81.951220000000006</v>
      </c>
      <c r="J40" s="4">
        <v>85.365853999999999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2.4390239999999999</v>
      </c>
      <c r="F44" s="4">
        <v>1.95122</v>
      </c>
      <c r="G44" s="4">
        <v>1.4634149999999999</v>
      </c>
      <c r="H44" s="4">
        <v>1.4634149999999999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2.9268290000000001</v>
      </c>
      <c r="E46" s="4">
        <v>2.4390239999999999</v>
      </c>
      <c r="F46" s="4">
        <v>2.4390239999999999</v>
      </c>
      <c r="G46" s="4">
        <v>2.9268290000000001</v>
      </c>
      <c r="H46" s="4">
        <v>2.9268290000000001</v>
      </c>
      <c r="I46" s="4">
        <v>3.9024390000000002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2.9268290000000001</v>
      </c>
      <c r="F47" s="4">
        <v>2.9268290000000001</v>
      </c>
      <c r="G47" s="4">
        <v>3.4146339999999999</v>
      </c>
      <c r="H47" s="4">
        <v>3.4146339999999999</v>
      </c>
      <c r="I47" s="4">
        <v>2.4390239999999999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5.3658539999999997</v>
      </c>
      <c r="D48" s="4">
        <v>4.390244</v>
      </c>
      <c r="E48" s="4">
        <v>4.390244</v>
      </c>
      <c r="F48" s="4">
        <v>4.8780489999999999</v>
      </c>
      <c r="G48" s="4">
        <v>4.390244</v>
      </c>
      <c r="H48" s="4">
        <v>6.8292679999999999</v>
      </c>
      <c r="I48" s="4">
        <v>3.4146339999999999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2.4390239999999999</v>
      </c>
      <c r="D49" s="4">
        <v>2.4390239999999999</v>
      </c>
      <c r="E49" s="4">
        <v>2.9268290000000001</v>
      </c>
      <c r="F49" s="4">
        <v>2.4390239999999999</v>
      </c>
      <c r="G49" s="4">
        <v>2.9268290000000001</v>
      </c>
      <c r="H49" s="4">
        <v>3.9024390000000002</v>
      </c>
      <c r="I49" s="4">
        <v>2.9268290000000001</v>
      </c>
      <c r="J49" s="4">
        <v>3.4146339999999999</v>
      </c>
      <c r="K49" s="4">
        <v>3.9024390000000002</v>
      </c>
    </row>
    <row r="50" spans="1:11">
      <c r="A50" s="3">
        <v>7</v>
      </c>
      <c r="B50" s="4">
        <v>50</v>
      </c>
      <c r="C50" s="4">
        <v>50.243901999999999</v>
      </c>
      <c r="D50" s="4">
        <v>47.804878000000002</v>
      </c>
      <c r="E50" s="4">
        <v>46.829267999999999</v>
      </c>
      <c r="F50" s="4">
        <v>52.195121999999998</v>
      </c>
      <c r="G50" s="4">
        <v>50.243901999999999</v>
      </c>
      <c r="H50" s="4">
        <v>57.073171000000002</v>
      </c>
      <c r="I50" s="4">
        <v>38.536585000000002</v>
      </c>
      <c r="J50" s="4">
        <v>85.853658999999993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2.4390239999999999</v>
      </c>
      <c r="F53" s="4">
        <v>1.95122</v>
      </c>
      <c r="G53" s="4">
        <v>2.4390239999999999</v>
      </c>
      <c r="H53" s="4">
        <v>1.95122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2.9268290000000001</v>
      </c>
      <c r="D54" s="4">
        <v>2.9268290000000001</v>
      </c>
      <c r="E54" s="4">
        <v>2.9268290000000001</v>
      </c>
      <c r="F54" s="4">
        <v>1.95122</v>
      </c>
      <c r="G54" s="4">
        <v>2.4390239999999999</v>
      </c>
      <c r="H54" s="4">
        <v>1.95122</v>
      </c>
      <c r="I54" s="4">
        <v>2.9268290000000001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3.4146339999999999</v>
      </c>
      <c r="F55" s="4">
        <v>2.9268290000000001</v>
      </c>
      <c r="G55" s="4">
        <v>2.9268290000000001</v>
      </c>
      <c r="H55" s="4">
        <v>2.4390239999999999</v>
      </c>
      <c r="I55" s="4">
        <v>2.9268290000000001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2.4390239999999999</v>
      </c>
      <c r="F56" s="4">
        <v>2.4390239999999999</v>
      </c>
      <c r="G56" s="4">
        <v>2.9268290000000001</v>
      </c>
      <c r="H56" s="4">
        <v>2.9268290000000001</v>
      </c>
      <c r="I56" s="4">
        <v>3.9024390000000002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3.4146339999999999</v>
      </c>
      <c r="D57" s="4">
        <v>3.9024390000000002</v>
      </c>
      <c r="E57" s="4">
        <v>3.9024390000000002</v>
      </c>
      <c r="F57" s="4">
        <v>4.390244</v>
      </c>
      <c r="G57" s="4">
        <v>4.390244</v>
      </c>
      <c r="H57" s="4">
        <v>4.390244</v>
      </c>
      <c r="I57" s="4">
        <v>3.9024390000000002</v>
      </c>
      <c r="J57" s="4">
        <v>3.9024390000000002</v>
      </c>
      <c r="K57" s="4">
        <v>5.3658539999999997</v>
      </c>
    </row>
    <row r="58" spans="1:11">
      <c r="A58" s="3">
        <v>5</v>
      </c>
      <c r="B58" s="4">
        <v>30</v>
      </c>
      <c r="C58" s="4">
        <v>3.9024390000000002</v>
      </c>
      <c r="D58" s="4">
        <v>4.390244</v>
      </c>
      <c r="E58" s="4">
        <v>3.9024390000000002</v>
      </c>
      <c r="F58" s="4">
        <v>4.390244</v>
      </c>
      <c r="G58" s="4">
        <v>5.8536590000000004</v>
      </c>
      <c r="H58" s="4">
        <v>4.8780489999999999</v>
      </c>
      <c r="I58" s="4">
        <v>4.390244</v>
      </c>
      <c r="J58" s="4">
        <v>4.390244</v>
      </c>
      <c r="K58" s="4">
        <v>3.4146339999999999</v>
      </c>
    </row>
    <row r="59" spans="1:11">
      <c r="A59" s="3">
        <v>6</v>
      </c>
      <c r="B59" s="4">
        <v>40</v>
      </c>
      <c r="C59" s="4">
        <v>6.3414630000000001</v>
      </c>
      <c r="D59" s="4">
        <v>7.3170729999999997</v>
      </c>
      <c r="E59" s="4">
        <v>6.3414630000000001</v>
      </c>
      <c r="F59" s="4">
        <v>6.3414630000000001</v>
      </c>
      <c r="G59" s="4">
        <v>5.8536590000000004</v>
      </c>
      <c r="H59" s="4">
        <v>5.8536590000000004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19.512194999999998</v>
      </c>
      <c r="E60" s="4">
        <v>81.951220000000006</v>
      </c>
      <c r="F60" s="4">
        <v>70.731707</v>
      </c>
      <c r="G60" s="4">
        <v>80.487804999999994</v>
      </c>
      <c r="H60" s="4">
        <v>84.878049000000004</v>
      </c>
      <c r="I60" s="4">
        <v>23.902439000000001</v>
      </c>
      <c r="J60" s="4">
        <v>80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3.9024390000000002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3.9024390000000002</v>
      </c>
      <c r="E64" s="4">
        <v>3.4146339999999999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3.9024390000000002</v>
      </c>
      <c r="D65" s="4">
        <v>3.9024390000000002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3.9024390000000002</v>
      </c>
      <c r="D66" s="4">
        <v>3.9024390000000002</v>
      </c>
      <c r="E66" s="4">
        <v>3.9024390000000002</v>
      </c>
      <c r="F66" s="4">
        <v>3.9024390000000002</v>
      </c>
      <c r="G66" s="4">
        <v>4.390244</v>
      </c>
      <c r="H66" s="4">
        <v>4.390244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4.8780489999999999</v>
      </c>
      <c r="F67" s="4">
        <v>4.8780489999999999</v>
      </c>
      <c r="G67" s="4">
        <v>4.390244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5.8536590000000004</v>
      </c>
      <c r="H68" s="4">
        <v>5.8536590000000004</v>
      </c>
      <c r="I68" s="4">
        <v>4.8780489999999999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7.8048780000000004</v>
      </c>
      <c r="E69" s="4">
        <v>7.8048780000000004</v>
      </c>
      <c r="F69" s="4">
        <v>6.3414630000000001</v>
      </c>
      <c r="G69" s="4">
        <v>6.8292679999999999</v>
      </c>
      <c r="H69" s="4">
        <v>6.3414630000000001</v>
      </c>
      <c r="I69" s="4">
        <v>4.8780489999999999</v>
      </c>
      <c r="J69" s="4">
        <v>8.7804880000000001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80</v>
      </c>
      <c r="E70" s="4">
        <v>82.926828999999998</v>
      </c>
      <c r="F70" s="4">
        <v>78.536585000000002</v>
      </c>
      <c r="G70" s="4">
        <v>80.487804999999994</v>
      </c>
      <c r="H70" s="4">
        <v>16.585366</v>
      </c>
      <c r="I70" s="4">
        <v>77.560975999999997</v>
      </c>
      <c r="J70" s="4">
        <v>17.073170999999999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2.9268290000000001</v>
      </c>
      <c r="H74" s="4">
        <v>2.4390239999999999</v>
      </c>
      <c r="I74" s="4">
        <v>2.4390239999999999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2.4390239999999999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3.4146339999999999</v>
      </c>
      <c r="H76" s="4">
        <v>2.4390239999999999</v>
      </c>
      <c r="I76" s="4">
        <v>3.4146339999999999</v>
      </c>
      <c r="J76" s="4">
        <v>2.4390239999999999</v>
      </c>
      <c r="K76" s="4">
        <v>3.4146339999999999</v>
      </c>
    </row>
    <row r="77" spans="1:11">
      <c r="A77" s="3">
        <v>4</v>
      </c>
      <c r="B77" s="4">
        <v>20</v>
      </c>
      <c r="C77" s="4">
        <v>3.9024390000000002</v>
      </c>
      <c r="D77" s="4">
        <v>3.9024390000000002</v>
      </c>
      <c r="E77" s="4">
        <v>2.4390239999999999</v>
      </c>
      <c r="F77" s="4">
        <v>2.4390239999999999</v>
      </c>
      <c r="G77" s="4">
        <v>2.9268290000000001</v>
      </c>
      <c r="H77" s="4">
        <v>2.9268290000000001</v>
      </c>
      <c r="I77" s="4">
        <v>2.4390239999999999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3.9024390000000002</v>
      </c>
      <c r="D78" s="4">
        <v>3.4146339999999999</v>
      </c>
      <c r="E78" s="4">
        <v>3.4146339999999999</v>
      </c>
      <c r="F78" s="4">
        <v>4.390244</v>
      </c>
      <c r="G78" s="4">
        <v>3.4146339999999999</v>
      </c>
      <c r="H78" s="4">
        <v>2.4390239999999999</v>
      </c>
      <c r="I78" s="4">
        <v>2.4390239999999999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3.9024390000000002</v>
      </c>
      <c r="D79" s="4">
        <v>3.4146339999999999</v>
      </c>
      <c r="E79" s="4">
        <v>3.4146339999999999</v>
      </c>
      <c r="F79" s="4">
        <v>5.8536590000000004</v>
      </c>
      <c r="G79" s="4">
        <v>9.7560979999999997</v>
      </c>
      <c r="H79" s="4">
        <v>8.2926830000000002</v>
      </c>
      <c r="I79" s="4">
        <v>4.390244</v>
      </c>
      <c r="J79" s="4">
        <v>4.8780489999999999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6.8292679999999999</v>
      </c>
      <c r="E80" s="4">
        <v>11.219512</v>
      </c>
      <c r="F80" s="4">
        <v>14.634145999999999</v>
      </c>
      <c r="G80" s="4">
        <v>16.097560999999999</v>
      </c>
      <c r="H80" s="4">
        <v>10.731707</v>
      </c>
      <c r="I80" s="4">
        <v>17.073170999999999</v>
      </c>
      <c r="J80" s="4">
        <v>78.536585000000002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1.95122</v>
      </c>
      <c r="I83" s="4">
        <v>1.4634149999999999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2.9268290000000001</v>
      </c>
      <c r="F85" s="4">
        <v>2.9268290000000001</v>
      </c>
      <c r="G85" s="4">
        <v>2.9268290000000001</v>
      </c>
      <c r="H85" s="4">
        <v>2.9268290000000001</v>
      </c>
      <c r="I85" s="4">
        <v>2.4390239999999999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2.9268290000000001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4.8780489999999999</v>
      </c>
      <c r="J86" s="4">
        <v>4.390244</v>
      </c>
      <c r="K86" s="4">
        <v>4.8780489999999999</v>
      </c>
    </row>
    <row r="87" spans="1:11">
      <c r="A87" s="3">
        <v>4</v>
      </c>
      <c r="B87" s="4">
        <v>20</v>
      </c>
      <c r="C87" s="4">
        <v>2.9268290000000001</v>
      </c>
      <c r="D87" s="4">
        <v>3.9024390000000002</v>
      </c>
      <c r="E87" s="4">
        <v>3.4146339999999999</v>
      </c>
      <c r="F87" s="4">
        <v>2.9268290000000001</v>
      </c>
      <c r="G87" s="4">
        <v>3.9024390000000002</v>
      </c>
      <c r="H87" s="4">
        <v>2.9268290000000001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5.3658539999999997</v>
      </c>
      <c r="D88" s="4">
        <v>6.8292679999999999</v>
      </c>
      <c r="E88" s="4">
        <v>6.8292679999999999</v>
      </c>
      <c r="F88" s="4">
        <v>6.3414630000000001</v>
      </c>
      <c r="G88" s="4">
        <v>5.8536590000000004</v>
      </c>
      <c r="H88" s="4">
        <v>6.3414630000000001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4.8780489999999999</v>
      </c>
      <c r="D89" s="4">
        <v>4.390244</v>
      </c>
      <c r="E89" s="4">
        <v>5.3658539999999997</v>
      </c>
      <c r="F89" s="4">
        <v>4.390244</v>
      </c>
      <c r="G89" s="4">
        <v>4.390244</v>
      </c>
      <c r="H89" s="4">
        <v>6.3414630000000001</v>
      </c>
      <c r="I89" s="4">
        <v>2.9268290000000001</v>
      </c>
      <c r="J89" s="4">
        <v>4.390244</v>
      </c>
      <c r="K89" s="4">
        <v>8.2926830000000002</v>
      </c>
    </row>
    <row r="90" spans="1:11">
      <c r="A90" s="3">
        <v>7</v>
      </c>
      <c r="B90" s="4">
        <v>50</v>
      </c>
      <c r="C90" s="4">
        <v>27.317073000000001</v>
      </c>
      <c r="D90" s="4">
        <v>77.073171000000002</v>
      </c>
      <c r="E90" s="4">
        <v>76.585365999999993</v>
      </c>
      <c r="F90" s="4">
        <v>43.902439000000001</v>
      </c>
      <c r="G90" s="4">
        <v>44.878048999999997</v>
      </c>
      <c r="H90" s="4">
        <v>25.853659</v>
      </c>
      <c r="I90" s="4">
        <v>20.97561</v>
      </c>
      <c r="J90" s="4">
        <v>34.146341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2.4390239999999999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1.95122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1.95122</v>
      </c>
      <c r="D96" s="4">
        <v>2.4390239999999999</v>
      </c>
      <c r="E96" s="4">
        <v>1.95122</v>
      </c>
      <c r="F96" s="4">
        <v>2.4390239999999999</v>
      </c>
      <c r="G96" s="4">
        <v>2.4390239999999999</v>
      </c>
      <c r="H96" s="4">
        <v>1.95122</v>
      </c>
      <c r="I96" s="4">
        <v>2.4390239999999999</v>
      </c>
      <c r="J96" s="4">
        <v>2.4390239999999999</v>
      </c>
      <c r="K96" s="4">
        <v>1.95122</v>
      </c>
    </row>
    <row r="97" spans="1:11">
      <c r="A97" s="3">
        <v>4</v>
      </c>
      <c r="B97" s="4">
        <v>20</v>
      </c>
      <c r="C97" s="4">
        <v>2.9268290000000001</v>
      </c>
      <c r="D97" s="4">
        <v>2.9268290000000001</v>
      </c>
      <c r="E97" s="4">
        <v>2.9268290000000001</v>
      </c>
      <c r="F97" s="4">
        <v>2.9268290000000001</v>
      </c>
      <c r="G97" s="4">
        <v>1.95122</v>
      </c>
      <c r="H97" s="4">
        <v>3.4146339999999999</v>
      </c>
      <c r="I97" s="4">
        <v>2.9268290000000001</v>
      </c>
      <c r="J97" s="4">
        <v>1.95122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3.9024390000000002</v>
      </c>
      <c r="E98" s="4">
        <v>3.4146339999999999</v>
      </c>
      <c r="F98" s="4">
        <v>3.9024390000000002</v>
      </c>
      <c r="G98" s="4">
        <v>5.8536590000000004</v>
      </c>
      <c r="H98" s="4">
        <v>4.390244</v>
      </c>
      <c r="I98" s="4">
        <v>3.4146339999999999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6.8292679999999999</v>
      </c>
      <c r="E99" s="4">
        <v>6.8292679999999999</v>
      </c>
      <c r="F99" s="4">
        <v>5.8536590000000004</v>
      </c>
      <c r="G99" s="4">
        <v>6.8292679999999999</v>
      </c>
      <c r="H99" s="4">
        <v>4.8780489999999999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25.365853999999999</v>
      </c>
      <c r="D100" s="4">
        <v>22.926829000000001</v>
      </c>
      <c r="E100" s="4">
        <v>26.341463000000001</v>
      </c>
      <c r="F100" s="4">
        <v>40.487805000000002</v>
      </c>
      <c r="G100" s="4">
        <v>36.097560999999999</v>
      </c>
      <c r="H100" s="4">
        <v>38.048780000000001</v>
      </c>
      <c r="I100" s="4">
        <v>21.463415000000001</v>
      </c>
      <c r="J100" s="4">
        <v>46.829267999999999</v>
      </c>
      <c r="K100" s="4">
        <v>18.048780000000001</v>
      </c>
    </row>
  </sheetData>
  <mergeCells count="1">
    <mergeCell ref="M1:T1"/>
  </mergeCells>
  <conditionalFormatting sqref="M3:T10">
    <cfRule type="cellIs" dxfId="41" priority="13" operator="lessThan">
      <formula>$U3</formula>
    </cfRule>
  </conditionalFormatting>
  <conditionalFormatting sqref="M3:T10">
    <cfRule type="cellIs" dxfId="40" priority="12" operator="lessThan">
      <formula>$U3</formula>
    </cfRule>
  </conditionalFormatting>
  <conditionalFormatting sqref="M3:T3">
    <cfRule type="top10" dxfId="39" priority="10" bottom="1" rank="1"/>
    <cfRule type="expression" priority="11">
      <formula>"min"</formula>
    </cfRule>
  </conditionalFormatting>
  <conditionalFormatting sqref="M4:T10">
    <cfRule type="top10" dxfId="38" priority="9" bottom="1" rank="1"/>
  </conditionalFormatting>
  <conditionalFormatting sqref="M5:T5">
    <cfRule type="top10" dxfId="37" priority="8" bottom="1" rank="1"/>
  </conditionalFormatting>
  <conditionalFormatting sqref="M6:T6">
    <cfRule type="top10" dxfId="36" priority="7" bottom="1" rank="1"/>
  </conditionalFormatting>
  <conditionalFormatting sqref="M7:T7">
    <cfRule type="top10" dxfId="35" priority="6" bottom="1" rank="1"/>
  </conditionalFormatting>
  <conditionalFormatting sqref="M8:T8">
    <cfRule type="top10" dxfId="34" priority="5" bottom="1" rank="1"/>
  </conditionalFormatting>
  <conditionalFormatting sqref="M9:T9">
    <cfRule type="top10" dxfId="33" priority="4" bottom="1" rank="1"/>
  </conditionalFormatting>
  <conditionalFormatting sqref="M10:T10">
    <cfRule type="top10" dxfId="32" priority="3" bottom="1" rank="1"/>
  </conditionalFormatting>
  <conditionalFormatting sqref="W12:AD12">
    <cfRule type="top10" dxfId="31" priority="1" rank="1"/>
    <cfRule type="top10" priority="2" rank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FA76-D59A-4CC6-BF38-2530F63DB6FE}">
  <sheetPr>
    <tabColor theme="5" tint="0.79998168889431442"/>
  </sheetPr>
  <dimension ref="A1:AD100"/>
  <sheetViews>
    <sheetView topLeftCell="L1" workbookViewId="0">
      <selection activeCell="X18" sqref="X18"/>
    </sheetView>
  </sheetViews>
  <sheetFormatPr defaultRowHeight="14.4"/>
  <sheetData>
    <row r="1" spans="1:30" ht="15" thickBot="1">
      <c r="A1" s="1" t="s">
        <v>0</v>
      </c>
      <c r="M1" s="148" t="s">
        <v>11</v>
      </c>
      <c r="N1" s="148"/>
      <c r="O1" s="148"/>
      <c r="P1" s="148"/>
      <c r="Q1" s="148"/>
      <c r="R1" s="148"/>
      <c r="S1" s="148"/>
      <c r="T1" s="148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1.95122</v>
      </c>
      <c r="K3" s="4">
        <v>1.95122</v>
      </c>
      <c r="L3" s="5">
        <v>0</v>
      </c>
      <c r="M3" s="7">
        <f>SUM(C3,C13,C23,C43,C53,C63,C73,C83,C93)/10</f>
        <v>3.2682926000000001</v>
      </c>
      <c r="N3">
        <f t="shared" ref="N3:U10" si="0">SUM(D3,D13,D23,D43,D53,D63,D73,D83,D93)/10</f>
        <v>3.2682926000000001</v>
      </c>
      <c r="O3">
        <f t="shared" si="0"/>
        <v>3.2682926000000001</v>
      </c>
      <c r="P3">
        <f t="shared" si="0"/>
        <v>3.2682926000000001</v>
      </c>
      <c r="Q3">
        <f t="shared" si="0"/>
        <v>3.2682926000000001</v>
      </c>
      <c r="R3">
        <f t="shared" si="0"/>
        <v>3.2682926000000001</v>
      </c>
      <c r="S3">
        <f t="shared" si="0"/>
        <v>3.2682926000000001</v>
      </c>
      <c r="T3">
        <f t="shared" si="0"/>
        <v>3.2682926000000001</v>
      </c>
      <c r="U3">
        <f>SUM(K3,K13,K23,K43,K53,K63,K73,K83,K93)/10</f>
        <v>3.2682926000000001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1.4634149999999999</v>
      </c>
      <c r="D4" s="4">
        <v>1.4634149999999999</v>
      </c>
      <c r="E4" s="4">
        <v>1.95122</v>
      </c>
      <c r="F4" s="4">
        <v>2.4390239999999999</v>
      </c>
      <c r="G4" s="4">
        <v>2.4390239999999999</v>
      </c>
      <c r="H4" s="4">
        <v>1.95122</v>
      </c>
      <c r="I4" s="4">
        <v>2.4390239999999999</v>
      </c>
      <c r="J4" s="4">
        <v>1.95122</v>
      </c>
      <c r="K4" s="4">
        <v>2.4390239999999999</v>
      </c>
      <c r="L4" s="5">
        <v>2</v>
      </c>
      <c r="M4" s="7">
        <f t="shared" ref="M4:M10" si="2">SUM(C4,C14,C24,C44,C54,C64,C74,C84,C94)/10</f>
        <v>2.9268293000000005</v>
      </c>
      <c r="N4">
        <f t="shared" si="0"/>
        <v>2.9756098</v>
      </c>
      <c r="O4">
        <f t="shared" si="0"/>
        <v>2.8780486999999999</v>
      </c>
      <c r="P4">
        <f t="shared" si="0"/>
        <v>3.0243902</v>
      </c>
      <c r="Q4">
        <f t="shared" si="0"/>
        <v>3.1219512000000003</v>
      </c>
      <c r="R4">
        <f t="shared" si="0"/>
        <v>3.0731707000000004</v>
      </c>
      <c r="S4">
        <f t="shared" si="0"/>
        <v>3.1219511</v>
      </c>
      <c r="T4">
        <f t="shared" si="0"/>
        <v>3.0243902</v>
      </c>
      <c r="U4">
        <f t="shared" si="0"/>
        <v>3.0243901000000002</v>
      </c>
      <c r="W4">
        <f t="shared" ref="W4:X10" si="3">$U4-M4</f>
        <v>9.756079999999967E-2</v>
      </c>
      <c r="X4">
        <f>$U4-N4</f>
        <v>4.8780300000000221E-2</v>
      </c>
      <c r="Y4">
        <f t="shared" si="1"/>
        <v>0.14634140000000029</v>
      </c>
      <c r="Z4">
        <f t="shared" si="1"/>
        <v>-9.9999999836342113E-8</v>
      </c>
      <c r="AA4">
        <f t="shared" si="1"/>
        <v>-9.7561100000000067E-2</v>
      </c>
      <c r="AB4">
        <f t="shared" si="1"/>
        <v>-4.8780600000000174E-2</v>
      </c>
      <c r="AC4">
        <f t="shared" si="1"/>
        <v>-9.7560999999999787E-2</v>
      </c>
      <c r="AD4">
        <f t="shared" si="1"/>
        <v>-9.9999999836342113E-8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2.4390239999999999</v>
      </c>
      <c r="F5" s="4">
        <v>1.95122</v>
      </c>
      <c r="G5" s="4">
        <v>1.95122</v>
      </c>
      <c r="H5" s="4">
        <v>1.95122</v>
      </c>
      <c r="I5" s="4">
        <v>1.4634149999999999</v>
      </c>
      <c r="J5" s="4">
        <v>1.95122</v>
      </c>
      <c r="K5" s="4">
        <v>1.95122</v>
      </c>
      <c r="L5" s="5">
        <v>5</v>
      </c>
      <c r="M5" s="7">
        <f t="shared" si="2"/>
        <v>2.9268291</v>
      </c>
      <c r="N5">
        <f t="shared" si="0"/>
        <v>3.0243899999999999</v>
      </c>
      <c r="O5">
        <f t="shared" si="0"/>
        <v>2.9268291</v>
      </c>
      <c r="P5">
        <f t="shared" si="0"/>
        <v>3.0243901000000002</v>
      </c>
      <c r="Q5">
        <f t="shared" si="0"/>
        <v>3.1219511999999998</v>
      </c>
      <c r="R5">
        <f t="shared" si="0"/>
        <v>3.1219511999999998</v>
      </c>
      <c r="S5">
        <f t="shared" si="0"/>
        <v>3.0731706999999999</v>
      </c>
      <c r="T5">
        <f t="shared" si="0"/>
        <v>3.2195121999999996</v>
      </c>
      <c r="U5">
        <f t="shared" si="0"/>
        <v>3.2682926000000001</v>
      </c>
      <c r="W5">
        <f t="shared" si="3"/>
        <v>0.34146350000000014</v>
      </c>
      <c r="X5">
        <f t="shared" si="3"/>
        <v>0.24390260000000019</v>
      </c>
      <c r="Y5">
        <f t="shared" si="1"/>
        <v>0.34146350000000014</v>
      </c>
      <c r="Z5">
        <f t="shared" si="1"/>
        <v>0.24390249999999991</v>
      </c>
      <c r="AA5">
        <f t="shared" si="1"/>
        <v>0.14634140000000029</v>
      </c>
      <c r="AB5">
        <f t="shared" si="1"/>
        <v>0.14634140000000029</v>
      </c>
      <c r="AC5">
        <f t="shared" si="1"/>
        <v>0.19512190000000018</v>
      </c>
      <c r="AD5">
        <f t="shared" si="1"/>
        <v>4.8780400000000501E-2</v>
      </c>
    </row>
    <row r="6" spans="1:30">
      <c r="A6" s="3">
        <v>3</v>
      </c>
      <c r="B6" s="4">
        <v>10</v>
      </c>
      <c r="C6" s="4">
        <v>0.97560999999999998</v>
      </c>
      <c r="D6" s="4">
        <v>0.97560999999999998</v>
      </c>
      <c r="E6" s="4">
        <v>0.97560999999999998</v>
      </c>
      <c r="F6" s="4">
        <v>1.4634149999999999</v>
      </c>
      <c r="G6" s="4">
        <v>1.95122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 s="7">
        <f t="shared" si="2"/>
        <v>2.7804875999999998</v>
      </c>
      <c r="N6">
        <f t="shared" si="0"/>
        <v>2.8292682000000005</v>
      </c>
      <c r="O6">
        <f t="shared" si="0"/>
        <v>2.9756097000000001</v>
      </c>
      <c r="P6">
        <f t="shared" si="0"/>
        <v>2.8292682999999998</v>
      </c>
      <c r="Q6">
        <f t="shared" si="0"/>
        <v>3.0243902</v>
      </c>
      <c r="R6">
        <f t="shared" si="0"/>
        <v>3.1707316000000003</v>
      </c>
      <c r="S6">
        <f t="shared" si="0"/>
        <v>3.3170732999999997</v>
      </c>
      <c r="T6">
        <f t="shared" si="0"/>
        <v>3.1219511999999998</v>
      </c>
      <c r="U6">
        <f t="shared" si="0"/>
        <v>3.1219513000000001</v>
      </c>
      <c r="W6">
        <f t="shared" si="3"/>
        <v>0.34146370000000026</v>
      </c>
      <c r="X6">
        <f t="shared" si="3"/>
        <v>0.29268309999999964</v>
      </c>
      <c r="Y6">
        <f t="shared" si="1"/>
        <v>0.14634159999999996</v>
      </c>
      <c r="Z6">
        <f t="shared" si="1"/>
        <v>0.29268300000000025</v>
      </c>
      <c r="AA6">
        <f t="shared" si="1"/>
        <v>9.7561100000000067E-2</v>
      </c>
      <c r="AB6">
        <f t="shared" si="1"/>
        <v>-4.8780300000000221E-2</v>
      </c>
      <c r="AC6">
        <f t="shared" si="1"/>
        <v>-0.19512199999999957</v>
      </c>
      <c r="AD6">
        <f t="shared" si="1"/>
        <v>1.0000000028043132E-7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 s="7">
        <f t="shared" si="2"/>
        <v>3.0243902</v>
      </c>
      <c r="N7">
        <f t="shared" si="0"/>
        <v>3.0243902</v>
      </c>
      <c r="O7">
        <f t="shared" si="0"/>
        <v>2.8780487999999997</v>
      </c>
      <c r="P7">
        <f t="shared" si="0"/>
        <v>3.0243902</v>
      </c>
      <c r="Q7">
        <f t="shared" si="0"/>
        <v>2.8780487999999997</v>
      </c>
      <c r="R7">
        <f t="shared" si="0"/>
        <v>3.0731706999999999</v>
      </c>
      <c r="S7">
        <f t="shared" si="0"/>
        <v>3.2195121000000002</v>
      </c>
      <c r="T7">
        <f t="shared" si="0"/>
        <v>3.4634147</v>
      </c>
      <c r="U7">
        <f t="shared" si="0"/>
        <v>3.5609757000000002</v>
      </c>
      <c r="W7">
        <f t="shared" si="3"/>
        <v>0.53658550000000016</v>
      </c>
      <c r="X7">
        <f t="shared" si="3"/>
        <v>0.53658550000000016</v>
      </c>
      <c r="Y7">
        <f t="shared" si="1"/>
        <v>0.68292690000000045</v>
      </c>
      <c r="Z7">
        <f t="shared" si="1"/>
        <v>0.53658550000000016</v>
      </c>
      <c r="AA7">
        <f t="shared" si="1"/>
        <v>0.68292690000000045</v>
      </c>
      <c r="AB7">
        <f t="shared" si="1"/>
        <v>0.48780500000000027</v>
      </c>
      <c r="AC7">
        <f t="shared" si="1"/>
        <v>0.34146359999999998</v>
      </c>
      <c r="AD7">
        <f t="shared" si="1"/>
        <v>9.7561000000000231E-2</v>
      </c>
    </row>
    <row r="8" spans="1:30">
      <c r="A8" s="3">
        <v>5</v>
      </c>
      <c r="B8" s="4">
        <v>30</v>
      </c>
      <c r="C8" s="4">
        <v>2.4390239999999999</v>
      </c>
      <c r="D8" s="4">
        <v>2.4390239999999999</v>
      </c>
      <c r="E8" s="4">
        <v>3.4146339999999999</v>
      </c>
      <c r="F8" s="4">
        <v>2.4390239999999999</v>
      </c>
      <c r="G8" s="4">
        <v>1.95122</v>
      </c>
      <c r="H8" s="4">
        <v>1.4634149999999999</v>
      </c>
      <c r="I8" s="4">
        <v>1.95122</v>
      </c>
      <c r="J8" s="4">
        <v>2.4390239999999999</v>
      </c>
      <c r="K8" s="4">
        <v>1.4634149999999999</v>
      </c>
      <c r="L8" s="5">
        <v>30</v>
      </c>
      <c r="M8" s="7">
        <f t="shared" si="2"/>
        <v>3.1219511</v>
      </c>
      <c r="N8">
        <f t="shared" si="0"/>
        <v>3.0731706999999999</v>
      </c>
      <c r="O8">
        <f t="shared" si="0"/>
        <v>3.4146341000000007</v>
      </c>
      <c r="P8">
        <f t="shared" si="0"/>
        <v>3.3170731000000004</v>
      </c>
      <c r="Q8">
        <f t="shared" si="0"/>
        <v>3.4146342000000005</v>
      </c>
      <c r="R8">
        <f t="shared" si="0"/>
        <v>3.7073172000000008</v>
      </c>
      <c r="S8">
        <f t="shared" si="0"/>
        <v>3.6097560999999998</v>
      </c>
      <c r="T8">
        <f t="shared" si="0"/>
        <v>4.2439023999999996</v>
      </c>
      <c r="U8">
        <f t="shared" si="0"/>
        <v>3.8536586000000002</v>
      </c>
      <c r="W8">
        <f t="shared" si="3"/>
        <v>0.73170750000000018</v>
      </c>
      <c r="X8">
        <f t="shared" si="3"/>
        <v>0.78048790000000023</v>
      </c>
      <c r="Y8">
        <f t="shared" si="1"/>
        <v>0.43902449999999948</v>
      </c>
      <c r="Z8">
        <f t="shared" si="1"/>
        <v>0.53658549999999972</v>
      </c>
      <c r="AA8">
        <f t="shared" si="1"/>
        <v>0.43902439999999965</v>
      </c>
      <c r="AB8">
        <f t="shared" si="1"/>
        <v>0.1463413999999994</v>
      </c>
      <c r="AC8">
        <f t="shared" si="1"/>
        <v>0.24390250000000036</v>
      </c>
      <c r="AD8">
        <f t="shared" si="1"/>
        <v>-0.39024379999999947</v>
      </c>
    </row>
    <row r="9" spans="1:30">
      <c r="A9" s="3">
        <v>6</v>
      </c>
      <c r="B9" s="4">
        <v>40</v>
      </c>
      <c r="C9" s="4">
        <v>5.8536590000000004</v>
      </c>
      <c r="D9" s="4">
        <v>5.3658539999999997</v>
      </c>
      <c r="E9" s="4">
        <v>6.3414630000000001</v>
      </c>
      <c r="F9" s="4">
        <v>3.4146339999999999</v>
      </c>
      <c r="G9" s="4">
        <v>3.9024390000000002</v>
      </c>
      <c r="H9" s="4">
        <v>4.8780489999999999</v>
      </c>
      <c r="I9" s="4">
        <v>5.3658539999999997</v>
      </c>
      <c r="J9" s="4">
        <v>18.536584999999999</v>
      </c>
      <c r="K9" s="4">
        <v>2.4390239999999999</v>
      </c>
      <c r="L9" s="5">
        <v>40</v>
      </c>
      <c r="M9" s="7">
        <f t="shared" si="2"/>
        <v>7.7073171</v>
      </c>
      <c r="N9">
        <f t="shared" si="0"/>
        <v>9.1707318999999998</v>
      </c>
      <c r="O9">
        <f t="shared" si="0"/>
        <v>9.560975599999999</v>
      </c>
      <c r="P9">
        <f t="shared" si="0"/>
        <v>5.0731705999999992</v>
      </c>
      <c r="Q9">
        <f t="shared" si="0"/>
        <v>5.2195121000000002</v>
      </c>
      <c r="R9">
        <f t="shared" si="0"/>
        <v>5.7073171</v>
      </c>
      <c r="S9">
        <f t="shared" si="0"/>
        <v>7.2682926999999991</v>
      </c>
      <c r="T9">
        <f t="shared" si="0"/>
        <v>10.487804999999998</v>
      </c>
      <c r="U9">
        <f t="shared" si="0"/>
        <v>5.7560975999999995</v>
      </c>
      <c r="W9">
        <f t="shared" si="3"/>
        <v>-1.9512195000000006</v>
      </c>
      <c r="X9">
        <f t="shared" si="3"/>
        <v>-3.4146343000000003</v>
      </c>
      <c r="Y9">
        <f t="shared" si="1"/>
        <v>-3.8048779999999995</v>
      </c>
      <c r="Z9">
        <f t="shared" si="1"/>
        <v>0.68292700000000028</v>
      </c>
      <c r="AA9">
        <f t="shared" si="1"/>
        <v>0.53658549999999927</v>
      </c>
      <c r="AB9">
        <f t="shared" si="1"/>
        <v>4.8780499999999449E-2</v>
      </c>
      <c r="AC9">
        <f t="shared" si="1"/>
        <v>-1.5121950999999996</v>
      </c>
      <c r="AD9">
        <f t="shared" si="1"/>
        <v>-4.7317073999999986</v>
      </c>
    </row>
    <row r="10" spans="1:30" ht="15" thickBot="1">
      <c r="A10" s="3">
        <v>7</v>
      </c>
      <c r="B10" s="4">
        <v>50</v>
      </c>
      <c r="C10" s="4">
        <v>86.341463000000005</v>
      </c>
      <c r="D10" s="4">
        <v>88.780488000000005</v>
      </c>
      <c r="E10" s="4">
        <v>88.780488000000005</v>
      </c>
      <c r="F10" s="4">
        <v>62.439024000000003</v>
      </c>
      <c r="G10" s="4">
        <v>87.804878000000002</v>
      </c>
      <c r="H10" s="4">
        <v>56.097560999999999</v>
      </c>
      <c r="I10" s="4">
        <v>90.731707</v>
      </c>
      <c r="J10" s="4">
        <v>45.365853999999999</v>
      </c>
      <c r="K10" s="4">
        <v>20</v>
      </c>
      <c r="L10" s="5">
        <v>50</v>
      </c>
      <c r="M10" s="8">
        <f t="shared" si="2"/>
        <v>40.926829299999994</v>
      </c>
      <c r="N10">
        <f t="shared" si="0"/>
        <v>35.609756200000007</v>
      </c>
      <c r="O10">
        <f t="shared" si="0"/>
        <v>41.5121951</v>
      </c>
      <c r="P10">
        <f>SUM(F10,F20,F30,F50,F60,F70,F80,F90,F100)/10</f>
        <v>43.853658600000003</v>
      </c>
      <c r="Q10">
        <f t="shared" si="0"/>
        <v>42.243902500000004</v>
      </c>
      <c r="R10">
        <f t="shared" si="0"/>
        <v>42.000000100000001</v>
      </c>
      <c r="S10">
        <f t="shared" si="0"/>
        <v>53.951219500000001</v>
      </c>
      <c r="T10">
        <f t="shared" si="0"/>
        <v>37.756097500000003</v>
      </c>
      <c r="U10">
        <f t="shared" si="0"/>
        <v>41.268292599999995</v>
      </c>
      <c r="W10">
        <f t="shared" si="3"/>
        <v>0.34146330000000091</v>
      </c>
      <c r="X10">
        <f t="shared" si="3"/>
        <v>5.6585363999999885</v>
      </c>
      <c r="Y10">
        <f t="shared" si="1"/>
        <v>-0.24390250000000435</v>
      </c>
      <c r="Z10">
        <f t="shared" si="1"/>
        <v>-2.5853660000000076</v>
      </c>
      <c r="AA10">
        <f t="shared" si="1"/>
        <v>-0.97560990000000913</v>
      </c>
      <c r="AB10">
        <f t="shared" si="1"/>
        <v>-0.73170750000000595</v>
      </c>
      <c r="AC10">
        <f t="shared" si="1"/>
        <v>-12.682926900000005</v>
      </c>
      <c r="AD10">
        <f t="shared" si="1"/>
        <v>3.5121950999999925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0.34146350000000009</v>
      </c>
      <c r="X12">
        <f t="shared" ref="X12:AD12" si="4">SUM(X3:X8)/6</f>
        <v>0.31707323333333343</v>
      </c>
      <c r="Y12">
        <f t="shared" si="4"/>
        <v>0.29268298333333337</v>
      </c>
      <c r="Z12">
        <f t="shared" si="4"/>
        <v>0.26829273333333337</v>
      </c>
      <c r="AA12">
        <f t="shared" si="4"/>
        <v>0.21138211666666673</v>
      </c>
      <c r="AB12">
        <f t="shared" si="4"/>
        <v>0.11382114999999993</v>
      </c>
      <c r="AC12">
        <f t="shared" si="4"/>
        <v>8.130083333333353E-2</v>
      </c>
      <c r="AD12">
        <f t="shared" si="4"/>
        <v>-4.0650399999999719E-2</v>
      </c>
    </row>
    <row r="13" spans="1:30">
      <c r="A13" s="3">
        <v>0</v>
      </c>
      <c r="B13" s="4">
        <v>0</v>
      </c>
      <c r="C13" s="4">
        <v>6.8292679999999999</v>
      </c>
      <c r="D13" s="4">
        <v>6.8292679999999999</v>
      </c>
      <c r="E13" s="4">
        <v>6.8292679999999999</v>
      </c>
      <c r="F13" s="4">
        <v>6.8292679999999999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6.8292679999999999</v>
      </c>
      <c r="F14" s="4">
        <v>5.8536590000000004</v>
      </c>
      <c r="G14" s="4">
        <v>5.8536590000000004</v>
      </c>
      <c r="H14" s="4">
        <v>6.3414630000000001</v>
      </c>
      <c r="I14" s="4">
        <v>6.3414630000000001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6.3414630000000001</v>
      </c>
      <c r="D15" s="4">
        <v>6.3414630000000001</v>
      </c>
      <c r="E15" s="4">
        <v>6.3414630000000001</v>
      </c>
      <c r="F15" s="4">
        <v>6.3414630000000001</v>
      </c>
      <c r="G15" s="4">
        <v>6.8292679999999999</v>
      </c>
      <c r="H15" s="4">
        <v>6.8292679999999999</v>
      </c>
      <c r="I15" s="4">
        <v>7.3170729999999997</v>
      </c>
      <c r="J15" s="4">
        <v>7.8048780000000004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6.3414630000000001</v>
      </c>
      <c r="F16" s="4">
        <v>5.8536590000000004</v>
      </c>
      <c r="G16" s="4">
        <v>6.8292679999999999</v>
      </c>
      <c r="H16" s="4">
        <v>7.3170729999999997</v>
      </c>
      <c r="I16" s="4">
        <v>7.3170729999999997</v>
      </c>
      <c r="J16" s="4">
        <v>7.3170729999999997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5.8536590000000004</v>
      </c>
      <c r="D18" s="4">
        <v>5.8536590000000004</v>
      </c>
      <c r="E18" s="4">
        <v>5.8536590000000004</v>
      </c>
      <c r="F18" s="4">
        <v>5.3658539999999997</v>
      </c>
      <c r="G18" s="4">
        <v>5.8536590000000004</v>
      </c>
      <c r="H18" s="4">
        <v>5.8536590000000004</v>
      </c>
      <c r="I18" s="4">
        <v>5.8536590000000004</v>
      </c>
      <c r="J18" s="4">
        <v>6.8292679999999999</v>
      </c>
      <c r="K18" s="4">
        <v>6.3414630000000001</v>
      </c>
    </row>
    <row r="19" spans="1:11">
      <c r="A19" s="3">
        <v>6</v>
      </c>
      <c r="B19" s="4">
        <v>40</v>
      </c>
      <c r="C19" s="4">
        <v>9.7560979999999997</v>
      </c>
      <c r="D19" s="4">
        <v>9.7560979999999997</v>
      </c>
      <c r="E19" s="4">
        <v>9.2682929999999999</v>
      </c>
      <c r="F19" s="4">
        <v>7.3170729999999997</v>
      </c>
      <c r="G19" s="4">
        <v>6.8292679999999999</v>
      </c>
      <c r="H19" s="4">
        <v>9.7560979999999997</v>
      </c>
      <c r="I19" s="4">
        <v>13.170731999999999</v>
      </c>
      <c r="J19" s="4">
        <v>8.2926830000000002</v>
      </c>
      <c r="K19" s="4">
        <v>7.3170729999999997</v>
      </c>
    </row>
    <row r="20" spans="1:11">
      <c r="A20" s="3">
        <v>7</v>
      </c>
      <c r="B20" s="4">
        <v>50</v>
      </c>
      <c r="C20" s="4">
        <v>61.463414999999998</v>
      </c>
      <c r="D20" s="4">
        <v>61.951219999999999</v>
      </c>
      <c r="E20" s="4">
        <v>59.512194999999998</v>
      </c>
      <c r="F20" s="4">
        <v>55.121951000000003</v>
      </c>
      <c r="G20" s="4">
        <v>57.073171000000002</v>
      </c>
      <c r="H20" s="4">
        <v>90.731707</v>
      </c>
      <c r="I20" s="4">
        <v>92.195121999999998</v>
      </c>
      <c r="J20" s="4">
        <v>61.463414999999998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2.4390239999999999</v>
      </c>
      <c r="D23" s="4">
        <v>2.4390239999999999</v>
      </c>
      <c r="E23" s="4">
        <v>2.4390239999999999</v>
      </c>
      <c r="F23" s="4">
        <v>2.4390239999999999</v>
      </c>
      <c r="G23" s="4">
        <v>2.4390239999999999</v>
      </c>
      <c r="H23" s="4">
        <v>2.4390239999999999</v>
      </c>
      <c r="I23" s="4">
        <v>2.4390239999999999</v>
      </c>
      <c r="J23" s="4">
        <v>2.4390239999999999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2.4390239999999999</v>
      </c>
      <c r="D25" s="4">
        <v>2.4390239999999999</v>
      </c>
      <c r="E25" s="4">
        <v>2.4390239999999999</v>
      </c>
      <c r="F25" s="4">
        <v>2.9268290000000001</v>
      </c>
      <c r="G25" s="4">
        <v>1.95122</v>
      </c>
      <c r="H25" s="4">
        <v>1.95122</v>
      </c>
      <c r="I25" s="4">
        <v>1.95122</v>
      </c>
      <c r="J25" s="4">
        <v>1.95122</v>
      </c>
      <c r="K25" s="4">
        <v>2.4390239999999999</v>
      </c>
    </row>
    <row r="26" spans="1:11">
      <c r="A26" s="3">
        <v>3</v>
      </c>
      <c r="B26" s="4">
        <v>10</v>
      </c>
      <c r="C26" s="4">
        <v>2.4390239999999999</v>
      </c>
      <c r="D26" s="4">
        <v>2.4390239999999999</v>
      </c>
      <c r="E26" s="4">
        <v>2.4390239999999999</v>
      </c>
      <c r="F26" s="4">
        <v>2.4390239999999999</v>
      </c>
      <c r="G26" s="4">
        <v>2.4390239999999999</v>
      </c>
      <c r="H26" s="4">
        <v>2.4390239999999999</v>
      </c>
      <c r="I26" s="4">
        <v>1.95122</v>
      </c>
      <c r="J26" s="4">
        <v>2.4390239999999999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3.4146339999999999</v>
      </c>
      <c r="E28" s="4">
        <v>3.4146339999999999</v>
      </c>
      <c r="F28" s="4">
        <v>3.4146339999999999</v>
      </c>
      <c r="G28" s="4">
        <v>2.9268290000000001</v>
      </c>
      <c r="H28" s="4">
        <v>2.4390239999999999</v>
      </c>
      <c r="I28" s="4">
        <v>2.4390239999999999</v>
      </c>
      <c r="J28" s="4">
        <v>4.390244</v>
      </c>
      <c r="K28" s="4">
        <v>1.95122</v>
      </c>
    </row>
    <row r="29" spans="1:11">
      <c r="A29" s="3">
        <v>6</v>
      </c>
      <c r="B29" s="4">
        <v>40</v>
      </c>
      <c r="C29" s="4">
        <v>8.2926830000000002</v>
      </c>
      <c r="D29" s="4">
        <v>23.902439000000001</v>
      </c>
      <c r="E29" s="4">
        <v>23.902439000000001</v>
      </c>
      <c r="F29" s="4">
        <v>2.9268290000000001</v>
      </c>
      <c r="G29" s="4">
        <v>3.4146339999999999</v>
      </c>
      <c r="H29" s="4">
        <v>2.9268290000000001</v>
      </c>
      <c r="I29" s="4">
        <v>6.3414630000000001</v>
      </c>
      <c r="J29" s="4">
        <v>13.170731999999999</v>
      </c>
      <c r="K29" s="4">
        <v>8.7804880000000001</v>
      </c>
    </row>
    <row r="30" spans="1:11">
      <c r="A30" s="3">
        <v>7</v>
      </c>
      <c r="B30" s="4">
        <v>50</v>
      </c>
      <c r="C30" s="4">
        <v>44.390244000000003</v>
      </c>
      <c r="D30" s="4">
        <v>44.390244000000003</v>
      </c>
      <c r="E30" s="4">
        <v>43.414634</v>
      </c>
      <c r="F30" s="4">
        <v>20.97561</v>
      </c>
      <c r="G30" s="4">
        <v>5.3658539999999997</v>
      </c>
      <c r="H30" s="4">
        <v>40.487805000000002</v>
      </c>
      <c r="I30" s="4">
        <v>58.536585000000002</v>
      </c>
      <c r="J30" s="4">
        <v>48.292682999999997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3.4146339999999999</v>
      </c>
      <c r="I33" s="4">
        <v>3.4146339999999999</v>
      </c>
      <c r="J33" s="4">
        <v>3.4146339999999999</v>
      </c>
      <c r="K33" s="4">
        <v>3.4146339999999999</v>
      </c>
    </row>
    <row r="34" spans="1:11">
      <c r="A34" s="3">
        <v>1</v>
      </c>
      <c r="B34" s="4">
        <v>2</v>
      </c>
      <c r="C34" s="4">
        <v>3.4146339999999999</v>
      </c>
      <c r="D34" s="4">
        <v>3.4146339999999999</v>
      </c>
      <c r="E34" s="4">
        <v>3.4146339999999999</v>
      </c>
      <c r="F34" s="4">
        <v>3.4146339999999999</v>
      </c>
      <c r="G34" s="4">
        <v>3.4146339999999999</v>
      </c>
      <c r="H34" s="4">
        <v>3.4146339999999999</v>
      </c>
      <c r="I34" s="4">
        <v>3.4146339999999999</v>
      </c>
      <c r="J34" s="4">
        <v>3.4146339999999999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3.4146339999999999</v>
      </c>
      <c r="G35" s="4">
        <v>3.4146339999999999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3.9024390000000002</v>
      </c>
      <c r="F36" s="4">
        <v>3.4146339999999999</v>
      </c>
      <c r="G36" s="4">
        <v>3.4146339999999999</v>
      </c>
      <c r="H36" s="4">
        <v>3.4146339999999999</v>
      </c>
      <c r="I36" s="4">
        <v>2.9268290000000001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3.4146339999999999</v>
      </c>
      <c r="E38" s="4">
        <v>3.4146339999999999</v>
      </c>
      <c r="F38" s="4">
        <v>3.9024390000000002</v>
      </c>
      <c r="G38" s="4">
        <v>3.9024390000000002</v>
      </c>
      <c r="H38" s="4">
        <v>3.9024390000000002</v>
      </c>
      <c r="I38" s="4">
        <v>3.4146339999999999</v>
      </c>
      <c r="J38" s="4">
        <v>3.4146339999999999</v>
      </c>
      <c r="K38" s="4">
        <v>2.9268290000000001</v>
      </c>
    </row>
    <row r="39" spans="1:11">
      <c r="A39" s="3">
        <v>6</v>
      </c>
      <c r="B39" s="4">
        <v>40</v>
      </c>
      <c r="C39" s="4">
        <v>5.3658539999999997</v>
      </c>
      <c r="D39" s="4">
        <v>5.3658539999999997</v>
      </c>
      <c r="E39" s="4">
        <v>9.7560979999999997</v>
      </c>
      <c r="F39" s="4">
        <v>4.8780489999999999</v>
      </c>
      <c r="G39" s="4">
        <v>6.3414630000000001</v>
      </c>
      <c r="H39" s="4">
        <v>4.8780489999999999</v>
      </c>
      <c r="I39" s="4">
        <v>4.390244</v>
      </c>
      <c r="J39" s="4">
        <v>4.8780489999999999</v>
      </c>
      <c r="K39" s="4">
        <v>6.8292679999999999</v>
      </c>
    </row>
    <row r="40" spans="1:11">
      <c r="A40" s="3">
        <v>7</v>
      </c>
      <c r="B40" s="4">
        <v>50</v>
      </c>
      <c r="C40" s="4">
        <v>80</v>
      </c>
      <c r="D40" s="4">
        <v>72.682927000000007</v>
      </c>
      <c r="E40" s="4">
        <v>87.317072999999993</v>
      </c>
      <c r="F40" s="4">
        <v>92.682927000000007</v>
      </c>
      <c r="G40" s="4">
        <v>60</v>
      </c>
      <c r="H40" s="4">
        <v>64.390243999999996</v>
      </c>
      <c r="I40" s="4">
        <v>64.878049000000004</v>
      </c>
      <c r="J40" s="4">
        <v>64.878049000000004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4.390244</v>
      </c>
      <c r="D43" s="4">
        <v>4.390244</v>
      </c>
      <c r="E43" s="4">
        <v>4.390244</v>
      </c>
      <c r="F43" s="4">
        <v>4.390244</v>
      </c>
      <c r="G43" s="4">
        <v>4.390244</v>
      </c>
      <c r="H43" s="4">
        <v>4.390244</v>
      </c>
      <c r="I43" s="4">
        <v>4.390244</v>
      </c>
      <c r="J43" s="4">
        <v>4.390244</v>
      </c>
      <c r="K43" s="4">
        <v>4.390244</v>
      </c>
    </row>
    <row r="44" spans="1:11">
      <c r="A44" s="3">
        <v>1</v>
      </c>
      <c r="B44" s="4">
        <v>2</v>
      </c>
      <c r="C44" s="4">
        <v>4.390244</v>
      </c>
      <c r="D44" s="4">
        <v>4.390244</v>
      </c>
      <c r="E44" s="4">
        <v>2.9268290000000001</v>
      </c>
      <c r="F44" s="4">
        <v>4.8780489999999999</v>
      </c>
      <c r="G44" s="4">
        <v>4.390244</v>
      </c>
      <c r="H44" s="4">
        <v>3.9024390000000002</v>
      </c>
      <c r="I44" s="4">
        <v>4.390244</v>
      </c>
      <c r="J44" s="4">
        <v>4.390244</v>
      </c>
      <c r="K44" s="4">
        <v>3.4146339999999999</v>
      </c>
    </row>
    <row r="45" spans="1:11">
      <c r="A45" s="3">
        <v>2</v>
      </c>
      <c r="B45" s="4">
        <v>5</v>
      </c>
      <c r="C45" s="4">
        <v>2.9268290000000001</v>
      </c>
      <c r="D45" s="4">
        <v>2.9268290000000001</v>
      </c>
      <c r="E45" s="4">
        <v>3.4146339999999999</v>
      </c>
      <c r="F45" s="4">
        <v>2.9268290000000001</v>
      </c>
      <c r="G45" s="4">
        <v>3.4146339999999999</v>
      </c>
      <c r="H45" s="4">
        <v>3.4146339999999999</v>
      </c>
      <c r="I45" s="4">
        <v>2.9268290000000001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3.4146339999999999</v>
      </c>
      <c r="E46" s="4">
        <v>2.9268290000000001</v>
      </c>
      <c r="F46" s="4">
        <v>2.9268290000000001</v>
      </c>
      <c r="G46" s="4">
        <v>2.9268290000000001</v>
      </c>
      <c r="H46" s="4">
        <v>3.4146339999999999</v>
      </c>
      <c r="I46" s="4">
        <v>4.390244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3.9024390000000002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2.4390239999999999</v>
      </c>
      <c r="D48" s="4">
        <v>2.9268290000000001</v>
      </c>
      <c r="E48" s="4">
        <v>2.9268290000000001</v>
      </c>
      <c r="F48" s="4">
        <v>2.9268290000000001</v>
      </c>
      <c r="G48" s="4">
        <v>2.9268290000000001</v>
      </c>
      <c r="H48" s="4">
        <v>4.390244</v>
      </c>
      <c r="I48" s="4">
        <v>2.4390239999999999</v>
      </c>
      <c r="J48" s="4">
        <v>6.8292679999999999</v>
      </c>
      <c r="K48" s="4">
        <v>4.8780489999999999</v>
      </c>
    </row>
    <row r="49" spans="1:11">
      <c r="A49" s="3">
        <v>6</v>
      </c>
      <c r="B49" s="4">
        <v>40</v>
      </c>
      <c r="C49" s="4">
        <v>9.7560979999999997</v>
      </c>
      <c r="D49" s="4">
        <v>9.2682929999999999</v>
      </c>
      <c r="E49" s="4">
        <v>7.3170729999999997</v>
      </c>
      <c r="F49" s="4">
        <v>6.8292679999999999</v>
      </c>
      <c r="G49" s="4">
        <v>11.219512</v>
      </c>
      <c r="H49" s="4">
        <v>3.4146339999999999</v>
      </c>
      <c r="I49" s="4">
        <v>5.8536590000000004</v>
      </c>
      <c r="J49" s="4">
        <v>7.3170729999999997</v>
      </c>
      <c r="K49" s="4">
        <v>3.9024390000000002</v>
      </c>
    </row>
    <row r="50" spans="1:11">
      <c r="A50" s="3">
        <v>7</v>
      </c>
      <c r="B50" s="4">
        <v>50</v>
      </c>
      <c r="C50" s="4">
        <v>38.536585000000002</v>
      </c>
      <c r="D50" s="4">
        <v>36.097560999999999</v>
      </c>
      <c r="E50" s="4">
        <v>34.146341</v>
      </c>
      <c r="F50" s="4">
        <v>43.414634</v>
      </c>
      <c r="G50" s="4">
        <v>38.048780000000001</v>
      </c>
      <c r="H50" s="4">
        <v>33.170732000000001</v>
      </c>
      <c r="I50" s="4">
        <v>40</v>
      </c>
      <c r="J50" s="4">
        <v>35.609755999999997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2.9268290000000001</v>
      </c>
      <c r="G53" s="4">
        <v>2.9268290000000001</v>
      </c>
      <c r="H53" s="4">
        <v>2.9268290000000001</v>
      </c>
      <c r="I53" s="4">
        <v>2.9268290000000001</v>
      </c>
      <c r="J53" s="4">
        <v>2.9268290000000001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2.4390239999999999</v>
      </c>
      <c r="E54" s="4">
        <v>2.4390239999999999</v>
      </c>
      <c r="F54" s="4">
        <v>2.4390239999999999</v>
      </c>
      <c r="G54" s="4">
        <v>2.9268290000000001</v>
      </c>
      <c r="H54" s="4">
        <v>2.9268290000000001</v>
      </c>
      <c r="I54" s="4">
        <v>2.4390239999999999</v>
      </c>
      <c r="J54" s="4">
        <v>2.4390239999999999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3.4146339999999999</v>
      </c>
      <c r="E55" s="4">
        <v>2.9268290000000001</v>
      </c>
      <c r="F55" s="4">
        <v>2.9268290000000001</v>
      </c>
      <c r="G55" s="4">
        <v>2.9268290000000001</v>
      </c>
      <c r="H55" s="4">
        <v>3.9024390000000002</v>
      </c>
      <c r="I55" s="4">
        <v>3.4146339999999999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3.4146339999999999</v>
      </c>
      <c r="H56" s="4">
        <v>3.4146339999999999</v>
      </c>
      <c r="I56" s="4">
        <v>4.390244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1.95122</v>
      </c>
      <c r="E58" s="4">
        <v>2.4390239999999999</v>
      </c>
      <c r="F58" s="4">
        <v>3.9024390000000002</v>
      </c>
      <c r="G58" s="4">
        <v>2.4390239999999999</v>
      </c>
      <c r="H58" s="4">
        <v>3.9024390000000002</v>
      </c>
      <c r="I58" s="4">
        <v>3.9024390000000002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2.9268290000000001</v>
      </c>
      <c r="D59" s="4">
        <v>1.4634149999999999</v>
      </c>
      <c r="E59" s="4">
        <v>2.4390239999999999</v>
      </c>
      <c r="F59" s="4">
        <v>7.3170729999999997</v>
      </c>
      <c r="G59" s="4">
        <v>2.4390239999999999</v>
      </c>
      <c r="H59" s="4">
        <v>9.2682929999999999</v>
      </c>
      <c r="I59" s="4">
        <v>10.731707</v>
      </c>
      <c r="J59" s="4">
        <v>5.3658539999999997</v>
      </c>
      <c r="K59" s="4">
        <v>9.2682929999999999</v>
      </c>
    </row>
    <row r="60" spans="1:11">
      <c r="A60" s="3">
        <v>7</v>
      </c>
      <c r="B60" s="4">
        <v>50</v>
      </c>
      <c r="C60" s="4">
        <v>12.195122</v>
      </c>
      <c r="D60" s="4">
        <v>18.536584999999999</v>
      </c>
      <c r="E60" s="4">
        <v>33.658537000000003</v>
      </c>
      <c r="F60" s="4">
        <v>64.390243999999996</v>
      </c>
      <c r="G60" s="4">
        <v>45.365853999999999</v>
      </c>
      <c r="H60" s="4">
        <v>37.560975999999997</v>
      </c>
      <c r="I60" s="4">
        <v>31.219512000000002</v>
      </c>
      <c r="J60" s="4">
        <v>50.731707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4.390244</v>
      </c>
      <c r="D63" s="4">
        <v>4.390244</v>
      </c>
      <c r="E63" s="4">
        <v>4.390244</v>
      </c>
      <c r="F63" s="4">
        <v>4.390244</v>
      </c>
      <c r="G63" s="4">
        <v>4.390244</v>
      </c>
      <c r="H63" s="4">
        <v>4.390244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4.390244</v>
      </c>
      <c r="D64" s="4">
        <v>4.390244</v>
      </c>
      <c r="E64" s="4">
        <v>4.390244</v>
      </c>
      <c r="F64" s="4">
        <v>4.390244</v>
      </c>
      <c r="G64" s="4">
        <v>4.390244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4.390244</v>
      </c>
      <c r="D65" s="4">
        <v>4.390244</v>
      </c>
      <c r="E65" s="4">
        <v>4.390244</v>
      </c>
      <c r="F65" s="4">
        <v>4.390244</v>
      </c>
      <c r="G65" s="4">
        <v>4.390244</v>
      </c>
      <c r="H65" s="4">
        <v>4.390244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4.390244</v>
      </c>
      <c r="D66" s="4">
        <v>4.390244</v>
      </c>
      <c r="E66" s="4">
        <v>4.8780489999999999</v>
      </c>
      <c r="F66" s="4">
        <v>4.390244</v>
      </c>
      <c r="G66" s="4">
        <v>4.390244</v>
      </c>
      <c r="H66" s="4">
        <v>3.9024390000000002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3.9024390000000002</v>
      </c>
      <c r="D68" s="4">
        <v>3.4146339999999999</v>
      </c>
      <c r="E68" s="4">
        <v>4.8780489999999999</v>
      </c>
      <c r="F68" s="4">
        <v>5.3658539999999997</v>
      </c>
      <c r="G68" s="4">
        <v>4.8780489999999999</v>
      </c>
      <c r="H68" s="4">
        <v>5.8536590000000004</v>
      </c>
      <c r="I68" s="4">
        <v>5.3658539999999997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6.3414630000000001</v>
      </c>
      <c r="D69" s="4">
        <v>5.3658539999999997</v>
      </c>
      <c r="E69" s="4">
        <v>6.8292679999999999</v>
      </c>
      <c r="F69" s="4">
        <v>3.4146339999999999</v>
      </c>
      <c r="G69" s="4">
        <v>3.9024390000000002</v>
      </c>
      <c r="H69" s="4">
        <v>2.9268290000000001</v>
      </c>
      <c r="I69" s="4">
        <v>14.146341</v>
      </c>
      <c r="J69" s="4">
        <v>13.170731999999999</v>
      </c>
      <c r="K69" s="4">
        <v>7.3170729999999997</v>
      </c>
    </row>
    <row r="70" spans="1:11">
      <c r="A70" s="3">
        <v>7</v>
      </c>
      <c r="B70" s="4">
        <v>50</v>
      </c>
      <c r="C70" s="4">
        <v>20.487805000000002</v>
      </c>
      <c r="D70" s="4">
        <v>29.268293</v>
      </c>
      <c r="E70" s="4">
        <v>40</v>
      </c>
      <c r="F70" s="4">
        <v>69.268293</v>
      </c>
      <c r="G70" s="4">
        <v>63.414634</v>
      </c>
      <c r="H70" s="4">
        <v>10.731707</v>
      </c>
      <c r="I70" s="4">
        <v>38.536585000000002</v>
      </c>
      <c r="J70" s="4">
        <v>58.048780000000001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3.4146339999999999</v>
      </c>
      <c r="D73" s="4">
        <v>3.4146339999999999</v>
      </c>
      <c r="E73" s="4">
        <v>3.4146339999999999</v>
      </c>
      <c r="F73" s="4">
        <v>3.4146339999999999</v>
      </c>
      <c r="G73" s="4">
        <v>3.4146339999999999</v>
      </c>
      <c r="H73" s="4">
        <v>3.4146339999999999</v>
      </c>
      <c r="I73" s="4">
        <v>3.4146339999999999</v>
      </c>
      <c r="J73" s="4">
        <v>3.4146339999999999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3.4146339999999999</v>
      </c>
      <c r="E74" s="4">
        <v>2.4390239999999999</v>
      </c>
      <c r="F74" s="4">
        <v>2.4390239999999999</v>
      </c>
      <c r="G74" s="4">
        <v>3.4146339999999999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2.4390239999999999</v>
      </c>
      <c r="E75" s="4">
        <v>1.95122</v>
      </c>
      <c r="F75" s="4">
        <v>3.4146339999999999</v>
      </c>
      <c r="G75" s="4">
        <v>3.9024390000000002</v>
      </c>
      <c r="H75" s="4">
        <v>3.4146339999999999</v>
      </c>
      <c r="I75" s="4">
        <v>2.9268290000000001</v>
      </c>
      <c r="J75" s="4">
        <v>2.9268290000000001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2.9268290000000001</v>
      </c>
      <c r="E76" s="4">
        <v>3.9024390000000002</v>
      </c>
      <c r="F76" s="4">
        <v>3.4146339999999999</v>
      </c>
      <c r="G76" s="4">
        <v>3.4146339999999999</v>
      </c>
      <c r="H76" s="4">
        <v>2.9268290000000001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2.4390239999999999</v>
      </c>
      <c r="E78" s="4">
        <v>2.9268290000000001</v>
      </c>
      <c r="F78" s="4">
        <v>3.4146339999999999</v>
      </c>
      <c r="G78" s="4">
        <v>2.9268290000000001</v>
      </c>
      <c r="H78" s="4">
        <v>3.4146339999999999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26.341463000000001</v>
      </c>
      <c r="D79" s="4">
        <v>28.780487999999998</v>
      </c>
      <c r="E79" s="4">
        <v>29.756098000000001</v>
      </c>
      <c r="F79" s="4">
        <v>8.2926830000000002</v>
      </c>
      <c r="G79" s="4">
        <v>5.3658539999999997</v>
      </c>
      <c r="H79" s="4">
        <v>8.7804880000000001</v>
      </c>
      <c r="I79" s="4">
        <v>3.4146339999999999</v>
      </c>
      <c r="J79" s="4">
        <v>28.780487999999998</v>
      </c>
      <c r="K79" s="4">
        <v>4.8780489999999999</v>
      </c>
    </row>
    <row r="80" spans="1:11">
      <c r="A80" s="3">
        <v>7</v>
      </c>
      <c r="B80" s="4">
        <v>50</v>
      </c>
      <c r="C80" s="4">
        <v>25.853659</v>
      </c>
      <c r="D80" s="4">
        <v>28.292683</v>
      </c>
      <c r="E80" s="4">
        <v>9.2682929999999999</v>
      </c>
      <c r="F80" s="4">
        <v>5.8536590000000004</v>
      </c>
      <c r="G80" s="4">
        <v>5.3658539999999997</v>
      </c>
      <c r="H80" s="4">
        <v>45.853659</v>
      </c>
      <c r="I80" s="4">
        <v>56.585366</v>
      </c>
      <c r="J80" s="4">
        <v>12.682926999999999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2.9268290000000001</v>
      </c>
      <c r="D83" s="4">
        <v>2.9268290000000001</v>
      </c>
      <c r="E83" s="4">
        <v>2.9268290000000001</v>
      </c>
      <c r="F83" s="4">
        <v>2.9268290000000001</v>
      </c>
      <c r="G83" s="4">
        <v>2.9268290000000001</v>
      </c>
      <c r="H83" s="4">
        <v>2.9268290000000001</v>
      </c>
      <c r="I83" s="4">
        <v>2.9268290000000001</v>
      </c>
      <c r="J83" s="4">
        <v>2.9268290000000001</v>
      </c>
      <c r="K83" s="4">
        <v>2.9268290000000001</v>
      </c>
    </row>
    <row r="84" spans="1:11">
      <c r="A84" s="3">
        <v>1</v>
      </c>
      <c r="B84" s="4">
        <v>2</v>
      </c>
      <c r="C84" s="4">
        <v>2.9268290000000001</v>
      </c>
      <c r="D84" s="4">
        <v>2.9268290000000001</v>
      </c>
      <c r="E84" s="4">
        <v>2.9268290000000001</v>
      </c>
      <c r="F84" s="4">
        <v>2.9268290000000001</v>
      </c>
      <c r="G84" s="4">
        <v>2.9268290000000001</v>
      </c>
      <c r="H84" s="4">
        <v>2.9268290000000001</v>
      </c>
      <c r="I84" s="4">
        <v>2.9268290000000001</v>
      </c>
      <c r="J84" s="4">
        <v>2.9268290000000001</v>
      </c>
      <c r="K84" s="4">
        <v>2.9268290000000001</v>
      </c>
    </row>
    <row r="85" spans="1:11">
      <c r="A85" s="3">
        <v>2</v>
      </c>
      <c r="B85" s="4">
        <v>5</v>
      </c>
      <c r="C85" s="4">
        <v>3.4146339999999999</v>
      </c>
      <c r="D85" s="4">
        <v>3.4146339999999999</v>
      </c>
      <c r="E85" s="4">
        <v>2.9268290000000001</v>
      </c>
      <c r="F85" s="4">
        <v>2.9268290000000001</v>
      </c>
      <c r="G85" s="4">
        <v>3.4146339999999999</v>
      </c>
      <c r="H85" s="4">
        <v>2.9268290000000001</v>
      </c>
      <c r="I85" s="4">
        <v>3.9024390000000002</v>
      </c>
      <c r="J85" s="4">
        <v>3.9024390000000002</v>
      </c>
      <c r="K85" s="4">
        <v>3.9024390000000002</v>
      </c>
    </row>
    <row r="86" spans="1:11">
      <c r="A86" s="3">
        <v>3</v>
      </c>
      <c r="B86" s="4">
        <v>10</v>
      </c>
      <c r="C86" s="4">
        <v>2.9268290000000001</v>
      </c>
      <c r="D86" s="4">
        <v>2.9268290000000001</v>
      </c>
      <c r="E86" s="4">
        <v>3.4146339999999999</v>
      </c>
      <c r="F86" s="4">
        <v>2.9268290000000001</v>
      </c>
      <c r="G86" s="4">
        <v>2.9268290000000001</v>
      </c>
      <c r="H86" s="4">
        <v>4.390244</v>
      </c>
      <c r="I86" s="4">
        <v>4.390244</v>
      </c>
      <c r="J86" s="4">
        <v>4.8780489999999999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2.4390239999999999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3.4146339999999999</v>
      </c>
      <c r="D88" s="4">
        <v>4.390244</v>
      </c>
      <c r="E88" s="4">
        <v>3.9024390000000002</v>
      </c>
      <c r="F88" s="4">
        <v>2.9268290000000001</v>
      </c>
      <c r="G88" s="4">
        <v>5.8536590000000004</v>
      </c>
      <c r="H88" s="4">
        <v>5.3658539999999997</v>
      </c>
      <c r="I88" s="4">
        <v>7.3170729999999997</v>
      </c>
      <c r="J88" s="4">
        <v>5.8536590000000004</v>
      </c>
      <c r="K88" s="4">
        <v>7.3170729999999997</v>
      </c>
    </row>
    <row r="89" spans="1:11">
      <c r="A89" s="3">
        <v>6</v>
      </c>
      <c r="B89" s="4">
        <v>40</v>
      </c>
      <c r="C89" s="4">
        <v>2.4390239999999999</v>
      </c>
      <c r="D89" s="4">
        <v>2.9268290000000001</v>
      </c>
      <c r="E89" s="4">
        <v>4.390244</v>
      </c>
      <c r="F89" s="4">
        <v>6.3414630000000001</v>
      </c>
      <c r="G89" s="4">
        <v>4.8780489999999999</v>
      </c>
      <c r="H89" s="4">
        <v>6.8292679999999999</v>
      </c>
      <c r="I89" s="4">
        <v>8.2926830000000002</v>
      </c>
      <c r="J89" s="4">
        <v>5.3658539999999997</v>
      </c>
      <c r="K89" s="4">
        <v>8.2926830000000002</v>
      </c>
    </row>
    <row r="90" spans="1:11">
      <c r="A90" s="3">
        <v>7</v>
      </c>
      <c r="B90" s="4">
        <v>50</v>
      </c>
      <c r="C90" s="4">
        <v>29.268293</v>
      </c>
      <c r="D90" s="4">
        <v>25.853659</v>
      </c>
      <c r="E90" s="4">
        <v>59.024389999999997</v>
      </c>
      <c r="F90" s="4">
        <v>51.219512000000002</v>
      </c>
      <c r="G90" s="4">
        <v>49.268293</v>
      </c>
      <c r="H90" s="4">
        <v>36.585366</v>
      </c>
      <c r="I90" s="4">
        <v>41.951219999999999</v>
      </c>
      <c r="J90" s="4">
        <v>35.121951000000003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3.4146339999999999</v>
      </c>
      <c r="D93" s="4">
        <v>3.4146339999999999</v>
      </c>
      <c r="E93" s="4">
        <v>3.4146339999999999</v>
      </c>
      <c r="F93" s="4">
        <v>3.4146339999999999</v>
      </c>
      <c r="G93" s="4">
        <v>3.4146339999999999</v>
      </c>
      <c r="H93" s="4">
        <v>3.4146339999999999</v>
      </c>
      <c r="I93" s="4">
        <v>3.4146339999999999</v>
      </c>
      <c r="J93" s="4">
        <v>3.4146339999999999</v>
      </c>
      <c r="K93" s="4">
        <v>3.4146339999999999</v>
      </c>
    </row>
    <row r="94" spans="1:11">
      <c r="A94" s="3">
        <v>1</v>
      </c>
      <c r="B94" s="4">
        <v>2</v>
      </c>
      <c r="C94" s="4">
        <v>2.9268290000000001</v>
      </c>
      <c r="D94" s="4">
        <v>2.9268290000000001</v>
      </c>
      <c r="E94" s="4">
        <v>2.9268290000000001</v>
      </c>
      <c r="F94" s="4">
        <v>2.9268290000000001</v>
      </c>
      <c r="G94" s="4">
        <v>2.9268290000000001</v>
      </c>
      <c r="H94" s="4">
        <v>2.9268290000000001</v>
      </c>
      <c r="I94" s="4">
        <v>3.4146339999999999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2.4390239999999999</v>
      </c>
      <c r="D95" s="4">
        <v>2.4390239999999999</v>
      </c>
      <c r="E95" s="4">
        <v>2.4390239999999999</v>
      </c>
      <c r="F95" s="4">
        <v>2.4390239999999999</v>
      </c>
      <c r="G95" s="4">
        <v>2.4390239999999999</v>
      </c>
      <c r="H95" s="4">
        <v>2.4390239999999999</v>
      </c>
      <c r="I95" s="4">
        <v>2.4390239999999999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2.4390239999999999</v>
      </c>
      <c r="D96" s="4">
        <v>1.95122</v>
      </c>
      <c r="E96" s="4">
        <v>1.95122</v>
      </c>
      <c r="F96" s="4">
        <v>1.95122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2.9268290000000001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4.390244</v>
      </c>
      <c r="D98" s="4">
        <v>3.9024390000000002</v>
      </c>
      <c r="E98" s="4">
        <v>4.390244</v>
      </c>
      <c r="F98" s="4">
        <v>3.4146339999999999</v>
      </c>
      <c r="G98" s="4">
        <v>4.390244</v>
      </c>
      <c r="H98" s="4">
        <v>4.390244</v>
      </c>
      <c r="I98" s="4">
        <v>3.4146339999999999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5.3658539999999997</v>
      </c>
      <c r="D99" s="4">
        <v>4.8780489999999999</v>
      </c>
      <c r="E99" s="4">
        <v>5.3658539999999997</v>
      </c>
      <c r="F99" s="4">
        <v>4.8780489999999999</v>
      </c>
      <c r="G99" s="4">
        <v>10.243902</v>
      </c>
      <c r="H99" s="4">
        <v>8.2926830000000002</v>
      </c>
      <c r="I99" s="4">
        <v>5.3658539999999997</v>
      </c>
      <c r="J99" s="4">
        <v>4.8780489999999999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90.731707</v>
      </c>
      <c r="D100" s="4">
        <v>22.926829000000001</v>
      </c>
      <c r="E100" s="4">
        <v>47.317073000000001</v>
      </c>
      <c r="F100" s="4">
        <v>65.853658999999993</v>
      </c>
      <c r="G100" s="4">
        <v>70.731707</v>
      </c>
      <c r="H100" s="4">
        <v>68.780488000000005</v>
      </c>
      <c r="I100" s="4">
        <v>89.756097999999994</v>
      </c>
      <c r="J100" s="4">
        <v>30.243901999999999</v>
      </c>
      <c r="K100" s="4">
        <v>18.048780000000001</v>
      </c>
    </row>
  </sheetData>
  <mergeCells count="1">
    <mergeCell ref="M1:T1"/>
  </mergeCells>
  <conditionalFormatting sqref="M3:T10">
    <cfRule type="cellIs" dxfId="30" priority="13" operator="lessThan">
      <formula>$U3</formula>
    </cfRule>
  </conditionalFormatting>
  <conditionalFormatting sqref="M3:T10">
    <cfRule type="cellIs" dxfId="29" priority="12" operator="lessThan">
      <formula>$U3</formula>
    </cfRule>
  </conditionalFormatting>
  <conditionalFormatting sqref="M3:T3">
    <cfRule type="top10" dxfId="28" priority="10" bottom="1" rank="1"/>
    <cfRule type="expression" priority="11">
      <formula>"min"</formula>
    </cfRule>
  </conditionalFormatting>
  <conditionalFormatting sqref="M4:T10">
    <cfRule type="top10" dxfId="27" priority="9" bottom="1" rank="1"/>
  </conditionalFormatting>
  <conditionalFormatting sqref="M5:T5">
    <cfRule type="top10" dxfId="26" priority="8" bottom="1" rank="1"/>
  </conditionalFormatting>
  <conditionalFormatting sqref="M6:T6">
    <cfRule type="top10" dxfId="25" priority="7" bottom="1" rank="1"/>
  </conditionalFormatting>
  <conditionalFormatting sqref="M7:T7">
    <cfRule type="top10" dxfId="24" priority="6" bottom="1" rank="1"/>
  </conditionalFormatting>
  <conditionalFormatting sqref="M8:T8">
    <cfRule type="top10" dxfId="23" priority="5" bottom="1" rank="1"/>
  </conditionalFormatting>
  <conditionalFormatting sqref="M9:T9">
    <cfRule type="top10" dxfId="22" priority="4" bottom="1" rank="1"/>
  </conditionalFormatting>
  <conditionalFormatting sqref="M10:T10">
    <cfRule type="top10" dxfId="21" priority="3" bottom="1" rank="1"/>
  </conditionalFormatting>
  <conditionalFormatting sqref="W12:AD12">
    <cfRule type="top10" dxfId="20" priority="1" rank="1"/>
    <cfRule type="top10" priority="2" rank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33D0-6E3D-4B0B-BC4F-CBF5B1ACF790}">
  <dimension ref="A1:U30"/>
  <sheetViews>
    <sheetView workbookViewId="0">
      <selection activeCell="K25" sqref="K25"/>
    </sheetView>
  </sheetViews>
  <sheetFormatPr defaultRowHeight="14.4"/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0.97560999999999998</v>
      </c>
      <c r="D3" s="4">
        <v>1.95122</v>
      </c>
      <c r="L3" s="52">
        <v>0</v>
      </c>
      <c r="M3" s="53">
        <f>SUM(C3,C6,C9,C12,C15,C18,C21,C24,C27,C30)/10</f>
        <v>2.7804878999999998</v>
      </c>
      <c r="N3" s="53">
        <f>SUM(D3,D6,D9,D12,D15,D18,D21,D24,D27,D30)/10</f>
        <v>3.609756</v>
      </c>
      <c r="P3" s="8">
        <f>(N3-M3)/N3*100</f>
        <v>22.972968256026174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6.3414630000000001</v>
      </c>
      <c r="D6" s="4">
        <v>6.8292679999999999</v>
      </c>
      <c r="L6" s="58" t="s">
        <v>44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  <c r="L14" s="15" t="s">
        <v>83</v>
      </c>
    </row>
    <row r="15" spans="1:21">
      <c r="A15" s="3">
        <v>0</v>
      </c>
      <c r="B15" s="4">
        <v>0</v>
      </c>
      <c r="C15" s="4">
        <v>2.9268290000000001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1.95122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4.390244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</sheetData>
  <conditionalFormatting sqref="M3:N3">
    <cfRule type="cellIs" dxfId="19" priority="3" operator="lessThan">
      <formula>$U3</formula>
    </cfRule>
  </conditionalFormatting>
  <conditionalFormatting sqref="M3:N3">
    <cfRule type="cellIs" dxfId="18" priority="2" operator="lessThan">
      <formula>$U3</formula>
    </cfRule>
  </conditionalFormatting>
  <conditionalFormatting sqref="M3:N3">
    <cfRule type="cellIs" dxfId="17" priority="1" operator="lessThan">
      <formula>$N3</formula>
    </cfRule>
  </conditionalFormatting>
  <conditionalFormatting sqref="M3:N3">
    <cfRule type="top10" dxfId="16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C331A-CB62-4621-8ED1-F34648A97F44}">
  <dimension ref="A1:U30"/>
  <sheetViews>
    <sheetView workbookViewId="0">
      <selection activeCell="K21" sqref="K21"/>
    </sheetView>
  </sheetViews>
  <sheetFormatPr defaultRowHeight="14.4"/>
  <cols>
    <col min="7" max="9" width="0" hidden="1" customWidth="1"/>
    <col min="13" max="13" width="9.77734375" bestFit="1" customWidth="1"/>
    <col min="14" max="14" width="9.33203125" bestFit="1" customWidth="1"/>
    <col min="16" max="16" width="15.55468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2.7317075000000002</v>
      </c>
      <c r="N3" s="53">
        <f>SUM(D3,D6,D9,D12,D15,D18,D21,D24,D27,D30)/10</f>
        <v>3.609756</v>
      </c>
      <c r="P3" s="8">
        <f>(N3-M3)/N3*100</f>
        <v>24.324317211468028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5.8536590000000004</v>
      </c>
      <c r="D6" s="4">
        <v>6.8292679999999999</v>
      </c>
      <c r="L6" s="58" t="s">
        <v>44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  <c r="L14" s="15" t="s">
        <v>45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2.9268290000000001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2.9268290000000001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1.4634149999999999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</sheetData>
  <sortState xmlns:xlrd2="http://schemas.microsoft.com/office/spreadsheetml/2017/richdata2" ref="D1:D57">
    <sortCondition ref="D1:D57"/>
  </sortState>
  <conditionalFormatting sqref="M3:N3">
    <cfRule type="cellIs" dxfId="15" priority="3" operator="lessThan">
      <formula>$U3</formula>
    </cfRule>
  </conditionalFormatting>
  <conditionalFormatting sqref="M3:N3">
    <cfRule type="cellIs" dxfId="14" priority="2" operator="lessThan">
      <formula>$U3</formula>
    </cfRule>
  </conditionalFormatting>
  <conditionalFormatting sqref="M3:N3">
    <cfRule type="cellIs" dxfId="13" priority="1" operator="lessThan">
      <formula>$N3</formula>
    </cfRule>
  </conditionalFormatting>
  <conditionalFormatting sqref="M3:N3">
    <cfRule type="top10" dxfId="12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ED9F-66E8-4513-8DF6-9CB74C43AF96}">
  <dimension ref="B1:L23"/>
  <sheetViews>
    <sheetView showGridLines="0" workbookViewId="0">
      <selection sqref="A1:XFD1048576"/>
    </sheetView>
  </sheetViews>
  <sheetFormatPr defaultColWidth="8.77734375" defaultRowHeight="14.4"/>
  <cols>
    <col min="1" max="2" width="8.77734375" style="74"/>
    <col min="3" max="3" width="9.44140625" style="74" bestFit="1" customWidth="1"/>
    <col min="4" max="4" width="27" style="74" customWidth="1"/>
    <col min="5" max="5" width="33.77734375" style="74" customWidth="1"/>
    <col min="6" max="6" width="13.77734375" style="74" customWidth="1"/>
    <col min="7" max="9" width="8.77734375" style="74"/>
    <col min="10" max="10" width="27" style="74" customWidth="1"/>
    <col min="11" max="11" width="33.77734375" style="74" customWidth="1"/>
    <col min="12" max="12" width="13" style="74" customWidth="1"/>
    <col min="13" max="16384" width="8.77734375" style="74"/>
  </cols>
  <sheetData>
    <row r="1" spans="2:12" ht="15" thickBot="1"/>
    <row r="2" spans="2:12" ht="15" thickBot="1">
      <c r="B2" s="73"/>
      <c r="C2" s="73"/>
      <c r="D2" s="159" t="s">
        <v>54</v>
      </c>
      <c r="E2" s="160"/>
      <c r="F2" s="76"/>
      <c r="J2" s="159" t="s">
        <v>55</v>
      </c>
      <c r="K2" s="160"/>
    </row>
    <row r="3" spans="2:12" ht="14.55" customHeight="1">
      <c r="D3" s="155" t="s">
        <v>53</v>
      </c>
      <c r="E3" s="156"/>
      <c r="F3" s="86"/>
      <c r="J3" s="155" t="s">
        <v>53</v>
      </c>
      <c r="K3" s="156"/>
    </row>
    <row r="4" spans="2:12" ht="15" thickBot="1">
      <c r="D4" s="77" t="s">
        <v>51</v>
      </c>
      <c r="E4" s="78" t="s">
        <v>52</v>
      </c>
      <c r="F4" s="83"/>
      <c r="J4" s="77" t="s">
        <v>51</v>
      </c>
      <c r="K4" s="78" t="s">
        <v>52</v>
      </c>
    </row>
    <row r="5" spans="2:12" ht="14.55" customHeight="1">
      <c r="B5" s="157" t="b">
        <v>1</v>
      </c>
      <c r="C5" s="81" t="s">
        <v>51</v>
      </c>
      <c r="D5" s="79">
        <v>126.6</v>
      </c>
      <c r="E5" s="80">
        <v>4.8</v>
      </c>
      <c r="F5" s="153" t="s">
        <v>74</v>
      </c>
      <c r="H5" s="157" t="b">
        <v>1</v>
      </c>
      <c r="I5" s="81" t="s">
        <v>51</v>
      </c>
      <c r="J5" s="79">
        <v>127.2</v>
      </c>
      <c r="K5" s="80">
        <v>4.2</v>
      </c>
      <c r="L5" s="153" t="s">
        <v>75</v>
      </c>
    </row>
    <row r="6" spans="2:12" ht="15" thickBot="1">
      <c r="B6" s="158"/>
      <c r="C6" s="82" t="s">
        <v>52</v>
      </c>
      <c r="D6" s="79">
        <v>0.8</v>
      </c>
      <c r="E6" s="80">
        <v>72.8</v>
      </c>
      <c r="F6" s="154"/>
      <c r="H6" s="158"/>
      <c r="I6" s="82" t="s">
        <v>52</v>
      </c>
      <c r="J6" s="79">
        <v>3.2</v>
      </c>
      <c r="K6" s="80">
        <v>70.400000000000006</v>
      </c>
      <c r="L6" s="154"/>
    </row>
    <row r="7" spans="2:12" ht="28.8">
      <c r="D7" s="94" t="s">
        <v>68</v>
      </c>
      <c r="E7" s="95" t="s">
        <v>69</v>
      </c>
      <c r="F7" s="84"/>
      <c r="J7" s="94" t="s">
        <v>70</v>
      </c>
      <c r="K7" s="95" t="s">
        <v>71</v>
      </c>
    </row>
    <row r="8" spans="2:12" ht="43.8" thickBot="1">
      <c r="D8" s="96" t="s">
        <v>81</v>
      </c>
      <c r="E8" s="97" t="s">
        <v>82</v>
      </c>
      <c r="F8" s="85"/>
      <c r="J8" s="96" t="s">
        <v>72</v>
      </c>
      <c r="K8" s="97" t="s">
        <v>73</v>
      </c>
    </row>
    <row r="9" spans="2:12">
      <c r="G9" s="74" t="s">
        <v>64</v>
      </c>
      <c r="H9" s="74" t="s">
        <v>65</v>
      </c>
    </row>
    <row r="10" spans="2:12">
      <c r="G10" s="74" t="s">
        <v>66</v>
      </c>
      <c r="H10" s="74" t="s">
        <v>67</v>
      </c>
    </row>
    <row r="12" spans="2:12">
      <c r="C12" s="74">
        <v>0</v>
      </c>
      <c r="D12" s="74">
        <v>1</v>
      </c>
      <c r="E12" s="92" t="s">
        <v>56</v>
      </c>
      <c r="F12" s="75">
        <f>E6/(E6+D6)</f>
        <v>0.98913043478260876</v>
      </c>
      <c r="G12" s="74" t="s">
        <v>63</v>
      </c>
    </row>
    <row r="13" spans="2:12" ht="15" thickBot="1">
      <c r="B13" s="74">
        <v>0</v>
      </c>
      <c r="C13" s="74">
        <v>127.2</v>
      </c>
      <c r="D13" s="74">
        <v>4.2</v>
      </c>
      <c r="E13" s="75" t="s">
        <v>57</v>
      </c>
      <c r="F13" s="75">
        <f>E5/(E5+D5)</f>
        <v>3.6529680365296802E-2</v>
      </c>
      <c r="G13" s="74" t="s">
        <v>61</v>
      </c>
    </row>
    <row r="14" spans="2:12">
      <c r="B14" s="74">
        <v>1</v>
      </c>
      <c r="C14" s="74">
        <v>3.2</v>
      </c>
      <c r="D14" s="74">
        <v>70.400000000000006</v>
      </c>
      <c r="E14" s="75" t="s">
        <v>58</v>
      </c>
      <c r="F14" s="75">
        <f>D5/(D5+E5)</f>
        <v>0.96347031963470309</v>
      </c>
      <c r="G14" s="74" t="s">
        <v>62</v>
      </c>
      <c r="I14" s="88" t="s">
        <v>59</v>
      </c>
      <c r="J14" s="89"/>
    </row>
    <row r="15" spans="2:12" ht="15" thickBot="1">
      <c r="B15" s="74">
        <v>2</v>
      </c>
      <c r="C15" s="93">
        <v>0.95652199999999998</v>
      </c>
      <c r="D15" s="93">
        <v>4.3478000000000003E-2</v>
      </c>
      <c r="E15" s="75" t="s">
        <v>76</v>
      </c>
      <c r="F15" s="75">
        <f>D6/(D6+E6)</f>
        <v>1.0869565217391306E-2</v>
      </c>
      <c r="G15" s="74" t="s">
        <v>60</v>
      </c>
      <c r="I15" s="90">
        <f>(D5+E6)/(D5+E5+E6+D6)</f>
        <v>0.97268292682926816</v>
      </c>
      <c r="J15" s="91">
        <f>(J5+K6)/SUM(J5:K6)</f>
        <v>0.96390243902439032</v>
      </c>
    </row>
    <row r="16" spans="2:12">
      <c r="B16" s="74">
        <v>3</v>
      </c>
      <c r="C16" s="93">
        <v>0.96803700000000004</v>
      </c>
      <c r="D16" s="93">
        <v>3.1962999999999998E-2</v>
      </c>
    </row>
    <row r="17" spans="2:11">
      <c r="I17" s="74">
        <f>1-I15</f>
        <v>2.7317073170731843E-2</v>
      </c>
      <c r="J17" s="74">
        <f>1-J15</f>
        <v>3.6097560975609677E-2</v>
      </c>
      <c r="K17" s="74">
        <f>(J17-I17)/J17*100</f>
        <v>24.324324324323783</v>
      </c>
    </row>
    <row r="19" spans="2:11">
      <c r="C19" s="74">
        <v>0</v>
      </c>
      <c r="D19" s="74">
        <v>1</v>
      </c>
    </row>
    <row r="20" spans="2:11">
      <c r="B20" s="74">
        <v>0</v>
      </c>
      <c r="C20" s="74">
        <v>126.6</v>
      </c>
      <c r="D20" s="74">
        <v>4.8</v>
      </c>
    </row>
    <row r="21" spans="2:11">
      <c r="B21" s="74">
        <v>1</v>
      </c>
      <c r="C21" s="74">
        <v>0.8</v>
      </c>
      <c r="D21" s="74">
        <v>72.8</v>
      </c>
    </row>
    <row r="22" spans="2:11">
      <c r="B22" s="74">
        <v>2</v>
      </c>
      <c r="C22" s="93">
        <v>0.98912999999999995</v>
      </c>
      <c r="D22" s="93">
        <v>1.0869999999999999E-2</v>
      </c>
    </row>
    <row r="23" spans="2:11">
      <c r="B23" s="74">
        <v>3</v>
      </c>
      <c r="C23" s="93">
        <v>0.96347000000000005</v>
      </c>
      <c r="D23" s="93">
        <v>3.653E-2</v>
      </c>
    </row>
  </sheetData>
  <mergeCells count="8">
    <mergeCell ref="D2:E2"/>
    <mergeCell ref="J2:K2"/>
    <mergeCell ref="F5:F6"/>
    <mergeCell ref="L5:L6"/>
    <mergeCell ref="D3:E3"/>
    <mergeCell ref="B5:B6"/>
    <mergeCell ref="J3:K3"/>
    <mergeCell ref="H5:H6"/>
  </mergeCells>
  <pageMargins left="0.7" right="0.7" top="0.75" bottom="0.75" header="0.3" footer="0.3"/>
  <pageSetup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046A6-F9FC-442B-88A0-8AFA5BD4EC91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7528-73F7-428C-8897-4342D29A6053}">
  <dimension ref="B1:L23"/>
  <sheetViews>
    <sheetView workbookViewId="0">
      <selection activeCell="H21" sqref="H21"/>
    </sheetView>
  </sheetViews>
  <sheetFormatPr defaultColWidth="8.77734375" defaultRowHeight="14.4"/>
  <cols>
    <col min="1" max="2" width="8.77734375" style="74"/>
    <col min="3" max="3" width="9.44140625" style="74" bestFit="1" customWidth="1"/>
    <col min="4" max="4" width="27" style="74" customWidth="1"/>
    <col min="5" max="5" width="33.77734375" style="74" customWidth="1"/>
    <col min="6" max="6" width="13.77734375" style="74" customWidth="1"/>
    <col min="7" max="9" width="8.77734375" style="74"/>
    <col min="10" max="10" width="27" style="74" customWidth="1"/>
    <col min="11" max="11" width="33.77734375" style="74" customWidth="1"/>
    <col min="12" max="12" width="13" style="74" customWidth="1"/>
    <col min="13" max="16384" width="8.77734375" style="74"/>
  </cols>
  <sheetData>
    <row r="1" spans="2:12" ht="15" thickBot="1"/>
    <row r="2" spans="2:12" ht="15" thickBot="1">
      <c r="B2" s="73"/>
      <c r="C2" s="73"/>
      <c r="D2" s="159" t="s">
        <v>54</v>
      </c>
      <c r="E2" s="160"/>
      <c r="F2" s="76"/>
      <c r="J2" s="159" t="s">
        <v>55</v>
      </c>
      <c r="K2" s="160"/>
    </row>
    <row r="3" spans="2:12" ht="14.55" customHeight="1">
      <c r="D3" s="155" t="s">
        <v>53</v>
      </c>
      <c r="E3" s="156"/>
      <c r="F3" s="86"/>
      <c r="J3" s="155" t="s">
        <v>53</v>
      </c>
      <c r="K3" s="156"/>
    </row>
    <row r="4" spans="2:12" ht="15" thickBot="1">
      <c r="D4" s="77" t="s">
        <v>51</v>
      </c>
      <c r="E4" s="78" t="s">
        <v>52</v>
      </c>
      <c r="F4" s="83"/>
      <c r="J4" s="77" t="s">
        <v>51</v>
      </c>
      <c r="K4" s="78" t="s">
        <v>52</v>
      </c>
    </row>
    <row r="5" spans="2:12" ht="14.55" customHeight="1">
      <c r="B5" s="157" t="b">
        <v>1</v>
      </c>
      <c r="C5" s="81" t="s">
        <v>51</v>
      </c>
      <c r="D5" s="79">
        <f>C13</f>
        <v>127</v>
      </c>
      <c r="E5" s="80">
        <f>D13</f>
        <v>4.4000000000000004</v>
      </c>
      <c r="F5" s="153" t="s">
        <v>74</v>
      </c>
      <c r="H5" s="157" t="b">
        <v>1</v>
      </c>
      <c r="I5" s="81" t="s">
        <v>51</v>
      </c>
      <c r="J5" s="79">
        <v>127.2</v>
      </c>
      <c r="K5" s="80">
        <v>4.2</v>
      </c>
      <c r="L5" s="153" t="s">
        <v>75</v>
      </c>
    </row>
    <row r="6" spans="2:12" ht="15" thickBot="1">
      <c r="B6" s="158"/>
      <c r="C6" s="82" t="s">
        <v>52</v>
      </c>
      <c r="D6" s="79">
        <f>C14</f>
        <v>1.3</v>
      </c>
      <c r="E6" s="80">
        <f>D14</f>
        <v>72.3</v>
      </c>
      <c r="F6" s="154"/>
      <c r="H6" s="158"/>
      <c r="I6" s="82" t="s">
        <v>52</v>
      </c>
      <c r="J6" s="79">
        <v>3.2</v>
      </c>
      <c r="K6" s="80">
        <v>70.400000000000006</v>
      </c>
      <c r="L6" s="154"/>
    </row>
    <row r="7" spans="2:12" ht="28.8">
      <c r="D7" s="94" t="s">
        <v>68</v>
      </c>
      <c r="E7" s="95" t="s">
        <v>69</v>
      </c>
      <c r="F7" s="84"/>
      <c r="J7" s="94" t="s">
        <v>70</v>
      </c>
      <c r="K7" s="95" t="s">
        <v>71</v>
      </c>
    </row>
    <row r="8" spans="2:12" ht="43.8" thickBot="1">
      <c r="D8" s="96" t="s">
        <v>81</v>
      </c>
      <c r="E8" s="97" t="s">
        <v>82</v>
      </c>
      <c r="F8" s="85"/>
      <c r="J8" s="96" t="s">
        <v>72</v>
      </c>
      <c r="K8" s="97" t="s">
        <v>73</v>
      </c>
    </row>
    <row r="9" spans="2:12">
      <c r="G9" s="74" t="s">
        <v>64</v>
      </c>
      <c r="H9" s="74" t="s">
        <v>65</v>
      </c>
    </row>
    <row r="10" spans="2:12">
      <c r="G10" s="74" t="s">
        <v>66</v>
      </c>
      <c r="H10" s="74" t="s">
        <v>67</v>
      </c>
    </row>
    <row r="12" spans="2:12">
      <c r="C12" s="74">
        <v>0</v>
      </c>
      <c r="D12" s="74">
        <v>1</v>
      </c>
      <c r="E12" s="92" t="s">
        <v>56</v>
      </c>
      <c r="F12" s="75">
        <f>E6/(E6+D6)</f>
        <v>0.98233695652173914</v>
      </c>
      <c r="G12" s="74" t="s">
        <v>63</v>
      </c>
    </row>
    <row r="13" spans="2:12" ht="15" thickBot="1">
      <c r="B13" s="74">
        <v>0</v>
      </c>
      <c r="C13" s="74">
        <v>127</v>
      </c>
      <c r="D13" s="74">
        <v>4.4000000000000004</v>
      </c>
      <c r="E13" s="75" t="s">
        <v>57</v>
      </c>
      <c r="F13" s="75">
        <f>E5/(E5+D5)</f>
        <v>3.3485540334855401E-2</v>
      </c>
      <c r="G13" s="74" t="s">
        <v>61</v>
      </c>
    </row>
    <row r="14" spans="2:12">
      <c r="B14" s="74">
        <v>1</v>
      </c>
      <c r="C14" s="74">
        <v>1.3</v>
      </c>
      <c r="D14" s="74">
        <v>72.3</v>
      </c>
      <c r="E14" s="75" t="s">
        <v>58</v>
      </c>
      <c r="F14" s="75">
        <f>D5/(D5+E5)</f>
        <v>0.9665144596651446</v>
      </c>
      <c r="G14" s="74" t="s">
        <v>62</v>
      </c>
      <c r="I14" s="88" t="s">
        <v>59</v>
      </c>
      <c r="J14" s="89"/>
    </row>
    <row r="15" spans="2:12" ht="15" thickBot="1">
      <c r="B15" s="74">
        <v>2</v>
      </c>
      <c r="C15" s="93">
        <v>0.98233700000000002</v>
      </c>
      <c r="D15" s="93">
        <v>1.7663000000000002E-2</v>
      </c>
      <c r="E15" s="75" t="s">
        <v>76</v>
      </c>
      <c r="F15" s="75">
        <f>D6/(D6+E6)</f>
        <v>1.7663043478260872E-2</v>
      </c>
      <c r="G15" s="74" t="s">
        <v>60</v>
      </c>
      <c r="I15" s="90">
        <f>(D5+E6)/(D5+E5+E6+D6)</f>
        <v>0.9721951219512196</v>
      </c>
      <c r="J15" s="91">
        <f>(J5+K6)/SUM(J5:K6)</f>
        <v>0.96390243902439032</v>
      </c>
    </row>
    <row r="16" spans="2:12">
      <c r="B16" s="74">
        <v>3</v>
      </c>
      <c r="C16" s="93">
        <v>0.96651399999999998</v>
      </c>
      <c r="D16" s="93">
        <v>3.3486000000000002E-2</v>
      </c>
    </row>
    <row r="17" spans="2:11">
      <c r="I17" s="74">
        <f>1-I15</f>
        <v>2.7804878048780401E-2</v>
      </c>
      <c r="J17" s="74">
        <f>1-J15</f>
        <v>3.6097560975609677E-2</v>
      </c>
      <c r="K17" s="74">
        <f>(J17-I17)/J17*100</f>
        <v>22.972972972973043</v>
      </c>
    </row>
    <row r="19" spans="2:11">
      <c r="C19" s="74">
        <v>0</v>
      </c>
      <c r="D19" s="74">
        <v>1</v>
      </c>
    </row>
    <row r="20" spans="2:11">
      <c r="B20" s="74">
        <v>0</v>
      </c>
      <c r="C20" s="74">
        <v>127.2</v>
      </c>
      <c r="D20" s="74">
        <v>4.2</v>
      </c>
    </row>
    <row r="21" spans="2:11">
      <c r="B21" s="74">
        <v>1</v>
      </c>
      <c r="C21" s="74">
        <v>3.2</v>
      </c>
      <c r="D21" s="74">
        <v>70.400000000000006</v>
      </c>
    </row>
    <row r="22" spans="2:11">
      <c r="B22" s="74">
        <v>2</v>
      </c>
      <c r="C22" s="93">
        <v>0.95652199999999998</v>
      </c>
      <c r="D22" s="93">
        <v>4.3478000000000003E-2</v>
      </c>
    </row>
    <row r="23" spans="2:11">
      <c r="B23" s="74">
        <v>3</v>
      </c>
      <c r="C23" s="93">
        <v>0.96803700000000004</v>
      </c>
      <c r="D23" s="93">
        <v>3.1962999999999998E-2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771D-7816-4988-95C5-3A4DB8A0A98F}">
  <dimension ref="A1:U100"/>
  <sheetViews>
    <sheetView topLeftCell="D1" workbookViewId="0">
      <selection activeCell="N15" sqref="N15"/>
    </sheetView>
  </sheetViews>
  <sheetFormatPr defaultRowHeight="14.4"/>
  <sheetData>
    <row r="1" spans="1:21">
      <c r="A1" s="1" t="s">
        <v>0</v>
      </c>
    </row>
    <row r="2" spans="1:2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</row>
    <row r="3" spans="1:21">
      <c r="A3" s="3">
        <v>0</v>
      </c>
      <c r="B3" s="4">
        <v>0</v>
      </c>
      <c r="C3" s="4">
        <v>4.88</v>
      </c>
      <c r="D3" s="4">
        <v>3.41</v>
      </c>
      <c r="E3" s="4">
        <v>3.41</v>
      </c>
      <c r="F3" s="4">
        <v>3.9</v>
      </c>
      <c r="G3" s="4">
        <v>3.9</v>
      </c>
      <c r="H3" s="4">
        <v>5.85</v>
      </c>
      <c r="I3" s="4">
        <v>4.88</v>
      </c>
      <c r="J3" s="4">
        <v>5.85</v>
      </c>
      <c r="K3" s="4">
        <v>4.3899999999999997</v>
      </c>
      <c r="L3" s="5">
        <v>0</v>
      </c>
      <c r="M3">
        <f>SUM(C3,C13,C23,C43,C53,C63,C73,C83,C93)/10</f>
        <v>5.0730000000000004</v>
      </c>
      <c r="N3">
        <f t="shared" ref="N3:U10" si="0">SUM(D3,D13,D23,D43,D53,D63,D73,D83,D93)/10</f>
        <v>5.121999999999999</v>
      </c>
      <c r="O3">
        <f t="shared" si="0"/>
        <v>4.5849999999999991</v>
      </c>
      <c r="P3">
        <f t="shared" si="0"/>
        <v>4.7309999999999999</v>
      </c>
      <c r="Q3">
        <f t="shared" si="0"/>
        <v>4.7320000000000002</v>
      </c>
      <c r="R3">
        <f t="shared" si="0"/>
        <v>4.7309999999999999</v>
      </c>
      <c r="S3">
        <f t="shared" si="0"/>
        <v>5.3169999999999993</v>
      </c>
      <c r="T3">
        <f t="shared" si="0"/>
        <v>4.6829999999999998</v>
      </c>
      <c r="U3">
        <f>SUM(K3,K13,K23,K43,K53,K63,K73,K83,K93)/10</f>
        <v>4.048</v>
      </c>
    </row>
    <row r="4" spans="1:21">
      <c r="A4" s="3">
        <v>1</v>
      </c>
      <c r="B4" s="4">
        <v>2</v>
      </c>
      <c r="C4" s="4">
        <v>3.41</v>
      </c>
      <c r="D4" s="4">
        <v>3.41</v>
      </c>
      <c r="E4" s="4">
        <v>2.44</v>
      </c>
      <c r="F4" s="4">
        <v>3.41</v>
      </c>
      <c r="G4" s="4">
        <v>3.9</v>
      </c>
      <c r="H4" s="4">
        <v>3.9</v>
      </c>
      <c r="I4" s="4">
        <v>5.85</v>
      </c>
      <c r="J4" s="4">
        <v>5.85</v>
      </c>
      <c r="K4" s="4">
        <v>4.88</v>
      </c>
      <c r="L4" s="5">
        <v>2</v>
      </c>
      <c r="M4">
        <f t="shared" ref="M4:M10" si="1">SUM(C4,C14,C24,C44,C54,C64,C74,C84,C94)/10</f>
        <v>4.9749999999999996</v>
      </c>
      <c r="N4">
        <f t="shared" si="0"/>
        <v>4.5830000000000002</v>
      </c>
      <c r="O4">
        <f t="shared" si="0"/>
        <v>3.95</v>
      </c>
      <c r="P4">
        <f t="shared" si="0"/>
        <v>4.8280000000000003</v>
      </c>
      <c r="Q4">
        <f t="shared" si="0"/>
        <v>4.1949999999999994</v>
      </c>
      <c r="R4">
        <f t="shared" si="0"/>
        <v>4.4400000000000004</v>
      </c>
      <c r="S4">
        <f t="shared" si="0"/>
        <v>5.4139999999999997</v>
      </c>
      <c r="T4">
        <f t="shared" si="0"/>
        <v>5.169999999999999</v>
      </c>
      <c r="U4">
        <f t="shared" si="0"/>
        <v>4.5860000000000003</v>
      </c>
    </row>
    <row r="5" spans="1:21">
      <c r="A5" s="3">
        <v>2</v>
      </c>
      <c r="B5" s="4">
        <v>5</v>
      </c>
      <c r="C5" s="4">
        <v>2.93</v>
      </c>
      <c r="D5" s="4">
        <v>3.9</v>
      </c>
      <c r="E5" s="4">
        <v>2.44</v>
      </c>
      <c r="F5" s="4">
        <v>5.85</v>
      </c>
      <c r="G5" s="4">
        <v>5.85</v>
      </c>
      <c r="H5" s="4">
        <v>4.3899999999999997</v>
      </c>
      <c r="I5" s="4">
        <v>4.88</v>
      </c>
      <c r="J5" s="4">
        <v>4.3899999999999997</v>
      </c>
      <c r="K5" s="4">
        <v>4.88</v>
      </c>
      <c r="L5" s="5">
        <v>5</v>
      </c>
      <c r="M5">
        <f t="shared" si="1"/>
        <v>4.9749999999999996</v>
      </c>
      <c r="N5">
        <f t="shared" si="0"/>
        <v>5.0720000000000001</v>
      </c>
      <c r="O5">
        <f t="shared" si="0"/>
        <v>4.2919999999999998</v>
      </c>
      <c r="P5">
        <f t="shared" si="0"/>
        <v>4.1450000000000005</v>
      </c>
      <c r="Q5">
        <f t="shared" si="0"/>
        <v>4.4879999999999995</v>
      </c>
      <c r="R5">
        <f t="shared" si="0"/>
        <v>4.8779999999999992</v>
      </c>
      <c r="S5">
        <f t="shared" si="0"/>
        <v>6.1449999999999996</v>
      </c>
      <c r="T5">
        <f t="shared" si="0"/>
        <v>5.0250000000000004</v>
      </c>
      <c r="U5">
        <f t="shared" si="0"/>
        <v>4.6339999999999995</v>
      </c>
    </row>
    <row r="6" spans="1:21">
      <c r="A6" s="3">
        <v>3</v>
      </c>
      <c r="B6" s="4">
        <v>10</v>
      </c>
      <c r="C6" s="4">
        <v>1.95</v>
      </c>
      <c r="D6" s="4">
        <v>3.9</v>
      </c>
      <c r="E6" s="4">
        <v>3.9</v>
      </c>
      <c r="F6" s="4">
        <v>1.95</v>
      </c>
      <c r="G6" s="4">
        <v>3.41</v>
      </c>
      <c r="H6" s="4">
        <v>3.9</v>
      </c>
      <c r="I6" s="4">
        <v>3.9</v>
      </c>
      <c r="J6" s="4">
        <v>3.9</v>
      </c>
      <c r="K6" s="4">
        <v>4.88</v>
      </c>
      <c r="L6" s="5">
        <v>10</v>
      </c>
      <c r="M6">
        <f t="shared" si="1"/>
        <v>5.121999999999999</v>
      </c>
      <c r="N6">
        <f t="shared" si="0"/>
        <v>5.1210000000000004</v>
      </c>
      <c r="O6">
        <f t="shared" si="0"/>
        <v>5.5600000000000005</v>
      </c>
      <c r="P6">
        <f t="shared" si="0"/>
        <v>4.8279999999999985</v>
      </c>
      <c r="Q6">
        <f t="shared" si="0"/>
        <v>5.0720000000000001</v>
      </c>
      <c r="R6">
        <f t="shared" si="0"/>
        <v>4.5359999999999996</v>
      </c>
      <c r="S6">
        <f t="shared" si="0"/>
        <v>5.3639999999999999</v>
      </c>
      <c r="T6">
        <f t="shared" si="0"/>
        <v>5.1209999999999996</v>
      </c>
      <c r="U6">
        <f t="shared" si="0"/>
        <v>4.7300000000000004</v>
      </c>
    </row>
    <row r="7" spans="1:21">
      <c r="A7" s="3">
        <v>4</v>
      </c>
      <c r="B7" s="4">
        <v>20</v>
      </c>
      <c r="C7" s="4">
        <v>3.41</v>
      </c>
      <c r="D7" s="4">
        <v>4.88</v>
      </c>
      <c r="E7" s="4">
        <v>5.37</v>
      </c>
      <c r="F7" s="4">
        <v>4.3899999999999997</v>
      </c>
      <c r="G7" s="4">
        <v>4.88</v>
      </c>
      <c r="H7" s="4">
        <v>5.85</v>
      </c>
      <c r="I7" s="4">
        <v>4.88</v>
      </c>
      <c r="J7" s="4">
        <v>3.9</v>
      </c>
      <c r="K7" s="4">
        <v>6.34</v>
      </c>
      <c r="L7" s="5">
        <v>20</v>
      </c>
      <c r="M7">
        <f t="shared" si="1"/>
        <v>4.8769999999999998</v>
      </c>
      <c r="N7">
        <f t="shared" si="0"/>
        <v>5.1719999999999997</v>
      </c>
      <c r="O7">
        <f t="shared" si="0"/>
        <v>5.2189999999999994</v>
      </c>
      <c r="P7">
        <f t="shared" si="0"/>
        <v>4.9269999999999987</v>
      </c>
      <c r="Q7">
        <f t="shared" si="0"/>
        <v>5.3650000000000002</v>
      </c>
      <c r="R7">
        <f t="shared" si="0"/>
        <v>5.4619999999999997</v>
      </c>
      <c r="S7">
        <f t="shared" si="0"/>
        <v>6.1459999999999999</v>
      </c>
      <c r="T7">
        <f t="shared" si="0"/>
        <v>6.2910000000000004</v>
      </c>
      <c r="U7">
        <f t="shared" si="0"/>
        <v>5.4619999999999997</v>
      </c>
    </row>
    <row r="8" spans="1:21">
      <c r="A8" s="3">
        <v>5</v>
      </c>
      <c r="B8" s="4">
        <v>30</v>
      </c>
      <c r="C8" s="4">
        <v>1.95</v>
      </c>
      <c r="D8" s="4">
        <v>2.44</v>
      </c>
      <c r="E8" s="4">
        <v>2.44</v>
      </c>
      <c r="F8" s="4">
        <v>4.88</v>
      </c>
      <c r="G8" s="4">
        <v>4.88</v>
      </c>
      <c r="H8" s="4">
        <v>4.88</v>
      </c>
      <c r="I8" s="4">
        <v>4.88</v>
      </c>
      <c r="J8" s="4">
        <v>6.34</v>
      </c>
      <c r="K8" s="4">
        <v>4.88</v>
      </c>
      <c r="L8" s="5">
        <v>30</v>
      </c>
      <c r="M8">
        <f t="shared" si="1"/>
        <v>5.17</v>
      </c>
      <c r="N8">
        <f t="shared" si="0"/>
        <v>6.2429999999999994</v>
      </c>
      <c r="O8">
        <f t="shared" si="0"/>
        <v>5.7080000000000002</v>
      </c>
      <c r="P8">
        <f t="shared" si="0"/>
        <v>5.952</v>
      </c>
      <c r="Q8">
        <f t="shared" si="0"/>
        <v>5.952</v>
      </c>
      <c r="R8">
        <f t="shared" si="0"/>
        <v>6.0969999999999995</v>
      </c>
      <c r="S8">
        <f t="shared" si="0"/>
        <v>6.8769999999999998</v>
      </c>
      <c r="T8">
        <f t="shared" si="0"/>
        <v>6.5849999999999991</v>
      </c>
      <c r="U8">
        <f t="shared" si="0"/>
        <v>6.9259999999999993</v>
      </c>
    </row>
    <row r="9" spans="1:2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9.76</v>
      </c>
      <c r="G9" s="4">
        <v>12.68</v>
      </c>
      <c r="H9" s="4">
        <v>7.8</v>
      </c>
      <c r="I9" s="4">
        <v>12.68</v>
      </c>
      <c r="J9" s="4">
        <v>5.85</v>
      </c>
      <c r="K9" s="4">
        <v>5.85</v>
      </c>
      <c r="L9" s="5">
        <v>40</v>
      </c>
      <c r="M9">
        <f t="shared" si="1"/>
        <v>7.2669999999999986</v>
      </c>
      <c r="N9">
        <f t="shared" si="0"/>
        <v>8.2420000000000009</v>
      </c>
      <c r="O9">
        <f t="shared" si="0"/>
        <v>7.4129999999999994</v>
      </c>
      <c r="P9">
        <f t="shared" si="0"/>
        <v>8.1949999999999985</v>
      </c>
      <c r="Q9">
        <f t="shared" si="0"/>
        <v>10</v>
      </c>
      <c r="R9">
        <f t="shared" si="0"/>
        <v>9.5590000000000011</v>
      </c>
      <c r="S9">
        <f t="shared" si="0"/>
        <v>8.5350000000000001</v>
      </c>
      <c r="T9">
        <f t="shared" si="0"/>
        <v>8.4870000000000001</v>
      </c>
      <c r="U9">
        <f t="shared" si="0"/>
        <v>9.4619999999999997</v>
      </c>
    </row>
    <row r="10" spans="1:21">
      <c r="A10" s="3">
        <v>7</v>
      </c>
      <c r="B10" s="4">
        <v>50</v>
      </c>
      <c r="C10" s="4">
        <v>34.15</v>
      </c>
      <c r="D10" s="4">
        <v>9.27</v>
      </c>
      <c r="E10" s="4">
        <v>9.27</v>
      </c>
      <c r="F10" s="4">
        <v>24.88</v>
      </c>
      <c r="G10" s="4">
        <v>18.54</v>
      </c>
      <c r="H10" s="4">
        <v>22.44</v>
      </c>
      <c r="I10" s="4">
        <v>23.9</v>
      </c>
      <c r="J10" s="4">
        <v>23.41</v>
      </c>
      <c r="K10" s="4">
        <v>4.88</v>
      </c>
      <c r="L10" s="5">
        <v>50</v>
      </c>
      <c r="M10">
        <f t="shared" si="1"/>
        <v>25.461999999999996</v>
      </c>
      <c r="N10">
        <f t="shared" si="0"/>
        <v>21.413999999999998</v>
      </c>
      <c r="O10">
        <f t="shared" si="0"/>
        <v>19.559999999999999</v>
      </c>
      <c r="P10">
        <f t="shared" si="0"/>
        <v>23.757999999999999</v>
      </c>
      <c r="Q10">
        <f t="shared" si="0"/>
        <v>20.829000000000004</v>
      </c>
      <c r="R10">
        <f t="shared" si="0"/>
        <v>22.488000000000003</v>
      </c>
      <c r="S10">
        <f t="shared" si="0"/>
        <v>24.439</v>
      </c>
      <c r="T10">
        <f t="shared" si="0"/>
        <v>27.852999999999998</v>
      </c>
      <c r="U10">
        <f t="shared" si="0"/>
        <v>22.535999999999998</v>
      </c>
    </row>
    <row r="11" spans="1:21">
      <c r="A11" s="1" t="s">
        <v>2</v>
      </c>
    </row>
    <row r="12" spans="1:2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21">
      <c r="A13" s="3">
        <v>0</v>
      </c>
      <c r="B13" s="4">
        <v>0</v>
      </c>
      <c r="C13" s="4">
        <v>6.83</v>
      </c>
      <c r="D13" s="4">
        <v>8.2899999999999991</v>
      </c>
      <c r="E13" s="4">
        <v>8.2899999999999991</v>
      </c>
      <c r="F13" s="4">
        <v>7.8</v>
      </c>
      <c r="G13" s="4">
        <v>6.83</v>
      </c>
      <c r="H13" s="4">
        <v>6.34</v>
      </c>
      <c r="I13" s="4">
        <v>8.2899999999999991</v>
      </c>
      <c r="J13" s="4">
        <v>8.2899999999999991</v>
      </c>
      <c r="K13" s="4">
        <v>6.83</v>
      </c>
    </row>
    <row r="14" spans="1:21">
      <c r="A14" s="3">
        <v>1</v>
      </c>
      <c r="B14" s="4">
        <v>2</v>
      </c>
      <c r="C14" s="4">
        <v>6.83</v>
      </c>
      <c r="D14" s="4">
        <v>5.85</v>
      </c>
      <c r="E14" s="4">
        <v>5.85</v>
      </c>
      <c r="F14" s="4">
        <v>8.2899999999999991</v>
      </c>
      <c r="G14" s="4">
        <v>8.2899999999999991</v>
      </c>
      <c r="H14" s="4">
        <v>6.83</v>
      </c>
      <c r="I14" s="4">
        <v>4.88</v>
      </c>
      <c r="J14" s="4">
        <v>7.32</v>
      </c>
      <c r="K14" s="4">
        <v>9.27</v>
      </c>
      <c r="N14">
        <f>7*8/10</f>
        <v>5.6</v>
      </c>
    </row>
    <row r="15" spans="1:21">
      <c r="A15" s="3">
        <v>2</v>
      </c>
      <c r="B15" s="4">
        <v>5</v>
      </c>
      <c r="C15" s="4">
        <v>5.85</v>
      </c>
      <c r="D15" s="4">
        <v>8.7799999999999994</v>
      </c>
      <c r="E15" s="4">
        <v>7.8</v>
      </c>
      <c r="F15" s="4">
        <v>6.34</v>
      </c>
      <c r="G15" s="4">
        <v>6.83</v>
      </c>
      <c r="H15" s="4">
        <v>6.83</v>
      </c>
      <c r="I15" s="4">
        <v>7.8</v>
      </c>
      <c r="J15" s="4">
        <v>9.76</v>
      </c>
      <c r="K15" s="4">
        <v>6.83</v>
      </c>
    </row>
    <row r="16" spans="1:21">
      <c r="A16" s="3">
        <v>3</v>
      </c>
      <c r="B16" s="4">
        <v>10</v>
      </c>
      <c r="C16" s="4">
        <v>7.8</v>
      </c>
      <c r="D16" s="4">
        <v>7.8</v>
      </c>
      <c r="E16" s="4">
        <v>9.27</v>
      </c>
      <c r="F16" s="4">
        <v>8.7799999999999994</v>
      </c>
      <c r="G16" s="4">
        <v>8.7799999999999994</v>
      </c>
      <c r="H16" s="4">
        <v>7.8</v>
      </c>
      <c r="I16" s="4">
        <v>7.32</v>
      </c>
      <c r="J16" s="4">
        <v>7.8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7.32</v>
      </c>
      <c r="E17" s="4">
        <v>11.22</v>
      </c>
      <c r="F17" s="4">
        <v>6.83</v>
      </c>
      <c r="G17" s="4">
        <v>9.76</v>
      </c>
      <c r="H17" s="4">
        <v>7.8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7.8</v>
      </c>
      <c r="D18" s="4">
        <v>8.2899999999999991</v>
      </c>
      <c r="E18" s="4">
        <v>7.8</v>
      </c>
      <c r="F18" s="4">
        <v>7.32</v>
      </c>
      <c r="G18" s="4">
        <v>8.2899999999999991</v>
      </c>
      <c r="H18" s="4">
        <v>8.2899999999999991</v>
      </c>
      <c r="I18" s="4">
        <v>8.2899999999999991</v>
      </c>
      <c r="J18" s="4">
        <v>7.8</v>
      </c>
      <c r="K18" s="4">
        <v>8.2899999999999991</v>
      </c>
    </row>
    <row r="19" spans="1:11">
      <c r="A19" s="3">
        <v>6</v>
      </c>
      <c r="B19" s="4">
        <v>40</v>
      </c>
      <c r="C19" s="4">
        <v>12.68</v>
      </c>
      <c r="D19" s="4">
        <v>14.63</v>
      </c>
      <c r="E19" s="4">
        <v>14.63</v>
      </c>
      <c r="F19" s="4">
        <v>14.15</v>
      </c>
      <c r="G19" s="4">
        <v>12.68</v>
      </c>
      <c r="H19" s="4">
        <v>14.15</v>
      </c>
      <c r="I19" s="4">
        <v>13.66</v>
      </c>
      <c r="J19" s="4">
        <v>13.66</v>
      </c>
      <c r="K19" s="4">
        <v>14.15</v>
      </c>
    </row>
    <row r="20" spans="1:11">
      <c r="A20" s="3">
        <v>7</v>
      </c>
      <c r="B20" s="4">
        <v>50</v>
      </c>
      <c r="C20" s="4">
        <v>30.73</v>
      </c>
      <c r="D20" s="4">
        <v>24.88</v>
      </c>
      <c r="E20" s="4">
        <v>28.29</v>
      </c>
      <c r="F20" s="4">
        <v>25.37</v>
      </c>
      <c r="G20" s="4">
        <v>25.37</v>
      </c>
      <c r="H20" s="4">
        <v>25.37</v>
      </c>
      <c r="I20" s="4">
        <v>40</v>
      </c>
      <c r="J20" s="4">
        <v>70.73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5.37</v>
      </c>
      <c r="D23" s="4">
        <v>3.9</v>
      </c>
      <c r="E23" s="4">
        <v>2.93</v>
      </c>
      <c r="F23" s="4">
        <v>3.9</v>
      </c>
      <c r="G23" s="4">
        <v>3.9</v>
      </c>
      <c r="H23" s="4">
        <v>4.3899999999999997</v>
      </c>
      <c r="I23" s="4">
        <v>2.93</v>
      </c>
      <c r="J23" s="4">
        <v>2.93</v>
      </c>
      <c r="K23" s="4">
        <v>4.3899999999999997</v>
      </c>
    </row>
    <row r="24" spans="1:11">
      <c r="A24" s="3">
        <v>1</v>
      </c>
      <c r="B24" s="4">
        <v>2</v>
      </c>
      <c r="C24" s="4">
        <v>5.37</v>
      </c>
      <c r="D24" s="4">
        <v>4.3899999999999997</v>
      </c>
      <c r="E24" s="4">
        <v>4.3899999999999997</v>
      </c>
      <c r="F24" s="4">
        <v>3.9</v>
      </c>
      <c r="G24" s="4">
        <v>3.9</v>
      </c>
      <c r="H24" s="4">
        <v>4.88</v>
      </c>
      <c r="I24" s="4">
        <v>4.88</v>
      </c>
      <c r="J24" s="4">
        <v>3.9</v>
      </c>
      <c r="K24" s="4">
        <v>5.85</v>
      </c>
    </row>
    <row r="25" spans="1:11">
      <c r="A25" s="3">
        <v>2</v>
      </c>
      <c r="B25" s="4">
        <v>5</v>
      </c>
      <c r="C25" s="4">
        <v>5.85</v>
      </c>
      <c r="D25" s="4">
        <v>2.44</v>
      </c>
      <c r="E25" s="4">
        <v>2.44</v>
      </c>
      <c r="F25" s="4">
        <v>2.44</v>
      </c>
      <c r="G25" s="4">
        <v>4.3899999999999997</v>
      </c>
      <c r="H25" s="4">
        <v>3.41</v>
      </c>
      <c r="I25" s="4">
        <v>3.9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5.37</v>
      </c>
      <c r="D26" s="4">
        <v>5.37</v>
      </c>
      <c r="E26" s="4">
        <v>3.9</v>
      </c>
      <c r="F26" s="4">
        <v>3.41</v>
      </c>
      <c r="G26" s="4">
        <v>4.88</v>
      </c>
      <c r="H26" s="4">
        <v>3.9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6.34</v>
      </c>
      <c r="D27" s="4">
        <v>5.37</v>
      </c>
      <c r="E27" s="4">
        <v>3.41</v>
      </c>
      <c r="F27" s="4">
        <v>4.88</v>
      </c>
      <c r="G27" s="4">
        <v>6.34</v>
      </c>
      <c r="H27" s="4">
        <v>5.85</v>
      </c>
      <c r="I27" s="4">
        <v>2.44</v>
      </c>
      <c r="J27" s="4">
        <v>3.41</v>
      </c>
      <c r="K27" s="4">
        <v>3.41</v>
      </c>
    </row>
    <row r="28" spans="1:11">
      <c r="A28" s="3">
        <v>5</v>
      </c>
      <c r="B28" s="4">
        <v>30</v>
      </c>
      <c r="C28" s="4">
        <v>5.85</v>
      </c>
      <c r="D28" s="4">
        <v>7.8</v>
      </c>
      <c r="E28" s="4">
        <v>6.83</v>
      </c>
      <c r="F28" s="4">
        <v>8.7799999999999994</v>
      </c>
      <c r="G28" s="4">
        <v>4.88</v>
      </c>
      <c r="H28" s="4">
        <v>7.32</v>
      </c>
      <c r="I28" s="4">
        <v>8.2899999999999991</v>
      </c>
      <c r="J28" s="4">
        <v>7.32</v>
      </c>
      <c r="K28" s="4">
        <v>9.27</v>
      </c>
    </row>
    <row r="29" spans="1:11">
      <c r="A29" s="3">
        <v>6</v>
      </c>
      <c r="B29" s="4">
        <v>40</v>
      </c>
      <c r="C29" s="4">
        <v>4.88</v>
      </c>
      <c r="D29" s="4">
        <v>7.8</v>
      </c>
      <c r="E29" s="4">
        <v>6.34</v>
      </c>
      <c r="F29" s="4">
        <v>4.3899999999999997</v>
      </c>
      <c r="G29" s="4">
        <v>11.22</v>
      </c>
      <c r="H29" s="4">
        <v>12.68</v>
      </c>
      <c r="I29" s="4">
        <v>5.85</v>
      </c>
      <c r="J29" s="4">
        <v>5.37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19.02</v>
      </c>
      <c r="F30" s="4">
        <v>52.2</v>
      </c>
      <c r="G30" s="4">
        <v>21.95</v>
      </c>
      <c r="H30" s="4">
        <v>43.9</v>
      </c>
      <c r="I30" s="4">
        <v>56.1</v>
      </c>
      <c r="J30" s="4">
        <v>38.049999999999997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4.3899999999999997</v>
      </c>
      <c r="F33" s="4">
        <v>5.37</v>
      </c>
      <c r="G33" s="4">
        <v>4.3899999999999997</v>
      </c>
      <c r="H33" s="4">
        <v>4.88</v>
      </c>
      <c r="I33" s="4">
        <v>8.2899999999999991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5.37</v>
      </c>
      <c r="D34" s="4">
        <v>4.3899999999999997</v>
      </c>
      <c r="E34" s="4">
        <v>4.3899999999999997</v>
      </c>
      <c r="F34" s="4">
        <v>6.34</v>
      </c>
      <c r="G34" s="4">
        <v>5.85</v>
      </c>
      <c r="H34" s="4">
        <v>4.88</v>
      </c>
      <c r="I34" s="4">
        <v>7.8</v>
      </c>
      <c r="J34" s="4">
        <v>4.3899999999999997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5.37</v>
      </c>
      <c r="E35" s="4">
        <v>3.9</v>
      </c>
      <c r="F35" s="4">
        <v>5.37</v>
      </c>
      <c r="G35" s="4">
        <v>4.88</v>
      </c>
      <c r="H35" s="4">
        <v>3.9</v>
      </c>
      <c r="I35" s="4">
        <v>4.88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7.8</v>
      </c>
      <c r="D36" s="4">
        <v>7.8</v>
      </c>
      <c r="E36" s="4">
        <v>6.83</v>
      </c>
      <c r="F36" s="4">
        <v>3.9</v>
      </c>
      <c r="G36" s="4">
        <v>5.85</v>
      </c>
      <c r="H36" s="4">
        <v>5.85</v>
      </c>
      <c r="I36" s="4">
        <v>8.7799999999999994</v>
      </c>
      <c r="J36" s="4">
        <v>8.2899999999999991</v>
      </c>
      <c r="K36" s="4">
        <v>3.9</v>
      </c>
    </row>
    <row r="37" spans="1:11">
      <c r="A37" s="3">
        <v>4</v>
      </c>
      <c r="B37" s="4">
        <v>20</v>
      </c>
      <c r="C37" s="4">
        <v>5.85</v>
      </c>
      <c r="D37" s="4">
        <v>6.34</v>
      </c>
      <c r="E37" s="4">
        <v>5.37</v>
      </c>
      <c r="F37" s="4">
        <v>7.32</v>
      </c>
      <c r="G37" s="4">
        <v>5.37</v>
      </c>
      <c r="H37" s="4">
        <v>4.3899999999999997</v>
      </c>
      <c r="I37" s="4">
        <v>8.2899999999999991</v>
      </c>
      <c r="J37" s="4">
        <v>6.34</v>
      </c>
      <c r="K37" s="4">
        <v>7.8</v>
      </c>
    </row>
    <row r="38" spans="1:11">
      <c r="A38" s="3">
        <v>5</v>
      </c>
      <c r="B38" s="4">
        <v>30</v>
      </c>
      <c r="C38" s="4">
        <v>5.37</v>
      </c>
      <c r="D38" s="4">
        <v>5.37</v>
      </c>
      <c r="E38" s="4">
        <v>5.37</v>
      </c>
      <c r="F38" s="4">
        <v>5.37</v>
      </c>
      <c r="G38" s="4">
        <v>5.37</v>
      </c>
      <c r="H38" s="4">
        <v>6.83</v>
      </c>
      <c r="I38" s="4">
        <v>5.85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8.2899999999999991</v>
      </c>
      <c r="D39" s="4">
        <v>9.27</v>
      </c>
      <c r="E39" s="4">
        <v>8.7799999999999994</v>
      </c>
      <c r="F39" s="4">
        <v>8.2899999999999991</v>
      </c>
      <c r="G39" s="4">
        <v>9.27</v>
      </c>
      <c r="H39" s="4">
        <v>10.73</v>
      </c>
      <c r="I39" s="4">
        <v>10.24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24.39</v>
      </c>
      <c r="D40" s="4">
        <v>32.200000000000003</v>
      </c>
      <c r="E40" s="4">
        <v>23.41</v>
      </c>
      <c r="F40" s="4">
        <v>32.68</v>
      </c>
      <c r="G40" s="4">
        <v>29.27</v>
      </c>
      <c r="H40" s="4">
        <v>39.51</v>
      </c>
      <c r="I40" s="4">
        <v>35.119999999999997</v>
      </c>
      <c r="J40" s="4">
        <v>36.590000000000003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3.9</v>
      </c>
      <c r="D43" s="4">
        <v>4.3899999999999997</v>
      </c>
      <c r="E43" s="4">
        <v>2.93</v>
      </c>
      <c r="F43" s="4">
        <v>4.3899999999999997</v>
      </c>
      <c r="G43" s="4">
        <v>5.85</v>
      </c>
      <c r="H43" s="4">
        <v>4.88</v>
      </c>
      <c r="I43" s="4">
        <v>4.88</v>
      </c>
      <c r="J43" s="4">
        <v>5.37</v>
      </c>
      <c r="K43" s="4">
        <v>2.93</v>
      </c>
    </row>
    <row r="44" spans="1:11">
      <c r="A44" s="3">
        <v>1</v>
      </c>
      <c r="B44" s="4">
        <v>2</v>
      </c>
      <c r="C44" s="4">
        <v>4.3899999999999997</v>
      </c>
      <c r="D44" s="4">
        <v>4.3899999999999997</v>
      </c>
      <c r="E44" s="4">
        <v>1.46</v>
      </c>
      <c r="F44" s="4">
        <v>4.3899999999999997</v>
      </c>
      <c r="G44" s="4">
        <v>3.9</v>
      </c>
      <c r="H44" s="4">
        <v>5.85</v>
      </c>
      <c r="I44" s="4">
        <v>4.88</v>
      </c>
      <c r="J44" s="4">
        <v>3.9</v>
      </c>
      <c r="K44" s="4">
        <v>4.88</v>
      </c>
    </row>
    <row r="45" spans="1:11">
      <c r="A45" s="3">
        <v>2</v>
      </c>
      <c r="B45" s="4">
        <v>5</v>
      </c>
      <c r="C45" s="4">
        <v>4.88</v>
      </c>
      <c r="D45" s="4">
        <v>3.9</v>
      </c>
      <c r="E45" s="4">
        <v>2.93</v>
      </c>
      <c r="F45" s="4">
        <v>3.9</v>
      </c>
      <c r="G45" s="4">
        <v>3.9</v>
      </c>
      <c r="H45" s="4">
        <v>4.88</v>
      </c>
      <c r="I45" s="4">
        <v>5.85</v>
      </c>
      <c r="J45" s="4">
        <v>5.37</v>
      </c>
      <c r="K45" s="4">
        <v>5.85</v>
      </c>
    </row>
    <row r="46" spans="1:11">
      <c r="A46" s="3">
        <v>3</v>
      </c>
      <c r="B46" s="4">
        <v>10</v>
      </c>
      <c r="C46" s="4">
        <v>4.88</v>
      </c>
      <c r="D46" s="4">
        <v>5.85</v>
      </c>
      <c r="E46" s="4">
        <v>6.34</v>
      </c>
      <c r="F46" s="4">
        <v>3.41</v>
      </c>
      <c r="G46" s="4">
        <v>4.88</v>
      </c>
      <c r="H46" s="4">
        <v>5.37</v>
      </c>
      <c r="I46" s="4">
        <v>3.41</v>
      </c>
      <c r="J46" s="4">
        <v>5.85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4.88</v>
      </c>
      <c r="E47" s="4">
        <v>6.83</v>
      </c>
      <c r="F47" s="4">
        <v>4.88</v>
      </c>
      <c r="G47" s="4">
        <v>3.9</v>
      </c>
      <c r="H47" s="4">
        <v>4.3899999999999997</v>
      </c>
      <c r="I47" s="4">
        <v>5.85</v>
      </c>
      <c r="J47" s="4">
        <v>7.32</v>
      </c>
      <c r="K47" s="4">
        <v>6.83</v>
      </c>
    </row>
    <row r="48" spans="1:11">
      <c r="A48" s="3">
        <v>5</v>
      </c>
      <c r="B48" s="4">
        <v>30</v>
      </c>
      <c r="C48" s="4">
        <v>6.34</v>
      </c>
      <c r="D48" s="4">
        <v>5.85</v>
      </c>
      <c r="E48" s="4">
        <v>5.37</v>
      </c>
      <c r="F48" s="4">
        <v>6.83</v>
      </c>
      <c r="G48" s="4">
        <v>7.32</v>
      </c>
      <c r="H48" s="4">
        <v>8.2899999999999991</v>
      </c>
      <c r="I48" s="4">
        <v>8.2899999999999991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6.83</v>
      </c>
      <c r="E49" s="4">
        <v>4.88</v>
      </c>
      <c r="F49" s="4">
        <v>5.85</v>
      </c>
      <c r="G49" s="4">
        <v>9.76</v>
      </c>
      <c r="H49" s="4">
        <v>8.2899999999999991</v>
      </c>
      <c r="I49" s="4">
        <v>8.2899999999999991</v>
      </c>
      <c r="J49" s="4">
        <v>7.8</v>
      </c>
      <c r="K49" s="4">
        <v>8.2899999999999991</v>
      </c>
    </row>
    <row r="50" spans="1:11">
      <c r="A50" s="3">
        <v>7</v>
      </c>
      <c r="B50" s="4">
        <v>50</v>
      </c>
      <c r="C50" s="4">
        <v>39.51</v>
      </c>
      <c r="D50" s="4">
        <v>35.61</v>
      </c>
      <c r="E50" s="4">
        <v>41.95</v>
      </c>
      <c r="F50" s="4">
        <v>35.61</v>
      </c>
      <c r="G50" s="4">
        <v>34.630000000000003</v>
      </c>
      <c r="H50" s="4">
        <v>29.76</v>
      </c>
      <c r="I50" s="4">
        <v>24.39</v>
      </c>
      <c r="J50" s="4">
        <v>39.020000000000003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6.34</v>
      </c>
      <c r="D53" s="4">
        <v>4.88</v>
      </c>
      <c r="E53" s="4">
        <v>5.85</v>
      </c>
      <c r="F53" s="4">
        <v>5.37</v>
      </c>
      <c r="G53" s="4">
        <v>5.37</v>
      </c>
      <c r="H53" s="4">
        <v>6.83</v>
      </c>
      <c r="I53" s="4">
        <v>6.83</v>
      </c>
      <c r="J53" s="4">
        <v>4.3899999999999997</v>
      </c>
      <c r="K53" s="4">
        <v>5.85</v>
      </c>
    </row>
    <row r="54" spans="1:11">
      <c r="A54" s="3">
        <v>1</v>
      </c>
      <c r="B54" s="4">
        <v>2</v>
      </c>
      <c r="C54" s="4">
        <v>5.37</v>
      </c>
      <c r="D54" s="4">
        <v>5.85</v>
      </c>
      <c r="E54" s="4">
        <v>4.3899999999999997</v>
      </c>
      <c r="F54" s="4">
        <v>4.88</v>
      </c>
      <c r="G54" s="4">
        <v>4.3899999999999997</v>
      </c>
      <c r="H54" s="4">
        <v>4.88</v>
      </c>
      <c r="I54" s="4">
        <v>7.8</v>
      </c>
      <c r="J54" s="4">
        <v>6.34</v>
      </c>
      <c r="K54" s="4">
        <v>4.3899999999999997</v>
      </c>
    </row>
    <row r="55" spans="1:11">
      <c r="A55" s="3">
        <v>2</v>
      </c>
      <c r="B55" s="4">
        <v>5</v>
      </c>
      <c r="C55" s="4">
        <v>5.85</v>
      </c>
      <c r="D55" s="4">
        <v>5.85</v>
      </c>
      <c r="E55" s="4">
        <v>6.34</v>
      </c>
      <c r="F55" s="4">
        <v>3.41</v>
      </c>
      <c r="G55" s="4">
        <v>4.3899999999999997</v>
      </c>
      <c r="H55" s="4">
        <v>5.85</v>
      </c>
      <c r="I55" s="4">
        <v>6.83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4.88</v>
      </c>
      <c r="E56" s="4">
        <v>5.37</v>
      </c>
      <c r="F56" s="4">
        <v>5.85</v>
      </c>
      <c r="G56" s="4">
        <v>5.37</v>
      </c>
      <c r="H56" s="4">
        <v>5.37</v>
      </c>
      <c r="I56" s="4">
        <v>4.3899999999999997</v>
      </c>
      <c r="J56" s="4">
        <v>8.2899999999999991</v>
      </c>
      <c r="K56" s="4">
        <v>6.34</v>
      </c>
    </row>
    <row r="57" spans="1:11">
      <c r="A57" s="3">
        <v>4</v>
      </c>
      <c r="B57" s="4">
        <v>20</v>
      </c>
      <c r="C57" s="4">
        <v>3.41</v>
      </c>
      <c r="D57" s="4">
        <v>2.93</v>
      </c>
      <c r="E57" s="4">
        <v>3.41</v>
      </c>
      <c r="F57" s="4">
        <v>3.41</v>
      </c>
      <c r="G57" s="4">
        <v>5.85</v>
      </c>
      <c r="H57" s="4">
        <v>3.9</v>
      </c>
      <c r="I57" s="4">
        <v>6.83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4.88</v>
      </c>
      <c r="D58" s="4">
        <v>5.37</v>
      </c>
      <c r="E58" s="4">
        <v>7.32</v>
      </c>
      <c r="F58" s="4">
        <v>5.85</v>
      </c>
      <c r="G58" s="4">
        <v>6.34</v>
      </c>
      <c r="H58" s="4">
        <v>6.34</v>
      </c>
      <c r="I58" s="4">
        <v>8.2899999999999991</v>
      </c>
      <c r="J58" s="4">
        <v>7.32</v>
      </c>
      <c r="K58" s="4">
        <v>6.34</v>
      </c>
    </row>
    <row r="59" spans="1:11">
      <c r="A59" s="3">
        <v>6</v>
      </c>
      <c r="B59" s="4">
        <v>40</v>
      </c>
      <c r="C59" s="4">
        <v>8.2899999999999991</v>
      </c>
      <c r="D59" s="4">
        <v>8.2899999999999991</v>
      </c>
      <c r="E59" s="4">
        <v>8.2899999999999991</v>
      </c>
      <c r="F59" s="4">
        <v>9.76</v>
      </c>
      <c r="G59" s="4">
        <v>9.76</v>
      </c>
      <c r="H59" s="4">
        <v>10.24</v>
      </c>
      <c r="I59" s="4">
        <v>8.2899999999999991</v>
      </c>
      <c r="J59" s="4">
        <v>7.8</v>
      </c>
      <c r="K59" s="4">
        <v>9.76</v>
      </c>
    </row>
    <row r="60" spans="1:11">
      <c r="A60" s="3">
        <v>7</v>
      </c>
      <c r="B60" s="4">
        <v>50</v>
      </c>
      <c r="C60" s="4">
        <v>19.510000000000002</v>
      </c>
      <c r="D60" s="4">
        <v>18.05</v>
      </c>
      <c r="E60" s="4">
        <v>17.07</v>
      </c>
      <c r="F60" s="4">
        <v>17.07</v>
      </c>
      <c r="G60" s="4">
        <v>21.95</v>
      </c>
      <c r="H60" s="4">
        <v>14.63</v>
      </c>
      <c r="I60" s="4">
        <v>10.24</v>
      </c>
      <c r="J60" s="4">
        <v>19.510000000000002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5.85</v>
      </c>
      <c r="D63" s="4">
        <v>7.32</v>
      </c>
      <c r="E63" s="4">
        <v>5.85</v>
      </c>
      <c r="F63" s="4">
        <v>4.88</v>
      </c>
      <c r="G63" s="4">
        <v>6.83</v>
      </c>
      <c r="H63" s="4">
        <v>4.88</v>
      </c>
      <c r="I63" s="4">
        <v>5.85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6.34</v>
      </c>
      <c r="D64" s="4">
        <v>5.85</v>
      </c>
      <c r="E64" s="4">
        <v>5.85</v>
      </c>
      <c r="F64" s="4">
        <v>8.7799999999999994</v>
      </c>
      <c r="G64" s="4">
        <v>5.37</v>
      </c>
      <c r="H64" s="4">
        <v>5.37</v>
      </c>
      <c r="I64" s="4">
        <v>5.37</v>
      </c>
      <c r="J64" s="4">
        <v>5.85</v>
      </c>
      <c r="K64" s="4">
        <v>4.88</v>
      </c>
    </row>
    <row r="65" spans="1:11">
      <c r="A65" s="3">
        <v>2</v>
      </c>
      <c r="B65" s="4">
        <v>5</v>
      </c>
      <c r="C65" s="4">
        <v>4.88</v>
      </c>
      <c r="D65" s="4">
        <v>6.34</v>
      </c>
      <c r="E65" s="4">
        <v>4.88</v>
      </c>
      <c r="F65" s="4">
        <v>5.85</v>
      </c>
      <c r="G65" s="4">
        <v>5.37</v>
      </c>
      <c r="H65" s="4">
        <v>6.34</v>
      </c>
      <c r="I65" s="4">
        <v>6.83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5.85</v>
      </c>
      <c r="D66" s="4">
        <v>5.85</v>
      </c>
      <c r="E66" s="4">
        <v>8.7799999999999994</v>
      </c>
      <c r="F66" s="4">
        <v>4.88</v>
      </c>
      <c r="G66" s="4">
        <v>6.34</v>
      </c>
      <c r="H66" s="4">
        <v>3.9</v>
      </c>
      <c r="I66" s="4">
        <v>8.2899999999999991</v>
      </c>
      <c r="J66" s="4">
        <v>5.85</v>
      </c>
      <c r="K66" s="4">
        <v>4.88</v>
      </c>
    </row>
    <row r="67" spans="1:11">
      <c r="A67" s="3">
        <v>4</v>
      </c>
      <c r="B67" s="4">
        <v>20</v>
      </c>
      <c r="C67" s="4">
        <v>6.34</v>
      </c>
      <c r="D67" s="4">
        <v>8.2899999999999991</v>
      </c>
      <c r="E67" s="4">
        <v>7.32</v>
      </c>
      <c r="F67" s="4">
        <v>8.2899999999999991</v>
      </c>
      <c r="G67" s="4">
        <v>8.2899999999999991</v>
      </c>
      <c r="H67" s="4">
        <v>8.2899999999999991</v>
      </c>
      <c r="I67" s="4">
        <v>9.27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6.34</v>
      </c>
      <c r="D68" s="4">
        <v>7.8</v>
      </c>
      <c r="E68" s="4">
        <v>7.32</v>
      </c>
      <c r="F68" s="4">
        <v>6.83</v>
      </c>
      <c r="G68" s="4">
        <v>6.34</v>
      </c>
      <c r="H68" s="4">
        <v>7.32</v>
      </c>
      <c r="I68" s="4">
        <v>7.32</v>
      </c>
      <c r="J68" s="4">
        <v>4.3899999999999997</v>
      </c>
      <c r="K68" s="4">
        <v>7.8</v>
      </c>
    </row>
    <row r="69" spans="1:11">
      <c r="A69" s="3">
        <v>6</v>
      </c>
      <c r="B69" s="4">
        <v>40</v>
      </c>
      <c r="C69" s="4">
        <v>6.83</v>
      </c>
      <c r="D69" s="4">
        <v>8.7799999999999994</v>
      </c>
      <c r="E69" s="4">
        <v>9.27</v>
      </c>
      <c r="F69" s="4">
        <v>12.68</v>
      </c>
      <c r="G69" s="4">
        <v>11.22</v>
      </c>
      <c r="H69" s="4">
        <v>7.8</v>
      </c>
      <c r="I69" s="4">
        <v>6.83</v>
      </c>
      <c r="J69" s="4">
        <v>10.73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24.88</v>
      </c>
      <c r="F70" s="4">
        <v>20.98</v>
      </c>
      <c r="G70" s="4">
        <v>22.44</v>
      </c>
      <c r="H70" s="4">
        <v>21.95</v>
      </c>
      <c r="I70" s="4">
        <v>30.24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5.85</v>
      </c>
      <c r="D73" s="4">
        <v>6.83</v>
      </c>
      <c r="E73" s="4">
        <v>6.83</v>
      </c>
      <c r="F73" s="4">
        <v>7.8</v>
      </c>
      <c r="G73" s="4">
        <v>6.83</v>
      </c>
      <c r="H73" s="4">
        <v>5.85</v>
      </c>
      <c r="I73" s="4">
        <v>7.8</v>
      </c>
      <c r="J73" s="4">
        <v>5.37</v>
      </c>
      <c r="K73" s="4">
        <v>4.3899999999999997</v>
      </c>
    </row>
    <row r="74" spans="1:11">
      <c r="A74" s="3">
        <v>1</v>
      </c>
      <c r="B74" s="4">
        <v>2</v>
      </c>
      <c r="C74" s="4">
        <v>5.85</v>
      </c>
      <c r="D74" s="4">
        <v>5.85</v>
      </c>
      <c r="E74" s="4">
        <v>6.83</v>
      </c>
      <c r="F74" s="4">
        <v>6.34</v>
      </c>
      <c r="G74" s="4">
        <v>5.37</v>
      </c>
      <c r="H74" s="4">
        <v>4.88</v>
      </c>
      <c r="I74" s="4">
        <v>6.34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7.8</v>
      </c>
      <c r="D75" s="4">
        <v>7.8</v>
      </c>
      <c r="E75" s="4">
        <v>7.8</v>
      </c>
      <c r="F75" s="4">
        <v>6.83</v>
      </c>
      <c r="G75" s="4">
        <v>7.32</v>
      </c>
      <c r="H75" s="4">
        <v>4.88</v>
      </c>
      <c r="I75" s="4">
        <v>8.2899999999999991</v>
      </c>
      <c r="J75" s="4">
        <v>4.88</v>
      </c>
      <c r="K75" s="4">
        <v>4.3899999999999997</v>
      </c>
    </row>
    <row r="76" spans="1:11">
      <c r="A76" s="3">
        <v>3</v>
      </c>
      <c r="B76" s="4">
        <v>10</v>
      </c>
      <c r="C76" s="4">
        <v>9.27</v>
      </c>
      <c r="D76" s="4">
        <v>8.2899999999999991</v>
      </c>
      <c r="E76" s="4">
        <v>8.2899999999999991</v>
      </c>
      <c r="F76" s="4">
        <v>8.2899999999999991</v>
      </c>
      <c r="G76" s="4">
        <v>7.8</v>
      </c>
      <c r="H76" s="4">
        <v>5.85</v>
      </c>
      <c r="I76" s="4">
        <v>5.85</v>
      </c>
      <c r="J76" s="4">
        <v>7.32</v>
      </c>
      <c r="K76" s="4">
        <v>4.3899999999999997</v>
      </c>
    </row>
    <row r="77" spans="1:11">
      <c r="A77" s="3">
        <v>4</v>
      </c>
      <c r="B77" s="4">
        <v>20</v>
      </c>
      <c r="C77" s="4">
        <v>6.83</v>
      </c>
      <c r="D77" s="4">
        <v>5.37</v>
      </c>
      <c r="E77" s="4">
        <v>3.41</v>
      </c>
      <c r="F77" s="4">
        <v>4.88</v>
      </c>
      <c r="G77" s="4">
        <v>4.88</v>
      </c>
      <c r="H77" s="4">
        <v>5.85</v>
      </c>
      <c r="I77" s="4">
        <v>8.2899999999999991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5.85</v>
      </c>
      <c r="D78" s="4">
        <v>8.2899999999999991</v>
      </c>
      <c r="E78" s="4">
        <v>6.34</v>
      </c>
      <c r="F78" s="4">
        <v>6.34</v>
      </c>
      <c r="G78" s="4">
        <v>4.88</v>
      </c>
      <c r="H78" s="4">
        <v>6.83</v>
      </c>
      <c r="I78" s="4">
        <v>8.2899999999999991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8.2899999999999991</v>
      </c>
      <c r="D79" s="4">
        <v>10.24</v>
      </c>
      <c r="E79" s="4">
        <v>8.7799999999999994</v>
      </c>
      <c r="F79" s="4">
        <v>11.71</v>
      </c>
      <c r="G79" s="4">
        <v>14.63</v>
      </c>
      <c r="H79" s="4">
        <v>14.15</v>
      </c>
      <c r="I79" s="4">
        <v>14.15</v>
      </c>
      <c r="J79" s="4">
        <v>11.71</v>
      </c>
      <c r="K79" s="4">
        <v>14.63</v>
      </c>
    </row>
    <row r="80" spans="1:11">
      <c r="A80" s="3">
        <v>7</v>
      </c>
      <c r="B80" s="4">
        <v>50</v>
      </c>
      <c r="C80" s="4">
        <v>21.95</v>
      </c>
      <c r="D80" s="4">
        <v>17.07</v>
      </c>
      <c r="E80" s="4">
        <v>14.63</v>
      </c>
      <c r="F80" s="4">
        <v>20.98</v>
      </c>
      <c r="G80" s="4">
        <v>19.02</v>
      </c>
      <c r="H80" s="4">
        <v>23.41</v>
      </c>
      <c r="I80" s="4">
        <v>16.100000000000001</v>
      </c>
      <c r="J80" s="4">
        <v>20.98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5.37</v>
      </c>
      <c r="D83" s="4">
        <v>5.37</v>
      </c>
      <c r="E83" s="4">
        <v>2.93</v>
      </c>
      <c r="F83" s="4">
        <v>2.93</v>
      </c>
      <c r="G83" s="4">
        <v>2.93</v>
      </c>
      <c r="H83" s="4">
        <v>4.88</v>
      </c>
      <c r="I83" s="4">
        <v>6.34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5.85</v>
      </c>
      <c r="D84" s="4">
        <v>5.85</v>
      </c>
      <c r="E84" s="4">
        <v>1.95</v>
      </c>
      <c r="F84" s="4">
        <v>1.95</v>
      </c>
      <c r="G84" s="4">
        <v>2.44</v>
      </c>
      <c r="H84" s="4">
        <v>4.88</v>
      </c>
      <c r="I84" s="4">
        <v>10.24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4.88</v>
      </c>
      <c r="D85" s="4">
        <v>4.88</v>
      </c>
      <c r="E85" s="4">
        <v>3.41</v>
      </c>
      <c r="F85" s="4">
        <v>1.95</v>
      </c>
      <c r="G85" s="4">
        <v>2.44</v>
      </c>
      <c r="H85" s="4">
        <v>6.83</v>
      </c>
      <c r="I85" s="4">
        <v>8.7799999999999994</v>
      </c>
      <c r="J85" s="4">
        <v>5.85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4.88</v>
      </c>
      <c r="E86" s="4">
        <v>3.9</v>
      </c>
      <c r="F86" s="4">
        <v>5.37</v>
      </c>
      <c r="G86" s="4">
        <v>5.85</v>
      </c>
      <c r="H86" s="4">
        <v>4.3899999999999997</v>
      </c>
      <c r="I86" s="4">
        <v>10.24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4.3899999999999997</v>
      </c>
      <c r="D87" s="4">
        <v>6.83</v>
      </c>
      <c r="E87" s="4">
        <v>6.83</v>
      </c>
      <c r="F87" s="4">
        <v>6.34</v>
      </c>
      <c r="G87" s="4">
        <v>3.9</v>
      </c>
      <c r="H87" s="4">
        <v>5.37</v>
      </c>
      <c r="I87" s="4">
        <v>4.3899999999999997</v>
      </c>
      <c r="J87" s="4">
        <v>6.34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7.32</v>
      </c>
      <c r="E88" s="4">
        <v>5.37</v>
      </c>
      <c r="F88" s="4">
        <v>7.32</v>
      </c>
      <c r="G88" s="4">
        <v>7.32</v>
      </c>
      <c r="H88" s="4">
        <v>5.85</v>
      </c>
      <c r="I88" s="4">
        <v>7.32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7.8</v>
      </c>
      <c r="F89" s="4">
        <v>5.85</v>
      </c>
      <c r="G89" s="4">
        <v>6.34</v>
      </c>
      <c r="H89" s="4">
        <v>7.8</v>
      </c>
      <c r="I89" s="4">
        <v>7.8</v>
      </c>
      <c r="J89" s="4">
        <v>10.24</v>
      </c>
      <c r="K89" s="4">
        <v>7.8</v>
      </c>
    </row>
    <row r="90" spans="1:11">
      <c r="A90" s="3">
        <v>7</v>
      </c>
      <c r="B90" s="4">
        <v>50</v>
      </c>
      <c r="C90" s="4">
        <v>23.9</v>
      </c>
      <c r="D90" s="4">
        <v>21.95</v>
      </c>
      <c r="E90" s="4">
        <v>20.49</v>
      </c>
      <c r="F90" s="4">
        <v>17.559999999999999</v>
      </c>
      <c r="G90" s="4">
        <v>18.05</v>
      </c>
      <c r="H90" s="4">
        <v>18.05</v>
      </c>
      <c r="I90" s="4">
        <v>22.93</v>
      </c>
      <c r="J90" s="4">
        <v>22.44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6.34</v>
      </c>
      <c r="D93" s="4">
        <v>6.83</v>
      </c>
      <c r="E93" s="4">
        <v>6.83</v>
      </c>
      <c r="F93" s="4">
        <v>6.34</v>
      </c>
      <c r="G93" s="4">
        <v>4.88</v>
      </c>
      <c r="H93" s="4">
        <v>3.41</v>
      </c>
      <c r="I93" s="4">
        <v>5.37</v>
      </c>
      <c r="J93" s="4">
        <v>3.41</v>
      </c>
      <c r="K93" s="4">
        <v>3.9</v>
      </c>
    </row>
    <row r="94" spans="1:11">
      <c r="A94" s="3">
        <v>1</v>
      </c>
      <c r="B94" s="4">
        <v>2</v>
      </c>
      <c r="C94" s="4">
        <v>6.34</v>
      </c>
      <c r="D94" s="4">
        <v>4.3899999999999997</v>
      </c>
      <c r="E94" s="4">
        <v>6.34</v>
      </c>
      <c r="F94" s="4">
        <v>6.34</v>
      </c>
      <c r="G94" s="4">
        <v>4.3899999999999997</v>
      </c>
      <c r="H94" s="4">
        <v>2.93</v>
      </c>
      <c r="I94" s="4">
        <v>3.9</v>
      </c>
      <c r="J94" s="4">
        <v>6.34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4.88</v>
      </c>
      <c r="G95" s="4">
        <v>4.3899999999999997</v>
      </c>
      <c r="H95" s="4">
        <v>5.37</v>
      </c>
      <c r="I95" s="4">
        <v>8.2899999999999991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6.83</v>
      </c>
      <c r="D96" s="4">
        <v>4.3899999999999997</v>
      </c>
      <c r="E96" s="4">
        <v>5.85</v>
      </c>
      <c r="F96" s="4">
        <v>6.34</v>
      </c>
      <c r="G96" s="4">
        <v>3.41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3.9</v>
      </c>
      <c r="D97" s="4">
        <v>5.85</v>
      </c>
      <c r="E97" s="4">
        <v>4.3899999999999997</v>
      </c>
      <c r="F97" s="4">
        <v>5.37</v>
      </c>
      <c r="G97" s="4">
        <v>5.85</v>
      </c>
      <c r="H97" s="4">
        <v>7.32</v>
      </c>
      <c r="I97" s="4">
        <v>7.8</v>
      </c>
      <c r="J97" s="4">
        <v>8.2899999999999991</v>
      </c>
      <c r="K97" s="4">
        <v>5.37</v>
      </c>
    </row>
    <row r="98" spans="1:11">
      <c r="A98" s="3">
        <v>5</v>
      </c>
      <c r="B98" s="4">
        <v>30</v>
      </c>
      <c r="C98" s="4">
        <v>5.37</v>
      </c>
      <c r="D98" s="4">
        <v>9.27</v>
      </c>
      <c r="E98" s="4">
        <v>8.2899999999999991</v>
      </c>
      <c r="F98" s="4">
        <v>5.37</v>
      </c>
      <c r="G98" s="4">
        <v>9.27</v>
      </c>
      <c r="H98" s="4">
        <v>5.85</v>
      </c>
      <c r="I98" s="4">
        <v>7.8</v>
      </c>
      <c r="J98" s="4">
        <v>8.7799999999999994</v>
      </c>
      <c r="K98" s="4">
        <v>8.7799999999999994</v>
      </c>
    </row>
    <row r="99" spans="1:11">
      <c r="A99" s="3">
        <v>6</v>
      </c>
      <c r="B99" s="4">
        <v>40</v>
      </c>
      <c r="C99" s="4">
        <v>9.76</v>
      </c>
      <c r="D99" s="4">
        <v>12.2</v>
      </c>
      <c r="E99" s="4">
        <v>8.2899999999999991</v>
      </c>
      <c r="F99" s="4">
        <v>7.8</v>
      </c>
      <c r="G99" s="4">
        <v>11.71</v>
      </c>
      <c r="H99" s="4">
        <v>12.68</v>
      </c>
      <c r="I99" s="4">
        <v>7.8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17.559999999999999</v>
      </c>
      <c r="D100" s="4">
        <v>20</v>
      </c>
      <c r="E100" s="4">
        <v>20</v>
      </c>
      <c r="F100" s="4">
        <v>22.93</v>
      </c>
      <c r="G100" s="4">
        <v>26.34</v>
      </c>
      <c r="H100" s="4">
        <v>25.37</v>
      </c>
      <c r="I100" s="4">
        <v>20.49</v>
      </c>
      <c r="J100" s="4">
        <v>19.02</v>
      </c>
      <c r="K100" s="4">
        <v>17.559999999999999</v>
      </c>
    </row>
  </sheetData>
  <conditionalFormatting sqref="M3:T10">
    <cfRule type="cellIs" dxfId="135" priority="2" operator="lessThan">
      <formula>$U3</formula>
    </cfRule>
  </conditionalFormatting>
  <conditionalFormatting sqref="M3:T10">
    <cfRule type="cellIs" dxfId="134" priority="1" operator="lessThan">
      <formula>$U3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D87D-F648-4BF3-845B-D067AC887F9E}">
  <dimension ref="A1:N14"/>
  <sheetViews>
    <sheetView workbookViewId="0">
      <selection activeCell="L4" sqref="L4:M4"/>
    </sheetView>
  </sheetViews>
  <sheetFormatPr defaultRowHeight="14.4"/>
  <cols>
    <col min="1" max="1" width="22.6640625" bestFit="1" customWidth="1"/>
  </cols>
  <sheetData>
    <row r="1" spans="1:14" ht="15" thickBot="1">
      <c r="B1" s="161" t="s">
        <v>84</v>
      </c>
      <c r="C1" s="162"/>
      <c r="D1" s="163"/>
      <c r="G1" s="161" t="s">
        <v>85</v>
      </c>
      <c r="H1" s="162"/>
      <c r="I1" s="163"/>
    </row>
    <row r="2" spans="1:14" ht="15" thickBot="1"/>
    <row r="3" spans="1:14" ht="15" thickBot="1">
      <c r="A3" s="74"/>
      <c r="B3" s="74"/>
      <c r="C3" s="164" t="s">
        <v>53</v>
      </c>
      <c r="D3" s="165"/>
      <c r="E3" s="99"/>
      <c r="H3" s="166" t="s">
        <v>53</v>
      </c>
      <c r="I3" s="167"/>
    </row>
    <row r="4" spans="1:14" ht="15" thickBot="1">
      <c r="A4" s="74"/>
      <c r="B4" s="74"/>
      <c r="C4" s="100" t="s">
        <v>51</v>
      </c>
      <c r="D4" s="101" t="s">
        <v>52</v>
      </c>
      <c r="G4" s="74"/>
      <c r="H4" s="100" t="s">
        <v>51</v>
      </c>
      <c r="I4" s="101" t="s">
        <v>52</v>
      </c>
    </row>
    <row r="5" spans="1:14">
      <c r="A5" s="168" t="b">
        <v>1</v>
      </c>
      <c r="B5" s="102" t="s">
        <v>51</v>
      </c>
      <c r="C5" s="103">
        <v>127.3</v>
      </c>
      <c r="D5" s="104">
        <v>4.0999999999999996</v>
      </c>
      <c r="G5" s="102" t="s">
        <v>51</v>
      </c>
      <c r="H5" s="103">
        <v>127.2</v>
      </c>
      <c r="I5" s="104">
        <v>4.2</v>
      </c>
    </row>
    <row r="6" spans="1:14" ht="15" thickBot="1">
      <c r="A6" s="169"/>
      <c r="B6" s="105" t="s">
        <v>52</v>
      </c>
      <c r="C6" s="106">
        <v>2.4</v>
      </c>
      <c r="D6" s="107">
        <v>71.2</v>
      </c>
      <c r="G6" s="105" t="s">
        <v>52</v>
      </c>
      <c r="H6" s="106">
        <v>3.2</v>
      </c>
      <c r="I6" s="107">
        <v>70.400000000000006</v>
      </c>
    </row>
    <row r="8" spans="1:14" ht="15" thickBot="1">
      <c r="N8" s="98"/>
    </row>
    <row r="9" spans="1:14">
      <c r="A9" s="108" t="s">
        <v>86</v>
      </c>
      <c r="B9" s="109"/>
      <c r="C9" s="110">
        <v>0.967391</v>
      </c>
      <c r="D9" s="89"/>
      <c r="G9" s="111"/>
      <c r="H9" s="112">
        <v>0.95652199999999998</v>
      </c>
      <c r="I9" s="113"/>
    </row>
    <row r="10" spans="1:14" ht="15" thickBot="1">
      <c r="A10" s="114" t="s">
        <v>87</v>
      </c>
      <c r="B10" s="24"/>
      <c r="C10" s="115">
        <v>3.1202000000000001E-2</v>
      </c>
      <c r="D10" s="91"/>
      <c r="G10" s="24"/>
      <c r="H10" s="116">
        <v>3.1962999999999998E-2</v>
      </c>
      <c r="I10" s="117"/>
    </row>
    <row r="12" spans="1:14" ht="15" thickBot="1">
      <c r="I12" s="118"/>
    </row>
    <row r="13" spans="1:14" ht="15" thickBot="1">
      <c r="A13" s="119" t="s">
        <v>88</v>
      </c>
      <c r="B13" s="39"/>
      <c r="C13" s="120">
        <v>3.1706999999999999E-2</v>
      </c>
      <c r="D13" s="43"/>
      <c r="G13" s="39"/>
      <c r="H13" s="120">
        <v>3.6097999999999998E-2</v>
      </c>
      <c r="I13" s="43"/>
      <c r="K13">
        <f>(H13-C13)/H13 *100</f>
        <v>12.164108814892789</v>
      </c>
    </row>
    <row r="14" spans="1:14">
      <c r="A14" s="118"/>
    </row>
  </sheetData>
  <mergeCells count="5">
    <mergeCell ref="B1:D1"/>
    <mergeCell ref="G1:I1"/>
    <mergeCell ref="C3:D3"/>
    <mergeCell ref="H3:I3"/>
    <mergeCell ref="A5:A6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5AFE-4517-4239-AB9A-9F7F55BC8000}">
  <dimension ref="B1:F20"/>
  <sheetViews>
    <sheetView showGridLines="0" workbookViewId="0">
      <selection activeCell="B20" sqref="B20"/>
    </sheetView>
  </sheetViews>
  <sheetFormatPr defaultRowHeight="14.4"/>
  <cols>
    <col min="2" max="2" width="19.21875" bestFit="1" customWidth="1"/>
    <col min="3" max="3" width="16.33203125" bestFit="1" customWidth="1"/>
    <col min="4" max="4" width="24" bestFit="1" customWidth="1"/>
  </cols>
  <sheetData>
    <row r="1" spans="2:6" s="70" customFormat="1"/>
    <row r="2" spans="2:6">
      <c r="B2" s="170" t="s">
        <v>49</v>
      </c>
      <c r="C2" s="170"/>
      <c r="D2" s="30"/>
    </row>
    <row r="3" spans="2:6">
      <c r="B3" s="69" t="s">
        <v>46</v>
      </c>
      <c r="C3" s="69" t="s">
        <v>47</v>
      </c>
      <c r="D3" s="69" t="s">
        <v>48</v>
      </c>
    </row>
    <row r="4" spans="2:6">
      <c r="B4" s="72">
        <v>2.7317075000000002</v>
      </c>
      <c r="C4" s="72">
        <v>3.609756</v>
      </c>
      <c r="D4" s="72">
        <v>24.324317211468028</v>
      </c>
      <c r="E4">
        <f>100-2.73</f>
        <v>97.27</v>
      </c>
      <c r="F4" s="87">
        <f>100-C4</f>
        <v>96.390243999999996</v>
      </c>
    </row>
    <row r="10" spans="2:6">
      <c r="D10" s="69"/>
    </row>
    <row r="13" spans="2:6">
      <c r="D13" s="71" t="s">
        <v>50</v>
      </c>
    </row>
    <row r="18" spans="2:5">
      <c r="B18" t="s">
        <v>77</v>
      </c>
      <c r="C18" t="s">
        <v>78</v>
      </c>
      <c r="D18" t="s">
        <v>79</v>
      </c>
      <c r="E18" t="s">
        <v>80</v>
      </c>
    </row>
    <row r="19" spans="2:5">
      <c r="B19" s="98">
        <v>0.96803652968036502</v>
      </c>
      <c r="C19">
        <v>3.1963470319634701E-2</v>
      </c>
      <c r="D19">
        <v>0.95652173913043403</v>
      </c>
      <c r="E19">
        <v>4.3478260869565202E-2</v>
      </c>
    </row>
    <row r="20" spans="2:5">
      <c r="B20" s="98">
        <v>0.96347031963470298</v>
      </c>
      <c r="C20">
        <v>3.6529680365296802E-2</v>
      </c>
      <c r="D20">
        <v>0.98913043478260798</v>
      </c>
      <c r="E20">
        <v>1.0869565217391301E-2</v>
      </c>
    </row>
  </sheetData>
  <mergeCells count="1">
    <mergeCell ref="B2:C2"/>
  </mergeCells>
  <pageMargins left="0.7" right="0.7" top="0.75" bottom="0.75" header="0.3" footer="0.3"/>
  <pageSetup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F354-B4C5-4987-AD53-701F83618ECD}">
  <dimension ref="A1:L24"/>
  <sheetViews>
    <sheetView showGridLines="0" workbookViewId="0">
      <selection activeCell="A2" sqref="A2:B10"/>
    </sheetView>
  </sheetViews>
  <sheetFormatPr defaultRowHeight="14.4"/>
  <cols>
    <col min="2" max="2" width="13.21875" customWidth="1"/>
    <col min="3" max="3" width="14.21875" customWidth="1"/>
    <col min="4" max="4" width="11.5546875" customWidth="1"/>
    <col min="5" max="5" width="12.21875" customWidth="1"/>
    <col min="6" max="6" width="10" customWidth="1"/>
    <col min="7" max="7" width="14.77734375" customWidth="1"/>
    <col min="8" max="8" width="19.33203125" customWidth="1"/>
    <col min="9" max="9" width="18.33203125" customWidth="1"/>
    <col min="10" max="10" width="18.5546875" customWidth="1"/>
  </cols>
  <sheetData>
    <row r="1" spans="1:12" ht="15" thickBot="1">
      <c r="C1" s="142" t="s">
        <v>99</v>
      </c>
      <c r="D1" s="144"/>
      <c r="E1" s="142" t="s">
        <v>100</v>
      </c>
      <c r="F1" s="144"/>
      <c r="G1" s="142" t="s">
        <v>101</v>
      </c>
      <c r="H1" s="144"/>
      <c r="I1" s="142" t="s">
        <v>102</v>
      </c>
      <c r="J1" s="144"/>
      <c r="K1" s="142" t="s">
        <v>90</v>
      </c>
      <c r="L1" s="144"/>
    </row>
    <row r="2" spans="1:12" ht="15" thickBot="1">
      <c r="C2" s="121"/>
      <c r="D2" s="23"/>
      <c r="E2" s="121"/>
      <c r="F2" s="23"/>
      <c r="G2" s="121"/>
      <c r="H2" s="23"/>
      <c r="I2" s="121"/>
      <c r="J2" s="23"/>
      <c r="K2" s="121"/>
      <c r="L2" s="23"/>
    </row>
    <row r="3" spans="1:12" ht="15" customHeight="1" thickBot="1">
      <c r="A3" s="74"/>
      <c r="B3" s="74"/>
      <c r="C3" s="164" t="s">
        <v>53</v>
      </c>
      <c r="D3" s="165"/>
      <c r="E3" s="164" t="s">
        <v>53</v>
      </c>
      <c r="F3" s="165"/>
      <c r="G3" s="164" t="s">
        <v>53</v>
      </c>
      <c r="H3" s="165"/>
      <c r="I3" s="164" t="s">
        <v>53</v>
      </c>
      <c r="J3" s="165"/>
      <c r="K3" s="164" t="s">
        <v>53</v>
      </c>
      <c r="L3" s="165"/>
    </row>
    <row r="4" spans="1:12" ht="15" thickBot="1">
      <c r="A4" s="74"/>
      <c r="B4" s="74"/>
      <c r="C4" s="100" t="s">
        <v>51</v>
      </c>
      <c r="D4" s="101" t="s">
        <v>52</v>
      </c>
      <c r="E4" s="100" t="s">
        <v>51</v>
      </c>
      <c r="F4" s="101" t="s">
        <v>52</v>
      </c>
      <c r="G4" s="100" t="s">
        <v>51</v>
      </c>
      <c r="H4" s="101" t="s">
        <v>52</v>
      </c>
      <c r="I4" s="100" t="s">
        <v>51</v>
      </c>
      <c r="J4" s="101" t="s">
        <v>52</v>
      </c>
      <c r="K4" s="100" t="s">
        <v>51</v>
      </c>
      <c r="L4" s="101" t="s">
        <v>52</v>
      </c>
    </row>
    <row r="5" spans="1:12">
      <c r="A5" s="168" t="b">
        <v>1</v>
      </c>
      <c r="B5" s="102" t="s">
        <v>51</v>
      </c>
      <c r="C5" s="133">
        <v>0.95758900000000002</v>
      </c>
      <c r="D5" s="134">
        <v>4.2410999999999997E-2</v>
      </c>
      <c r="E5" s="133">
        <v>0.95610099999999998</v>
      </c>
      <c r="F5" s="134">
        <v>4.3899000000000001E-2</v>
      </c>
      <c r="G5" s="133">
        <v>0.95758900000000002</v>
      </c>
      <c r="H5" s="134">
        <v>4.2410999999999997E-2</v>
      </c>
      <c r="I5" s="133">
        <v>0.95684499999999995</v>
      </c>
      <c r="J5" s="134">
        <v>4.3154999999999999E-2</v>
      </c>
      <c r="K5" s="133">
        <v>0.96428599999999998</v>
      </c>
      <c r="L5" s="134">
        <v>3.5714000000000003E-2</v>
      </c>
    </row>
    <row r="6" spans="1:12" ht="15" thickBot="1">
      <c r="A6" s="169"/>
      <c r="B6" s="105" t="s">
        <v>52</v>
      </c>
      <c r="C6" s="135">
        <v>7.0819999999999998E-3</v>
      </c>
      <c r="D6" s="136">
        <v>0.99291799999999997</v>
      </c>
      <c r="E6" s="135">
        <v>2.833E-3</v>
      </c>
      <c r="F6" s="136">
        <v>0.99716700000000003</v>
      </c>
      <c r="G6" s="135">
        <v>5.666E-3</v>
      </c>
      <c r="H6" s="136">
        <v>0.99433400000000005</v>
      </c>
      <c r="I6" s="135">
        <v>1.2748000000000001E-2</v>
      </c>
      <c r="J6" s="136">
        <v>0.98725200000000002</v>
      </c>
      <c r="K6" s="135">
        <v>2.2662999999999999E-2</v>
      </c>
      <c r="L6" s="136">
        <v>0.97733700000000001</v>
      </c>
    </row>
    <row r="7" spans="1:12">
      <c r="C7" s="137"/>
      <c r="D7" s="138"/>
      <c r="E7" s="137"/>
      <c r="F7" s="138"/>
      <c r="G7" s="137"/>
      <c r="H7" s="138"/>
      <c r="I7" s="137"/>
      <c r="J7" s="138"/>
      <c r="K7" s="137"/>
      <c r="L7" s="138"/>
    </row>
    <row r="8" spans="1:12" ht="15" thickBot="1">
      <c r="C8" s="137"/>
      <c r="D8" s="138"/>
      <c r="E8" s="137"/>
      <c r="F8" s="138"/>
      <c r="G8" s="137"/>
      <c r="H8" s="138"/>
      <c r="I8" s="137"/>
      <c r="J8" s="138"/>
      <c r="K8" s="137"/>
      <c r="L8" s="138"/>
    </row>
    <row r="9" spans="1:12" ht="15" thickBot="1">
      <c r="A9" s="177" t="s">
        <v>86</v>
      </c>
      <c r="B9" s="178"/>
      <c r="C9" s="171">
        <v>0.99291799999999997</v>
      </c>
      <c r="D9" s="172"/>
      <c r="E9" s="171">
        <v>0.99716700000000003</v>
      </c>
      <c r="F9" s="172"/>
      <c r="G9" s="171">
        <v>0.99433400000000005</v>
      </c>
      <c r="H9" s="172"/>
      <c r="I9" s="171">
        <v>0.98725200000000002</v>
      </c>
      <c r="J9" s="172"/>
      <c r="K9" s="171">
        <v>0.97733700000000001</v>
      </c>
      <c r="L9" s="172"/>
    </row>
    <row r="10" spans="1:12" ht="15" thickBot="1">
      <c r="A10" s="177" t="s">
        <v>87</v>
      </c>
      <c r="B10" s="178"/>
      <c r="C10" s="173">
        <v>4.2410999999999997E-2</v>
      </c>
      <c r="D10" s="174"/>
      <c r="E10" s="173">
        <v>4.3899000000000001E-2</v>
      </c>
      <c r="F10" s="174"/>
      <c r="G10" s="173">
        <v>4.2410999999999997E-2</v>
      </c>
      <c r="H10" s="174"/>
      <c r="I10" s="173">
        <v>4.3154999999999999E-2</v>
      </c>
      <c r="J10" s="174"/>
      <c r="K10" s="173">
        <v>3.5714000000000003E-2</v>
      </c>
      <c r="L10" s="174"/>
    </row>
    <row r="13" spans="1:12">
      <c r="E13" t="s">
        <v>98</v>
      </c>
    </row>
    <row r="14" spans="1:12" ht="15" thickBot="1"/>
    <row r="15" spans="1:12" ht="15" thickBot="1">
      <c r="I15" s="145"/>
      <c r="J15" s="147"/>
      <c r="K15" s="145"/>
      <c r="L15" s="147"/>
    </row>
    <row r="16" spans="1:12" ht="15" thickBot="1">
      <c r="B16" s="177"/>
      <c r="C16" s="178"/>
      <c r="I16" s="121"/>
      <c r="J16" s="23"/>
      <c r="K16" s="121"/>
      <c r="L16" s="23"/>
    </row>
    <row r="17" spans="4:12" ht="15" thickBot="1">
      <c r="I17" s="164"/>
      <c r="J17" s="165"/>
      <c r="K17" s="164"/>
      <c r="L17" s="165"/>
    </row>
    <row r="18" spans="4:12" ht="15" thickBot="1">
      <c r="D18" s="175"/>
      <c r="E18" s="176"/>
      <c r="I18" s="100"/>
      <c r="J18" s="101"/>
      <c r="K18" s="100"/>
      <c r="L18" s="101"/>
    </row>
    <row r="19" spans="4:12">
      <c r="I19" s="133"/>
      <c r="J19" s="134"/>
      <c r="K19" s="133"/>
      <c r="L19" s="134"/>
    </row>
    <row r="20" spans="4:12" ht="15" thickBot="1">
      <c r="I20" s="135"/>
      <c r="J20" s="136"/>
      <c r="K20" s="135"/>
      <c r="L20" s="136"/>
    </row>
    <row r="21" spans="4:12">
      <c r="I21" s="137"/>
      <c r="J21" s="138"/>
      <c r="K21" s="137"/>
      <c r="L21" s="138"/>
    </row>
    <row r="22" spans="4:12" ht="15" thickBot="1">
      <c r="I22" s="137"/>
      <c r="J22" s="138"/>
      <c r="K22" s="137"/>
      <c r="L22" s="138"/>
    </row>
    <row r="23" spans="4:12">
      <c r="I23" s="171"/>
      <c r="J23" s="172"/>
      <c r="K23" s="171"/>
      <c r="L23" s="172"/>
    </row>
    <row r="24" spans="4:12" ht="15" thickBot="1">
      <c r="I24" s="173"/>
      <c r="J24" s="174"/>
      <c r="K24" s="173"/>
      <c r="L24" s="174"/>
    </row>
  </sheetData>
  <mergeCells count="33">
    <mergeCell ref="A10:B10"/>
    <mergeCell ref="A9:B9"/>
    <mergeCell ref="B16:C16"/>
    <mergeCell ref="A5:A6"/>
    <mergeCell ref="G1:H1"/>
    <mergeCell ref="C3:D3"/>
    <mergeCell ref="G3:H3"/>
    <mergeCell ref="E1:F1"/>
    <mergeCell ref="E3:F3"/>
    <mergeCell ref="K1:L1"/>
    <mergeCell ref="K3:L3"/>
    <mergeCell ref="K9:L9"/>
    <mergeCell ref="K10:L10"/>
    <mergeCell ref="D18:E18"/>
    <mergeCell ref="C1:D1"/>
    <mergeCell ref="C9:D9"/>
    <mergeCell ref="C10:D10"/>
    <mergeCell ref="E9:F9"/>
    <mergeCell ref="E10:F10"/>
    <mergeCell ref="I1:J1"/>
    <mergeCell ref="I3:J3"/>
    <mergeCell ref="I9:J9"/>
    <mergeCell ref="I10:J10"/>
    <mergeCell ref="G9:H9"/>
    <mergeCell ref="G10:H10"/>
    <mergeCell ref="I15:J15"/>
    <mergeCell ref="I17:J17"/>
    <mergeCell ref="I23:J23"/>
    <mergeCell ref="I24:J24"/>
    <mergeCell ref="K23:L23"/>
    <mergeCell ref="K24:L24"/>
    <mergeCell ref="K15:L15"/>
    <mergeCell ref="K17:L17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01CF-5DC1-4130-AADD-E813039FE74B}">
  <dimension ref="A1:J18"/>
  <sheetViews>
    <sheetView workbookViewId="0">
      <selection activeCell="G1" sqref="G1:J10"/>
    </sheetView>
  </sheetViews>
  <sheetFormatPr defaultRowHeight="14.4"/>
  <sheetData>
    <row r="1" spans="1:10" ht="15" thickBot="1">
      <c r="C1" s="145" t="s">
        <v>89</v>
      </c>
      <c r="D1" s="147"/>
      <c r="E1" s="145" t="s">
        <v>91</v>
      </c>
      <c r="F1" s="147"/>
      <c r="G1" s="145" t="s">
        <v>92</v>
      </c>
      <c r="H1" s="147"/>
      <c r="I1" s="145" t="s">
        <v>90</v>
      </c>
      <c r="J1" s="147"/>
    </row>
    <row r="2" spans="1:10" ht="15" customHeight="1" thickBot="1">
      <c r="C2" s="121"/>
      <c r="D2" s="23"/>
      <c r="E2" s="121"/>
      <c r="F2" s="23"/>
      <c r="G2" s="121"/>
      <c r="H2" s="23"/>
      <c r="I2" s="121"/>
      <c r="J2" s="23"/>
    </row>
    <row r="3" spans="1:10" ht="15" thickBot="1">
      <c r="A3" s="74"/>
      <c r="B3" s="74"/>
      <c r="C3" s="166" t="s">
        <v>53</v>
      </c>
      <c r="D3" s="181"/>
      <c r="E3" s="164" t="s">
        <v>53</v>
      </c>
      <c r="F3" s="165"/>
      <c r="G3" s="166" t="s">
        <v>53</v>
      </c>
      <c r="H3" s="181"/>
      <c r="I3" s="166" t="s">
        <v>53</v>
      </c>
      <c r="J3" s="181"/>
    </row>
    <row r="4" spans="1:10" ht="15" thickBot="1">
      <c r="A4" s="74"/>
      <c r="B4" s="74"/>
      <c r="C4" s="100" t="s">
        <v>51</v>
      </c>
      <c r="D4" s="101" t="s">
        <v>52</v>
      </c>
      <c r="E4" s="100" t="s">
        <v>51</v>
      </c>
      <c r="F4" s="101" t="s">
        <v>52</v>
      </c>
      <c r="G4" s="100" t="s">
        <v>51</v>
      </c>
      <c r="H4" s="101" t="s">
        <v>52</v>
      </c>
      <c r="I4" s="100" t="s">
        <v>51</v>
      </c>
      <c r="J4" s="101" t="s">
        <v>52</v>
      </c>
    </row>
    <row r="5" spans="1:10" ht="15" thickBot="1">
      <c r="A5" s="168" t="b">
        <v>1</v>
      </c>
      <c r="B5" s="102" t="s">
        <v>51</v>
      </c>
      <c r="C5" s="125">
        <v>0.93080399999999996</v>
      </c>
      <c r="D5" s="126">
        <v>6.9195999999999994E-2</v>
      </c>
      <c r="E5" s="125">
        <v>0.96428599999999998</v>
      </c>
      <c r="F5" s="126">
        <v>3.5714000000000003E-2</v>
      </c>
      <c r="G5" s="125">
        <v>0.96577400000000002</v>
      </c>
      <c r="H5" s="126">
        <v>3.4225999999999999E-2</v>
      </c>
      <c r="I5" s="125">
        <v>0.96875</v>
      </c>
      <c r="J5" s="126">
        <v>3.125E-2</v>
      </c>
    </row>
    <row r="6" spans="1:10" ht="15" thickBot="1">
      <c r="A6" s="169"/>
      <c r="B6" s="105" t="s">
        <v>52</v>
      </c>
      <c r="C6" s="127">
        <v>5.666E-3</v>
      </c>
      <c r="D6" s="128">
        <v>0.99433400000000005</v>
      </c>
      <c r="E6" s="127">
        <v>2.4079E-2</v>
      </c>
      <c r="F6" s="128">
        <v>0.97592100000000004</v>
      </c>
      <c r="G6" s="125">
        <v>1.983E-2</v>
      </c>
      <c r="H6" s="126">
        <v>0.98016999999999999</v>
      </c>
      <c r="I6" s="127">
        <v>2.8329E-2</v>
      </c>
      <c r="J6" s="128">
        <v>0.97167099999999995</v>
      </c>
    </row>
    <row r="7" spans="1:10">
      <c r="C7" s="129"/>
      <c r="D7" s="130"/>
      <c r="E7" s="129"/>
      <c r="F7" s="130"/>
      <c r="G7" s="129"/>
      <c r="H7" s="130"/>
      <c r="I7" s="129"/>
      <c r="J7" s="130"/>
    </row>
    <row r="8" spans="1:10" ht="15" thickBot="1">
      <c r="C8" s="129"/>
      <c r="D8" s="130"/>
      <c r="E8" s="129"/>
      <c r="F8" s="130"/>
      <c r="G8" s="129"/>
      <c r="H8" s="130"/>
      <c r="I8" s="129"/>
      <c r="J8" s="130"/>
    </row>
    <row r="9" spans="1:10" ht="15" thickBot="1">
      <c r="A9" s="122" t="s">
        <v>86</v>
      </c>
      <c r="B9" s="109"/>
      <c r="C9" s="186">
        <v>0.99433400000000005</v>
      </c>
      <c r="D9" s="186"/>
      <c r="E9" s="185">
        <v>0.97592100000000004</v>
      </c>
      <c r="F9" s="186"/>
      <c r="G9" s="186">
        <v>0.98016999999999999</v>
      </c>
      <c r="H9" s="187"/>
      <c r="I9" s="186">
        <v>0.97167099999999995</v>
      </c>
      <c r="J9" s="187"/>
    </row>
    <row r="10" spans="1:10" ht="15" thickBot="1">
      <c r="A10" s="123" t="s">
        <v>87</v>
      </c>
      <c r="B10" s="124"/>
      <c r="C10" s="183">
        <v>6.9195999999999994E-2</v>
      </c>
      <c r="D10" s="183"/>
      <c r="E10" s="182">
        <v>3.5714000000000003E-2</v>
      </c>
      <c r="F10" s="183"/>
      <c r="G10" s="183">
        <v>3.4225999999999999E-2</v>
      </c>
      <c r="H10" s="184"/>
      <c r="I10" s="183">
        <v>3.125E-2</v>
      </c>
      <c r="J10" s="184"/>
    </row>
    <row r="11" spans="1:10">
      <c r="C11" s="129"/>
      <c r="D11" s="130"/>
      <c r="E11" s="129"/>
      <c r="F11" s="130"/>
      <c r="G11" s="129"/>
      <c r="H11" s="130"/>
      <c r="I11" s="129"/>
      <c r="J11" s="130"/>
    </row>
    <row r="12" spans="1:10" ht="15" thickBot="1">
      <c r="C12" s="129"/>
      <c r="D12" s="131"/>
      <c r="E12" s="129"/>
      <c r="F12" s="130"/>
      <c r="G12" s="129"/>
      <c r="H12" s="131"/>
      <c r="I12" s="129"/>
      <c r="J12" s="131"/>
    </row>
    <row r="13" spans="1:10" ht="15" thickBot="1">
      <c r="A13" s="119" t="s">
        <v>88</v>
      </c>
      <c r="B13" s="39"/>
      <c r="C13" s="179">
        <v>4.7316999999999998E-2</v>
      </c>
      <c r="D13" s="180"/>
      <c r="E13" s="179">
        <v>3.1706999999999999E-2</v>
      </c>
      <c r="F13" s="180"/>
      <c r="G13" s="179">
        <v>2.9267999999999999E-2</v>
      </c>
      <c r="H13" s="180"/>
      <c r="I13" s="179">
        <v>3.0244E-2</v>
      </c>
      <c r="J13" s="180"/>
    </row>
    <row r="18" spans="3:3">
      <c r="C18" s="132" t="s">
        <v>97</v>
      </c>
    </row>
  </sheetData>
  <mergeCells count="21">
    <mergeCell ref="E1:F1"/>
    <mergeCell ref="C1:D1"/>
    <mergeCell ref="I1:J1"/>
    <mergeCell ref="G1:H1"/>
    <mergeCell ref="E9:F9"/>
    <mergeCell ref="C9:D9"/>
    <mergeCell ref="I9:J9"/>
    <mergeCell ref="G9:H9"/>
    <mergeCell ref="E3:F3"/>
    <mergeCell ref="C3:D3"/>
    <mergeCell ref="I3:J3"/>
    <mergeCell ref="A5:A6"/>
    <mergeCell ref="E10:F10"/>
    <mergeCell ref="C10:D10"/>
    <mergeCell ref="I10:J10"/>
    <mergeCell ref="G10:H10"/>
    <mergeCell ref="E13:F13"/>
    <mergeCell ref="C13:D13"/>
    <mergeCell ref="I13:J13"/>
    <mergeCell ref="G13:H13"/>
    <mergeCell ref="G3:H3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16A2A-966C-4B1E-8A99-0D9C1FCC0DCE}">
  <dimension ref="A1:N14"/>
  <sheetViews>
    <sheetView tabSelected="1" workbookViewId="0">
      <selection activeCell="J23" sqref="J23"/>
    </sheetView>
  </sheetViews>
  <sheetFormatPr defaultRowHeight="14.4"/>
  <cols>
    <col min="2" max="2" width="9.44140625" bestFit="1" customWidth="1"/>
  </cols>
  <sheetData>
    <row r="1" spans="1:14" ht="15" thickBot="1">
      <c r="G1" s="195"/>
      <c r="H1" s="195"/>
      <c r="I1" s="195"/>
      <c r="J1" s="195"/>
      <c r="K1" s="195"/>
      <c r="L1" s="195"/>
      <c r="M1" s="195"/>
      <c r="N1" s="195"/>
    </row>
    <row r="2" spans="1:14" ht="15" thickBot="1">
      <c r="D2" s="193">
        <v>0</v>
      </c>
      <c r="E2" s="194"/>
      <c r="G2" s="195"/>
      <c r="H2" s="196">
        <v>0.1</v>
      </c>
      <c r="I2" s="197"/>
      <c r="J2" s="195"/>
      <c r="K2" s="195"/>
      <c r="L2" s="196">
        <v>0.2</v>
      </c>
      <c r="M2" s="197"/>
      <c r="N2" s="195"/>
    </row>
    <row r="3" spans="1:14" ht="15" thickBot="1">
      <c r="C3" s="145" t="s">
        <v>92</v>
      </c>
      <c r="D3" s="147"/>
      <c r="E3" s="145" t="s">
        <v>90</v>
      </c>
      <c r="F3" s="147"/>
      <c r="G3" s="198" t="s">
        <v>92</v>
      </c>
      <c r="H3" s="197"/>
      <c r="I3" s="198" t="s">
        <v>90</v>
      </c>
      <c r="J3" s="197"/>
      <c r="K3" s="198" t="s">
        <v>92</v>
      </c>
      <c r="L3" s="197"/>
      <c r="M3" s="198" t="s">
        <v>90</v>
      </c>
      <c r="N3" s="197"/>
    </row>
    <row r="4" spans="1:14" ht="15" thickBot="1">
      <c r="C4" s="166" t="s">
        <v>53</v>
      </c>
      <c r="D4" s="181"/>
      <c r="E4" s="166" t="s">
        <v>53</v>
      </c>
      <c r="F4" s="181"/>
      <c r="G4" s="199" t="s">
        <v>53</v>
      </c>
      <c r="H4" s="200"/>
      <c r="I4" s="199" t="s">
        <v>53</v>
      </c>
      <c r="J4" s="200"/>
      <c r="K4" s="199" t="s">
        <v>53</v>
      </c>
      <c r="L4" s="200"/>
      <c r="M4" s="199" t="s">
        <v>53</v>
      </c>
      <c r="N4" s="200"/>
    </row>
    <row r="5" spans="1:14" ht="15" thickBot="1">
      <c r="A5" s="74"/>
      <c r="B5" s="74"/>
      <c r="C5" s="100" t="s">
        <v>51</v>
      </c>
      <c r="D5" s="101" t="s">
        <v>52</v>
      </c>
      <c r="E5" s="100" t="s">
        <v>51</v>
      </c>
      <c r="F5" s="101" t="s">
        <v>52</v>
      </c>
      <c r="G5" s="201" t="s">
        <v>51</v>
      </c>
      <c r="H5" s="202" t="s">
        <v>52</v>
      </c>
      <c r="I5" s="201" t="s">
        <v>51</v>
      </c>
      <c r="J5" s="202" t="s">
        <v>52</v>
      </c>
      <c r="K5" s="201" t="s">
        <v>51</v>
      </c>
      <c r="L5" s="202" t="s">
        <v>52</v>
      </c>
      <c r="M5" s="201" t="s">
        <v>51</v>
      </c>
      <c r="N5" s="202" t="s">
        <v>52</v>
      </c>
    </row>
    <row r="6" spans="1:14" ht="15" thickBot="1">
      <c r="A6" s="168" t="b">
        <v>1</v>
      </c>
      <c r="B6" s="102" t="s">
        <v>51</v>
      </c>
      <c r="C6" s="133">
        <v>0.96875</v>
      </c>
      <c r="D6" s="134">
        <v>3.125E-2</v>
      </c>
      <c r="E6" s="133">
        <v>0.96503000000000005</v>
      </c>
      <c r="F6" s="134">
        <v>3.4970000000000001E-2</v>
      </c>
      <c r="G6" s="203">
        <v>0.96875</v>
      </c>
      <c r="H6" s="204">
        <v>3.125E-2</v>
      </c>
      <c r="I6" s="203">
        <v>0.97023800000000004</v>
      </c>
      <c r="J6" s="204">
        <v>2.9762E-2</v>
      </c>
      <c r="K6" s="203">
        <v>0.90625</v>
      </c>
      <c r="L6" s="204">
        <v>9.375E-2</v>
      </c>
      <c r="M6" s="203">
        <v>0.88839299999999999</v>
      </c>
      <c r="N6" s="204">
        <v>0.111607</v>
      </c>
    </row>
    <row r="7" spans="1:14" ht="15" thickBot="1">
      <c r="A7" s="169"/>
      <c r="B7" s="105" t="s">
        <v>52</v>
      </c>
      <c r="C7" s="133">
        <v>3.3994000000000003E-2</v>
      </c>
      <c r="D7" s="134">
        <v>0.96600600000000003</v>
      </c>
      <c r="E7" s="135">
        <v>2.2662999999999999E-2</v>
      </c>
      <c r="F7" s="136">
        <v>0.97733700000000001</v>
      </c>
      <c r="G7" s="203">
        <v>4.1076000000000001E-2</v>
      </c>
      <c r="H7" s="204">
        <v>0.958924</v>
      </c>
      <c r="I7" s="205">
        <v>4.2493000000000003E-2</v>
      </c>
      <c r="J7" s="206">
        <v>0.957507</v>
      </c>
      <c r="K7" s="203">
        <v>4.9575000000000001E-2</v>
      </c>
      <c r="L7" s="204">
        <v>0.95042499999999996</v>
      </c>
      <c r="M7" s="205">
        <v>9.9150000000000002E-3</v>
      </c>
      <c r="N7" s="206">
        <v>0.99007999999999996</v>
      </c>
    </row>
    <row r="8" spans="1:14">
      <c r="C8" s="137"/>
      <c r="D8" s="138"/>
      <c r="E8" s="137"/>
      <c r="F8" s="138"/>
      <c r="G8" s="207"/>
      <c r="H8" s="208"/>
      <c r="I8" s="207"/>
      <c r="J8" s="208"/>
      <c r="K8" s="207"/>
      <c r="L8" s="208"/>
      <c r="M8" s="207"/>
      <c r="N8" s="208"/>
    </row>
    <row r="9" spans="1:14" ht="15" thickBot="1">
      <c r="C9" s="137"/>
      <c r="D9" s="138"/>
      <c r="E9" s="137"/>
      <c r="F9" s="138"/>
      <c r="G9" s="207"/>
      <c r="H9" s="208"/>
      <c r="I9" s="207"/>
      <c r="J9" s="208"/>
      <c r="K9" s="207"/>
      <c r="L9" s="208"/>
      <c r="M9" s="207"/>
      <c r="N9" s="208"/>
    </row>
    <row r="10" spans="1:14" ht="15" thickBot="1">
      <c r="A10" s="177" t="s">
        <v>86</v>
      </c>
      <c r="B10" s="178"/>
      <c r="C10" s="191">
        <v>0.96600600000000003</v>
      </c>
      <c r="D10" s="172"/>
      <c r="E10" s="191">
        <v>0.97733700000000001</v>
      </c>
      <c r="F10" s="172"/>
      <c r="G10" s="209">
        <v>0.958924</v>
      </c>
      <c r="H10" s="210"/>
      <c r="I10" s="209">
        <v>0.957507</v>
      </c>
      <c r="J10" s="210"/>
      <c r="K10" s="209">
        <v>0.95042499999999996</v>
      </c>
      <c r="L10" s="210"/>
      <c r="M10" s="209">
        <v>0.99008499999999999</v>
      </c>
      <c r="N10" s="210"/>
    </row>
    <row r="11" spans="1:14" ht="15" thickBot="1">
      <c r="A11" s="177" t="s">
        <v>87</v>
      </c>
      <c r="B11" s="178"/>
      <c r="C11" s="192">
        <v>3.125E-2</v>
      </c>
      <c r="D11" s="174"/>
      <c r="E11" s="192">
        <v>3.4970000000000001E-2</v>
      </c>
      <c r="F11" s="174"/>
      <c r="G11" s="211">
        <v>3.125E-2</v>
      </c>
      <c r="H11" s="212"/>
      <c r="I11" s="211">
        <v>2.9762E-2</v>
      </c>
      <c r="J11" s="212"/>
      <c r="K11" s="211">
        <v>9.375E-2</v>
      </c>
      <c r="L11" s="212"/>
      <c r="M11" s="211">
        <v>0.111607</v>
      </c>
      <c r="N11" s="212"/>
    </row>
    <row r="12" spans="1:14">
      <c r="G12" s="195"/>
      <c r="H12" s="195"/>
      <c r="I12" s="195"/>
      <c r="J12" s="195"/>
      <c r="K12" s="195"/>
      <c r="L12" s="195"/>
      <c r="M12" s="195"/>
      <c r="N12" s="195"/>
    </row>
    <row r="13" spans="1:14">
      <c r="G13" s="195"/>
      <c r="H13" s="195"/>
      <c r="I13" s="195"/>
      <c r="J13" s="195"/>
      <c r="K13" s="195"/>
      <c r="L13" s="195"/>
      <c r="M13" s="195"/>
      <c r="N13" s="195"/>
    </row>
    <row r="14" spans="1:14">
      <c r="D14" s="190"/>
    </row>
  </sheetData>
  <mergeCells count="30">
    <mergeCell ref="M11:N11"/>
    <mergeCell ref="G11:H11"/>
    <mergeCell ref="I11:J11"/>
    <mergeCell ref="L2:M2"/>
    <mergeCell ref="K3:L3"/>
    <mergeCell ref="M3:N3"/>
    <mergeCell ref="K4:L4"/>
    <mergeCell ref="M4:N4"/>
    <mergeCell ref="K10:L10"/>
    <mergeCell ref="M10:N10"/>
    <mergeCell ref="K11:L11"/>
    <mergeCell ref="H2:I2"/>
    <mergeCell ref="G3:H3"/>
    <mergeCell ref="I3:J3"/>
    <mergeCell ref="G4:H4"/>
    <mergeCell ref="I4:J4"/>
    <mergeCell ref="G10:H10"/>
    <mergeCell ref="I10:J10"/>
    <mergeCell ref="E11:F11"/>
    <mergeCell ref="C11:D11"/>
    <mergeCell ref="A6:A7"/>
    <mergeCell ref="A10:B10"/>
    <mergeCell ref="A11:B11"/>
    <mergeCell ref="D2:E2"/>
    <mergeCell ref="C3:D3"/>
    <mergeCell ref="E3:F3"/>
    <mergeCell ref="C4:D4"/>
    <mergeCell ref="E4:F4"/>
    <mergeCell ref="C10:D10"/>
    <mergeCell ref="E10:F10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9A628-86B6-413E-A0B6-7CF767B83EBF}">
  <dimension ref="A1:M20"/>
  <sheetViews>
    <sheetView topLeftCell="A14" workbookViewId="0">
      <selection activeCell="M3" sqref="M3"/>
    </sheetView>
  </sheetViews>
  <sheetFormatPr defaultRowHeight="14.4"/>
  <sheetData>
    <row r="1" spans="1:7">
      <c r="A1" t="s">
        <v>93</v>
      </c>
    </row>
    <row r="2" spans="1:7">
      <c r="B2" t="s">
        <v>94</v>
      </c>
      <c r="G2" t="s">
        <v>95</v>
      </c>
    </row>
    <row r="17" spans="2:13">
      <c r="M17">
        <v>1</v>
      </c>
    </row>
    <row r="20" spans="2:13">
      <c r="B20" t="s">
        <v>96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8650A-9351-487F-A67C-46E45D31A050}">
  <dimension ref="A2:F3"/>
  <sheetViews>
    <sheetView topLeftCell="A12" workbookViewId="0">
      <selection activeCell="Q25" sqref="Q25"/>
    </sheetView>
  </sheetViews>
  <sheetFormatPr defaultRowHeight="14.4"/>
  <sheetData>
    <row r="2" spans="1:6">
      <c r="A2" t="s">
        <v>94</v>
      </c>
      <c r="F2" t="s">
        <v>95</v>
      </c>
    </row>
    <row r="3" spans="1:6">
      <c r="A3" t="s">
        <v>96</v>
      </c>
      <c r="F3" t="s">
        <v>96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1BD3-6FA7-4787-B696-04D3642D0AA5}">
  <dimension ref="A1:U30"/>
  <sheetViews>
    <sheetView workbookViewId="0"/>
  </sheetViews>
  <sheetFormatPr defaultRowHeight="14.4"/>
  <cols>
    <col min="6" max="10" width="0" hidden="1" customWidth="1"/>
    <col min="16" max="16" width="15.664062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2.7317074999999997</v>
      </c>
      <c r="N3" s="53">
        <f>SUM(D3,D6,D9,D12,D15,D18,D21,D24,D27,D30)/10</f>
        <v>3.609756</v>
      </c>
      <c r="P3" s="8">
        <f>(N3-M3)/N3*100</f>
        <v>24.324317211468038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41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3.4146339999999999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3.9024390000000002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</sheetData>
  <conditionalFormatting sqref="M3:N3">
    <cfRule type="cellIs" dxfId="11" priority="3" operator="lessThan">
      <formula>$U3</formula>
    </cfRule>
  </conditionalFormatting>
  <conditionalFormatting sqref="M3:N3">
    <cfRule type="cellIs" dxfId="10" priority="2" operator="lessThan">
      <formula>$U3</formula>
    </cfRule>
  </conditionalFormatting>
  <conditionalFormatting sqref="M3:N3">
    <cfRule type="cellIs" dxfId="9" priority="1" operator="lessThan">
      <formula>$N3</formula>
    </cfRule>
  </conditionalFormatting>
  <conditionalFormatting sqref="M3:N3">
    <cfRule type="top10" dxfId="8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B66D-7BD8-4F2A-9287-C113CF501316}">
  <dimension ref="A1:U30"/>
  <sheetViews>
    <sheetView workbookViewId="0">
      <selection activeCell="L15" sqref="L15:O17"/>
    </sheetView>
  </sheetViews>
  <sheetFormatPr defaultRowHeight="14.4"/>
  <cols>
    <col min="6" max="10" width="0" hidden="1" customWidth="1"/>
    <col min="14" max="14" width="10.5546875" customWidth="1"/>
    <col min="15" max="15" width="30.1093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O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2.6341464999999995</v>
      </c>
      <c r="N3" s="53">
        <f>SUM(D3,D6,D9,D12,D15,D18,D21,D24,D27,D30)/10</f>
        <v>3.609756</v>
      </c>
      <c r="O3" s="8">
        <f>(N3-M3)/N3*100</f>
        <v>27.027020662892465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41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 ht="15" thickBot="1">
      <c r="A14" s="2"/>
      <c r="B14" s="2" t="s">
        <v>1</v>
      </c>
      <c r="C14" s="2">
        <v>1</v>
      </c>
      <c r="D14" s="2">
        <v>2</v>
      </c>
    </row>
    <row r="15" spans="1:21" ht="15" thickBot="1">
      <c r="A15" s="3">
        <v>0</v>
      </c>
      <c r="B15" s="4">
        <v>0</v>
      </c>
      <c r="C15" s="4">
        <v>1.95122</v>
      </c>
      <c r="D15" s="4">
        <v>4.390244</v>
      </c>
      <c r="M15" s="188" t="s">
        <v>43</v>
      </c>
      <c r="N15" s="189"/>
    </row>
    <row r="16" spans="1:21" ht="15" thickBot="1">
      <c r="A16" s="1" t="s">
        <v>6</v>
      </c>
      <c r="L16" s="61" t="s">
        <v>13</v>
      </c>
      <c r="M16" s="62" t="s">
        <v>37</v>
      </c>
      <c r="N16" s="63" t="s">
        <v>38</v>
      </c>
      <c r="O16" s="63" t="s">
        <v>42</v>
      </c>
    </row>
    <row r="17" spans="1:15" ht="15" thickBot="1">
      <c r="A17" s="2"/>
      <c r="B17" s="2" t="s">
        <v>1</v>
      </c>
      <c r="C17" s="2">
        <v>1</v>
      </c>
      <c r="D17" s="2">
        <v>2</v>
      </c>
      <c r="L17" s="64">
        <v>0</v>
      </c>
      <c r="M17" s="65">
        <v>2.7317079999999998</v>
      </c>
      <c r="N17" s="66">
        <v>3.609756</v>
      </c>
      <c r="O17" s="66">
        <v>24.32431721</v>
      </c>
    </row>
    <row r="18" spans="1:15" ht="15" thickBot="1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15" ht="15" thickBot="1">
      <c r="A19" s="1" t="s">
        <v>7</v>
      </c>
      <c r="M19" s="188" t="s">
        <v>43</v>
      </c>
      <c r="N19" s="189"/>
    </row>
    <row r="20" spans="1:15" ht="15" thickBot="1">
      <c r="A20" s="2"/>
      <c r="B20" s="2" t="s">
        <v>1</v>
      </c>
      <c r="C20" s="2">
        <v>1</v>
      </c>
      <c r="D20" s="2">
        <v>2</v>
      </c>
      <c r="L20" s="61" t="s">
        <v>13</v>
      </c>
      <c r="M20" s="62" t="s">
        <v>37</v>
      </c>
      <c r="N20" s="63" t="s">
        <v>38</v>
      </c>
      <c r="O20" s="63" t="s">
        <v>42</v>
      </c>
    </row>
    <row r="21" spans="1:15" ht="15" thickBot="1">
      <c r="A21" s="3">
        <v>0</v>
      </c>
      <c r="B21" s="4">
        <v>0</v>
      </c>
      <c r="C21" s="4">
        <v>3.4146339999999999</v>
      </c>
      <c r="D21" s="4">
        <v>4.390244</v>
      </c>
      <c r="L21" s="64">
        <v>0</v>
      </c>
      <c r="M21" s="67">
        <v>2.634147</v>
      </c>
      <c r="N21" s="66">
        <v>3.609756</v>
      </c>
      <c r="O21" s="66">
        <v>27.02702</v>
      </c>
    </row>
    <row r="22" spans="1:15">
      <c r="A22" s="1" t="s">
        <v>8</v>
      </c>
    </row>
    <row r="23" spans="1:15">
      <c r="A23" s="2"/>
      <c r="B23" s="2" t="s">
        <v>1</v>
      </c>
      <c r="C23" s="2">
        <v>1</v>
      </c>
      <c r="D23" s="2">
        <v>2</v>
      </c>
    </row>
    <row r="24" spans="1:15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15">
      <c r="A25" s="1" t="s">
        <v>9</v>
      </c>
    </row>
    <row r="26" spans="1:15">
      <c r="A26" s="2"/>
      <c r="B26" s="2" t="s">
        <v>1</v>
      </c>
      <c r="C26" s="2">
        <v>1</v>
      </c>
      <c r="D26" s="2">
        <v>2</v>
      </c>
    </row>
    <row r="27" spans="1:15">
      <c r="A27" s="3">
        <v>0</v>
      </c>
      <c r="B27" s="4">
        <v>0</v>
      </c>
      <c r="C27" s="4">
        <v>1.95122</v>
      </c>
      <c r="D27" s="4">
        <v>2.9268290000000001</v>
      </c>
    </row>
    <row r="28" spans="1:15">
      <c r="A28" s="1" t="s">
        <v>10</v>
      </c>
    </row>
    <row r="29" spans="1:15">
      <c r="A29" s="2"/>
      <c r="B29" s="2" t="s">
        <v>1</v>
      </c>
      <c r="C29" s="2">
        <v>1</v>
      </c>
      <c r="D29" s="2">
        <v>2</v>
      </c>
    </row>
    <row r="30" spans="1:15">
      <c r="A30" s="3">
        <v>0</v>
      </c>
      <c r="B30" s="4">
        <v>0</v>
      </c>
      <c r="C30" s="4">
        <v>1.95122</v>
      </c>
      <c r="D30" s="4">
        <v>3.4146339999999999</v>
      </c>
    </row>
  </sheetData>
  <mergeCells count="2">
    <mergeCell ref="M15:N15"/>
    <mergeCell ref="M19:N19"/>
  </mergeCells>
  <conditionalFormatting sqref="M3:N3">
    <cfRule type="cellIs" dxfId="7" priority="3" operator="lessThan">
      <formula>$T3</formula>
    </cfRule>
  </conditionalFormatting>
  <conditionalFormatting sqref="M3:N3">
    <cfRule type="cellIs" dxfId="6" priority="2" operator="lessThan">
      <formula>$T3</formula>
    </cfRule>
  </conditionalFormatting>
  <conditionalFormatting sqref="M3:N3">
    <cfRule type="cellIs" dxfId="5" priority="1" operator="lessThan">
      <formula>$N3</formula>
    </cfRule>
  </conditionalFormatting>
  <conditionalFormatting sqref="M3:N3">
    <cfRule type="top10" dxfId="4" priority="4" bottom="1" rank="1"/>
    <cfRule type="expression" priority="5">
      <formula>"min"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A21E-70DE-47C0-9B79-6D95FAF31B83}">
  <sheetPr>
    <tabColor theme="9" tint="-0.499984740745262"/>
  </sheetPr>
  <dimension ref="A1:U50"/>
  <sheetViews>
    <sheetView workbookViewId="0">
      <selection activeCell="L2" sqref="L2:O3"/>
    </sheetView>
  </sheetViews>
  <sheetFormatPr defaultRowHeight="14.4"/>
  <cols>
    <col min="6" max="10" width="0" hidden="1" customWidth="1"/>
    <col min="14" max="14" width="12.21875" customWidth="1"/>
    <col min="15" max="15" width="30.109375" bestFit="1" customWidth="1"/>
    <col min="16" max="16" width="15.664062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O2" s="57" t="s">
        <v>39</v>
      </c>
    </row>
    <row r="3" spans="1:21" ht="15" thickBot="1">
      <c r="A3" s="3">
        <v>0</v>
      </c>
      <c r="B3" s="4">
        <v>0</v>
      </c>
      <c r="C3" s="4">
        <v>1.4634149999999999</v>
      </c>
      <c r="D3" s="4">
        <v>1.95122</v>
      </c>
      <c r="L3" s="52">
        <v>0</v>
      </c>
      <c r="M3" s="53">
        <f>SUM(C3,C6,C9,C12,C15,C18,C21,C24,C27,C30)/10</f>
        <v>2.5853659999999996</v>
      </c>
      <c r="N3" s="53">
        <f>SUM(D3,D6,D9,D12,D15,D18,D21,D24,D27,D30)/10</f>
        <v>3.609756</v>
      </c>
      <c r="O3" s="8">
        <f>(N3-M3)/N3*100</f>
        <v>28.378372388604667</v>
      </c>
    </row>
    <row r="4" spans="1:21" ht="15" thickBot="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  <c r="L5" s="58" t="s">
        <v>41</v>
      </c>
      <c r="M5" s="59"/>
    </row>
    <row r="6" spans="1:21">
      <c r="A6" s="3">
        <v>0</v>
      </c>
      <c r="B6" s="4">
        <v>0</v>
      </c>
      <c r="C6" s="4">
        <v>5.3658539999999997</v>
      </c>
      <c r="D6" s="4">
        <v>6.8292679999999999</v>
      </c>
      <c r="L6" s="11" t="s">
        <v>36</v>
      </c>
      <c r="M6" s="12"/>
      <c r="N6" s="12"/>
      <c r="O6" s="12"/>
      <c r="P6" s="13"/>
    </row>
    <row r="7" spans="1:21">
      <c r="A7" s="1" t="s">
        <v>3</v>
      </c>
      <c r="L7" s="14" t="s">
        <v>16</v>
      </c>
      <c r="M7" s="15"/>
      <c r="N7" s="15"/>
      <c r="O7" s="15"/>
      <c r="P7" s="16"/>
    </row>
    <row r="8" spans="1:21">
      <c r="A8" s="2"/>
      <c r="B8" s="2" t="s">
        <v>1</v>
      </c>
      <c r="C8" s="2">
        <v>1</v>
      </c>
      <c r="D8" s="2">
        <v>2</v>
      </c>
      <c r="L8" s="14" t="s">
        <v>17</v>
      </c>
      <c r="M8" s="15"/>
      <c r="N8" s="20"/>
      <c r="O8" s="20"/>
      <c r="P8" s="16"/>
    </row>
    <row r="9" spans="1:21" ht="15" thickBot="1">
      <c r="A9" s="3">
        <v>0</v>
      </c>
      <c r="B9" s="4">
        <v>0</v>
      </c>
      <c r="C9" s="4">
        <v>1.95122</v>
      </c>
      <c r="D9" s="4">
        <v>2.4390239999999999</v>
      </c>
      <c r="L9" s="17"/>
      <c r="M9" s="18"/>
      <c r="N9" s="21"/>
      <c r="O9" s="21"/>
      <c r="P9" s="19"/>
    </row>
    <row r="10" spans="1:21" ht="15" thickBot="1">
      <c r="A10" s="1" t="s">
        <v>4</v>
      </c>
      <c r="L10" s="60" t="s">
        <v>32</v>
      </c>
    </row>
    <row r="11" spans="1:21">
      <c r="A11" s="2"/>
      <c r="B11" s="2" t="s">
        <v>1</v>
      </c>
      <c r="C11" s="2">
        <v>1</v>
      </c>
      <c r="D11" s="2">
        <v>2</v>
      </c>
      <c r="L11" s="49" t="s">
        <v>22</v>
      </c>
      <c r="M11" s="49" t="s">
        <v>23</v>
      </c>
      <c r="N11" s="49" t="s">
        <v>24</v>
      </c>
      <c r="O11" s="49" t="s">
        <v>25</v>
      </c>
      <c r="P11" s="49" t="s">
        <v>26</v>
      </c>
      <c r="Q11" s="49" t="s">
        <v>27</v>
      </c>
      <c r="R11" s="49" t="s">
        <v>28</v>
      </c>
      <c r="S11" s="49" t="s">
        <v>29</v>
      </c>
      <c r="T11" s="49" t="s">
        <v>30</v>
      </c>
      <c r="U11" s="49" t="s">
        <v>31</v>
      </c>
    </row>
    <row r="12" spans="1:21" ht="15" thickBot="1">
      <c r="A12" s="3">
        <v>0</v>
      </c>
      <c r="B12" s="4">
        <v>0</v>
      </c>
      <c r="C12" s="4">
        <v>2.9268290000000001</v>
      </c>
      <c r="D12" s="4">
        <v>3.4146339999999999</v>
      </c>
    </row>
    <row r="13" spans="1:21" ht="15" thickBot="1">
      <c r="A13" s="1" t="s">
        <v>5</v>
      </c>
      <c r="M13" s="188" t="s">
        <v>43</v>
      </c>
      <c r="N13" s="189"/>
    </row>
    <row r="14" spans="1:21" ht="15" thickBot="1">
      <c r="A14" s="2"/>
      <c r="B14" s="2" t="s">
        <v>1</v>
      </c>
      <c r="C14" s="2">
        <v>1</v>
      </c>
      <c r="D14" s="2">
        <v>2</v>
      </c>
      <c r="L14" s="61" t="s">
        <v>13</v>
      </c>
      <c r="M14" s="62" t="s">
        <v>37</v>
      </c>
      <c r="N14" s="63" t="s">
        <v>38</v>
      </c>
      <c r="O14" s="63" t="s">
        <v>42</v>
      </c>
    </row>
    <row r="15" spans="1:21" ht="15" thickBot="1">
      <c r="A15" s="3">
        <v>0</v>
      </c>
      <c r="B15" s="4">
        <v>0</v>
      </c>
      <c r="C15" s="4">
        <v>1.95122</v>
      </c>
      <c r="D15" s="4">
        <v>4.390244</v>
      </c>
      <c r="L15" s="64">
        <v>0</v>
      </c>
      <c r="M15" s="65">
        <f>M3</f>
        <v>2.5853659999999996</v>
      </c>
      <c r="N15" s="66">
        <f>N3</f>
        <v>3.609756</v>
      </c>
      <c r="O15" s="66">
        <f>O3</f>
        <v>28.378372388604667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  <row r="31" spans="1:4">
      <c r="A31" s="1"/>
    </row>
    <row r="32" spans="1:4">
      <c r="A32" s="68"/>
    </row>
    <row r="33" spans="1:4">
      <c r="A33" s="68"/>
    </row>
    <row r="34" spans="1:4">
      <c r="A34" s="2"/>
      <c r="B34" s="2"/>
      <c r="C34" s="2"/>
      <c r="D34" s="2"/>
    </row>
    <row r="35" spans="1:4">
      <c r="A35" s="3"/>
      <c r="B35" s="4"/>
      <c r="C35" s="4"/>
      <c r="D35" s="4"/>
    </row>
    <row r="36" spans="1:4">
      <c r="A36" s="1"/>
    </row>
    <row r="37" spans="1:4">
      <c r="A37" s="68"/>
    </row>
    <row r="38" spans="1:4">
      <c r="A38" s="68"/>
    </row>
    <row r="39" spans="1:4">
      <c r="A39" s="2"/>
      <c r="B39" s="2"/>
      <c r="C39" s="2"/>
      <c r="D39" s="2"/>
    </row>
    <row r="40" spans="1:4">
      <c r="A40" s="3"/>
      <c r="B40" s="4"/>
      <c r="C40" s="4"/>
      <c r="D40" s="4"/>
    </row>
    <row r="41" spans="1:4">
      <c r="A41" s="1"/>
    </row>
    <row r="42" spans="1:4">
      <c r="A42" s="68"/>
    </row>
    <row r="43" spans="1:4">
      <c r="A43" s="68"/>
    </row>
    <row r="44" spans="1:4">
      <c r="A44" s="2"/>
      <c r="B44" s="2"/>
      <c r="C44" s="2"/>
      <c r="D44" s="2"/>
    </row>
    <row r="45" spans="1:4">
      <c r="A45" s="3"/>
      <c r="B45" s="4"/>
      <c r="C45" s="4"/>
      <c r="D45" s="4"/>
    </row>
    <row r="46" spans="1:4">
      <c r="A46" s="1"/>
    </row>
    <row r="47" spans="1:4">
      <c r="A47" s="68"/>
    </row>
    <row r="48" spans="1:4">
      <c r="A48" s="68"/>
    </row>
    <row r="49" spans="1:4">
      <c r="A49" s="2"/>
      <c r="B49" s="2"/>
      <c r="C49" s="2"/>
      <c r="D49" s="2"/>
    </row>
    <row r="50" spans="1:4">
      <c r="A50" s="3"/>
      <c r="B50" s="4"/>
      <c r="C50" s="4"/>
      <c r="D50" s="4"/>
    </row>
  </sheetData>
  <mergeCells count="1">
    <mergeCell ref="M13:N13"/>
  </mergeCells>
  <conditionalFormatting sqref="M3:N3">
    <cfRule type="cellIs" dxfId="3" priority="3" operator="lessThan">
      <formula>$T3</formula>
    </cfRule>
  </conditionalFormatting>
  <conditionalFormatting sqref="M3:N3">
    <cfRule type="cellIs" dxfId="2" priority="2" operator="lessThan">
      <formula>$T3</formula>
    </cfRule>
  </conditionalFormatting>
  <conditionalFormatting sqref="M3:N3">
    <cfRule type="cellIs" dxfId="1" priority="1" operator="lessThan">
      <formula>$N3</formula>
    </cfRule>
  </conditionalFormatting>
  <conditionalFormatting sqref="M3:N3">
    <cfRule type="top10" dxfId="0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5CCA-D120-4C56-AC04-76A8EF59B264}">
  <sheetPr>
    <tabColor theme="9" tint="-0.499984740745262"/>
  </sheetPr>
  <dimension ref="A1:AD100"/>
  <sheetViews>
    <sheetView topLeftCell="L1" workbookViewId="0">
      <selection activeCell="W12" sqref="W12:AD12"/>
    </sheetView>
  </sheetViews>
  <sheetFormatPr defaultRowHeight="14.4"/>
  <sheetData>
    <row r="1" spans="1:30" ht="15" thickBot="1">
      <c r="A1" s="1" t="s">
        <v>0</v>
      </c>
      <c r="L1" s="25" t="s">
        <v>14</v>
      </c>
      <c r="M1" s="26">
        <v>1</v>
      </c>
      <c r="N1" s="27">
        <v>2</v>
      </c>
      <c r="O1" s="27">
        <v>3</v>
      </c>
      <c r="P1" s="27">
        <v>4</v>
      </c>
      <c r="Q1" s="27">
        <v>5</v>
      </c>
      <c r="R1" s="27">
        <v>6</v>
      </c>
      <c r="S1" s="27">
        <v>7</v>
      </c>
      <c r="T1" s="27">
        <v>8</v>
      </c>
      <c r="U1" s="28" t="s">
        <v>15</v>
      </c>
      <c r="W1" s="36">
        <v>1</v>
      </c>
      <c r="X1" s="37">
        <v>2</v>
      </c>
      <c r="Y1" s="37">
        <v>3</v>
      </c>
      <c r="Z1" s="37">
        <v>4</v>
      </c>
      <c r="AA1" s="37">
        <v>5</v>
      </c>
      <c r="AB1" s="37">
        <v>6</v>
      </c>
      <c r="AC1" s="37">
        <v>7</v>
      </c>
      <c r="AD1" s="38">
        <v>8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L2" s="22">
        <v>0</v>
      </c>
      <c r="M2" s="7">
        <f>SUM(C2,C12,C22,C42,C52,C62,C72,C82,C92)/10</f>
        <v>0.9</v>
      </c>
      <c r="N2">
        <f t="shared" ref="N2:U9" si="0">SUM(D2,D12,D22,D42,D52,D62,D72,D82,D92)/10</f>
        <v>1.8</v>
      </c>
      <c r="O2">
        <f t="shared" si="0"/>
        <v>2.7</v>
      </c>
      <c r="P2">
        <f t="shared" si="0"/>
        <v>3.6</v>
      </c>
      <c r="Q2">
        <f t="shared" si="0"/>
        <v>4.5</v>
      </c>
      <c r="R2">
        <f t="shared" si="0"/>
        <v>5.4</v>
      </c>
      <c r="S2">
        <f t="shared" si="0"/>
        <v>6.3</v>
      </c>
      <c r="T2">
        <f t="shared" si="0"/>
        <v>7.2</v>
      </c>
      <c r="U2" s="23">
        <f>SUM(K2,K12,K22,K42,K52,K62,K72,K82,K92)/10</f>
        <v>6.3</v>
      </c>
      <c r="W2" s="31">
        <f>$U2-M2</f>
        <v>5.3999999999999995</v>
      </c>
      <c r="X2" s="30">
        <f t="shared" ref="X2:AD9" si="1">$U2-N2</f>
        <v>4.5</v>
      </c>
      <c r="Y2" s="30">
        <f t="shared" si="1"/>
        <v>3.5999999999999996</v>
      </c>
      <c r="Z2" s="30">
        <f t="shared" si="1"/>
        <v>2.6999999999999997</v>
      </c>
      <c r="AA2" s="30">
        <f t="shared" si="1"/>
        <v>1.7999999999999998</v>
      </c>
      <c r="AB2" s="30">
        <f t="shared" si="1"/>
        <v>0.89999999999999947</v>
      </c>
      <c r="AC2" s="30">
        <f t="shared" si="1"/>
        <v>0</v>
      </c>
      <c r="AD2" s="32">
        <f t="shared" si="1"/>
        <v>-0.90000000000000036</v>
      </c>
    </row>
    <row r="3" spans="1:30">
      <c r="A3" s="3">
        <v>0</v>
      </c>
      <c r="B3" s="4">
        <v>0</v>
      </c>
      <c r="C3" s="4">
        <v>3.9</v>
      </c>
      <c r="D3" s="4">
        <v>3.9</v>
      </c>
      <c r="E3" s="4">
        <v>3.9</v>
      </c>
      <c r="F3" s="4">
        <v>5.37</v>
      </c>
      <c r="G3" s="4">
        <v>4.3899999999999997</v>
      </c>
      <c r="H3" s="4">
        <v>4.88</v>
      </c>
      <c r="I3" s="4">
        <v>4.3899999999999997</v>
      </c>
      <c r="J3" s="4">
        <v>2.93</v>
      </c>
      <c r="K3" s="4">
        <v>4.3899999999999997</v>
      </c>
      <c r="L3" s="22">
        <v>2</v>
      </c>
      <c r="M3" s="7">
        <f t="shared" ref="M3:M9" si="2">SUM(C3,C13,C23,C43,C53,C63,C73,C83,C93)/10</f>
        <v>4.3899999999999997</v>
      </c>
      <c r="N3">
        <f t="shared" si="0"/>
        <v>4.5349999999999993</v>
      </c>
      <c r="O3">
        <f t="shared" si="0"/>
        <v>4.0010000000000003</v>
      </c>
      <c r="P3">
        <f t="shared" si="0"/>
        <v>4.488999999999999</v>
      </c>
      <c r="Q3">
        <f t="shared" si="0"/>
        <v>4.3419999999999996</v>
      </c>
      <c r="R3">
        <f t="shared" si="0"/>
        <v>4.1470000000000002</v>
      </c>
      <c r="S3">
        <f t="shared" si="0"/>
        <v>4.83</v>
      </c>
      <c r="T3">
        <f t="shared" si="0"/>
        <v>4.4859999999999998</v>
      </c>
      <c r="U3" s="23">
        <f t="shared" si="0"/>
        <v>4.048</v>
      </c>
      <c r="W3" s="31">
        <f t="shared" ref="W3:X9" si="3">$U3-M3</f>
        <v>-0.34199999999999964</v>
      </c>
      <c r="X3" s="30">
        <f>$U3-N3</f>
        <v>-0.48699999999999921</v>
      </c>
      <c r="Y3" s="30">
        <f t="shared" si="1"/>
        <v>4.6999999999999709E-2</v>
      </c>
      <c r="Z3" s="30">
        <f t="shared" si="1"/>
        <v>-0.44099999999999895</v>
      </c>
      <c r="AA3" s="30">
        <f t="shared" si="1"/>
        <v>-0.29399999999999959</v>
      </c>
      <c r="AB3" s="30">
        <f t="shared" si="1"/>
        <v>-9.9000000000000199E-2</v>
      </c>
      <c r="AC3" s="30">
        <f t="shared" si="1"/>
        <v>-0.78200000000000003</v>
      </c>
      <c r="AD3" s="32">
        <f t="shared" si="1"/>
        <v>-0.43799999999999972</v>
      </c>
    </row>
    <row r="4" spans="1:30">
      <c r="A4" s="3">
        <v>1</v>
      </c>
      <c r="B4" s="4">
        <v>2</v>
      </c>
      <c r="C4" s="4">
        <v>2.93</v>
      </c>
      <c r="D4" s="4">
        <v>2.44</v>
      </c>
      <c r="E4" s="4">
        <v>3.41</v>
      </c>
      <c r="F4" s="4">
        <v>4.88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L4" s="22">
        <v>5</v>
      </c>
      <c r="M4" s="7">
        <f t="shared" si="2"/>
        <v>3.8049999999999997</v>
      </c>
      <c r="N4">
        <f t="shared" si="0"/>
        <v>4.1959999999999997</v>
      </c>
      <c r="O4">
        <f t="shared" si="0"/>
        <v>3.9510000000000005</v>
      </c>
      <c r="P4">
        <f t="shared" si="0"/>
        <v>4.5849999999999991</v>
      </c>
      <c r="Q4">
        <f t="shared" si="0"/>
        <v>4.3410000000000002</v>
      </c>
      <c r="R4">
        <f t="shared" si="0"/>
        <v>3.8069999999999999</v>
      </c>
      <c r="S4">
        <f t="shared" si="0"/>
        <v>5.024</v>
      </c>
      <c r="T4">
        <f t="shared" si="0"/>
        <v>4.9269999999999996</v>
      </c>
      <c r="U4" s="23">
        <f t="shared" si="0"/>
        <v>4.5860000000000003</v>
      </c>
      <c r="W4" s="31">
        <f t="shared" si="3"/>
        <v>0.78100000000000058</v>
      </c>
      <c r="X4" s="30">
        <f t="shared" si="3"/>
        <v>0.39000000000000057</v>
      </c>
      <c r="Y4" s="30">
        <f t="shared" si="1"/>
        <v>0.63499999999999979</v>
      </c>
      <c r="Z4" s="30">
        <f t="shared" si="1"/>
        <v>1.0000000000012221E-3</v>
      </c>
      <c r="AA4" s="30">
        <f t="shared" si="1"/>
        <v>0.24500000000000011</v>
      </c>
      <c r="AB4" s="30">
        <f t="shared" si="1"/>
        <v>0.77900000000000036</v>
      </c>
      <c r="AC4" s="30">
        <f t="shared" si="1"/>
        <v>-0.43799999999999972</v>
      </c>
      <c r="AD4" s="32">
        <f t="shared" si="1"/>
        <v>-0.3409999999999993</v>
      </c>
    </row>
    <row r="5" spans="1:30">
      <c r="A5" s="3">
        <v>2</v>
      </c>
      <c r="B5" s="4">
        <v>5</v>
      </c>
      <c r="C5" s="4">
        <v>4.3899999999999997</v>
      </c>
      <c r="D5" s="4">
        <v>2.93</v>
      </c>
      <c r="E5" s="4">
        <v>1.46</v>
      </c>
      <c r="F5" s="4">
        <v>5.37</v>
      </c>
      <c r="G5" s="4">
        <v>5.85</v>
      </c>
      <c r="H5" s="4">
        <v>4.88</v>
      </c>
      <c r="I5" s="4">
        <v>4.88</v>
      </c>
      <c r="J5" s="4">
        <v>4.88</v>
      </c>
      <c r="K5" s="4">
        <v>4.88</v>
      </c>
      <c r="L5" s="22">
        <v>10</v>
      </c>
      <c r="M5" s="7">
        <f t="shared" si="2"/>
        <v>4.3409999999999993</v>
      </c>
      <c r="N5">
        <f t="shared" si="0"/>
        <v>4.3420000000000005</v>
      </c>
      <c r="O5">
        <f t="shared" si="0"/>
        <v>4.1940000000000008</v>
      </c>
      <c r="P5">
        <f t="shared" si="0"/>
        <v>4.7309999999999999</v>
      </c>
      <c r="Q5">
        <f t="shared" si="0"/>
        <v>4.536999999999999</v>
      </c>
      <c r="R5">
        <f t="shared" si="0"/>
        <v>4.4879999999999995</v>
      </c>
      <c r="S5">
        <f t="shared" si="0"/>
        <v>5.1229999999999993</v>
      </c>
      <c r="T5">
        <f t="shared" si="0"/>
        <v>5.0739999999999998</v>
      </c>
      <c r="U5" s="23">
        <f t="shared" si="0"/>
        <v>4.6339999999999995</v>
      </c>
      <c r="W5" s="31">
        <f t="shared" si="3"/>
        <v>0.29300000000000015</v>
      </c>
      <c r="X5" s="30">
        <f t="shared" si="3"/>
        <v>0.29199999999999893</v>
      </c>
      <c r="Y5" s="30">
        <f t="shared" si="1"/>
        <v>0.43999999999999861</v>
      </c>
      <c r="Z5" s="30">
        <f t="shared" si="1"/>
        <v>-9.7000000000000419E-2</v>
      </c>
      <c r="AA5" s="30">
        <f t="shared" si="1"/>
        <v>9.7000000000000419E-2</v>
      </c>
      <c r="AB5" s="30">
        <f t="shared" si="1"/>
        <v>0.14599999999999991</v>
      </c>
      <c r="AC5" s="30">
        <f t="shared" si="1"/>
        <v>-0.48899999999999988</v>
      </c>
      <c r="AD5" s="32">
        <f t="shared" si="1"/>
        <v>-0.44000000000000039</v>
      </c>
    </row>
    <row r="6" spans="1:30">
      <c r="A6" s="3">
        <v>3</v>
      </c>
      <c r="B6" s="4">
        <v>10</v>
      </c>
      <c r="C6" s="4">
        <v>3.9</v>
      </c>
      <c r="D6" s="4">
        <v>3.9</v>
      </c>
      <c r="E6" s="4">
        <v>3.9</v>
      </c>
      <c r="F6" s="4">
        <v>3.41</v>
      </c>
      <c r="G6" s="4">
        <v>3.41</v>
      </c>
      <c r="H6" s="4">
        <v>3.9</v>
      </c>
      <c r="I6" s="4">
        <v>3.41</v>
      </c>
      <c r="J6" s="4">
        <v>3.41</v>
      </c>
      <c r="K6" s="4">
        <v>4.88</v>
      </c>
      <c r="L6" s="22">
        <v>20</v>
      </c>
      <c r="M6" s="7">
        <f t="shared" si="2"/>
        <v>4.4869999999999992</v>
      </c>
      <c r="N6">
        <f t="shared" si="0"/>
        <v>4.4870000000000001</v>
      </c>
      <c r="O6">
        <f t="shared" si="0"/>
        <v>4.6820000000000004</v>
      </c>
      <c r="P6">
        <f t="shared" si="0"/>
        <v>4.6339999999999986</v>
      </c>
      <c r="Q6">
        <f t="shared" si="0"/>
        <v>4.5839999999999996</v>
      </c>
      <c r="R6">
        <f t="shared" si="0"/>
        <v>4.6820000000000004</v>
      </c>
      <c r="S6">
        <f t="shared" si="0"/>
        <v>4.8780000000000001</v>
      </c>
      <c r="T6">
        <f t="shared" si="0"/>
        <v>4.6319999999999997</v>
      </c>
      <c r="U6" s="23">
        <f t="shared" si="0"/>
        <v>4.7300000000000004</v>
      </c>
      <c r="W6" s="31">
        <f t="shared" si="3"/>
        <v>0.24300000000000122</v>
      </c>
      <c r="X6" s="30">
        <f t="shared" si="3"/>
        <v>0.24300000000000033</v>
      </c>
      <c r="Y6" s="30">
        <f t="shared" si="1"/>
        <v>4.8000000000000043E-2</v>
      </c>
      <c r="Z6" s="30">
        <f t="shared" si="1"/>
        <v>9.6000000000001862E-2</v>
      </c>
      <c r="AA6" s="30">
        <f t="shared" si="1"/>
        <v>0.1460000000000008</v>
      </c>
      <c r="AB6" s="30">
        <f t="shared" si="1"/>
        <v>4.8000000000000043E-2</v>
      </c>
      <c r="AC6" s="30">
        <f t="shared" si="1"/>
        <v>-0.14799999999999969</v>
      </c>
      <c r="AD6" s="32">
        <f t="shared" si="1"/>
        <v>9.8000000000000753E-2</v>
      </c>
    </row>
    <row r="7" spans="1:30">
      <c r="A7" s="3">
        <v>4</v>
      </c>
      <c r="B7" s="4">
        <v>20</v>
      </c>
      <c r="C7" s="4">
        <v>4.3899999999999997</v>
      </c>
      <c r="D7" s="4">
        <v>4.3899999999999997</v>
      </c>
      <c r="E7" s="4">
        <v>3.9</v>
      </c>
      <c r="F7" s="4">
        <v>3.9</v>
      </c>
      <c r="G7" s="4">
        <v>4.3899999999999997</v>
      </c>
      <c r="H7" s="4">
        <v>3.9</v>
      </c>
      <c r="I7" s="4">
        <v>5.85</v>
      </c>
      <c r="J7" s="4">
        <v>5.37</v>
      </c>
      <c r="K7" s="4">
        <v>6.34</v>
      </c>
      <c r="L7" s="22">
        <v>30</v>
      </c>
      <c r="M7" s="7">
        <f t="shared" si="2"/>
        <v>4.9749999999999996</v>
      </c>
      <c r="N7">
        <f t="shared" si="0"/>
        <v>5.8519999999999985</v>
      </c>
      <c r="O7">
        <f t="shared" si="0"/>
        <v>5.2189999999999994</v>
      </c>
      <c r="P7">
        <f t="shared" si="0"/>
        <v>5.1209999999999987</v>
      </c>
      <c r="Q7">
        <f t="shared" si="0"/>
        <v>5.0250000000000004</v>
      </c>
      <c r="R7">
        <f t="shared" si="0"/>
        <v>5.4629999999999992</v>
      </c>
      <c r="S7">
        <f t="shared" si="0"/>
        <v>5.9510000000000005</v>
      </c>
      <c r="T7">
        <f t="shared" si="0"/>
        <v>6.8780000000000001</v>
      </c>
      <c r="U7" s="23">
        <f t="shared" si="0"/>
        <v>5.4619999999999997</v>
      </c>
      <c r="W7" s="31">
        <f t="shared" si="3"/>
        <v>0.4870000000000001</v>
      </c>
      <c r="X7" s="30">
        <f t="shared" si="3"/>
        <v>-0.38999999999999879</v>
      </c>
      <c r="Y7" s="30">
        <f t="shared" si="1"/>
        <v>0.24300000000000033</v>
      </c>
      <c r="Z7" s="30">
        <f t="shared" si="1"/>
        <v>0.34100000000000108</v>
      </c>
      <c r="AA7" s="30">
        <f t="shared" si="1"/>
        <v>0.43699999999999939</v>
      </c>
      <c r="AB7" s="30">
        <f t="shared" si="1"/>
        <v>-9.9999999999944578E-4</v>
      </c>
      <c r="AC7" s="30">
        <f t="shared" si="1"/>
        <v>-0.48900000000000077</v>
      </c>
      <c r="AD7" s="32">
        <f t="shared" si="1"/>
        <v>-1.4160000000000004</v>
      </c>
    </row>
    <row r="8" spans="1:30">
      <c r="A8" s="3">
        <v>5</v>
      </c>
      <c r="B8" s="4">
        <v>30</v>
      </c>
      <c r="C8" s="4">
        <v>2.93</v>
      </c>
      <c r="D8" s="4">
        <v>3.41</v>
      </c>
      <c r="E8" s="4">
        <v>4.3899999999999997</v>
      </c>
      <c r="F8" s="4">
        <v>5.85</v>
      </c>
      <c r="G8" s="4">
        <v>5.37</v>
      </c>
      <c r="H8" s="4">
        <v>4.88</v>
      </c>
      <c r="I8" s="4">
        <v>2.44</v>
      </c>
      <c r="J8" s="4">
        <v>4.88</v>
      </c>
      <c r="K8" s="4">
        <v>4.88</v>
      </c>
      <c r="L8" s="22">
        <v>40</v>
      </c>
      <c r="M8" s="7">
        <f t="shared" si="2"/>
        <v>5.2200000000000006</v>
      </c>
      <c r="N8">
        <f t="shared" si="0"/>
        <v>5.9509999999999996</v>
      </c>
      <c r="O8">
        <f t="shared" si="0"/>
        <v>6</v>
      </c>
      <c r="P8">
        <f t="shared" si="0"/>
        <v>6.39</v>
      </c>
      <c r="Q8">
        <f t="shared" si="0"/>
        <v>6.6339999999999986</v>
      </c>
      <c r="R8">
        <f t="shared" si="0"/>
        <v>6.4869999999999992</v>
      </c>
      <c r="S8">
        <f t="shared" si="0"/>
        <v>6.0009999999999994</v>
      </c>
      <c r="T8">
        <f t="shared" si="0"/>
        <v>6.6340000000000003</v>
      </c>
      <c r="U8" s="23">
        <f t="shared" si="0"/>
        <v>6.9259999999999993</v>
      </c>
      <c r="W8" s="31">
        <f t="shared" si="3"/>
        <v>1.7059999999999986</v>
      </c>
      <c r="X8" s="30">
        <f t="shared" si="3"/>
        <v>0.97499999999999964</v>
      </c>
      <c r="Y8" s="30">
        <f t="shared" si="1"/>
        <v>0.92599999999999927</v>
      </c>
      <c r="Z8" s="30">
        <f t="shared" si="1"/>
        <v>0.53599999999999959</v>
      </c>
      <c r="AA8" s="30">
        <f t="shared" si="1"/>
        <v>0.2920000000000007</v>
      </c>
      <c r="AB8" s="30">
        <f t="shared" si="1"/>
        <v>0.43900000000000006</v>
      </c>
      <c r="AC8" s="30">
        <f t="shared" si="1"/>
        <v>0.92499999999999982</v>
      </c>
      <c r="AD8" s="32">
        <f t="shared" si="1"/>
        <v>0.29199999999999893</v>
      </c>
    </row>
    <row r="9" spans="1:30" ht="15" thickBot="1">
      <c r="A9" s="3">
        <v>6</v>
      </c>
      <c r="B9" s="4">
        <v>40</v>
      </c>
      <c r="C9" s="4">
        <v>12.68</v>
      </c>
      <c r="D9" s="4">
        <v>5.85</v>
      </c>
      <c r="E9" s="4">
        <v>12.68</v>
      </c>
      <c r="F9" s="4">
        <v>5.85</v>
      </c>
      <c r="G9" s="4">
        <v>12.68</v>
      </c>
      <c r="H9" s="4">
        <v>5.85</v>
      </c>
      <c r="I9" s="4">
        <v>5.85</v>
      </c>
      <c r="J9" s="4">
        <v>5.85</v>
      </c>
      <c r="K9" s="4">
        <v>5.85</v>
      </c>
      <c r="L9" s="22">
        <v>50</v>
      </c>
      <c r="M9" s="7">
        <f t="shared" si="2"/>
        <v>8.6810000000000009</v>
      </c>
      <c r="N9">
        <f t="shared" si="0"/>
        <v>8.9269999999999978</v>
      </c>
      <c r="O9">
        <f t="shared" si="0"/>
        <v>9.3649999999999984</v>
      </c>
      <c r="P9">
        <f>SUM(F9,F19,F29,F49,F59,F69,F79,F89,F99)/10</f>
        <v>8.7309999999999981</v>
      </c>
      <c r="Q9">
        <f t="shared" si="0"/>
        <v>10.388999999999999</v>
      </c>
      <c r="R9">
        <f t="shared" si="0"/>
        <v>8.8269999999999982</v>
      </c>
      <c r="S9">
        <f t="shared" si="0"/>
        <v>8.3389999999999986</v>
      </c>
      <c r="T9">
        <f t="shared" si="0"/>
        <v>8.7309999999999981</v>
      </c>
      <c r="U9" s="23">
        <f t="shared" si="0"/>
        <v>9.4619999999999997</v>
      </c>
      <c r="W9" s="31">
        <f t="shared" si="3"/>
        <v>0.78099999999999881</v>
      </c>
      <c r="X9" s="30">
        <f t="shared" si="3"/>
        <v>0.53500000000000192</v>
      </c>
      <c r="Y9" s="30">
        <f t="shared" si="1"/>
        <v>9.7000000000001307E-2</v>
      </c>
      <c r="Z9" s="30">
        <f t="shared" si="1"/>
        <v>0.73100000000000165</v>
      </c>
      <c r="AA9" s="30">
        <f t="shared" si="1"/>
        <v>-0.9269999999999996</v>
      </c>
      <c r="AB9" s="30">
        <f t="shared" si="1"/>
        <v>0.63500000000000156</v>
      </c>
      <c r="AC9" s="30">
        <f t="shared" si="1"/>
        <v>1.1230000000000011</v>
      </c>
      <c r="AD9" s="32">
        <f t="shared" si="1"/>
        <v>0.73100000000000165</v>
      </c>
    </row>
    <row r="10" spans="1:30" ht="15" thickBot="1">
      <c r="A10" s="3">
        <v>7</v>
      </c>
      <c r="B10" s="4">
        <v>50</v>
      </c>
      <c r="C10" s="4">
        <v>23.9</v>
      </c>
      <c r="D10" s="4">
        <v>9.27</v>
      </c>
      <c r="E10" s="4">
        <v>14.15</v>
      </c>
      <c r="F10" s="4">
        <v>24.39</v>
      </c>
      <c r="G10" s="4">
        <v>4.88</v>
      </c>
      <c r="H10" s="4">
        <v>18.54</v>
      </c>
      <c r="I10" s="4">
        <v>16.59</v>
      </c>
      <c r="J10" s="4">
        <v>18.54</v>
      </c>
      <c r="K10" s="4">
        <v>4.88</v>
      </c>
      <c r="L10" s="24"/>
      <c r="M10" s="142" t="s">
        <v>20</v>
      </c>
      <c r="N10" s="143"/>
      <c r="O10" s="143"/>
      <c r="P10" s="143"/>
      <c r="Q10" s="143"/>
      <c r="R10" s="143"/>
      <c r="S10" s="143"/>
      <c r="T10" s="143"/>
      <c r="U10" s="144"/>
      <c r="W10" s="31"/>
      <c r="X10" s="30"/>
      <c r="Y10" s="30"/>
      <c r="Z10" s="30"/>
      <c r="AA10" s="30"/>
      <c r="AB10" s="30"/>
      <c r="AC10" s="30"/>
      <c r="AD10" s="32"/>
    </row>
    <row r="11" spans="1:30" ht="15" thickBot="1">
      <c r="A11" s="1" t="s">
        <v>2</v>
      </c>
      <c r="W11" s="33">
        <f>SUM(W2:W7)/6</f>
        <v>1.1436666666666671</v>
      </c>
      <c r="X11" s="34">
        <f t="shared" ref="X11:AD11" si="4">SUM(X2:X7)/6</f>
        <v>0.75800000000000034</v>
      </c>
      <c r="Y11" s="34">
        <f t="shared" si="4"/>
        <v>0.83549999999999969</v>
      </c>
      <c r="Z11" s="34">
        <f t="shared" si="4"/>
        <v>0.43333333333333407</v>
      </c>
      <c r="AA11" s="34">
        <f t="shared" si="4"/>
        <v>0.40516666666666684</v>
      </c>
      <c r="AB11" s="34">
        <f t="shared" si="4"/>
        <v>0.29550000000000004</v>
      </c>
      <c r="AC11" s="34">
        <f t="shared" si="4"/>
        <v>-0.39100000000000001</v>
      </c>
      <c r="AD11" s="35">
        <f t="shared" si="4"/>
        <v>-0.57283333333333319</v>
      </c>
    </row>
    <row r="12" spans="1:30" ht="15" thickBot="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M12" s="139" t="s">
        <v>18</v>
      </c>
      <c r="N12" s="140"/>
      <c r="O12" s="140"/>
      <c r="P12" s="140"/>
      <c r="Q12" s="141"/>
      <c r="W12" s="145" t="s">
        <v>21</v>
      </c>
      <c r="X12" s="146"/>
      <c r="Y12" s="146"/>
      <c r="Z12" s="146"/>
      <c r="AA12" s="146"/>
      <c r="AB12" s="146"/>
      <c r="AC12" s="146"/>
      <c r="AD12" s="147"/>
    </row>
    <row r="13" spans="1:30">
      <c r="A13" s="3">
        <v>0</v>
      </c>
      <c r="B13" s="4">
        <v>0</v>
      </c>
      <c r="C13" s="4">
        <v>5.85</v>
      </c>
      <c r="D13" s="4">
        <v>5.85</v>
      </c>
      <c r="E13" s="4">
        <v>7.32</v>
      </c>
      <c r="F13" s="4">
        <v>6.83</v>
      </c>
      <c r="G13" s="4">
        <v>6.83</v>
      </c>
      <c r="H13" s="4">
        <v>6.34</v>
      </c>
      <c r="I13" s="4">
        <v>6.34</v>
      </c>
      <c r="J13" s="4">
        <v>8.2899999999999991</v>
      </c>
      <c r="K13" s="4">
        <v>6.83</v>
      </c>
      <c r="M13" s="11" t="s">
        <v>19</v>
      </c>
      <c r="N13" s="12"/>
      <c r="O13" s="12"/>
      <c r="P13" s="12"/>
      <c r="Q13" s="13"/>
    </row>
    <row r="14" spans="1:30">
      <c r="A14" s="3">
        <v>1</v>
      </c>
      <c r="B14" s="4">
        <v>2</v>
      </c>
      <c r="C14" s="4">
        <v>5.85</v>
      </c>
      <c r="D14" s="4">
        <v>5.85</v>
      </c>
      <c r="E14" s="4">
        <v>5.85</v>
      </c>
      <c r="F14" s="4">
        <v>8.2899999999999991</v>
      </c>
      <c r="G14" s="4">
        <v>7.8</v>
      </c>
      <c r="H14" s="4">
        <v>5.37</v>
      </c>
      <c r="I14" s="4">
        <v>7.8</v>
      </c>
      <c r="J14" s="4">
        <v>7.8</v>
      </c>
      <c r="K14" s="4">
        <v>9.27</v>
      </c>
      <c r="M14" s="14" t="s">
        <v>16</v>
      </c>
      <c r="N14" s="15"/>
      <c r="O14" s="15"/>
      <c r="P14" s="15"/>
      <c r="Q14" s="16"/>
    </row>
    <row r="15" spans="1:30">
      <c r="A15" s="3">
        <v>2</v>
      </c>
      <c r="B15" s="4">
        <v>5</v>
      </c>
      <c r="C15" s="4">
        <v>6.34</v>
      </c>
      <c r="D15" s="4">
        <v>6.83</v>
      </c>
      <c r="E15" s="4">
        <v>7.8</v>
      </c>
      <c r="F15" s="4">
        <v>7.8</v>
      </c>
      <c r="G15" s="4">
        <v>6.83</v>
      </c>
      <c r="H15" s="4">
        <v>6.34</v>
      </c>
      <c r="I15" s="4">
        <v>5.37</v>
      </c>
      <c r="J15" s="4">
        <v>9.76</v>
      </c>
      <c r="K15" s="4">
        <v>6.83</v>
      </c>
      <c r="M15" s="14" t="s">
        <v>17</v>
      </c>
      <c r="N15" s="15"/>
      <c r="O15" s="20"/>
      <c r="P15" s="20"/>
      <c r="Q15" s="16"/>
    </row>
    <row r="16" spans="1:30" ht="15" thickBot="1">
      <c r="A16" s="3">
        <v>3</v>
      </c>
      <c r="B16" s="4">
        <v>10</v>
      </c>
      <c r="C16" s="4">
        <v>8.2899999999999991</v>
      </c>
      <c r="D16" s="4">
        <v>7.8</v>
      </c>
      <c r="E16" s="4">
        <v>7.8</v>
      </c>
      <c r="F16" s="4">
        <v>8.2899999999999991</v>
      </c>
      <c r="G16" s="4">
        <v>7.8</v>
      </c>
      <c r="H16" s="4">
        <v>8.2899999999999991</v>
      </c>
      <c r="I16" s="4">
        <v>7.32</v>
      </c>
      <c r="J16" s="4">
        <v>7.8</v>
      </c>
      <c r="K16" s="4">
        <v>8.2899999999999991</v>
      </c>
      <c r="M16" s="17"/>
      <c r="N16" s="18"/>
      <c r="O16" s="21"/>
      <c r="P16" s="21"/>
      <c r="Q16" s="19"/>
    </row>
    <row r="17" spans="1:11">
      <c r="A17" s="3">
        <v>4</v>
      </c>
      <c r="B17" s="4">
        <v>20</v>
      </c>
      <c r="C17" s="4">
        <v>8.7799999999999994</v>
      </c>
      <c r="D17" s="4">
        <v>8.7799999999999994</v>
      </c>
      <c r="E17" s="4">
        <v>8.7799999999999994</v>
      </c>
      <c r="F17" s="4">
        <v>9.76</v>
      </c>
      <c r="G17" s="4">
        <v>9.76</v>
      </c>
      <c r="H17" s="4">
        <v>8.2899999999999991</v>
      </c>
      <c r="I17" s="4">
        <v>9.76</v>
      </c>
      <c r="J17" s="4">
        <v>10.73</v>
      </c>
      <c r="K17" s="4">
        <v>7.8</v>
      </c>
    </row>
    <row r="18" spans="1:11">
      <c r="A18" s="3">
        <v>5</v>
      </c>
      <c r="B18" s="4">
        <v>30</v>
      </c>
      <c r="C18" s="4">
        <v>8.7799999999999994</v>
      </c>
      <c r="D18" s="4">
        <v>8.2899999999999991</v>
      </c>
      <c r="E18" s="4">
        <v>8.2899999999999991</v>
      </c>
      <c r="F18" s="4">
        <v>8.7799999999999994</v>
      </c>
      <c r="G18" s="4">
        <v>9.76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14.63</v>
      </c>
      <c r="F19" s="4">
        <v>13.66</v>
      </c>
      <c r="G19" s="4">
        <v>12.68</v>
      </c>
      <c r="H19" s="4">
        <v>13.66</v>
      </c>
      <c r="I19" s="4">
        <v>13.66</v>
      </c>
      <c r="J19" s="4">
        <v>14.15</v>
      </c>
      <c r="K19" s="4">
        <v>14.15</v>
      </c>
    </row>
    <row r="20" spans="1:11">
      <c r="A20" s="3">
        <v>7</v>
      </c>
      <c r="B20" s="4">
        <v>50</v>
      </c>
      <c r="C20" s="4">
        <v>27.32</v>
      </c>
      <c r="D20" s="4">
        <v>23.41</v>
      </c>
      <c r="E20" s="4">
        <v>26.83</v>
      </c>
      <c r="F20" s="4">
        <v>23.41</v>
      </c>
      <c r="G20" s="4">
        <v>18.54</v>
      </c>
      <c r="H20" s="4">
        <v>25.37</v>
      </c>
      <c r="I20" s="4">
        <v>26.83</v>
      </c>
      <c r="J20" s="4">
        <v>26.83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5.85</v>
      </c>
      <c r="D23" s="4">
        <v>3.41</v>
      </c>
      <c r="E23" s="4">
        <v>3.41</v>
      </c>
      <c r="F23" s="4">
        <v>2.44</v>
      </c>
      <c r="G23" s="4">
        <v>3.9</v>
      </c>
      <c r="H23" s="4">
        <v>2.93</v>
      </c>
      <c r="I23" s="4">
        <v>2.44</v>
      </c>
      <c r="J23" s="4">
        <v>3.41</v>
      </c>
      <c r="K23" s="4">
        <v>4.3899999999999997</v>
      </c>
    </row>
    <row r="24" spans="1:11">
      <c r="A24" s="3">
        <v>1</v>
      </c>
      <c r="B24" s="4">
        <v>2</v>
      </c>
      <c r="C24" s="4">
        <v>4.88</v>
      </c>
      <c r="D24" s="4">
        <v>2.93</v>
      </c>
      <c r="E24" s="4">
        <v>2.93</v>
      </c>
      <c r="F24" s="4">
        <v>2.93</v>
      </c>
      <c r="G24" s="4">
        <v>4.88</v>
      </c>
      <c r="H24" s="4">
        <v>5.37</v>
      </c>
      <c r="I24" s="4">
        <v>4.88</v>
      </c>
      <c r="J24" s="4">
        <v>5.37</v>
      </c>
      <c r="K24" s="4">
        <v>5.85</v>
      </c>
    </row>
    <row r="25" spans="1:11">
      <c r="A25" s="3">
        <v>2</v>
      </c>
      <c r="B25" s="4">
        <v>5</v>
      </c>
      <c r="C25" s="4">
        <v>3.41</v>
      </c>
      <c r="D25" s="4">
        <v>3.41</v>
      </c>
      <c r="E25" s="4">
        <v>3.41</v>
      </c>
      <c r="F25" s="4">
        <v>2.44</v>
      </c>
      <c r="G25" s="4">
        <v>2.44</v>
      </c>
      <c r="H25" s="4">
        <v>1.95</v>
      </c>
      <c r="I25" s="4">
        <v>2.44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3.41</v>
      </c>
      <c r="D26" s="4">
        <v>4.88</v>
      </c>
      <c r="E26" s="4">
        <v>3.9</v>
      </c>
      <c r="F26" s="4">
        <v>1.95</v>
      </c>
      <c r="G26" s="4">
        <v>2.44</v>
      </c>
      <c r="H26" s="4">
        <v>3.41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5.85</v>
      </c>
      <c r="D27" s="4">
        <v>5.85</v>
      </c>
      <c r="E27" s="4">
        <v>6.83</v>
      </c>
      <c r="F27" s="4">
        <v>5.85</v>
      </c>
      <c r="G27" s="4">
        <v>2.44</v>
      </c>
      <c r="H27" s="4">
        <v>5.85</v>
      </c>
      <c r="I27" s="4">
        <v>5.37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4.88</v>
      </c>
      <c r="D28" s="4">
        <v>9.27</v>
      </c>
      <c r="E28" s="4">
        <v>7.8</v>
      </c>
      <c r="F28" s="4">
        <v>7.32</v>
      </c>
      <c r="G28" s="4">
        <v>8.2899999999999991</v>
      </c>
      <c r="H28" s="4">
        <v>8.7799999999999994</v>
      </c>
      <c r="I28" s="4">
        <v>7.32</v>
      </c>
      <c r="J28" s="4">
        <v>9.27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14.15</v>
      </c>
      <c r="E29" s="4">
        <v>7.8</v>
      </c>
      <c r="F29" s="4">
        <v>13.17</v>
      </c>
      <c r="G29" s="4">
        <v>8.2899999999999991</v>
      </c>
      <c r="H29" s="4">
        <v>14.63</v>
      </c>
      <c r="I29" s="4">
        <v>12.68</v>
      </c>
      <c r="J29" s="4">
        <v>17.07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14.15</v>
      </c>
      <c r="F30" s="4">
        <v>17.559999999999999</v>
      </c>
      <c r="G30" s="4">
        <v>43.9</v>
      </c>
      <c r="H30" s="4">
        <v>43.9</v>
      </c>
      <c r="I30" s="4">
        <v>53.17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5.37</v>
      </c>
      <c r="F33" s="4">
        <v>5.85</v>
      </c>
      <c r="G33" s="4">
        <v>4.3899999999999997</v>
      </c>
      <c r="H33" s="4">
        <v>4.88</v>
      </c>
      <c r="I33" s="4">
        <v>5.37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3.41</v>
      </c>
      <c r="D34" s="4">
        <v>6.34</v>
      </c>
      <c r="E34" s="4">
        <v>4.3899999999999997</v>
      </c>
      <c r="F34" s="4">
        <v>5.37</v>
      </c>
      <c r="G34" s="4">
        <v>4.88</v>
      </c>
      <c r="H34" s="4">
        <v>3.41</v>
      </c>
      <c r="I34" s="4">
        <v>5.85</v>
      </c>
      <c r="J34" s="4">
        <v>7.32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4.3899999999999997</v>
      </c>
      <c r="E35" s="4">
        <v>5.37</v>
      </c>
      <c r="F35" s="4">
        <v>5.37</v>
      </c>
      <c r="G35" s="4">
        <v>4.3899999999999997</v>
      </c>
      <c r="H35" s="4">
        <v>4.88</v>
      </c>
      <c r="I35" s="4">
        <v>5.37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5.37</v>
      </c>
      <c r="E36" s="4">
        <v>7.32</v>
      </c>
      <c r="F36" s="4">
        <v>6.83</v>
      </c>
      <c r="G36" s="4">
        <v>5.85</v>
      </c>
      <c r="H36" s="4">
        <v>5.85</v>
      </c>
      <c r="I36" s="4">
        <v>9.27</v>
      </c>
      <c r="J36" s="4">
        <v>7.32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5.37</v>
      </c>
      <c r="E37" s="4">
        <v>5.37</v>
      </c>
      <c r="F37" s="4">
        <v>3.9</v>
      </c>
      <c r="G37" s="4">
        <v>4.3899999999999997</v>
      </c>
      <c r="H37" s="4">
        <v>3.41</v>
      </c>
      <c r="I37" s="4">
        <v>5.85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4.3899999999999997</v>
      </c>
      <c r="D38" s="4">
        <v>4.3899999999999997</v>
      </c>
      <c r="E38" s="4">
        <v>5.37</v>
      </c>
      <c r="F38" s="4">
        <v>7.8</v>
      </c>
      <c r="G38" s="4">
        <v>8.2899999999999991</v>
      </c>
      <c r="H38" s="4">
        <v>7.8</v>
      </c>
      <c r="I38" s="4">
        <v>4.3899999999999997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9.27</v>
      </c>
      <c r="D39" s="4">
        <v>9.27</v>
      </c>
      <c r="E39" s="4">
        <v>7.8</v>
      </c>
      <c r="F39" s="4">
        <v>8.7799999999999994</v>
      </c>
      <c r="G39" s="4">
        <v>9.27</v>
      </c>
      <c r="H39" s="4">
        <v>10.73</v>
      </c>
      <c r="I39" s="4">
        <v>7.8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23.9</v>
      </c>
      <c r="D40" s="4">
        <v>23.9</v>
      </c>
      <c r="E40" s="4">
        <v>35.61</v>
      </c>
      <c r="F40" s="4">
        <v>28.78</v>
      </c>
      <c r="G40" s="4">
        <v>32.200000000000003</v>
      </c>
      <c r="H40" s="4">
        <v>36.1</v>
      </c>
      <c r="I40" s="4">
        <v>20.49</v>
      </c>
      <c r="J40" s="4">
        <v>34.15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4.3899999999999997</v>
      </c>
      <c r="E43" s="4">
        <v>2.93</v>
      </c>
      <c r="F43" s="4">
        <v>4.88</v>
      </c>
      <c r="G43" s="4">
        <v>4.88</v>
      </c>
      <c r="H43" s="4">
        <v>5.37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4.3899999999999997</v>
      </c>
      <c r="E44" s="4">
        <v>3.9</v>
      </c>
      <c r="F44" s="4">
        <v>3.9</v>
      </c>
      <c r="G44" s="4">
        <v>3.41</v>
      </c>
      <c r="H44" s="4">
        <v>2.93</v>
      </c>
      <c r="I44" s="4">
        <v>3.41</v>
      </c>
      <c r="J44" s="4">
        <v>3.41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4.88</v>
      </c>
      <c r="E45" s="4">
        <v>2.93</v>
      </c>
      <c r="F45" s="4">
        <v>4.3899999999999997</v>
      </c>
      <c r="G45" s="4">
        <v>4.3899999999999997</v>
      </c>
      <c r="H45" s="4">
        <v>5.85</v>
      </c>
      <c r="I45" s="4">
        <v>5.85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5.85</v>
      </c>
      <c r="F46" s="4">
        <v>4.88</v>
      </c>
      <c r="G46" s="4">
        <v>5.37</v>
      </c>
      <c r="H46" s="4">
        <v>4.88</v>
      </c>
      <c r="I46" s="4">
        <v>4.88</v>
      </c>
      <c r="J46" s="4">
        <v>3.9</v>
      </c>
      <c r="K46" s="4">
        <v>5.85</v>
      </c>
    </row>
    <row r="47" spans="1:11">
      <c r="A47" s="3">
        <v>4</v>
      </c>
      <c r="B47" s="4">
        <v>20</v>
      </c>
      <c r="C47" s="4">
        <v>5.37</v>
      </c>
      <c r="D47" s="4">
        <v>6.83</v>
      </c>
      <c r="E47" s="4">
        <v>4.88</v>
      </c>
      <c r="F47" s="4">
        <v>5.85</v>
      </c>
      <c r="G47" s="4">
        <v>6.83</v>
      </c>
      <c r="H47" s="4">
        <v>6.83</v>
      </c>
      <c r="I47" s="4">
        <v>6.83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5.85</v>
      </c>
      <c r="D48" s="4">
        <v>5.85</v>
      </c>
      <c r="E48" s="4">
        <v>7.32</v>
      </c>
      <c r="F48" s="4">
        <v>7.32</v>
      </c>
      <c r="G48" s="4">
        <v>7.32</v>
      </c>
      <c r="H48" s="4">
        <v>9.27</v>
      </c>
      <c r="I48" s="4">
        <v>7.32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8.2899999999999991</v>
      </c>
      <c r="E49" s="4">
        <v>6.83</v>
      </c>
      <c r="F49" s="4">
        <v>5.37</v>
      </c>
      <c r="G49" s="4">
        <v>7.8</v>
      </c>
      <c r="H49" s="4">
        <v>7.8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35.61</v>
      </c>
      <c r="E50" s="4">
        <v>41.95</v>
      </c>
      <c r="F50" s="4">
        <v>34.630000000000003</v>
      </c>
      <c r="G50" s="4">
        <v>30.73</v>
      </c>
      <c r="H50" s="4">
        <v>32.68</v>
      </c>
      <c r="I50" s="4">
        <v>22.93</v>
      </c>
      <c r="J50" s="4">
        <v>51.71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2.93</v>
      </c>
      <c r="D53" s="4">
        <v>2.93</v>
      </c>
      <c r="E53" s="4">
        <v>5.37</v>
      </c>
      <c r="F53" s="4">
        <v>4.88</v>
      </c>
      <c r="G53" s="4">
        <v>4.88</v>
      </c>
      <c r="H53" s="4">
        <v>5.85</v>
      </c>
      <c r="I53" s="4">
        <v>4.88</v>
      </c>
      <c r="J53" s="4">
        <v>3.9</v>
      </c>
      <c r="K53" s="4">
        <v>5.85</v>
      </c>
    </row>
    <row r="54" spans="1:11">
      <c r="A54" s="3">
        <v>1</v>
      </c>
      <c r="B54" s="4">
        <v>2</v>
      </c>
      <c r="C54" s="4">
        <v>3.9</v>
      </c>
      <c r="D54" s="4">
        <v>4.88</v>
      </c>
      <c r="E54" s="4">
        <v>2.93</v>
      </c>
      <c r="F54" s="4">
        <v>5.85</v>
      </c>
      <c r="G54" s="4">
        <v>4.88</v>
      </c>
      <c r="H54" s="4">
        <v>3.41</v>
      </c>
      <c r="I54" s="4">
        <v>5.37</v>
      </c>
      <c r="J54" s="4">
        <v>4.88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4.3899999999999997</v>
      </c>
      <c r="E55" s="4">
        <v>4.88</v>
      </c>
      <c r="F55" s="4">
        <v>5.37</v>
      </c>
      <c r="G55" s="4">
        <v>4.88</v>
      </c>
      <c r="H55" s="4">
        <v>5.37</v>
      </c>
      <c r="I55" s="4">
        <v>5.37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4.88</v>
      </c>
      <c r="D56" s="4">
        <v>4.3899999999999997</v>
      </c>
      <c r="E56" s="4">
        <v>4.3899999999999997</v>
      </c>
      <c r="F56" s="4">
        <v>4.88</v>
      </c>
      <c r="G56" s="4">
        <v>5.85</v>
      </c>
      <c r="H56" s="4">
        <v>3.41</v>
      </c>
      <c r="I56" s="4">
        <v>5.37</v>
      </c>
      <c r="J56" s="4">
        <v>7.8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3.9</v>
      </c>
      <c r="E57" s="4">
        <v>3.41</v>
      </c>
      <c r="F57" s="4">
        <v>3.9</v>
      </c>
      <c r="G57" s="4">
        <v>5.85</v>
      </c>
      <c r="H57" s="4">
        <v>4.3899999999999997</v>
      </c>
      <c r="I57" s="4">
        <v>3.41</v>
      </c>
      <c r="J57" s="4">
        <v>6.83</v>
      </c>
      <c r="K57" s="4">
        <v>5.85</v>
      </c>
    </row>
    <row r="58" spans="1:11">
      <c r="A58" s="3">
        <v>5</v>
      </c>
      <c r="B58" s="4">
        <v>30</v>
      </c>
      <c r="C58" s="4">
        <v>5.85</v>
      </c>
      <c r="D58" s="4">
        <v>4.88</v>
      </c>
      <c r="E58" s="4">
        <v>4.88</v>
      </c>
      <c r="F58" s="4">
        <v>5.85</v>
      </c>
      <c r="G58" s="4">
        <v>7.8</v>
      </c>
      <c r="H58" s="4">
        <v>6.34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5.85</v>
      </c>
      <c r="D59" s="4">
        <v>9.76</v>
      </c>
      <c r="E59" s="4">
        <v>9.27</v>
      </c>
      <c r="F59" s="4">
        <v>9.76</v>
      </c>
      <c r="G59" s="4">
        <v>9.76</v>
      </c>
      <c r="H59" s="4">
        <v>5.85</v>
      </c>
      <c r="I59" s="4">
        <v>5.85</v>
      </c>
      <c r="J59" s="4">
        <v>9.76</v>
      </c>
      <c r="K59" s="4">
        <v>9.76</v>
      </c>
    </row>
    <row r="60" spans="1:11">
      <c r="A60" s="3">
        <v>7</v>
      </c>
      <c r="B60" s="4">
        <v>50</v>
      </c>
      <c r="C60" s="4">
        <v>19.02</v>
      </c>
      <c r="D60" s="4">
        <v>20</v>
      </c>
      <c r="E60" s="4">
        <v>24.39</v>
      </c>
      <c r="F60" s="4">
        <v>23.41</v>
      </c>
      <c r="G60" s="4">
        <v>22.93</v>
      </c>
      <c r="H60" s="4">
        <v>20.49</v>
      </c>
      <c r="I60" s="4">
        <v>10.24</v>
      </c>
      <c r="J60" s="4">
        <v>23.41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5.85</v>
      </c>
      <c r="D63" s="4">
        <v>6.34</v>
      </c>
      <c r="E63" s="4">
        <v>5.37</v>
      </c>
      <c r="F63" s="4">
        <v>4.88</v>
      </c>
      <c r="G63" s="4">
        <v>4.88</v>
      </c>
      <c r="H63" s="4">
        <v>4.88</v>
      </c>
      <c r="I63" s="4">
        <v>6.34</v>
      </c>
      <c r="J63" s="4">
        <v>5.85</v>
      </c>
      <c r="K63" s="4">
        <v>4.3899999999999997</v>
      </c>
    </row>
    <row r="64" spans="1:11">
      <c r="A64" s="3">
        <v>1</v>
      </c>
      <c r="B64" s="4">
        <v>2</v>
      </c>
      <c r="C64" s="4">
        <v>5.37</v>
      </c>
      <c r="D64" s="4">
        <v>6.34</v>
      </c>
      <c r="E64" s="4">
        <v>6.83</v>
      </c>
      <c r="F64" s="4">
        <v>4.88</v>
      </c>
      <c r="G64" s="4">
        <v>4.88</v>
      </c>
      <c r="H64" s="4">
        <v>5.37</v>
      </c>
      <c r="I64" s="4">
        <v>5.37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4.3899999999999997</v>
      </c>
      <c r="D65" s="4">
        <v>3.9</v>
      </c>
      <c r="E65" s="4">
        <v>7.8</v>
      </c>
      <c r="F65" s="4">
        <v>5.85</v>
      </c>
      <c r="G65" s="4">
        <v>5.37</v>
      </c>
      <c r="H65" s="4">
        <v>5.85</v>
      </c>
      <c r="I65" s="4">
        <v>7.32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4.3899999999999997</v>
      </c>
      <c r="E66" s="4">
        <v>4.88</v>
      </c>
      <c r="F66" s="4">
        <v>4.88</v>
      </c>
      <c r="G66" s="4">
        <v>5.85</v>
      </c>
      <c r="H66" s="4">
        <v>4.88</v>
      </c>
      <c r="I66" s="4">
        <v>5.85</v>
      </c>
      <c r="J66" s="4">
        <v>4.88</v>
      </c>
      <c r="K66" s="4">
        <v>4.88</v>
      </c>
    </row>
    <row r="67" spans="1:11">
      <c r="A67" s="3">
        <v>4</v>
      </c>
      <c r="B67" s="4">
        <v>20</v>
      </c>
      <c r="C67" s="4">
        <v>5.85</v>
      </c>
      <c r="D67" s="4">
        <v>7.8</v>
      </c>
      <c r="E67" s="4">
        <v>7.32</v>
      </c>
      <c r="F67" s="4">
        <v>6.34</v>
      </c>
      <c r="G67" s="4">
        <v>5.37</v>
      </c>
      <c r="H67" s="4">
        <v>8.2899999999999991</v>
      </c>
      <c r="I67" s="4">
        <v>8.2899999999999991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4.88</v>
      </c>
      <c r="D68" s="4">
        <v>6.83</v>
      </c>
      <c r="E68" s="4">
        <v>7.32</v>
      </c>
      <c r="F68" s="4">
        <v>7.32</v>
      </c>
      <c r="G68" s="4">
        <v>7.8</v>
      </c>
      <c r="H68" s="4">
        <v>7.8</v>
      </c>
      <c r="I68" s="4">
        <v>7.32</v>
      </c>
      <c r="J68" s="4">
        <v>5.37</v>
      </c>
      <c r="K68" s="4">
        <v>7.8</v>
      </c>
    </row>
    <row r="69" spans="1:11">
      <c r="A69" s="3">
        <v>6</v>
      </c>
      <c r="B69" s="4">
        <v>40</v>
      </c>
      <c r="C69" s="4">
        <v>4.88</v>
      </c>
      <c r="D69" s="4">
        <v>5.37</v>
      </c>
      <c r="E69" s="4">
        <v>9.27</v>
      </c>
      <c r="F69" s="4">
        <v>10.24</v>
      </c>
      <c r="G69" s="4">
        <v>10.73</v>
      </c>
      <c r="H69" s="4">
        <v>10.73</v>
      </c>
      <c r="I69" s="4">
        <v>6.34</v>
      </c>
      <c r="J69" s="4">
        <v>9.27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23.41</v>
      </c>
      <c r="F70" s="4">
        <v>20.49</v>
      </c>
      <c r="G70" s="4">
        <v>22.44</v>
      </c>
      <c r="H70" s="4">
        <v>23.9</v>
      </c>
      <c r="I70" s="4">
        <v>29.76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5.37</v>
      </c>
      <c r="D73" s="4">
        <v>7.8</v>
      </c>
      <c r="E73" s="4">
        <v>4.3899999999999997</v>
      </c>
      <c r="F73" s="4">
        <v>6.83</v>
      </c>
      <c r="G73" s="4">
        <v>5.37</v>
      </c>
      <c r="H73" s="4">
        <v>5.37</v>
      </c>
      <c r="I73" s="4">
        <v>6.34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5.37</v>
      </c>
      <c r="E74" s="4">
        <v>4.3899999999999997</v>
      </c>
      <c r="F74" s="4">
        <v>7.8</v>
      </c>
      <c r="G74" s="4">
        <v>6.34</v>
      </c>
      <c r="H74" s="4">
        <v>4.88</v>
      </c>
      <c r="I74" s="4">
        <v>5.85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5.37</v>
      </c>
      <c r="E75" s="4">
        <v>4.3899999999999997</v>
      </c>
      <c r="F75" s="4">
        <v>8.2899999999999991</v>
      </c>
      <c r="G75" s="4">
        <v>7.8</v>
      </c>
      <c r="H75" s="4">
        <v>4.88</v>
      </c>
      <c r="I75" s="4">
        <v>8.2899999999999991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5.85</v>
      </c>
      <c r="D76" s="4">
        <v>5.85</v>
      </c>
      <c r="E76" s="4">
        <v>5.85</v>
      </c>
      <c r="F76" s="4">
        <v>6.34</v>
      </c>
      <c r="G76" s="4">
        <v>6.83</v>
      </c>
      <c r="H76" s="4">
        <v>7.32</v>
      </c>
      <c r="I76" s="4">
        <v>4.88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4.3899999999999997</v>
      </c>
      <c r="F77" s="4">
        <v>3.9</v>
      </c>
      <c r="G77" s="4">
        <v>4.88</v>
      </c>
      <c r="H77" s="4">
        <v>6.34</v>
      </c>
      <c r="I77" s="4">
        <v>6.83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4.3899999999999997</v>
      </c>
      <c r="D78" s="4">
        <v>5.37</v>
      </c>
      <c r="E78" s="4">
        <v>5.85</v>
      </c>
      <c r="F78" s="4">
        <v>5.85</v>
      </c>
      <c r="G78" s="4">
        <v>6.34</v>
      </c>
      <c r="H78" s="4">
        <v>6.34</v>
      </c>
      <c r="I78" s="4">
        <v>5.37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12.68</v>
      </c>
      <c r="D79" s="4">
        <v>11.71</v>
      </c>
      <c r="E79" s="4">
        <v>7.8</v>
      </c>
      <c r="F79" s="4">
        <v>11.22</v>
      </c>
      <c r="G79" s="4">
        <v>14.63</v>
      </c>
      <c r="H79" s="4">
        <v>14.63</v>
      </c>
      <c r="I79" s="4">
        <v>12.68</v>
      </c>
      <c r="J79" s="4">
        <v>10.24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18.05</v>
      </c>
      <c r="E80" s="4">
        <v>22.44</v>
      </c>
      <c r="F80" s="4">
        <v>17.559999999999999</v>
      </c>
      <c r="G80" s="4">
        <v>20.98</v>
      </c>
      <c r="H80" s="4">
        <v>15.61</v>
      </c>
      <c r="I80" s="4">
        <v>15.12</v>
      </c>
      <c r="J80" s="4">
        <v>25.85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4.88</v>
      </c>
      <c r="D83" s="4">
        <v>6.34</v>
      </c>
      <c r="E83" s="4">
        <v>2.93</v>
      </c>
      <c r="F83" s="4">
        <v>3.41</v>
      </c>
      <c r="G83" s="4">
        <v>3.9</v>
      </c>
      <c r="H83" s="4">
        <v>2.44</v>
      </c>
      <c r="I83" s="4">
        <v>7.32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5.37</v>
      </c>
      <c r="E84" s="4">
        <v>4.3899999999999997</v>
      </c>
      <c r="F84" s="4">
        <v>2.44</v>
      </c>
      <c r="G84" s="4">
        <v>1.95</v>
      </c>
      <c r="H84" s="4">
        <v>2.44</v>
      </c>
      <c r="I84" s="4">
        <v>6.83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4.3899999999999997</v>
      </c>
      <c r="D85" s="4">
        <v>4.88</v>
      </c>
      <c r="E85" s="4">
        <v>4.3899999999999997</v>
      </c>
      <c r="F85" s="4">
        <v>3.9</v>
      </c>
      <c r="G85" s="4">
        <v>2.44</v>
      </c>
      <c r="H85" s="4">
        <v>4.3899999999999997</v>
      </c>
      <c r="I85" s="4">
        <v>6.83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4.3899999999999997</v>
      </c>
      <c r="E86" s="4">
        <v>4.88</v>
      </c>
      <c r="F86" s="4">
        <v>5.37</v>
      </c>
      <c r="G86" s="4">
        <v>3.41</v>
      </c>
      <c r="H86" s="4">
        <v>5.85</v>
      </c>
      <c r="I86" s="4">
        <v>6.83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6.34</v>
      </c>
      <c r="D87" s="4">
        <v>7.32</v>
      </c>
      <c r="E87" s="4">
        <v>6.34</v>
      </c>
      <c r="F87" s="4">
        <v>6.34</v>
      </c>
      <c r="G87" s="4">
        <v>4.88</v>
      </c>
      <c r="H87" s="4">
        <v>5.37</v>
      </c>
      <c r="I87" s="4">
        <v>6.34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8.7799999999999994</v>
      </c>
      <c r="E88" s="4">
        <v>7.32</v>
      </c>
      <c r="F88" s="4">
        <v>7.32</v>
      </c>
      <c r="G88" s="4">
        <v>7.32</v>
      </c>
      <c r="H88" s="4">
        <v>7.32</v>
      </c>
      <c r="I88" s="4">
        <v>10.24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13.17</v>
      </c>
      <c r="F89" s="4">
        <v>7.8</v>
      </c>
      <c r="G89" s="4">
        <v>15.12</v>
      </c>
      <c r="H89" s="4">
        <v>7.8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26.83</v>
      </c>
      <c r="D90" s="4">
        <v>23.41</v>
      </c>
      <c r="E90" s="4">
        <v>17.559999999999999</v>
      </c>
      <c r="F90" s="4">
        <v>21.95</v>
      </c>
      <c r="G90" s="4">
        <v>20.49</v>
      </c>
      <c r="H90" s="4">
        <v>23.41</v>
      </c>
      <c r="I90" s="4">
        <v>20.98</v>
      </c>
      <c r="J90" s="4">
        <v>22.93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4.3899999999999997</v>
      </c>
      <c r="F93" s="4">
        <v>5.37</v>
      </c>
      <c r="G93" s="4">
        <v>4.3899999999999997</v>
      </c>
      <c r="H93" s="4">
        <v>3.41</v>
      </c>
      <c r="I93" s="4">
        <v>5.37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4.88</v>
      </c>
      <c r="F94" s="4">
        <v>4.88</v>
      </c>
      <c r="G94" s="4">
        <v>4.88</v>
      </c>
      <c r="H94" s="4">
        <v>2.93</v>
      </c>
      <c r="I94" s="4">
        <v>4.88</v>
      </c>
      <c r="J94" s="4">
        <v>4.88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3.9</v>
      </c>
      <c r="G95" s="4">
        <v>5.37</v>
      </c>
      <c r="H95" s="4">
        <v>5.37</v>
      </c>
      <c r="I95" s="4">
        <v>4.88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5.37</v>
      </c>
      <c r="D96" s="4">
        <v>5.37</v>
      </c>
      <c r="E96" s="4">
        <v>5.37</v>
      </c>
      <c r="F96" s="4">
        <v>6.34</v>
      </c>
      <c r="G96" s="4">
        <v>4.88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2.44</v>
      </c>
      <c r="D97" s="4">
        <v>7.8</v>
      </c>
      <c r="E97" s="4">
        <v>6.34</v>
      </c>
      <c r="F97" s="4">
        <v>5.37</v>
      </c>
      <c r="G97" s="4">
        <v>5.85</v>
      </c>
      <c r="H97" s="4">
        <v>5.37</v>
      </c>
      <c r="I97" s="4">
        <v>6.83</v>
      </c>
      <c r="J97" s="4">
        <v>6.83</v>
      </c>
      <c r="K97" s="4">
        <v>5.37</v>
      </c>
    </row>
    <row r="98" spans="1:11">
      <c r="A98" s="3">
        <v>5</v>
      </c>
      <c r="B98" s="4">
        <v>30</v>
      </c>
      <c r="C98" s="4">
        <v>7.32</v>
      </c>
      <c r="D98" s="4">
        <v>6.83</v>
      </c>
      <c r="E98" s="4">
        <v>6.83</v>
      </c>
      <c r="F98" s="4">
        <v>8.2899999999999991</v>
      </c>
      <c r="G98" s="4">
        <v>6.34</v>
      </c>
      <c r="H98" s="4">
        <v>5.85</v>
      </c>
      <c r="I98" s="4">
        <v>5.37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12.2</v>
      </c>
      <c r="F99" s="4">
        <v>10.24</v>
      </c>
      <c r="G99" s="4">
        <v>12.2</v>
      </c>
      <c r="H99" s="4">
        <v>7.32</v>
      </c>
      <c r="I99" s="4">
        <v>10.24</v>
      </c>
      <c r="J99" s="4">
        <v>4.88</v>
      </c>
      <c r="K99" s="4">
        <v>9.27</v>
      </c>
    </row>
    <row r="100" spans="1:11">
      <c r="A100" s="3">
        <v>7</v>
      </c>
      <c r="B100" s="4">
        <v>50</v>
      </c>
      <c r="C100" s="4">
        <v>14.63</v>
      </c>
      <c r="D100" s="4">
        <v>18.05</v>
      </c>
      <c r="E100" s="4">
        <v>20.49</v>
      </c>
      <c r="F100" s="4">
        <v>25.85</v>
      </c>
      <c r="G100" s="4">
        <v>18.54</v>
      </c>
      <c r="H100" s="4">
        <v>22.93</v>
      </c>
      <c r="I100" s="4">
        <v>13.66</v>
      </c>
      <c r="J100" s="4">
        <v>22.44</v>
      </c>
      <c r="K100" s="4">
        <v>17.559999999999999</v>
      </c>
    </row>
  </sheetData>
  <mergeCells count="3">
    <mergeCell ref="M12:Q12"/>
    <mergeCell ref="M10:U10"/>
    <mergeCell ref="W12:AD12"/>
  </mergeCells>
  <conditionalFormatting sqref="M2:T9">
    <cfRule type="cellIs" dxfId="133" priority="13" operator="lessThan">
      <formula>$U2</formula>
    </cfRule>
  </conditionalFormatting>
  <conditionalFormatting sqref="M2:T9">
    <cfRule type="cellIs" dxfId="132" priority="12" operator="lessThan">
      <formula>$U2</formula>
    </cfRule>
  </conditionalFormatting>
  <conditionalFormatting sqref="M2:T2">
    <cfRule type="top10" dxfId="131" priority="10" bottom="1" rank="1"/>
    <cfRule type="expression" priority="11">
      <formula>"min"</formula>
    </cfRule>
  </conditionalFormatting>
  <conditionalFormatting sqref="M3:T9">
    <cfRule type="top10" dxfId="130" priority="9" bottom="1" rank="1"/>
  </conditionalFormatting>
  <conditionalFormatting sqref="M4:T4">
    <cfRule type="top10" dxfId="129" priority="8" bottom="1" rank="1"/>
  </conditionalFormatting>
  <conditionalFormatting sqref="M5:T5">
    <cfRule type="top10" dxfId="128" priority="7" bottom="1" rank="1"/>
  </conditionalFormatting>
  <conditionalFormatting sqref="M6:T6">
    <cfRule type="top10" dxfId="127" priority="6" bottom="1" rank="1"/>
  </conditionalFormatting>
  <conditionalFormatting sqref="M7:T7">
    <cfRule type="top10" dxfId="126" priority="5" bottom="1" rank="1"/>
  </conditionalFormatting>
  <conditionalFormatting sqref="M8:T8">
    <cfRule type="top10" dxfId="125" priority="4" bottom="1" rank="1"/>
  </conditionalFormatting>
  <conditionalFormatting sqref="M9:T9">
    <cfRule type="top10" dxfId="124" priority="3" bottom="1" rank="1"/>
  </conditionalFormatting>
  <conditionalFormatting sqref="W11:AD11">
    <cfRule type="top10" dxfId="123" priority="1" rank="1"/>
    <cfRule type="top10" priority="2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E1385-5C51-4D52-9655-1D3D583D9D99}">
  <sheetPr>
    <tabColor theme="9" tint="-0.249977111117893"/>
  </sheetPr>
  <dimension ref="A1:AD100"/>
  <sheetViews>
    <sheetView topLeftCell="D1" workbookViewId="0">
      <selection activeCell="O15" sqref="O15"/>
    </sheetView>
  </sheetViews>
  <sheetFormatPr defaultRowHeight="14.4"/>
  <sheetData>
    <row r="1" spans="1:30">
      <c r="A1" s="1" t="s">
        <v>0</v>
      </c>
      <c r="L1" t="s">
        <v>14</v>
      </c>
      <c r="M1" s="9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t="s">
        <v>15</v>
      </c>
      <c r="W1" s="6">
        <v>1</v>
      </c>
      <c r="X1" s="6">
        <v>2</v>
      </c>
      <c r="Y1" s="6">
        <v>3</v>
      </c>
      <c r="Z1" s="6">
        <v>4</v>
      </c>
      <c r="AA1" s="6">
        <v>5</v>
      </c>
      <c r="AB1" s="6">
        <v>6</v>
      </c>
      <c r="AC1" s="6">
        <v>7</v>
      </c>
      <c r="AD1" s="6">
        <v>8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5">
        <v>0</v>
      </c>
      <c r="M2" s="7">
        <f>SUM(C2,C12,C22,C42,C52,C62,C72,C82,C92)/10</f>
        <v>0.9</v>
      </c>
      <c r="N2">
        <f t="shared" ref="N2:U9" si="0">SUM(D2,D12,D22,D42,D52,D62,D72,D82,D92)/10</f>
        <v>1.8</v>
      </c>
      <c r="O2">
        <f t="shared" si="0"/>
        <v>2.7</v>
      </c>
      <c r="P2">
        <f t="shared" si="0"/>
        <v>3.6</v>
      </c>
      <c r="Q2">
        <f t="shared" si="0"/>
        <v>4.5</v>
      </c>
      <c r="R2">
        <f t="shared" si="0"/>
        <v>5.4</v>
      </c>
      <c r="S2">
        <f t="shared" si="0"/>
        <v>6.3</v>
      </c>
      <c r="T2">
        <f t="shared" si="0"/>
        <v>7.2</v>
      </c>
      <c r="U2">
        <f>SUM(K2,K12,K22,K42,K52,K62,K72,K82,K92)/10</f>
        <v>8.1</v>
      </c>
      <c r="W2">
        <f>$U2-M2</f>
        <v>7.1999999999999993</v>
      </c>
      <c r="X2">
        <f t="shared" ref="X2:AD9" si="1">$U2-N2</f>
        <v>6.3</v>
      </c>
      <c r="Y2">
        <f t="shared" si="1"/>
        <v>5.3999999999999995</v>
      </c>
      <c r="Z2">
        <f t="shared" si="1"/>
        <v>4.5</v>
      </c>
      <c r="AA2">
        <f t="shared" si="1"/>
        <v>3.5999999999999996</v>
      </c>
      <c r="AB2">
        <f t="shared" si="1"/>
        <v>2.6999999999999993</v>
      </c>
      <c r="AC2">
        <f t="shared" si="1"/>
        <v>1.7999999999999998</v>
      </c>
      <c r="AD2">
        <f t="shared" si="1"/>
        <v>0.89999999999999947</v>
      </c>
    </row>
    <row r="3" spans="1:30">
      <c r="A3" s="3">
        <v>0</v>
      </c>
      <c r="B3" s="4">
        <v>0</v>
      </c>
      <c r="C3" s="4">
        <v>3.41</v>
      </c>
      <c r="D3" s="4">
        <v>3.41</v>
      </c>
      <c r="E3" s="4">
        <v>4.3899999999999997</v>
      </c>
      <c r="F3" s="4">
        <v>3.9</v>
      </c>
      <c r="G3" s="4">
        <v>4.3899999999999997</v>
      </c>
      <c r="H3" s="4">
        <v>3.9</v>
      </c>
      <c r="I3" s="4">
        <v>4.88</v>
      </c>
      <c r="J3" s="4">
        <v>5.37</v>
      </c>
      <c r="K3" s="4">
        <v>4.3899999999999997</v>
      </c>
      <c r="L3" s="5">
        <v>2</v>
      </c>
      <c r="M3" s="7">
        <f t="shared" ref="M3:M9" si="2">SUM(C3,C13,C23,C43,C53,C63,C73,C83,C93)/10</f>
        <v>4.0960000000000001</v>
      </c>
      <c r="N3">
        <f t="shared" si="0"/>
        <v>4.2919999999999998</v>
      </c>
      <c r="O3">
        <f t="shared" si="0"/>
        <v>3.9999999999999991</v>
      </c>
      <c r="P3">
        <f t="shared" si="0"/>
        <v>4.1450000000000005</v>
      </c>
      <c r="Q3">
        <f t="shared" si="0"/>
        <v>4.3899999999999988</v>
      </c>
      <c r="R3">
        <f t="shared" si="0"/>
        <v>4.1950000000000003</v>
      </c>
      <c r="S3">
        <f t="shared" si="0"/>
        <v>4.391</v>
      </c>
      <c r="T3">
        <f t="shared" si="0"/>
        <v>4.7799999999999994</v>
      </c>
      <c r="U3">
        <f t="shared" si="0"/>
        <v>4.048</v>
      </c>
      <c r="W3">
        <f t="shared" ref="W3:X9" si="3">$U3-M3</f>
        <v>-4.8000000000000043E-2</v>
      </c>
      <c r="X3">
        <f>$U3-N3</f>
        <v>-0.24399999999999977</v>
      </c>
      <c r="Y3">
        <f t="shared" si="1"/>
        <v>4.8000000000000931E-2</v>
      </c>
      <c r="Z3">
        <f t="shared" si="1"/>
        <v>-9.7000000000000419E-2</v>
      </c>
      <c r="AA3">
        <f t="shared" si="1"/>
        <v>-0.34199999999999875</v>
      </c>
      <c r="AB3">
        <f t="shared" si="1"/>
        <v>-0.14700000000000024</v>
      </c>
      <c r="AC3">
        <f t="shared" si="1"/>
        <v>-0.34299999999999997</v>
      </c>
      <c r="AD3">
        <f t="shared" si="1"/>
        <v>-0.73199999999999932</v>
      </c>
    </row>
    <row r="4" spans="1:30">
      <c r="A4" s="3">
        <v>1</v>
      </c>
      <c r="B4" s="4">
        <v>2</v>
      </c>
      <c r="C4" s="4">
        <v>2.93</v>
      </c>
      <c r="D4" s="4">
        <v>3.9</v>
      </c>
      <c r="E4" s="4">
        <v>3.9</v>
      </c>
      <c r="F4" s="4">
        <v>3.9</v>
      </c>
      <c r="G4" s="4">
        <v>4.3899999999999997</v>
      </c>
      <c r="H4" s="4">
        <v>3.9</v>
      </c>
      <c r="I4" s="4">
        <v>3.41</v>
      </c>
      <c r="J4" s="4">
        <v>5.37</v>
      </c>
      <c r="K4" s="4">
        <v>4.88</v>
      </c>
      <c r="L4" s="5">
        <v>5</v>
      </c>
      <c r="M4" s="7">
        <f t="shared" si="2"/>
        <v>4.145999999999999</v>
      </c>
      <c r="N4">
        <f t="shared" si="0"/>
        <v>3.8050000000000006</v>
      </c>
      <c r="O4">
        <f t="shared" si="0"/>
        <v>3.9019999999999997</v>
      </c>
      <c r="P4">
        <f t="shared" si="0"/>
        <v>3.9029999999999996</v>
      </c>
      <c r="Q4">
        <f t="shared" si="0"/>
        <v>4.2930000000000001</v>
      </c>
      <c r="R4">
        <f t="shared" si="0"/>
        <v>3.8049999999999997</v>
      </c>
      <c r="S4">
        <f t="shared" si="0"/>
        <v>4.0969999999999995</v>
      </c>
      <c r="T4">
        <f t="shared" si="0"/>
        <v>4.6830000000000016</v>
      </c>
      <c r="U4">
        <f t="shared" si="0"/>
        <v>4.5860000000000003</v>
      </c>
      <c r="W4">
        <f t="shared" si="3"/>
        <v>0.44000000000000128</v>
      </c>
      <c r="X4">
        <f t="shared" si="3"/>
        <v>0.78099999999999969</v>
      </c>
      <c r="Y4">
        <f t="shared" si="1"/>
        <v>0.68400000000000061</v>
      </c>
      <c r="Z4">
        <f t="shared" si="1"/>
        <v>0.68300000000000072</v>
      </c>
      <c r="AA4">
        <f t="shared" si="1"/>
        <v>0.29300000000000015</v>
      </c>
      <c r="AB4">
        <f t="shared" si="1"/>
        <v>0.78100000000000058</v>
      </c>
      <c r="AC4">
        <f t="shared" si="1"/>
        <v>0.48900000000000077</v>
      </c>
      <c r="AD4">
        <f t="shared" si="1"/>
        <v>-9.7000000000001307E-2</v>
      </c>
    </row>
    <row r="5" spans="1:30">
      <c r="A5" s="3">
        <v>2</v>
      </c>
      <c r="B5" s="4">
        <v>5</v>
      </c>
      <c r="C5" s="4">
        <v>5.85</v>
      </c>
      <c r="D5" s="4">
        <v>5.85</v>
      </c>
      <c r="E5" s="4">
        <v>3.9</v>
      </c>
      <c r="F5" s="4">
        <v>4.3899999999999997</v>
      </c>
      <c r="G5" s="4">
        <v>4.88</v>
      </c>
      <c r="H5" s="4">
        <v>4.3899999999999997</v>
      </c>
      <c r="I5" s="4">
        <v>4.3899999999999997</v>
      </c>
      <c r="J5" s="4">
        <v>4.88</v>
      </c>
      <c r="K5" s="4">
        <v>4.88</v>
      </c>
      <c r="L5" s="5">
        <v>10</v>
      </c>
      <c r="M5" s="7">
        <f t="shared" si="2"/>
        <v>4.8279999999999994</v>
      </c>
      <c r="N5">
        <f t="shared" si="0"/>
        <v>4.6830000000000007</v>
      </c>
      <c r="O5">
        <f t="shared" si="0"/>
        <v>4.3410000000000002</v>
      </c>
      <c r="P5">
        <f t="shared" si="0"/>
        <v>4.6349999999999998</v>
      </c>
      <c r="Q5">
        <f t="shared" si="0"/>
        <v>4.6839999999999993</v>
      </c>
      <c r="R5">
        <f t="shared" si="0"/>
        <v>4.7319999999999993</v>
      </c>
      <c r="S5">
        <f t="shared" si="0"/>
        <v>4.8780000000000001</v>
      </c>
      <c r="T5">
        <f t="shared" si="0"/>
        <v>5.1220000000000008</v>
      </c>
      <c r="U5">
        <f t="shared" si="0"/>
        <v>4.6339999999999995</v>
      </c>
      <c r="W5">
        <f t="shared" si="3"/>
        <v>-0.19399999999999995</v>
      </c>
      <c r="X5">
        <f t="shared" si="3"/>
        <v>-4.9000000000001265E-2</v>
      </c>
      <c r="Y5">
        <f t="shared" si="1"/>
        <v>0.29299999999999926</v>
      </c>
      <c r="Z5">
        <f t="shared" si="1"/>
        <v>-1.000000000000334E-3</v>
      </c>
      <c r="AA5">
        <f t="shared" si="1"/>
        <v>-4.9999999999999822E-2</v>
      </c>
      <c r="AB5">
        <f t="shared" si="1"/>
        <v>-9.7999999999999865E-2</v>
      </c>
      <c r="AC5">
        <f t="shared" si="1"/>
        <v>-0.24400000000000066</v>
      </c>
      <c r="AD5">
        <f t="shared" si="1"/>
        <v>-0.48800000000000132</v>
      </c>
    </row>
    <row r="6" spans="1:30">
      <c r="A6" s="3">
        <v>3</v>
      </c>
      <c r="B6" s="4">
        <v>10</v>
      </c>
      <c r="C6" s="4">
        <v>2.44</v>
      </c>
      <c r="D6" s="4">
        <v>1.95</v>
      </c>
      <c r="E6" s="4">
        <v>1.95</v>
      </c>
      <c r="F6" s="4">
        <v>4.88</v>
      </c>
      <c r="G6" s="4">
        <v>2.93</v>
      </c>
      <c r="H6" s="4">
        <v>3.9</v>
      </c>
      <c r="I6" s="4">
        <v>3.9</v>
      </c>
      <c r="J6" s="4">
        <v>3.41</v>
      </c>
      <c r="K6" s="4">
        <v>4.88</v>
      </c>
      <c r="L6" s="5">
        <v>20</v>
      </c>
      <c r="M6" s="7">
        <f t="shared" si="2"/>
        <v>4.1470000000000002</v>
      </c>
      <c r="N6">
        <f t="shared" si="0"/>
        <v>3.8529999999999993</v>
      </c>
      <c r="O6">
        <f t="shared" si="0"/>
        <v>4.1959999999999997</v>
      </c>
      <c r="P6">
        <f t="shared" si="0"/>
        <v>4.6340000000000003</v>
      </c>
      <c r="Q6">
        <f t="shared" si="0"/>
        <v>4.391</v>
      </c>
      <c r="R6">
        <f t="shared" si="0"/>
        <v>4.585</v>
      </c>
      <c r="S6">
        <f t="shared" si="0"/>
        <v>4.5849999999999991</v>
      </c>
      <c r="T6">
        <f t="shared" si="0"/>
        <v>4.8779999999999992</v>
      </c>
      <c r="U6">
        <f t="shared" si="0"/>
        <v>4.7300000000000004</v>
      </c>
      <c r="W6">
        <f t="shared" si="3"/>
        <v>0.58300000000000018</v>
      </c>
      <c r="X6">
        <f t="shared" si="3"/>
        <v>0.87700000000000111</v>
      </c>
      <c r="Y6">
        <f t="shared" si="1"/>
        <v>0.5340000000000007</v>
      </c>
      <c r="Z6">
        <f t="shared" si="1"/>
        <v>9.6000000000000085E-2</v>
      </c>
      <c r="AA6">
        <f t="shared" si="1"/>
        <v>0.33900000000000041</v>
      </c>
      <c r="AB6">
        <f t="shared" si="1"/>
        <v>0.14500000000000046</v>
      </c>
      <c r="AC6">
        <f t="shared" si="1"/>
        <v>0.14500000000000135</v>
      </c>
      <c r="AD6">
        <f t="shared" si="1"/>
        <v>-0.1479999999999988</v>
      </c>
    </row>
    <row r="7" spans="1:30">
      <c r="A7" s="3">
        <v>4</v>
      </c>
      <c r="B7" s="4">
        <v>20</v>
      </c>
      <c r="C7" s="4">
        <v>5.85</v>
      </c>
      <c r="D7" s="4">
        <v>4.88</v>
      </c>
      <c r="E7" s="4">
        <v>3.9</v>
      </c>
      <c r="F7" s="4">
        <v>4.88</v>
      </c>
      <c r="G7" s="4">
        <v>5.85</v>
      </c>
      <c r="H7" s="4">
        <v>4.88</v>
      </c>
      <c r="I7" s="4">
        <v>3.41</v>
      </c>
      <c r="J7" s="4">
        <v>5.85</v>
      </c>
      <c r="K7" s="4">
        <v>6.34</v>
      </c>
      <c r="L7" s="5">
        <v>30</v>
      </c>
      <c r="M7" s="7">
        <f t="shared" si="2"/>
        <v>5.2680000000000007</v>
      </c>
      <c r="N7">
        <f t="shared" si="0"/>
        <v>5.2690000000000001</v>
      </c>
      <c r="O7">
        <f t="shared" si="0"/>
        <v>5.4619999999999997</v>
      </c>
      <c r="P7">
        <f t="shared" si="0"/>
        <v>5.6099999999999994</v>
      </c>
      <c r="Q7">
        <f t="shared" si="0"/>
        <v>5.7060000000000004</v>
      </c>
      <c r="R7">
        <f t="shared" si="0"/>
        <v>5.4639999999999995</v>
      </c>
      <c r="S7">
        <f t="shared" si="0"/>
        <v>5.2189999999999994</v>
      </c>
      <c r="T7">
        <f t="shared" si="0"/>
        <v>6.1449999999999987</v>
      </c>
      <c r="U7">
        <f t="shared" si="0"/>
        <v>5.4619999999999997</v>
      </c>
      <c r="W7">
        <f t="shared" si="3"/>
        <v>0.19399999999999906</v>
      </c>
      <c r="X7">
        <f t="shared" si="3"/>
        <v>0.19299999999999962</v>
      </c>
      <c r="Y7">
        <f t="shared" si="1"/>
        <v>0</v>
      </c>
      <c r="Z7">
        <f t="shared" si="1"/>
        <v>-0.14799999999999969</v>
      </c>
      <c r="AA7">
        <f t="shared" si="1"/>
        <v>-0.24400000000000066</v>
      </c>
      <c r="AB7">
        <f t="shared" si="1"/>
        <v>-1.9999999999997797E-3</v>
      </c>
      <c r="AC7">
        <f t="shared" si="1"/>
        <v>0.24300000000000033</v>
      </c>
      <c r="AD7">
        <f t="shared" si="1"/>
        <v>-0.68299999999999894</v>
      </c>
    </row>
    <row r="8" spans="1:30">
      <c r="A8" s="3">
        <v>5</v>
      </c>
      <c r="B8" s="4">
        <v>30</v>
      </c>
      <c r="C8" s="4">
        <v>4.3899999999999997</v>
      </c>
      <c r="D8" s="4">
        <v>3.41</v>
      </c>
      <c r="E8" s="4">
        <v>4.88</v>
      </c>
      <c r="F8" s="4">
        <v>4.3899999999999997</v>
      </c>
      <c r="G8" s="4">
        <v>5.37</v>
      </c>
      <c r="H8" s="4">
        <v>5.37</v>
      </c>
      <c r="I8" s="4">
        <v>5.37</v>
      </c>
      <c r="J8" s="4">
        <v>4.88</v>
      </c>
      <c r="K8" s="4">
        <v>4.88</v>
      </c>
      <c r="L8" s="5">
        <v>40</v>
      </c>
      <c r="M8" s="7">
        <f t="shared" si="2"/>
        <v>6.4880000000000013</v>
      </c>
      <c r="N8">
        <f t="shared" si="0"/>
        <v>6.3409999999999993</v>
      </c>
      <c r="O8">
        <f t="shared" si="0"/>
        <v>6.8770000000000007</v>
      </c>
      <c r="P8">
        <f t="shared" si="0"/>
        <v>6.9749999999999996</v>
      </c>
      <c r="Q8">
        <f t="shared" si="0"/>
        <v>6.7319999999999993</v>
      </c>
      <c r="R8">
        <f t="shared" si="0"/>
        <v>6.048</v>
      </c>
      <c r="S8">
        <f t="shared" si="0"/>
        <v>6.6829999999999998</v>
      </c>
      <c r="T8">
        <f t="shared" si="0"/>
        <v>6.9739999999999984</v>
      </c>
      <c r="U8">
        <f t="shared" si="0"/>
        <v>6.9259999999999993</v>
      </c>
      <c r="W8">
        <f t="shared" si="3"/>
        <v>0.43799999999999795</v>
      </c>
      <c r="X8">
        <f t="shared" si="3"/>
        <v>0.58499999999999996</v>
      </c>
      <c r="Y8">
        <f t="shared" si="1"/>
        <v>4.89999999999986E-2</v>
      </c>
      <c r="Z8">
        <f t="shared" si="1"/>
        <v>-4.9000000000000377E-2</v>
      </c>
      <c r="AA8">
        <f t="shared" si="1"/>
        <v>0.19399999999999995</v>
      </c>
      <c r="AB8">
        <f t="shared" si="1"/>
        <v>0.87799999999999923</v>
      </c>
      <c r="AC8">
        <f t="shared" si="1"/>
        <v>0.24299999999999944</v>
      </c>
      <c r="AD8">
        <f t="shared" si="1"/>
        <v>-4.7999999999999154E-2</v>
      </c>
    </row>
    <row r="9" spans="1:30" ht="15" thickBot="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4.88</v>
      </c>
      <c r="G9" s="4">
        <v>5.85</v>
      </c>
      <c r="H9" s="4">
        <v>11.71</v>
      </c>
      <c r="I9" s="4">
        <v>5.85</v>
      </c>
      <c r="J9" s="4">
        <v>5.85</v>
      </c>
      <c r="K9" s="4">
        <v>5.85</v>
      </c>
      <c r="L9" s="5">
        <v>50</v>
      </c>
      <c r="M9" s="8">
        <f t="shared" si="2"/>
        <v>7.9990000000000006</v>
      </c>
      <c r="N9">
        <f t="shared" si="0"/>
        <v>8.5839999999999996</v>
      </c>
      <c r="O9">
        <f t="shared" si="0"/>
        <v>10.879</v>
      </c>
      <c r="P9">
        <f>SUM(F9,F19,F29,F49,F59,F69,F79,F89,F99)/10</f>
        <v>8.4400000000000013</v>
      </c>
      <c r="Q9">
        <f t="shared" si="0"/>
        <v>10.291</v>
      </c>
      <c r="R9">
        <f t="shared" si="0"/>
        <v>10.635999999999999</v>
      </c>
      <c r="S9">
        <f t="shared" si="0"/>
        <v>8.4860000000000007</v>
      </c>
      <c r="T9">
        <f t="shared" si="0"/>
        <v>8.8279999999999994</v>
      </c>
      <c r="U9">
        <f t="shared" si="0"/>
        <v>9.4619999999999997</v>
      </c>
      <c r="W9">
        <f t="shared" si="3"/>
        <v>1.4629999999999992</v>
      </c>
      <c r="X9">
        <f t="shared" si="3"/>
        <v>0.87800000000000011</v>
      </c>
      <c r="Y9">
        <f t="shared" si="1"/>
        <v>-1.4169999999999998</v>
      </c>
      <c r="Z9">
        <f t="shared" si="1"/>
        <v>1.0219999999999985</v>
      </c>
      <c r="AA9">
        <f t="shared" si="1"/>
        <v>-0.82900000000000063</v>
      </c>
      <c r="AB9">
        <f t="shared" si="1"/>
        <v>-1.1739999999999995</v>
      </c>
      <c r="AC9">
        <f t="shared" si="1"/>
        <v>0.97599999999999909</v>
      </c>
      <c r="AD9">
        <f t="shared" si="1"/>
        <v>0.63400000000000034</v>
      </c>
    </row>
    <row r="10" spans="1:30">
      <c r="A10" s="3">
        <v>7</v>
      </c>
      <c r="B10" s="4">
        <v>50</v>
      </c>
      <c r="C10" s="4">
        <v>14.15</v>
      </c>
      <c r="D10" s="4">
        <v>9.27</v>
      </c>
      <c r="E10" s="4">
        <v>20</v>
      </c>
      <c r="F10" s="4">
        <v>21.95</v>
      </c>
      <c r="G10" s="4">
        <v>4.88</v>
      </c>
      <c r="H10" s="4">
        <v>14.63</v>
      </c>
      <c r="I10" s="4">
        <v>18.54</v>
      </c>
      <c r="J10" s="4">
        <v>18.05</v>
      </c>
      <c r="K10" s="4">
        <v>4.88</v>
      </c>
    </row>
    <row r="11" spans="1:30">
      <c r="A11" s="1" t="s">
        <v>2</v>
      </c>
      <c r="W11">
        <f>SUM(W2:W7)/6</f>
        <v>1.3625</v>
      </c>
      <c r="X11">
        <f t="shared" ref="X11:AD11" si="4">SUM(X2:X7)/6</f>
        <v>1.3096666666666665</v>
      </c>
      <c r="Y11">
        <f t="shared" si="4"/>
        <v>1.1598333333333335</v>
      </c>
      <c r="Z11">
        <f t="shared" si="4"/>
        <v>0.83883333333333343</v>
      </c>
      <c r="AA11">
        <f t="shared" si="4"/>
        <v>0.5993333333333335</v>
      </c>
      <c r="AB11">
        <f t="shared" si="4"/>
        <v>0.5631666666666667</v>
      </c>
      <c r="AC11">
        <f t="shared" si="4"/>
        <v>0.34833333333333361</v>
      </c>
      <c r="AD11">
        <f t="shared" si="4"/>
        <v>-0.20800000000000005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30">
      <c r="A13" s="3">
        <v>0</v>
      </c>
      <c r="B13" s="4">
        <v>0</v>
      </c>
      <c r="C13" s="4">
        <v>7.8</v>
      </c>
      <c r="D13" s="4">
        <v>7.8</v>
      </c>
      <c r="E13" s="4">
        <v>7.8</v>
      </c>
      <c r="F13" s="4">
        <v>6.34</v>
      </c>
      <c r="G13" s="4">
        <v>7.8</v>
      </c>
      <c r="H13" s="4">
        <v>5.85</v>
      </c>
      <c r="I13" s="4">
        <v>8.7799999999999994</v>
      </c>
      <c r="J13" s="4">
        <v>8.2899999999999991</v>
      </c>
      <c r="K13" s="4">
        <v>6.83</v>
      </c>
    </row>
    <row r="14" spans="1:30">
      <c r="A14" s="3">
        <v>1</v>
      </c>
      <c r="B14" s="4">
        <v>2</v>
      </c>
      <c r="C14" s="4">
        <v>8.7799999999999994</v>
      </c>
      <c r="D14" s="4">
        <v>7.32</v>
      </c>
      <c r="E14" s="4">
        <v>6.83</v>
      </c>
      <c r="F14" s="4">
        <v>5.85</v>
      </c>
      <c r="G14" s="4">
        <v>6.34</v>
      </c>
      <c r="H14" s="4">
        <v>5.37</v>
      </c>
      <c r="I14" s="4">
        <v>7.8</v>
      </c>
      <c r="J14" s="4">
        <v>7.8</v>
      </c>
      <c r="K14" s="4">
        <v>9.27</v>
      </c>
    </row>
    <row r="15" spans="1:30">
      <c r="A15" s="3">
        <v>2</v>
      </c>
      <c r="B15" s="4">
        <v>5</v>
      </c>
      <c r="C15" s="4">
        <v>7.8</v>
      </c>
      <c r="D15" s="4">
        <v>8.2899999999999991</v>
      </c>
      <c r="E15" s="4">
        <v>7.8</v>
      </c>
      <c r="F15" s="4">
        <v>8.2899999999999991</v>
      </c>
      <c r="G15" s="4">
        <v>7.8</v>
      </c>
      <c r="H15" s="4">
        <v>6.34</v>
      </c>
      <c r="I15" s="4">
        <v>7.8</v>
      </c>
      <c r="J15" s="4">
        <v>9.76</v>
      </c>
      <c r="K15" s="4">
        <v>6.83</v>
      </c>
    </row>
    <row r="16" spans="1:30">
      <c r="A16" s="3">
        <v>3</v>
      </c>
      <c r="B16" s="4">
        <v>10</v>
      </c>
      <c r="C16" s="4">
        <v>8.7799999999999994</v>
      </c>
      <c r="D16" s="4">
        <v>8.2899999999999991</v>
      </c>
      <c r="E16" s="4">
        <v>6.83</v>
      </c>
      <c r="F16" s="4">
        <v>6.34</v>
      </c>
      <c r="G16" s="4">
        <v>6.34</v>
      </c>
      <c r="H16" s="4">
        <v>6.34</v>
      </c>
      <c r="I16" s="4">
        <v>7.8</v>
      </c>
      <c r="J16" s="4">
        <v>6.34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8.7799999999999994</v>
      </c>
      <c r="E17" s="4">
        <v>8.2899999999999991</v>
      </c>
      <c r="F17" s="4">
        <v>8.2899999999999991</v>
      </c>
      <c r="G17" s="4">
        <v>8.2899999999999991</v>
      </c>
      <c r="H17" s="4">
        <v>9.76</v>
      </c>
      <c r="I17" s="4">
        <v>8.2899999999999991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7.32</v>
      </c>
      <c r="D18" s="4">
        <v>8.2899999999999991</v>
      </c>
      <c r="E18" s="4">
        <v>8.2899999999999991</v>
      </c>
      <c r="F18" s="4">
        <v>8.2899999999999991</v>
      </c>
      <c r="G18" s="4">
        <v>8.2899999999999991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15.61</v>
      </c>
      <c r="F19" s="4">
        <v>13.66</v>
      </c>
      <c r="G19" s="4">
        <v>14.15</v>
      </c>
      <c r="H19" s="4">
        <v>13.66</v>
      </c>
      <c r="I19" s="4">
        <v>12.68</v>
      </c>
      <c r="J19" s="4">
        <v>12.68</v>
      </c>
      <c r="K19" s="4">
        <v>14.15</v>
      </c>
    </row>
    <row r="20" spans="1:11">
      <c r="A20" s="3">
        <v>7</v>
      </c>
      <c r="B20" s="4">
        <v>50</v>
      </c>
      <c r="C20" s="4">
        <v>25.37</v>
      </c>
      <c r="D20" s="4">
        <v>25.37</v>
      </c>
      <c r="E20" s="4">
        <v>25.85</v>
      </c>
      <c r="F20" s="4">
        <v>23.41</v>
      </c>
      <c r="G20" s="4">
        <v>18.54</v>
      </c>
      <c r="H20" s="4">
        <v>23.9</v>
      </c>
      <c r="I20" s="4">
        <v>25.85</v>
      </c>
      <c r="J20" s="4">
        <v>21.95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3.9</v>
      </c>
      <c r="D23" s="4">
        <v>2.93</v>
      </c>
      <c r="E23" s="4">
        <v>1.95</v>
      </c>
      <c r="F23" s="4">
        <v>2.93</v>
      </c>
      <c r="G23" s="4">
        <v>3.9</v>
      </c>
      <c r="H23" s="4">
        <v>4.88</v>
      </c>
      <c r="I23" s="4">
        <v>2.44</v>
      </c>
      <c r="J23" s="4">
        <v>3.9</v>
      </c>
      <c r="K23" s="4">
        <v>4.3899999999999997</v>
      </c>
    </row>
    <row r="24" spans="1:11">
      <c r="A24" s="3">
        <v>1</v>
      </c>
      <c r="B24" s="4">
        <v>2</v>
      </c>
      <c r="C24" s="4">
        <v>4.3899999999999997</v>
      </c>
      <c r="D24" s="4">
        <v>1.95</v>
      </c>
      <c r="E24" s="4">
        <v>3.41</v>
      </c>
      <c r="F24" s="4">
        <v>2.93</v>
      </c>
      <c r="G24" s="4">
        <v>4.3899999999999997</v>
      </c>
      <c r="H24" s="4">
        <v>4.88</v>
      </c>
      <c r="I24" s="4">
        <v>2.93</v>
      </c>
      <c r="J24" s="4">
        <v>4.88</v>
      </c>
      <c r="K24" s="4">
        <v>5.85</v>
      </c>
    </row>
    <row r="25" spans="1:11">
      <c r="A25" s="3">
        <v>2</v>
      </c>
      <c r="B25" s="4">
        <v>5</v>
      </c>
      <c r="C25" s="4">
        <v>2.93</v>
      </c>
      <c r="D25" s="4">
        <v>2.93</v>
      </c>
      <c r="E25" s="4">
        <v>2.93</v>
      </c>
      <c r="F25" s="4">
        <v>2.93</v>
      </c>
      <c r="G25" s="4">
        <v>2.93</v>
      </c>
      <c r="H25" s="4">
        <v>4.88</v>
      </c>
      <c r="I25" s="4">
        <v>3.41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2.93</v>
      </c>
      <c r="D26" s="4">
        <v>2.44</v>
      </c>
      <c r="E26" s="4">
        <v>2.44</v>
      </c>
      <c r="F26" s="4">
        <v>2.44</v>
      </c>
      <c r="G26" s="4">
        <v>4.3899999999999997</v>
      </c>
      <c r="H26" s="4">
        <v>4.3899999999999997</v>
      </c>
      <c r="I26" s="4">
        <v>2.44</v>
      </c>
      <c r="J26" s="4">
        <v>3.41</v>
      </c>
      <c r="K26" s="4">
        <v>3.41</v>
      </c>
    </row>
    <row r="27" spans="1:11">
      <c r="A27" s="3">
        <v>4</v>
      </c>
      <c r="B27" s="4">
        <v>20</v>
      </c>
      <c r="C27" s="4">
        <v>3.9</v>
      </c>
      <c r="D27" s="4">
        <v>3.9</v>
      </c>
      <c r="E27" s="4">
        <v>5.85</v>
      </c>
      <c r="F27" s="4">
        <v>5.37</v>
      </c>
      <c r="G27" s="4">
        <v>5.85</v>
      </c>
      <c r="H27" s="4">
        <v>3.9</v>
      </c>
      <c r="I27" s="4">
        <v>4.88</v>
      </c>
      <c r="J27" s="4">
        <v>5.85</v>
      </c>
      <c r="K27" s="4">
        <v>3.41</v>
      </c>
    </row>
    <row r="28" spans="1:11">
      <c r="A28" s="3">
        <v>5</v>
      </c>
      <c r="B28" s="4">
        <v>30</v>
      </c>
      <c r="C28" s="4">
        <v>9.27</v>
      </c>
      <c r="D28" s="4">
        <v>6.34</v>
      </c>
      <c r="E28" s="4">
        <v>10.73</v>
      </c>
      <c r="F28" s="4">
        <v>11.22</v>
      </c>
      <c r="G28" s="4">
        <v>5.37</v>
      </c>
      <c r="H28" s="4">
        <v>7.8</v>
      </c>
      <c r="I28" s="4">
        <v>7.8</v>
      </c>
      <c r="J28" s="4">
        <v>10.24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8.7799999999999994</v>
      </c>
      <c r="E29" s="4">
        <v>21.46</v>
      </c>
      <c r="F29" s="4">
        <v>7.32</v>
      </c>
      <c r="G29" s="4">
        <v>16.59</v>
      </c>
      <c r="H29" s="4">
        <v>14.15</v>
      </c>
      <c r="I29" s="4">
        <v>16.100000000000001</v>
      </c>
      <c r="J29" s="4">
        <v>18.05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54.63</v>
      </c>
      <c r="F30" s="4">
        <v>20.49</v>
      </c>
      <c r="G30" s="4">
        <v>25.85</v>
      </c>
      <c r="H30" s="4">
        <v>43.9</v>
      </c>
      <c r="I30" s="4">
        <v>43.9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5.85</v>
      </c>
      <c r="D33" s="4">
        <v>5.85</v>
      </c>
      <c r="E33" s="4">
        <v>5.37</v>
      </c>
      <c r="F33" s="4">
        <v>6.83</v>
      </c>
      <c r="G33" s="4">
        <v>5.85</v>
      </c>
      <c r="H33" s="4">
        <v>5.85</v>
      </c>
      <c r="I33" s="4">
        <v>5.37</v>
      </c>
      <c r="J33" s="4">
        <v>6.34</v>
      </c>
      <c r="K33" s="4">
        <v>5.85</v>
      </c>
    </row>
    <row r="34" spans="1:11">
      <c r="A34" s="3">
        <v>1</v>
      </c>
      <c r="B34" s="4">
        <v>2</v>
      </c>
      <c r="C34" s="4">
        <v>5.37</v>
      </c>
      <c r="D34" s="4">
        <v>5.37</v>
      </c>
      <c r="E34" s="4">
        <v>4.88</v>
      </c>
      <c r="F34" s="4">
        <v>5.37</v>
      </c>
      <c r="G34" s="4">
        <v>4.88</v>
      </c>
      <c r="H34" s="4">
        <v>5.85</v>
      </c>
      <c r="I34" s="4">
        <v>4.88</v>
      </c>
      <c r="J34" s="4">
        <v>6.34</v>
      </c>
      <c r="K34" s="4">
        <v>4.88</v>
      </c>
    </row>
    <row r="35" spans="1:11">
      <c r="A35" s="3">
        <v>2</v>
      </c>
      <c r="B35" s="4">
        <v>5</v>
      </c>
      <c r="C35" s="4">
        <v>6.34</v>
      </c>
      <c r="D35" s="4">
        <v>4.88</v>
      </c>
      <c r="E35" s="4">
        <v>4.88</v>
      </c>
      <c r="F35" s="4">
        <v>6.83</v>
      </c>
      <c r="G35" s="4">
        <v>4.3899999999999997</v>
      </c>
      <c r="H35" s="4">
        <v>6.83</v>
      </c>
      <c r="I35" s="4">
        <v>4.88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8.7799999999999994</v>
      </c>
      <c r="E36" s="4">
        <v>8.7799999999999994</v>
      </c>
      <c r="F36" s="4">
        <v>6.83</v>
      </c>
      <c r="G36" s="4">
        <v>6.83</v>
      </c>
      <c r="H36" s="4">
        <v>7.32</v>
      </c>
      <c r="I36" s="4">
        <v>6.83</v>
      </c>
      <c r="J36" s="4">
        <v>6.83</v>
      </c>
      <c r="K36" s="4">
        <v>3.9</v>
      </c>
    </row>
    <row r="37" spans="1:11">
      <c r="A37" s="3">
        <v>4</v>
      </c>
      <c r="B37" s="4">
        <v>20</v>
      </c>
      <c r="C37" s="4">
        <v>5.37</v>
      </c>
      <c r="D37" s="4">
        <v>5.85</v>
      </c>
      <c r="E37" s="4">
        <v>6.34</v>
      </c>
      <c r="F37" s="4">
        <v>6.83</v>
      </c>
      <c r="G37" s="4">
        <v>4.88</v>
      </c>
      <c r="H37" s="4">
        <v>4.3899999999999997</v>
      </c>
      <c r="I37" s="4">
        <v>4.3899999999999997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3.9</v>
      </c>
      <c r="D38" s="4">
        <v>8.2899999999999991</v>
      </c>
      <c r="E38" s="4">
        <v>6.34</v>
      </c>
      <c r="F38" s="4">
        <v>6.34</v>
      </c>
      <c r="G38" s="4">
        <v>8.7799999999999994</v>
      </c>
      <c r="H38" s="4">
        <v>10.24</v>
      </c>
      <c r="I38" s="4">
        <v>5.37</v>
      </c>
      <c r="J38" s="4">
        <v>9.27</v>
      </c>
      <c r="K38" s="4">
        <v>4.88</v>
      </c>
    </row>
    <row r="39" spans="1:11">
      <c r="A39" s="3">
        <v>6</v>
      </c>
      <c r="B39" s="4">
        <v>40</v>
      </c>
      <c r="C39" s="4">
        <v>8.2899999999999991</v>
      </c>
      <c r="D39" s="4">
        <v>9.27</v>
      </c>
      <c r="E39" s="4">
        <v>9.27</v>
      </c>
      <c r="F39" s="4">
        <v>9.27</v>
      </c>
      <c r="G39" s="4">
        <v>9.27</v>
      </c>
      <c r="H39" s="4">
        <v>8.7799999999999994</v>
      </c>
      <c r="I39" s="4">
        <v>10.24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22.44</v>
      </c>
      <c r="D40" s="4">
        <v>23.9</v>
      </c>
      <c r="E40" s="4">
        <v>40.98</v>
      </c>
      <c r="F40" s="4">
        <v>20.49</v>
      </c>
      <c r="G40" s="4">
        <v>50.73</v>
      </c>
      <c r="H40" s="4">
        <v>42.93</v>
      </c>
      <c r="I40" s="4">
        <v>39.020000000000003</v>
      </c>
      <c r="J40" s="4">
        <v>38.54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4.88</v>
      </c>
      <c r="E43" s="4">
        <v>4.3899999999999997</v>
      </c>
      <c r="F43" s="4">
        <v>4.88</v>
      </c>
      <c r="G43" s="4">
        <v>4.88</v>
      </c>
      <c r="H43" s="4">
        <v>4.3899999999999997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2.93</v>
      </c>
      <c r="E44" s="4">
        <v>2.93</v>
      </c>
      <c r="F44" s="4">
        <v>3.9</v>
      </c>
      <c r="G44" s="4">
        <v>3.9</v>
      </c>
      <c r="H44" s="4">
        <v>4.3899999999999997</v>
      </c>
      <c r="I44" s="4">
        <v>3.41</v>
      </c>
      <c r="J44" s="4">
        <v>4.3899999999999997</v>
      </c>
      <c r="K44" s="4">
        <v>4.88</v>
      </c>
    </row>
    <row r="45" spans="1:11">
      <c r="A45" s="3">
        <v>2</v>
      </c>
      <c r="B45" s="4">
        <v>5</v>
      </c>
      <c r="C45" s="4">
        <v>3.41</v>
      </c>
      <c r="D45" s="4">
        <v>4.3899999999999997</v>
      </c>
      <c r="E45" s="4">
        <v>2.93</v>
      </c>
      <c r="F45" s="4">
        <v>4.88</v>
      </c>
      <c r="G45" s="4">
        <v>4.88</v>
      </c>
      <c r="H45" s="4">
        <v>4.88</v>
      </c>
      <c r="I45" s="4">
        <v>5.37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4.88</v>
      </c>
      <c r="F46" s="4">
        <v>5.85</v>
      </c>
      <c r="G46" s="4">
        <v>5.37</v>
      </c>
      <c r="H46" s="4">
        <v>4.3899999999999997</v>
      </c>
      <c r="I46" s="4">
        <v>4.88</v>
      </c>
      <c r="J46" s="4">
        <v>4.88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6.83</v>
      </c>
      <c r="E47" s="4">
        <v>4.88</v>
      </c>
      <c r="F47" s="4">
        <v>5.85</v>
      </c>
      <c r="G47" s="4">
        <v>6.83</v>
      </c>
      <c r="H47" s="4">
        <v>6.83</v>
      </c>
      <c r="I47" s="4">
        <v>6.34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9.27</v>
      </c>
      <c r="D48" s="4">
        <v>9.27</v>
      </c>
      <c r="E48" s="4">
        <v>9.27</v>
      </c>
      <c r="F48" s="4">
        <v>9.27</v>
      </c>
      <c r="G48" s="4">
        <v>8.7799999999999994</v>
      </c>
      <c r="H48" s="4">
        <v>9.27</v>
      </c>
      <c r="I48" s="4">
        <v>7.32</v>
      </c>
      <c r="J48" s="4">
        <v>9.27</v>
      </c>
      <c r="K48" s="4">
        <v>9.27</v>
      </c>
    </row>
    <row r="49" spans="1:11">
      <c r="A49" s="3">
        <v>6</v>
      </c>
      <c r="B49" s="4">
        <v>40</v>
      </c>
      <c r="C49" s="4">
        <v>4.3899999999999997</v>
      </c>
      <c r="D49" s="4">
        <v>8.2899999999999991</v>
      </c>
      <c r="E49" s="4">
        <v>9.27</v>
      </c>
      <c r="F49" s="4">
        <v>7.32</v>
      </c>
      <c r="G49" s="4">
        <v>8.2899999999999991</v>
      </c>
      <c r="H49" s="4">
        <v>7.32</v>
      </c>
      <c r="I49" s="4">
        <v>7.8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41.95</v>
      </c>
      <c r="E50" s="4">
        <v>20</v>
      </c>
      <c r="F50" s="4">
        <v>41.95</v>
      </c>
      <c r="G50" s="4">
        <v>28.29</v>
      </c>
      <c r="H50" s="4">
        <v>35.61</v>
      </c>
      <c r="I50" s="4">
        <v>41.95</v>
      </c>
      <c r="J50" s="4">
        <v>41.95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3.41</v>
      </c>
      <c r="D53" s="4">
        <v>3.9</v>
      </c>
      <c r="E53" s="4">
        <v>4.88</v>
      </c>
      <c r="F53" s="4">
        <v>3.41</v>
      </c>
      <c r="G53" s="4">
        <v>5.85</v>
      </c>
      <c r="H53" s="4">
        <v>6.34</v>
      </c>
      <c r="I53" s="4">
        <v>4.88</v>
      </c>
      <c r="J53" s="4">
        <v>4.3899999999999997</v>
      </c>
      <c r="K53" s="4">
        <v>5.85</v>
      </c>
    </row>
    <row r="54" spans="1:11">
      <c r="A54" s="3">
        <v>1</v>
      </c>
      <c r="B54" s="4">
        <v>2</v>
      </c>
      <c r="C54" s="4">
        <v>5.85</v>
      </c>
      <c r="D54" s="4">
        <v>3.9</v>
      </c>
      <c r="E54" s="4">
        <v>5.37</v>
      </c>
      <c r="F54" s="4">
        <v>2.93</v>
      </c>
      <c r="G54" s="4">
        <v>4.88</v>
      </c>
      <c r="H54" s="4">
        <v>3.9</v>
      </c>
      <c r="I54" s="4">
        <v>5.37</v>
      </c>
      <c r="J54" s="4">
        <v>4.3899999999999997</v>
      </c>
      <c r="K54" s="4">
        <v>4.3899999999999997</v>
      </c>
    </row>
    <row r="55" spans="1:11">
      <c r="A55" s="3">
        <v>2</v>
      </c>
      <c r="B55" s="4">
        <v>5</v>
      </c>
      <c r="C55" s="4">
        <v>5.85</v>
      </c>
      <c r="D55" s="4">
        <v>4.88</v>
      </c>
      <c r="E55" s="4">
        <v>4.3899999999999997</v>
      </c>
      <c r="F55" s="4">
        <v>4.88</v>
      </c>
      <c r="G55" s="4">
        <v>4.3899999999999997</v>
      </c>
      <c r="H55" s="4">
        <v>5.37</v>
      </c>
      <c r="I55" s="4">
        <v>5.37</v>
      </c>
      <c r="J55" s="4">
        <v>7.32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4.3899999999999997</v>
      </c>
      <c r="E56" s="4">
        <v>4.88</v>
      </c>
      <c r="F56" s="4">
        <v>5.37</v>
      </c>
      <c r="G56" s="4">
        <v>4.88</v>
      </c>
      <c r="H56" s="4">
        <v>6.83</v>
      </c>
      <c r="I56" s="4">
        <v>5.37</v>
      </c>
      <c r="J56" s="4">
        <v>9.76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5.37</v>
      </c>
      <c r="E57" s="4">
        <v>5.85</v>
      </c>
      <c r="F57" s="4">
        <v>5.85</v>
      </c>
      <c r="G57" s="4">
        <v>5.85</v>
      </c>
      <c r="H57" s="4">
        <v>4.3899999999999997</v>
      </c>
      <c r="I57" s="4">
        <v>5.37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6.34</v>
      </c>
      <c r="D58" s="4">
        <v>6.34</v>
      </c>
      <c r="E58" s="4">
        <v>6.34</v>
      </c>
      <c r="F58" s="4">
        <v>7.8</v>
      </c>
      <c r="G58" s="4">
        <v>7.32</v>
      </c>
      <c r="H58" s="4">
        <v>5.85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9.76</v>
      </c>
      <c r="D59" s="4">
        <v>9.76</v>
      </c>
      <c r="E59" s="4">
        <v>9.76</v>
      </c>
      <c r="F59" s="4">
        <v>9.76</v>
      </c>
      <c r="G59" s="4">
        <v>5.85</v>
      </c>
      <c r="H59" s="4">
        <v>9.76</v>
      </c>
      <c r="I59" s="4">
        <v>5.85</v>
      </c>
      <c r="J59" s="4">
        <v>9.27</v>
      </c>
      <c r="K59" s="4">
        <v>9.76</v>
      </c>
    </row>
    <row r="60" spans="1:11">
      <c r="A60" s="3">
        <v>7</v>
      </c>
      <c r="B60" s="4">
        <v>50</v>
      </c>
      <c r="C60" s="4">
        <v>23.9</v>
      </c>
      <c r="D60" s="4">
        <v>19.510000000000002</v>
      </c>
      <c r="E60" s="4">
        <v>21.46</v>
      </c>
      <c r="F60" s="4">
        <v>20.98</v>
      </c>
      <c r="G60" s="4">
        <v>16.100000000000001</v>
      </c>
      <c r="H60" s="4">
        <v>14.15</v>
      </c>
      <c r="I60" s="4">
        <v>19.510000000000002</v>
      </c>
      <c r="J60" s="4">
        <v>20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4.3899999999999997</v>
      </c>
      <c r="D63" s="4">
        <v>4.3899999999999997</v>
      </c>
      <c r="E63" s="4">
        <v>5.37</v>
      </c>
      <c r="F63" s="4">
        <v>5.85</v>
      </c>
      <c r="G63" s="4">
        <v>5.37</v>
      </c>
      <c r="H63" s="4">
        <v>4.88</v>
      </c>
      <c r="I63" s="4">
        <v>5.37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4.3899999999999997</v>
      </c>
      <c r="D64" s="4">
        <v>4.3899999999999997</v>
      </c>
      <c r="E64" s="4">
        <v>4.88</v>
      </c>
      <c r="F64" s="4">
        <v>5.37</v>
      </c>
      <c r="G64" s="4">
        <v>4.3899999999999997</v>
      </c>
      <c r="H64" s="4">
        <v>4.3899999999999997</v>
      </c>
      <c r="I64" s="4">
        <v>5.37</v>
      </c>
      <c r="J64" s="4">
        <v>5.37</v>
      </c>
      <c r="K64" s="4">
        <v>4.88</v>
      </c>
    </row>
    <row r="65" spans="1:11">
      <c r="A65" s="3">
        <v>2</v>
      </c>
      <c r="B65" s="4">
        <v>5</v>
      </c>
      <c r="C65" s="4">
        <v>6.34</v>
      </c>
      <c r="D65" s="4">
        <v>4.88</v>
      </c>
      <c r="E65" s="4">
        <v>6.34</v>
      </c>
      <c r="F65" s="4">
        <v>5.37</v>
      </c>
      <c r="G65" s="4">
        <v>5.37</v>
      </c>
      <c r="H65" s="4">
        <v>6.83</v>
      </c>
      <c r="I65" s="4">
        <v>5.37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4.88</v>
      </c>
      <c r="E66" s="4">
        <v>4.88</v>
      </c>
      <c r="F66" s="4">
        <v>4.88</v>
      </c>
      <c r="G66" s="4">
        <v>3.9</v>
      </c>
      <c r="H66" s="4">
        <v>5.37</v>
      </c>
      <c r="I66" s="4">
        <v>4.88</v>
      </c>
      <c r="J66" s="4">
        <v>5.37</v>
      </c>
      <c r="K66" s="4">
        <v>4.88</v>
      </c>
    </row>
    <row r="67" spans="1:11">
      <c r="A67" s="3">
        <v>4</v>
      </c>
      <c r="B67" s="4">
        <v>20</v>
      </c>
      <c r="C67" s="4">
        <v>7.32</v>
      </c>
      <c r="D67" s="4">
        <v>7.32</v>
      </c>
      <c r="E67" s="4">
        <v>7.32</v>
      </c>
      <c r="F67" s="4">
        <v>7.32</v>
      </c>
      <c r="G67" s="4">
        <v>7.32</v>
      </c>
      <c r="H67" s="4">
        <v>8.2899999999999991</v>
      </c>
      <c r="I67" s="4">
        <v>6.83</v>
      </c>
      <c r="J67" s="4">
        <v>8.2899999999999991</v>
      </c>
      <c r="K67" s="4">
        <v>7.8</v>
      </c>
    </row>
    <row r="68" spans="1:11">
      <c r="A68" s="3">
        <v>5</v>
      </c>
      <c r="B68" s="4">
        <v>30</v>
      </c>
      <c r="C68" s="4">
        <v>5.85</v>
      </c>
      <c r="D68" s="4">
        <v>7.32</v>
      </c>
      <c r="E68" s="4">
        <v>7.8</v>
      </c>
      <c r="F68" s="4">
        <v>7.32</v>
      </c>
      <c r="G68" s="4">
        <v>7.8</v>
      </c>
      <c r="H68" s="4">
        <v>7.8</v>
      </c>
      <c r="I68" s="4">
        <v>7.32</v>
      </c>
      <c r="J68" s="4">
        <v>6.83</v>
      </c>
      <c r="K68" s="4">
        <v>7.8</v>
      </c>
    </row>
    <row r="69" spans="1:11">
      <c r="A69" s="3">
        <v>6</v>
      </c>
      <c r="B69" s="4">
        <v>40</v>
      </c>
      <c r="C69" s="4">
        <v>10.24</v>
      </c>
      <c r="D69" s="4">
        <v>10.24</v>
      </c>
      <c r="E69" s="4">
        <v>11.71</v>
      </c>
      <c r="F69" s="4">
        <v>10.73</v>
      </c>
      <c r="G69" s="4">
        <v>10.24</v>
      </c>
      <c r="H69" s="4">
        <v>10.73</v>
      </c>
      <c r="I69" s="4">
        <v>7.32</v>
      </c>
      <c r="J69" s="4">
        <v>5.85</v>
      </c>
      <c r="K69" s="4">
        <v>10.24</v>
      </c>
    </row>
    <row r="70" spans="1:11">
      <c r="A70" s="3">
        <v>7</v>
      </c>
      <c r="B70" s="4">
        <v>50</v>
      </c>
      <c r="C70" s="4">
        <v>29.76</v>
      </c>
      <c r="D70" s="4">
        <v>25.37</v>
      </c>
      <c r="E70" s="4">
        <v>34.630000000000003</v>
      </c>
      <c r="F70" s="4">
        <v>26.83</v>
      </c>
      <c r="G70" s="4">
        <v>23.41</v>
      </c>
      <c r="H70" s="4">
        <v>20</v>
      </c>
      <c r="I70" s="4">
        <v>29.76</v>
      </c>
      <c r="J70" s="4">
        <v>23.41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3.9</v>
      </c>
      <c r="D73" s="4">
        <v>6.34</v>
      </c>
      <c r="E73" s="4">
        <v>4.3899999999999997</v>
      </c>
      <c r="F73" s="4">
        <v>6.34</v>
      </c>
      <c r="G73" s="4">
        <v>5.37</v>
      </c>
      <c r="H73" s="4">
        <v>5.37</v>
      </c>
      <c r="I73" s="4">
        <v>4.3899999999999997</v>
      </c>
      <c r="J73" s="4">
        <v>4.88</v>
      </c>
      <c r="K73" s="4">
        <v>4.3899999999999997</v>
      </c>
    </row>
    <row r="74" spans="1:11">
      <c r="A74" s="3">
        <v>1</v>
      </c>
      <c r="B74" s="4">
        <v>2</v>
      </c>
      <c r="C74" s="4">
        <v>3.9</v>
      </c>
      <c r="D74" s="4">
        <v>3.9</v>
      </c>
      <c r="E74" s="4">
        <v>4.3899999999999997</v>
      </c>
      <c r="F74" s="4">
        <v>5.85</v>
      </c>
      <c r="G74" s="4">
        <v>5.37</v>
      </c>
      <c r="H74" s="4">
        <v>5.37</v>
      </c>
      <c r="I74" s="4">
        <v>5.37</v>
      </c>
      <c r="J74" s="4">
        <v>6.34</v>
      </c>
      <c r="K74" s="4">
        <v>4.3899999999999997</v>
      </c>
    </row>
    <row r="75" spans="1:11">
      <c r="A75" s="3">
        <v>2</v>
      </c>
      <c r="B75" s="4">
        <v>5</v>
      </c>
      <c r="C75" s="4">
        <v>5.37</v>
      </c>
      <c r="D75" s="4">
        <v>4.88</v>
      </c>
      <c r="E75" s="4">
        <v>4.88</v>
      </c>
      <c r="F75" s="4">
        <v>6.83</v>
      </c>
      <c r="G75" s="4">
        <v>7.32</v>
      </c>
      <c r="H75" s="4">
        <v>5.37</v>
      </c>
      <c r="I75" s="4">
        <v>6.34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3.9</v>
      </c>
      <c r="D76" s="4">
        <v>3.9</v>
      </c>
      <c r="E76" s="4">
        <v>4.88</v>
      </c>
      <c r="F76" s="4">
        <v>4.88</v>
      </c>
      <c r="G76" s="4">
        <v>6.34</v>
      </c>
      <c r="H76" s="4">
        <v>4.88</v>
      </c>
      <c r="I76" s="4">
        <v>6.34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5.85</v>
      </c>
      <c r="F77" s="4">
        <v>5.37</v>
      </c>
      <c r="G77" s="4">
        <v>5.85</v>
      </c>
      <c r="H77" s="4">
        <v>5.37</v>
      </c>
      <c r="I77" s="4">
        <v>5.85</v>
      </c>
      <c r="J77" s="4">
        <v>7.8</v>
      </c>
      <c r="K77" s="4">
        <v>5.37</v>
      </c>
    </row>
    <row r="78" spans="1:11">
      <c r="A78" s="3">
        <v>5</v>
      </c>
      <c r="B78" s="4">
        <v>30</v>
      </c>
      <c r="C78" s="4">
        <v>7.32</v>
      </c>
      <c r="D78" s="4">
        <v>6.83</v>
      </c>
      <c r="E78" s="4">
        <v>6.34</v>
      </c>
      <c r="F78" s="4">
        <v>5.85</v>
      </c>
      <c r="G78" s="4">
        <v>8.7799999999999994</v>
      </c>
      <c r="H78" s="4">
        <v>5.37</v>
      </c>
      <c r="I78" s="4">
        <v>7.8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7.32</v>
      </c>
      <c r="D79" s="4">
        <v>8.7799999999999994</v>
      </c>
      <c r="E79" s="4">
        <v>7.32</v>
      </c>
      <c r="F79" s="4">
        <v>10.73</v>
      </c>
      <c r="G79" s="4">
        <v>14.63</v>
      </c>
      <c r="H79" s="4">
        <v>11.71</v>
      </c>
      <c r="I79" s="4">
        <v>12.68</v>
      </c>
      <c r="J79" s="4">
        <v>10.73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14.63</v>
      </c>
      <c r="E80" s="4">
        <v>13.17</v>
      </c>
      <c r="F80" s="4">
        <v>16.100000000000001</v>
      </c>
      <c r="G80" s="4">
        <v>23.41</v>
      </c>
      <c r="H80" s="4">
        <v>25.37</v>
      </c>
      <c r="I80" s="4">
        <v>19.02</v>
      </c>
      <c r="J80" s="4">
        <v>27.8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4.88</v>
      </c>
      <c r="D83" s="4">
        <v>4.88</v>
      </c>
      <c r="E83" s="4">
        <v>2.93</v>
      </c>
      <c r="F83" s="4">
        <v>3.9</v>
      </c>
      <c r="G83" s="4">
        <v>3.9</v>
      </c>
      <c r="H83" s="4">
        <v>1.95</v>
      </c>
      <c r="I83" s="4">
        <v>4.88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4.88</v>
      </c>
      <c r="E84" s="4">
        <v>3.9</v>
      </c>
      <c r="F84" s="4">
        <v>2.93</v>
      </c>
      <c r="G84" s="4">
        <v>4.88</v>
      </c>
      <c r="H84" s="4">
        <v>2.44</v>
      </c>
      <c r="I84" s="4">
        <v>3.9</v>
      </c>
      <c r="J84" s="4">
        <v>4.88</v>
      </c>
      <c r="K84" s="4">
        <v>2.93</v>
      </c>
    </row>
    <row r="85" spans="1:11">
      <c r="A85" s="3">
        <v>2</v>
      </c>
      <c r="B85" s="4">
        <v>5</v>
      </c>
      <c r="C85" s="4">
        <v>4.88</v>
      </c>
      <c r="D85" s="4">
        <v>4.88</v>
      </c>
      <c r="E85" s="4">
        <v>4.3899999999999997</v>
      </c>
      <c r="F85" s="4">
        <v>4.3899999999999997</v>
      </c>
      <c r="G85" s="4">
        <v>3.9</v>
      </c>
      <c r="H85" s="4">
        <v>5.85</v>
      </c>
      <c r="I85" s="4">
        <v>5.85</v>
      </c>
      <c r="J85" s="4">
        <v>4.3899999999999997</v>
      </c>
      <c r="K85" s="4">
        <v>5.37</v>
      </c>
    </row>
    <row r="86" spans="1:11">
      <c r="A86" s="3">
        <v>3</v>
      </c>
      <c r="B86" s="4">
        <v>10</v>
      </c>
      <c r="C86" s="4">
        <v>4.88</v>
      </c>
      <c r="D86" s="4">
        <v>4.3899999999999997</v>
      </c>
      <c r="E86" s="4">
        <v>5.85</v>
      </c>
      <c r="F86" s="4">
        <v>5.85</v>
      </c>
      <c r="G86" s="4">
        <v>4.3899999999999997</v>
      </c>
      <c r="H86" s="4">
        <v>3.9</v>
      </c>
      <c r="I86" s="4">
        <v>3.41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5.85</v>
      </c>
      <c r="D87" s="4">
        <v>5.37</v>
      </c>
      <c r="E87" s="4">
        <v>5.85</v>
      </c>
      <c r="F87" s="4">
        <v>6.34</v>
      </c>
      <c r="G87" s="4">
        <v>5.85</v>
      </c>
      <c r="H87" s="4">
        <v>5.85</v>
      </c>
      <c r="I87" s="4">
        <v>4.3899999999999997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7.32</v>
      </c>
      <c r="E88" s="4">
        <v>7.32</v>
      </c>
      <c r="F88" s="4">
        <v>6.34</v>
      </c>
      <c r="G88" s="4">
        <v>7.32</v>
      </c>
      <c r="H88" s="4">
        <v>4.88</v>
      </c>
      <c r="I88" s="4">
        <v>9.76</v>
      </c>
      <c r="J88" s="4">
        <v>7.8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16.100000000000001</v>
      </c>
      <c r="F89" s="4">
        <v>11.71</v>
      </c>
      <c r="G89" s="4">
        <v>17.07</v>
      </c>
      <c r="H89" s="4">
        <v>13.66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26.34</v>
      </c>
      <c r="D90" s="4">
        <v>25.85</v>
      </c>
      <c r="E90" s="4">
        <v>21.46</v>
      </c>
      <c r="F90" s="4">
        <v>27.8</v>
      </c>
      <c r="G90" s="4">
        <v>23.41</v>
      </c>
      <c r="H90" s="4">
        <v>24.39</v>
      </c>
      <c r="I90" s="4">
        <v>29.27</v>
      </c>
      <c r="J90" s="4">
        <v>20.98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3.9</v>
      </c>
      <c r="F93" s="4">
        <v>3.9</v>
      </c>
      <c r="G93" s="4">
        <v>2.44</v>
      </c>
      <c r="H93" s="4">
        <v>4.3899999999999997</v>
      </c>
      <c r="I93" s="4">
        <v>3.41</v>
      </c>
      <c r="J93" s="4">
        <v>3.9</v>
      </c>
      <c r="K93" s="4">
        <v>3.9</v>
      </c>
    </row>
    <row r="94" spans="1:11">
      <c r="A94" s="3">
        <v>1</v>
      </c>
      <c r="B94" s="4">
        <v>2</v>
      </c>
      <c r="C94" s="4">
        <v>3.9</v>
      </c>
      <c r="D94" s="4">
        <v>4.88</v>
      </c>
      <c r="E94" s="4">
        <v>3.41</v>
      </c>
      <c r="F94" s="4">
        <v>5.37</v>
      </c>
      <c r="G94" s="4">
        <v>4.3899999999999997</v>
      </c>
      <c r="H94" s="4">
        <v>3.41</v>
      </c>
      <c r="I94" s="4">
        <v>3.41</v>
      </c>
      <c r="J94" s="4">
        <v>3.41</v>
      </c>
      <c r="K94" s="4">
        <v>4.3899999999999997</v>
      </c>
    </row>
    <row r="95" spans="1:11">
      <c r="A95" s="3">
        <v>2</v>
      </c>
      <c r="B95" s="4">
        <v>5</v>
      </c>
      <c r="C95" s="4">
        <v>5.85</v>
      </c>
      <c r="D95" s="4">
        <v>5.85</v>
      </c>
      <c r="E95" s="4">
        <v>5.85</v>
      </c>
      <c r="F95" s="4">
        <v>4.3899999999999997</v>
      </c>
      <c r="G95" s="4">
        <v>5.37</v>
      </c>
      <c r="H95" s="4">
        <v>3.41</v>
      </c>
      <c r="I95" s="4">
        <v>4.88</v>
      </c>
      <c r="J95" s="4">
        <v>5.85</v>
      </c>
      <c r="K95" s="4">
        <v>4.3899999999999997</v>
      </c>
    </row>
    <row r="96" spans="1:11">
      <c r="A96" s="3">
        <v>3</v>
      </c>
      <c r="B96" s="4">
        <v>10</v>
      </c>
      <c r="C96" s="4">
        <v>3.9</v>
      </c>
      <c r="D96" s="4">
        <v>4.3899999999999997</v>
      </c>
      <c r="E96" s="4">
        <v>5.37</v>
      </c>
      <c r="F96" s="4">
        <v>5.85</v>
      </c>
      <c r="G96" s="4">
        <v>5.37</v>
      </c>
      <c r="H96" s="4">
        <v>5.85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4.88</v>
      </c>
      <c r="D97" s="4">
        <v>4.3899999999999997</v>
      </c>
      <c r="E97" s="4">
        <v>6.83</v>
      </c>
      <c r="F97" s="4">
        <v>6.83</v>
      </c>
      <c r="G97" s="4">
        <v>5.37</v>
      </c>
      <c r="H97" s="4">
        <v>5.37</v>
      </c>
      <c r="I97" s="4">
        <v>6.83</v>
      </c>
      <c r="J97" s="4">
        <v>5.37</v>
      </c>
      <c r="K97" s="4">
        <v>5.37</v>
      </c>
    </row>
    <row r="98" spans="1:11">
      <c r="A98" s="3">
        <v>5</v>
      </c>
      <c r="B98" s="4">
        <v>30</v>
      </c>
      <c r="C98" s="4">
        <v>7.8</v>
      </c>
      <c r="D98" s="4">
        <v>8.2899999999999991</v>
      </c>
      <c r="E98" s="4">
        <v>7.8</v>
      </c>
      <c r="F98" s="4">
        <v>9.27</v>
      </c>
      <c r="G98" s="4">
        <v>8.2899999999999991</v>
      </c>
      <c r="H98" s="4">
        <v>5.85</v>
      </c>
      <c r="I98" s="4">
        <v>6.83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11.71</v>
      </c>
      <c r="F99" s="4">
        <v>8.2899999999999991</v>
      </c>
      <c r="G99" s="4">
        <v>10.24</v>
      </c>
      <c r="H99" s="4">
        <v>13.66</v>
      </c>
      <c r="I99" s="4">
        <v>8.7799999999999994</v>
      </c>
      <c r="J99" s="4">
        <v>9.76</v>
      </c>
      <c r="K99" s="4">
        <v>9.27</v>
      </c>
    </row>
    <row r="100" spans="1:11">
      <c r="A100" s="3">
        <v>7</v>
      </c>
      <c r="B100" s="4">
        <v>50</v>
      </c>
      <c r="C100" s="4">
        <v>13.17</v>
      </c>
      <c r="D100" s="4">
        <v>25.85</v>
      </c>
      <c r="E100" s="4">
        <v>22.44</v>
      </c>
      <c r="F100" s="4">
        <v>21.95</v>
      </c>
      <c r="G100" s="4">
        <v>20</v>
      </c>
      <c r="H100" s="4">
        <v>22.44</v>
      </c>
      <c r="I100" s="4">
        <v>19.510000000000002</v>
      </c>
      <c r="J100" s="4">
        <v>15.61</v>
      </c>
      <c r="K100" s="4">
        <v>17.559999999999999</v>
      </c>
    </row>
  </sheetData>
  <conditionalFormatting sqref="M2:T9">
    <cfRule type="cellIs" dxfId="122" priority="13" operator="lessThan">
      <formula>$U2</formula>
    </cfRule>
  </conditionalFormatting>
  <conditionalFormatting sqref="M2:T9">
    <cfRule type="cellIs" dxfId="121" priority="12" operator="lessThan">
      <formula>$U2</formula>
    </cfRule>
  </conditionalFormatting>
  <conditionalFormatting sqref="M2:T2">
    <cfRule type="top10" dxfId="120" priority="10" bottom="1" rank="1"/>
    <cfRule type="expression" priority="11">
      <formula>"min"</formula>
    </cfRule>
  </conditionalFormatting>
  <conditionalFormatting sqref="M3:T9">
    <cfRule type="top10" dxfId="119" priority="9" bottom="1" rank="1"/>
  </conditionalFormatting>
  <conditionalFormatting sqref="M4:T4">
    <cfRule type="top10" dxfId="118" priority="8" bottom="1" rank="1"/>
  </conditionalFormatting>
  <conditionalFormatting sqref="M5:T5">
    <cfRule type="top10" dxfId="117" priority="7" bottom="1" rank="1"/>
  </conditionalFormatting>
  <conditionalFormatting sqref="M6:T6">
    <cfRule type="top10" dxfId="116" priority="6" bottom="1" rank="1"/>
  </conditionalFormatting>
  <conditionalFormatting sqref="M7:T7">
    <cfRule type="top10" dxfId="115" priority="5" bottom="1" rank="1"/>
  </conditionalFormatting>
  <conditionalFormatting sqref="M8:T8">
    <cfRule type="top10" dxfId="114" priority="4" bottom="1" rank="1"/>
  </conditionalFormatting>
  <conditionalFormatting sqref="M9:T9">
    <cfRule type="top10" dxfId="113" priority="3" bottom="1" rank="1"/>
  </conditionalFormatting>
  <conditionalFormatting sqref="W11:AD11">
    <cfRule type="top10" dxfId="112" priority="1" rank="1"/>
    <cfRule type="top10" priority="2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2CED-DF0C-4490-9CFB-12F8A9D6D4AF}">
  <sheetPr>
    <tabColor theme="9" tint="0.39997558519241921"/>
  </sheetPr>
  <dimension ref="A1:AD100"/>
  <sheetViews>
    <sheetView workbookViewId="0">
      <selection activeCell="N17" sqref="N17"/>
    </sheetView>
  </sheetViews>
  <sheetFormatPr defaultRowHeight="14.4"/>
  <sheetData>
    <row r="1" spans="1:30" ht="15" thickBot="1">
      <c r="A1" s="1" t="s">
        <v>0</v>
      </c>
      <c r="M1" s="148" t="s">
        <v>11</v>
      </c>
      <c r="N1" s="148"/>
      <c r="O1" s="148"/>
      <c r="P1" s="148"/>
      <c r="Q1" s="148"/>
      <c r="R1" s="148"/>
      <c r="S1" s="148"/>
      <c r="T1" s="148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4.3899999999999997</v>
      </c>
      <c r="D3" s="4">
        <v>4.3899999999999997</v>
      </c>
      <c r="E3" s="4">
        <v>4.3899999999999997</v>
      </c>
      <c r="F3" s="4">
        <v>4.3899999999999997</v>
      </c>
      <c r="G3" s="4">
        <v>4.3899999999999997</v>
      </c>
      <c r="H3" s="4">
        <v>4.3899999999999997</v>
      </c>
      <c r="I3" s="4">
        <v>4.3899999999999997</v>
      </c>
      <c r="J3" s="4">
        <v>4.3899999999999997</v>
      </c>
      <c r="K3" s="4">
        <v>4.3899999999999997</v>
      </c>
      <c r="L3" s="5">
        <v>0</v>
      </c>
      <c r="M3">
        <f>SUM(C3,C13,C23,C43,C53,C63,C73,C83,C93)/10</f>
        <v>4.048</v>
      </c>
      <c r="N3" s="7">
        <f t="shared" ref="N3:U10" si="0">SUM(D3,D13,D23,D43,D53,D63,D73,D83,D93)/10</f>
        <v>4.048</v>
      </c>
      <c r="O3">
        <f t="shared" si="0"/>
        <v>4.048</v>
      </c>
      <c r="P3">
        <f t="shared" si="0"/>
        <v>4.048</v>
      </c>
      <c r="Q3">
        <f t="shared" si="0"/>
        <v>4.048</v>
      </c>
      <c r="R3">
        <f t="shared" si="0"/>
        <v>4.048</v>
      </c>
      <c r="S3">
        <f t="shared" si="0"/>
        <v>4.048</v>
      </c>
      <c r="T3">
        <f t="shared" si="0"/>
        <v>4.048</v>
      </c>
      <c r="U3">
        <f>SUM(K3,K13,K23,K43,K53,K63,K73,K83,K93)/10</f>
        <v>4.048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2.93</v>
      </c>
      <c r="D4" s="4">
        <v>2.93</v>
      </c>
      <c r="E4" s="4">
        <v>2.93</v>
      </c>
      <c r="F4" s="4">
        <v>1.95</v>
      </c>
      <c r="G4" s="4">
        <v>1.46</v>
      </c>
      <c r="H4" s="4">
        <v>2.93</v>
      </c>
      <c r="I4" s="4">
        <v>4.3899999999999997</v>
      </c>
      <c r="J4" s="4">
        <v>4.88</v>
      </c>
      <c r="K4" s="4">
        <v>4.88</v>
      </c>
      <c r="L4" s="5">
        <v>2</v>
      </c>
      <c r="M4">
        <f t="shared" ref="M4:M10" si="2">SUM(C4,C14,C24,C44,C54,C64,C74,C84,C94)/10</f>
        <v>4.1470000000000002</v>
      </c>
      <c r="N4" s="7">
        <f t="shared" si="0"/>
        <v>3.8049999999999997</v>
      </c>
      <c r="O4">
        <f t="shared" si="0"/>
        <v>4.2430000000000003</v>
      </c>
      <c r="P4">
        <f t="shared" si="0"/>
        <v>4.1450000000000005</v>
      </c>
      <c r="Q4">
        <f t="shared" si="0"/>
        <v>4.2430000000000003</v>
      </c>
      <c r="R4">
        <f t="shared" si="0"/>
        <v>4.2439999999999998</v>
      </c>
      <c r="S4">
        <f t="shared" si="0"/>
        <v>4.3899999999999997</v>
      </c>
      <c r="T4">
        <f t="shared" si="0"/>
        <v>4.585</v>
      </c>
      <c r="U4">
        <f t="shared" si="0"/>
        <v>4.5860000000000003</v>
      </c>
      <c r="W4">
        <f t="shared" ref="W4:X10" si="3">$U4-M4</f>
        <v>0.43900000000000006</v>
      </c>
      <c r="X4">
        <f>$U4-N4</f>
        <v>0.78100000000000058</v>
      </c>
      <c r="Y4">
        <f t="shared" si="1"/>
        <v>0.34299999999999997</v>
      </c>
      <c r="Z4">
        <f t="shared" si="1"/>
        <v>0.44099999999999984</v>
      </c>
      <c r="AA4">
        <f t="shared" si="1"/>
        <v>0.34299999999999997</v>
      </c>
      <c r="AB4">
        <f t="shared" si="1"/>
        <v>0.34200000000000053</v>
      </c>
      <c r="AC4">
        <f t="shared" si="1"/>
        <v>0.19600000000000062</v>
      </c>
      <c r="AD4">
        <f t="shared" si="1"/>
        <v>1.000000000000334E-3</v>
      </c>
    </row>
    <row r="5" spans="1:30">
      <c r="A5" s="3">
        <v>2</v>
      </c>
      <c r="B5" s="4">
        <v>5</v>
      </c>
      <c r="C5" s="4">
        <v>3.9</v>
      </c>
      <c r="D5" s="4">
        <v>3.9</v>
      </c>
      <c r="E5" s="4">
        <v>3.9</v>
      </c>
      <c r="F5" s="4">
        <v>3.41</v>
      </c>
      <c r="G5" s="4">
        <v>3.9</v>
      </c>
      <c r="H5" s="4">
        <v>3.41</v>
      </c>
      <c r="I5" s="4">
        <v>3.41</v>
      </c>
      <c r="J5" s="4">
        <v>2.93</v>
      </c>
      <c r="K5" s="4">
        <v>4.88</v>
      </c>
      <c r="L5" s="5">
        <v>5</v>
      </c>
      <c r="M5">
        <f t="shared" si="2"/>
        <v>4.2449999999999992</v>
      </c>
      <c r="N5" s="7">
        <f t="shared" si="0"/>
        <v>3.9010000000000007</v>
      </c>
      <c r="O5">
        <f t="shared" si="0"/>
        <v>4.048</v>
      </c>
      <c r="P5">
        <f t="shared" si="0"/>
        <v>4.2440000000000007</v>
      </c>
      <c r="Q5">
        <f t="shared" si="0"/>
        <v>4.3409999999999993</v>
      </c>
      <c r="R5">
        <f t="shared" si="0"/>
        <v>4.5359999999999996</v>
      </c>
      <c r="S5">
        <f t="shared" si="0"/>
        <v>4.4390000000000001</v>
      </c>
      <c r="T5">
        <f t="shared" si="0"/>
        <v>4.7309999999999999</v>
      </c>
      <c r="U5">
        <f t="shared" si="0"/>
        <v>4.6339999999999995</v>
      </c>
      <c r="W5">
        <f t="shared" si="3"/>
        <v>0.38900000000000023</v>
      </c>
      <c r="X5">
        <f t="shared" si="3"/>
        <v>0.73299999999999876</v>
      </c>
      <c r="Y5">
        <f t="shared" si="1"/>
        <v>0.58599999999999941</v>
      </c>
      <c r="Z5">
        <f t="shared" si="1"/>
        <v>0.38999999999999879</v>
      </c>
      <c r="AA5">
        <f t="shared" si="1"/>
        <v>0.29300000000000015</v>
      </c>
      <c r="AB5">
        <f t="shared" si="1"/>
        <v>9.7999999999999865E-2</v>
      </c>
      <c r="AC5">
        <f t="shared" si="1"/>
        <v>0.1949999999999994</v>
      </c>
      <c r="AD5">
        <f t="shared" si="1"/>
        <v>-9.7000000000000419E-2</v>
      </c>
    </row>
    <row r="6" spans="1:30">
      <c r="A6" s="3">
        <v>3</v>
      </c>
      <c r="B6" s="4">
        <v>10</v>
      </c>
      <c r="C6" s="4">
        <v>2.44</v>
      </c>
      <c r="D6" s="4">
        <v>1.95</v>
      </c>
      <c r="E6" s="4">
        <v>1.95</v>
      </c>
      <c r="F6" s="4">
        <v>4.88</v>
      </c>
      <c r="G6" s="4">
        <v>2.93</v>
      </c>
      <c r="H6" s="4">
        <v>3.9</v>
      </c>
      <c r="I6" s="4">
        <v>3.9</v>
      </c>
      <c r="J6" s="4">
        <v>3.41</v>
      </c>
      <c r="K6" s="4">
        <v>4.88</v>
      </c>
      <c r="L6" s="5">
        <v>10</v>
      </c>
      <c r="M6">
        <f t="shared" si="2"/>
        <v>4.1470000000000002</v>
      </c>
      <c r="N6" s="7">
        <f t="shared" si="0"/>
        <v>3.8529999999999993</v>
      </c>
      <c r="O6">
        <f t="shared" si="0"/>
        <v>4.1959999999999997</v>
      </c>
      <c r="P6">
        <f t="shared" si="0"/>
        <v>4.6340000000000003</v>
      </c>
      <c r="Q6">
        <f t="shared" si="0"/>
        <v>4.391</v>
      </c>
      <c r="R6">
        <f t="shared" si="0"/>
        <v>4.585</v>
      </c>
      <c r="S6">
        <f t="shared" si="0"/>
        <v>4.5849999999999991</v>
      </c>
      <c r="T6">
        <f t="shared" si="0"/>
        <v>4.8779999999999992</v>
      </c>
      <c r="U6">
        <f t="shared" si="0"/>
        <v>4.7300000000000004</v>
      </c>
      <c r="W6">
        <f t="shared" si="3"/>
        <v>0.58300000000000018</v>
      </c>
      <c r="X6">
        <f t="shared" si="3"/>
        <v>0.87700000000000111</v>
      </c>
      <c r="Y6">
        <f t="shared" si="1"/>
        <v>0.5340000000000007</v>
      </c>
      <c r="Z6">
        <f t="shared" si="1"/>
        <v>9.6000000000000085E-2</v>
      </c>
      <c r="AA6">
        <f t="shared" si="1"/>
        <v>0.33900000000000041</v>
      </c>
      <c r="AB6">
        <f t="shared" si="1"/>
        <v>0.14500000000000046</v>
      </c>
      <c r="AC6">
        <f t="shared" si="1"/>
        <v>0.14500000000000135</v>
      </c>
      <c r="AD6">
        <f t="shared" si="1"/>
        <v>-0.1479999999999988</v>
      </c>
    </row>
    <row r="7" spans="1:30">
      <c r="A7" s="3">
        <v>4</v>
      </c>
      <c r="B7" s="4">
        <v>20</v>
      </c>
      <c r="C7" s="4">
        <v>3.41</v>
      </c>
      <c r="D7" s="4">
        <v>4.88</v>
      </c>
      <c r="E7" s="4">
        <v>5.37</v>
      </c>
      <c r="F7" s="4">
        <v>5.37</v>
      </c>
      <c r="G7" s="4">
        <v>4.88</v>
      </c>
      <c r="H7" s="4">
        <v>5.85</v>
      </c>
      <c r="I7" s="4">
        <v>4.88</v>
      </c>
      <c r="J7" s="4">
        <v>3.9</v>
      </c>
      <c r="K7" s="4">
        <v>6.34</v>
      </c>
      <c r="L7" s="5">
        <v>20</v>
      </c>
      <c r="M7">
        <f t="shared" si="2"/>
        <v>4.8769999999999998</v>
      </c>
      <c r="N7" s="7">
        <f t="shared" si="0"/>
        <v>5.1719999999999997</v>
      </c>
      <c r="O7">
        <f t="shared" si="0"/>
        <v>5.024</v>
      </c>
      <c r="P7">
        <f t="shared" si="0"/>
        <v>5.1219999999999999</v>
      </c>
      <c r="Q7">
        <f t="shared" si="0"/>
        <v>5.3650000000000002</v>
      </c>
      <c r="R7">
        <f t="shared" si="0"/>
        <v>5.4619999999999997</v>
      </c>
      <c r="S7">
        <f t="shared" si="0"/>
        <v>6.1459999999999999</v>
      </c>
      <c r="T7">
        <f t="shared" si="0"/>
        <v>6.2910000000000004</v>
      </c>
      <c r="U7">
        <f t="shared" si="0"/>
        <v>5.4619999999999997</v>
      </c>
      <c r="W7">
        <f t="shared" si="3"/>
        <v>0.58499999999999996</v>
      </c>
      <c r="X7">
        <f t="shared" si="3"/>
        <v>0.29000000000000004</v>
      </c>
      <c r="Y7">
        <f t="shared" si="1"/>
        <v>0.43799999999999972</v>
      </c>
      <c r="Z7">
        <f t="shared" si="1"/>
        <v>0.33999999999999986</v>
      </c>
      <c r="AA7">
        <f t="shared" si="1"/>
        <v>9.6999999999999531E-2</v>
      </c>
      <c r="AB7">
        <f t="shared" si="1"/>
        <v>0</v>
      </c>
      <c r="AC7">
        <f t="shared" si="1"/>
        <v>-0.68400000000000016</v>
      </c>
      <c r="AD7">
        <f t="shared" si="1"/>
        <v>-0.82900000000000063</v>
      </c>
    </row>
    <row r="8" spans="1:30">
      <c r="A8" s="3">
        <v>5</v>
      </c>
      <c r="B8" s="4">
        <v>30</v>
      </c>
      <c r="C8" s="4">
        <v>4.88</v>
      </c>
      <c r="D8" s="4">
        <v>4.3899999999999997</v>
      </c>
      <c r="E8" s="4">
        <v>4.88</v>
      </c>
      <c r="F8" s="4">
        <v>4.88</v>
      </c>
      <c r="G8" s="4">
        <v>7.32</v>
      </c>
      <c r="H8" s="4">
        <v>13.66</v>
      </c>
      <c r="I8" s="4">
        <v>4.88</v>
      </c>
      <c r="J8" s="4">
        <v>14.63</v>
      </c>
      <c r="K8" s="4">
        <v>4.88</v>
      </c>
      <c r="L8" s="5">
        <v>30</v>
      </c>
      <c r="M8">
        <f t="shared" si="2"/>
        <v>6.5359999999999996</v>
      </c>
      <c r="N8" s="7">
        <f t="shared" si="0"/>
        <v>6.339999999999999</v>
      </c>
      <c r="O8">
        <f t="shared" si="0"/>
        <v>6.5849999999999991</v>
      </c>
      <c r="P8">
        <f t="shared" si="0"/>
        <v>6.5860000000000003</v>
      </c>
      <c r="Q8">
        <f t="shared" si="0"/>
        <v>6.6829999999999998</v>
      </c>
      <c r="R8">
        <f t="shared" si="0"/>
        <v>7.9509999999999987</v>
      </c>
      <c r="S8">
        <f t="shared" si="0"/>
        <v>6.9260000000000002</v>
      </c>
      <c r="T8">
        <f t="shared" si="0"/>
        <v>8.972999999999999</v>
      </c>
      <c r="U8">
        <f t="shared" si="0"/>
        <v>6.9259999999999993</v>
      </c>
      <c r="W8">
        <f t="shared" si="3"/>
        <v>0.38999999999999968</v>
      </c>
      <c r="X8">
        <f t="shared" si="3"/>
        <v>0.5860000000000003</v>
      </c>
      <c r="Y8">
        <f t="shared" si="1"/>
        <v>0.34100000000000019</v>
      </c>
      <c r="Z8">
        <f t="shared" si="1"/>
        <v>0.33999999999999897</v>
      </c>
      <c r="AA8">
        <f t="shared" si="1"/>
        <v>0.24299999999999944</v>
      </c>
      <c r="AB8">
        <f t="shared" si="1"/>
        <v>-1.0249999999999995</v>
      </c>
      <c r="AC8">
        <f t="shared" si="1"/>
        <v>0</v>
      </c>
      <c r="AD8">
        <f t="shared" si="1"/>
        <v>-2.0469999999999997</v>
      </c>
    </row>
    <row r="9" spans="1:30">
      <c r="A9" s="3">
        <v>6</v>
      </c>
      <c r="B9" s="4">
        <v>40</v>
      </c>
      <c r="C9" s="4">
        <v>3.9</v>
      </c>
      <c r="D9" s="4">
        <v>3.9</v>
      </c>
      <c r="E9" s="4">
        <v>5.37</v>
      </c>
      <c r="F9" s="4">
        <v>4.88</v>
      </c>
      <c r="G9" s="4">
        <v>5.85</v>
      </c>
      <c r="H9" s="4">
        <v>11.22</v>
      </c>
      <c r="I9" s="4">
        <v>5.85</v>
      </c>
      <c r="J9" s="4">
        <v>16.59</v>
      </c>
      <c r="K9" s="4">
        <v>5.85</v>
      </c>
      <c r="L9" s="5">
        <v>40</v>
      </c>
      <c r="M9">
        <f t="shared" si="2"/>
        <v>9.657</v>
      </c>
      <c r="N9" s="7">
        <f t="shared" si="0"/>
        <v>9.4129999999999985</v>
      </c>
      <c r="O9">
        <f t="shared" si="0"/>
        <v>10.147</v>
      </c>
      <c r="P9">
        <f t="shared" si="0"/>
        <v>11.121000000000002</v>
      </c>
      <c r="Q9">
        <f t="shared" si="0"/>
        <v>10.193999999999999</v>
      </c>
      <c r="R9">
        <f t="shared" si="0"/>
        <v>11.073</v>
      </c>
      <c r="S9">
        <f t="shared" si="0"/>
        <v>13.609</v>
      </c>
      <c r="T9">
        <f t="shared" si="0"/>
        <v>13.756</v>
      </c>
      <c r="U9">
        <f t="shared" si="0"/>
        <v>9.4619999999999997</v>
      </c>
      <c r="W9">
        <f t="shared" si="3"/>
        <v>-0.19500000000000028</v>
      </c>
      <c r="X9">
        <f t="shared" si="3"/>
        <v>4.9000000000001265E-2</v>
      </c>
      <c r="Y9">
        <f t="shared" si="1"/>
        <v>-0.6850000000000005</v>
      </c>
      <c r="Z9">
        <f t="shared" si="1"/>
        <v>-1.6590000000000025</v>
      </c>
      <c r="AA9">
        <f t="shared" si="1"/>
        <v>-0.73199999999999932</v>
      </c>
      <c r="AB9">
        <f t="shared" si="1"/>
        <v>-1.6110000000000007</v>
      </c>
      <c r="AC9">
        <f t="shared" si="1"/>
        <v>-4.1470000000000002</v>
      </c>
      <c r="AD9">
        <f t="shared" si="1"/>
        <v>-4.2940000000000005</v>
      </c>
    </row>
    <row r="10" spans="1:30" ht="15" thickBot="1">
      <c r="A10" s="3">
        <v>7</v>
      </c>
      <c r="B10" s="4">
        <v>50</v>
      </c>
      <c r="C10" s="4">
        <v>28.29</v>
      </c>
      <c r="D10" s="4">
        <v>28.29</v>
      </c>
      <c r="E10" s="4">
        <v>48.78</v>
      </c>
      <c r="F10" s="4">
        <v>18.05</v>
      </c>
      <c r="G10" s="4">
        <v>41.95</v>
      </c>
      <c r="H10" s="4">
        <v>28.78</v>
      </c>
      <c r="I10" s="4">
        <v>40.98</v>
      </c>
      <c r="J10" s="4">
        <v>40</v>
      </c>
      <c r="K10" s="4">
        <v>4.88</v>
      </c>
      <c r="L10" s="5">
        <v>50</v>
      </c>
      <c r="M10">
        <f t="shared" si="2"/>
        <v>22.34</v>
      </c>
      <c r="N10" s="8">
        <f t="shared" si="0"/>
        <v>20.683</v>
      </c>
      <c r="O10">
        <f t="shared" si="0"/>
        <v>27.071999999999996</v>
      </c>
      <c r="P10">
        <f>SUM(F10,F20,F30,F50,F60,F70,F80,F90,F100)/10</f>
        <v>20.243000000000002</v>
      </c>
      <c r="Q10">
        <f t="shared" si="0"/>
        <v>25.562000000000005</v>
      </c>
      <c r="R10">
        <f t="shared" si="0"/>
        <v>32.439</v>
      </c>
      <c r="S10">
        <f t="shared" si="0"/>
        <v>29.413999999999998</v>
      </c>
      <c r="T10">
        <f t="shared" si="0"/>
        <v>26.146999999999998</v>
      </c>
      <c r="U10">
        <f t="shared" si="0"/>
        <v>22.535999999999998</v>
      </c>
      <c r="W10">
        <f t="shared" si="3"/>
        <v>0.19599999999999795</v>
      </c>
      <c r="X10">
        <f t="shared" si="3"/>
        <v>1.852999999999998</v>
      </c>
      <c r="Y10">
        <f t="shared" si="1"/>
        <v>-4.5359999999999978</v>
      </c>
      <c r="Z10">
        <f t="shared" si="1"/>
        <v>2.2929999999999957</v>
      </c>
      <c r="AA10">
        <f t="shared" si="1"/>
        <v>-3.0260000000000069</v>
      </c>
      <c r="AB10">
        <f t="shared" si="1"/>
        <v>-9.9030000000000022</v>
      </c>
      <c r="AC10">
        <f t="shared" si="1"/>
        <v>-6.8780000000000001</v>
      </c>
      <c r="AD10">
        <f t="shared" si="1"/>
        <v>-3.6110000000000007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0.39766666666666667</v>
      </c>
      <c r="X12">
        <f t="shared" ref="X12:AD12" si="4">SUM(X3:X8)/6</f>
        <v>0.5445000000000001</v>
      </c>
      <c r="Y12">
        <f t="shared" si="4"/>
        <v>0.37366666666666665</v>
      </c>
      <c r="Z12">
        <f t="shared" si="4"/>
        <v>0.26783333333333292</v>
      </c>
      <c r="AA12">
        <f t="shared" si="4"/>
        <v>0.21916666666666659</v>
      </c>
      <c r="AB12">
        <f t="shared" si="4"/>
        <v>-7.3333333333333098E-2</v>
      </c>
      <c r="AC12">
        <f t="shared" si="4"/>
        <v>-2.4666666666666465E-2</v>
      </c>
      <c r="AD12">
        <f t="shared" si="4"/>
        <v>-0.51999999999999991</v>
      </c>
    </row>
    <row r="13" spans="1:30">
      <c r="A13" s="3">
        <v>0</v>
      </c>
      <c r="B13" s="4">
        <v>0</v>
      </c>
      <c r="C13" s="4">
        <v>6.83</v>
      </c>
      <c r="D13" s="4">
        <v>6.83</v>
      </c>
      <c r="E13" s="4">
        <v>6.83</v>
      </c>
      <c r="F13" s="4">
        <v>6.83</v>
      </c>
      <c r="G13" s="4">
        <v>6.83</v>
      </c>
      <c r="H13" s="4">
        <v>6.83</v>
      </c>
      <c r="I13" s="4">
        <v>6.83</v>
      </c>
      <c r="J13" s="4">
        <v>6.83</v>
      </c>
      <c r="K13" s="4">
        <v>6.83</v>
      </c>
    </row>
    <row r="14" spans="1:30">
      <c r="A14" s="3">
        <v>1</v>
      </c>
      <c r="B14" s="4">
        <v>2</v>
      </c>
      <c r="C14" s="4">
        <v>6.34</v>
      </c>
      <c r="D14" s="4">
        <v>6.34</v>
      </c>
      <c r="E14" s="4">
        <v>8.2899999999999991</v>
      </c>
      <c r="F14" s="4">
        <v>8.2899999999999991</v>
      </c>
      <c r="G14" s="4">
        <v>8.2899999999999991</v>
      </c>
      <c r="H14" s="4">
        <v>8.2899999999999991</v>
      </c>
      <c r="I14" s="4">
        <v>8.2899999999999991</v>
      </c>
      <c r="J14" s="4">
        <v>8.2899999999999991</v>
      </c>
      <c r="K14" s="4">
        <v>9.27</v>
      </c>
    </row>
    <row r="15" spans="1:30">
      <c r="A15" s="3">
        <v>2</v>
      </c>
      <c r="B15" s="4">
        <v>5</v>
      </c>
      <c r="C15" s="4">
        <v>5.85</v>
      </c>
      <c r="D15" s="4">
        <v>7.32</v>
      </c>
      <c r="E15" s="4">
        <v>7.8</v>
      </c>
      <c r="F15" s="4">
        <v>7.32</v>
      </c>
      <c r="G15" s="4">
        <v>7.8</v>
      </c>
      <c r="H15" s="4">
        <v>6.83</v>
      </c>
      <c r="I15" s="4">
        <v>6.34</v>
      </c>
      <c r="J15" s="4">
        <v>8.2899999999999991</v>
      </c>
      <c r="K15" s="4">
        <v>6.83</v>
      </c>
    </row>
    <row r="16" spans="1:30">
      <c r="A16" s="3">
        <v>3</v>
      </c>
      <c r="B16" s="4">
        <v>10</v>
      </c>
      <c r="C16" s="4">
        <v>8.7799999999999994</v>
      </c>
      <c r="D16" s="4">
        <v>8.2899999999999991</v>
      </c>
      <c r="E16" s="4">
        <v>6.83</v>
      </c>
      <c r="F16" s="4">
        <v>6.34</v>
      </c>
      <c r="G16" s="4">
        <v>6.34</v>
      </c>
      <c r="H16" s="4">
        <v>6.34</v>
      </c>
      <c r="I16" s="4">
        <v>7.8</v>
      </c>
      <c r="J16" s="4">
        <v>6.34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7.32</v>
      </c>
      <c r="E17" s="4">
        <v>11.22</v>
      </c>
      <c r="F17" s="4">
        <v>6.83</v>
      </c>
      <c r="G17" s="4">
        <v>9.76</v>
      </c>
      <c r="H17" s="4">
        <v>7.8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8.2899999999999991</v>
      </c>
      <c r="D18" s="4">
        <v>8.2899999999999991</v>
      </c>
      <c r="E18" s="4">
        <v>8.7799999999999994</v>
      </c>
      <c r="F18" s="4">
        <v>8.2899999999999991</v>
      </c>
      <c r="G18" s="4">
        <v>6.83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7.8</v>
      </c>
      <c r="D19" s="4">
        <v>7.8</v>
      </c>
      <c r="E19" s="4">
        <v>6.83</v>
      </c>
      <c r="F19" s="4">
        <v>7.8</v>
      </c>
      <c r="G19" s="4">
        <v>13.66</v>
      </c>
      <c r="H19" s="4">
        <v>23.41</v>
      </c>
      <c r="I19" s="4">
        <v>31.22</v>
      </c>
      <c r="J19" s="4">
        <v>15.61</v>
      </c>
      <c r="K19" s="4">
        <v>14.15</v>
      </c>
    </row>
    <row r="20" spans="1:11">
      <c r="A20" s="3">
        <v>7</v>
      </c>
      <c r="B20" s="4">
        <v>50</v>
      </c>
      <c r="C20" s="4">
        <v>40</v>
      </c>
      <c r="D20" s="4">
        <v>51.22</v>
      </c>
      <c r="E20" s="4">
        <v>51.22</v>
      </c>
      <c r="F20" s="4">
        <v>32.68</v>
      </c>
      <c r="G20" s="4">
        <v>45.37</v>
      </c>
      <c r="H20" s="4">
        <v>75.61</v>
      </c>
      <c r="I20" s="4">
        <v>44.88</v>
      </c>
      <c r="J20" s="4">
        <v>33.17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4.3899999999999997</v>
      </c>
      <c r="D23" s="4">
        <v>4.3899999999999997</v>
      </c>
      <c r="E23" s="4">
        <v>4.3899999999999997</v>
      </c>
      <c r="F23" s="4">
        <v>4.3899999999999997</v>
      </c>
      <c r="G23" s="4">
        <v>4.3899999999999997</v>
      </c>
      <c r="H23" s="4">
        <v>4.3899999999999997</v>
      </c>
      <c r="I23" s="4">
        <v>4.3899999999999997</v>
      </c>
      <c r="J23" s="4">
        <v>4.3899999999999997</v>
      </c>
      <c r="K23" s="4">
        <v>4.3899999999999997</v>
      </c>
    </row>
    <row r="24" spans="1:11">
      <c r="A24" s="3">
        <v>1</v>
      </c>
      <c r="B24" s="4">
        <v>2</v>
      </c>
      <c r="C24" s="4">
        <v>6.34</v>
      </c>
      <c r="D24" s="4">
        <v>4.88</v>
      </c>
      <c r="E24" s="4">
        <v>5.85</v>
      </c>
      <c r="F24" s="4">
        <v>5.85</v>
      </c>
      <c r="G24" s="4">
        <v>5.85</v>
      </c>
      <c r="H24" s="4">
        <v>5.85</v>
      </c>
      <c r="I24" s="4">
        <v>5.37</v>
      </c>
      <c r="J24" s="4">
        <v>6.83</v>
      </c>
      <c r="K24" s="4">
        <v>5.85</v>
      </c>
    </row>
    <row r="25" spans="1:11">
      <c r="A25" s="3">
        <v>2</v>
      </c>
      <c r="B25" s="4">
        <v>5</v>
      </c>
      <c r="C25" s="4">
        <v>2.93</v>
      </c>
      <c r="D25" s="4">
        <v>3.41</v>
      </c>
      <c r="E25" s="4">
        <v>2.93</v>
      </c>
      <c r="F25" s="4">
        <v>2.93</v>
      </c>
      <c r="G25" s="4">
        <v>2.44</v>
      </c>
      <c r="H25" s="4">
        <v>3.41</v>
      </c>
      <c r="I25" s="4">
        <v>3.41</v>
      </c>
      <c r="J25" s="4">
        <v>3.41</v>
      </c>
      <c r="K25" s="4">
        <v>3.9</v>
      </c>
    </row>
    <row r="26" spans="1:11">
      <c r="A26" s="3">
        <v>3</v>
      </c>
      <c r="B26" s="4">
        <v>10</v>
      </c>
      <c r="C26" s="4">
        <v>2.93</v>
      </c>
      <c r="D26" s="4">
        <v>2.44</v>
      </c>
      <c r="E26" s="4">
        <v>2.44</v>
      </c>
      <c r="F26" s="4">
        <v>2.44</v>
      </c>
      <c r="G26" s="4">
        <v>4.3899999999999997</v>
      </c>
      <c r="H26" s="4">
        <v>4.3899999999999997</v>
      </c>
      <c r="I26" s="4">
        <v>2.44</v>
      </c>
      <c r="J26" s="4">
        <v>3.41</v>
      </c>
      <c r="K26" s="4">
        <v>3.41</v>
      </c>
    </row>
    <row r="27" spans="1:11">
      <c r="A27" s="3">
        <v>4</v>
      </c>
      <c r="B27" s="4">
        <v>20</v>
      </c>
      <c r="C27" s="4">
        <v>6.34</v>
      </c>
      <c r="D27" s="4">
        <v>5.37</v>
      </c>
      <c r="E27" s="4">
        <v>3.41</v>
      </c>
      <c r="F27" s="4">
        <v>4.88</v>
      </c>
      <c r="G27" s="4">
        <v>6.34</v>
      </c>
      <c r="H27" s="4">
        <v>5.85</v>
      </c>
      <c r="I27" s="4">
        <v>2.44</v>
      </c>
      <c r="J27" s="4">
        <v>3.41</v>
      </c>
      <c r="K27" s="4">
        <v>3.41</v>
      </c>
    </row>
    <row r="28" spans="1:11">
      <c r="A28" s="3">
        <v>5</v>
      </c>
      <c r="B28" s="4">
        <v>30</v>
      </c>
      <c r="C28" s="4">
        <v>7.8</v>
      </c>
      <c r="D28" s="4">
        <v>4.3899999999999997</v>
      </c>
      <c r="E28" s="4">
        <v>4.3899999999999997</v>
      </c>
      <c r="F28" s="4">
        <v>6.83</v>
      </c>
      <c r="G28" s="4">
        <v>8.2899999999999991</v>
      </c>
      <c r="H28" s="4">
        <v>8.2899999999999991</v>
      </c>
      <c r="I28" s="4">
        <v>8.2899999999999991</v>
      </c>
      <c r="J28" s="4">
        <v>8.2899999999999991</v>
      </c>
      <c r="K28" s="4">
        <v>9.27</v>
      </c>
    </row>
    <row r="29" spans="1:11">
      <c r="A29" s="3">
        <v>6</v>
      </c>
      <c r="B29" s="4">
        <v>40</v>
      </c>
      <c r="C29" s="4">
        <v>14.63</v>
      </c>
      <c r="D29" s="4">
        <v>10.24</v>
      </c>
      <c r="E29" s="4">
        <v>14.15</v>
      </c>
      <c r="F29" s="4">
        <v>10.73</v>
      </c>
      <c r="G29" s="4">
        <v>8.2899999999999991</v>
      </c>
      <c r="H29" s="4">
        <v>7.32</v>
      </c>
      <c r="I29" s="4">
        <v>16.100000000000001</v>
      </c>
      <c r="J29" s="4">
        <v>15.61</v>
      </c>
      <c r="K29" s="4">
        <v>14.63</v>
      </c>
    </row>
    <row r="30" spans="1:11">
      <c r="A30" s="3">
        <v>7</v>
      </c>
      <c r="B30" s="4">
        <v>50</v>
      </c>
      <c r="C30" s="4">
        <v>39.020000000000003</v>
      </c>
      <c r="D30" s="4">
        <v>40.98</v>
      </c>
      <c r="E30" s="4">
        <v>43.9</v>
      </c>
      <c r="F30" s="4">
        <v>11.22</v>
      </c>
      <c r="G30" s="4">
        <v>11.22</v>
      </c>
      <c r="H30" s="4">
        <v>39.020000000000003</v>
      </c>
      <c r="I30" s="4">
        <v>43.9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5.85</v>
      </c>
      <c r="D33" s="4">
        <v>5.85</v>
      </c>
      <c r="E33" s="4">
        <v>5.85</v>
      </c>
      <c r="F33" s="4">
        <v>5.85</v>
      </c>
      <c r="G33" s="4">
        <v>5.85</v>
      </c>
      <c r="H33" s="4">
        <v>5.85</v>
      </c>
      <c r="I33" s="4">
        <v>5.85</v>
      </c>
      <c r="J33" s="4">
        <v>5.85</v>
      </c>
      <c r="K33" s="4">
        <v>5.85</v>
      </c>
    </row>
    <row r="34" spans="1:11">
      <c r="A34" s="3">
        <v>1</v>
      </c>
      <c r="B34" s="4">
        <v>2</v>
      </c>
      <c r="C34" s="4">
        <v>4.3899999999999997</v>
      </c>
      <c r="D34" s="4">
        <v>4.3899999999999997</v>
      </c>
      <c r="E34" s="4">
        <v>5.37</v>
      </c>
      <c r="F34" s="4">
        <v>4.3899999999999997</v>
      </c>
      <c r="G34" s="4">
        <v>4.3899999999999997</v>
      </c>
      <c r="H34" s="4">
        <v>4.3899999999999997</v>
      </c>
      <c r="I34" s="4">
        <v>5.85</v>
      </c>
      <c r="J34" s="4">
        <v>5.37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4.88</v>
      </c>
      <c r="E35" s="4">
        <v>6.34</v>
      </c>
      <c r="F35" s="4">
        <v>5.85</v>
      </c>
      <c r="G35" s="4">
        <v>6.34</v>
      </c>
      <c r="H35" s="4">
        <v>6.34</v>
      </c>
      <c r="I35" s="4">
        <v>6.83</v>
      </c>
      <c r="J35" s="4">
        <v>6.34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8.7799999999999994</v>
      </c>
      <c r="E36" s="4">
        <v>8.7799999999999994</v>
      </c>
      <c r="F36" s="4">
        <v>6.83</v>
      </c>
      <c r="G36" s="4">
        <v>6.83</v>
      </c>
      <c r="H36" s="4">
        <v>7.32</v>
      </c>
      <c r="I36" s="4">
        <v>6.83</v>
      </c>
      <c r="J36" s="4">
        <v>6.83</v>
      </c>
      <c r="K36" s="4">
        <v>3.9</v>
      </c>
    </row>
    <row r="37" spans="1:11">
      <c r="A37" s="3">
        <v>4</v>
      </c>
      <c r="B37" s="4">
        <v>20</v>
      </c>
      <c r="C37" s="4">
        <v>5.85</v>
      </c>
      <c r="D37" s="4">
        <v>6.34</v>
      </c>
      <c r="E37" s="4">
        <v>5.37</v>
      </c>
      <c r="F37" s="4">
        <v>7.32</v>
      </c>
      <c r="G37" s="4">
        <v>5.37</v>
      </c>
      <c r="H37" s="4">
        <v>4.3899999999999997</v>
      </c>
      <c r="I37" s="4">
        <v>8.2899999999999991</v>
      </c>
      <c r="J37" s="4">
        <v>6.34</v>
      </c>
      <c r="K37" s="4">
        <v>7.8</v>
      </c>
    </row>
    <row r="38" spans="1:11">
      <c r="A38" s="3">
        <v>5</v>
      </c>
      <c r="B38" s="4">
        <v>30</v>
      </c>
      <c r="C38" s="4">
        <v>6.34</v>
      </c>
      <c r="D38" s="4">
        <v>4.3899999999999997</v>
      </c>
      <c r="E38" s="4">
        <v>6.34</v>
      </c>
      <c r="F38" s="4">
        <v>5.37</v>
      </c>
      <c r="G38" s="4">
        <v>6.83</v>
      </c>
      <c r="H38" s="4">
        <v>8.2899999999999991</v>
      </c>
      <c r="I38" s="4">
        <v>9.27</v>
      </c>
      <c r="J38" s="4">
        <v>14.63</v>
      </c>
      <c r="K38" s="4">
        <v>4.88</v>
      </c>
    </row>
    <row r="39" spans="1:11">
      <c r="A39" s="3">
        <v>6</v>
      </c>
      <c r="B39" s="4">
        <v>40</v>
      </c>
      <c r="C39" s="4">
        <v>7.8</v>
      </c>
      <c r="D39" s="4">
        <v>9.76</v>
      </c>
      <c r="E39" s="4">
        <v>15.12</v>
      </c>
      <c r="F39" s="4">
        <v>12.2</v>
      </c>
      <c r="G39" s="4">
        <v>9.27</v>
      </c>
      <c r="H39" s="4">
        <v>9.27</v>
      </c>
      <c r="I39" s="4">
        <v>19.02</v>
      </c>
      <c r="J39" s="4">
        <v>10.24</v>
      </c>
      <c r="K39" s="4">
        <v>9.27</v>
      </c>
    </row>
    <row r="40" spans="1:11">
      <c r="A40" s="3">
        <v>7</v>
      </c>
      <c r="B40" s="4">
        <v>50</v>
      </c>
      <c r="C40" s="4">
        <v>56.1</v>
      </c>
      <c r="D40" s="4">
        <v>41.95</v>
      </c>
      <c r="E40" s="4">
        <v>55.12</v>
      </c>
      <c r="F40" s="4">
        <v>60</v>
      </c>
      <c r="G40" s="4">
        <v>56.59</v>
      </c>
      <c r="H40" s="4">
        <v>52.2</v>
      </c>
      <c r="I40" s="4">
        <v>47.8</v>
      </c>
      <c r="J40" s="4">
        <v>46.83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2.93</v>
      </c>
      <c r="D43" s="4">
        <v>2.93</v>
      </c>
      <c r="E43" s="4">
        <v>2.93</v>
      </c>
      <c r="F43" s="4">
        <v>2.93</v>
      </c>
      <c r="G43" s="4">
        <v>2.93</v>
      </c>
      <c r="H43" s="4">
        <v>2.93</v>
      </c>
      <c r="I43" s="4">
        <v>2.93</v>
      </c>
      <c r="J43" s="4">
        <v>2.93</v>
      </c>
      <c r="K43" s="4">
        <v>2.93</v>
      </c>
    </row>
    <row r="44" spans="1:11">
      <c r="A44" s="3">
        <v>1</v>
      </c>
      <c r="B44" s="4">
        <v>2</v>
      </c>
      <c r="C44" s="4">
        <v>4.88</v>
      </c>
      <c r="D44" s="4">
        <v>3.9</v>
      </c>
      <c r="E44" s="4">
        <v>3.9</v>
      </c>
      <c r="F44" s="4">
        <v>3.9</v>
      </c>
      <c r="G44" s="4">
        <v>4.88</v>
      </c>
      <c r="H44" s="4">
        <v>2.93</v>
      </c>
      <c r="I44" s="4">
        <v>4.88</v>
      </c>
      <c r="J44" s="4">
        <v>4.3899999999999997</v>
      </c>
      <c r="K44" s="4">
        <v>4.88</v>
      </c>
    </row>
    <row r="45" spans="1:11">
      <c r="A45" s="3">
        <v>2</v>
      </c>
      <c r="B45" s="4">
        <v>5</v>
      </c>
      <c r="C45" s="4">
        <v>4.88</v>
      </c>
      <c r="D45" s="4">
        <v>4.3899999999999997</v>
      </c>
      <c r="E45" s="4">
        <v>4.3899999999999997</v>
      </c>
      <c r="F45" s="4">
        <v>4.88</v>
      </c>
      <c r="G45" s="4">
        <v>3.9</v>
      </c>
      <c r="H45" s="4">
        <v>4.3899999999999997</v>
      </c>
      <c r="I45" s="4">
        <v>5.37</v>
      </c>
      <c r="J45" s="4">
        <v>4.3899999999999997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4.88</v>
      </c>
      <c r="F46" s="4">
        <v>5.85</v>
      </c>
      <c r="G46" s="4">
        <v>5.37</v>
      </c>
      <c r="H46" s="4">
        <v>4.3899999999999997</v>
      </c>
      <c r="I46" s="4">
        <v>4.88</v>
      </c>
      <c r="J46" s="4">
        <v>4.88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4.88</v>
      </c>
      <c r="E47" s="4">
        <v>6.83</v>
      </c>
      <c r="F47" s="4">
        <v>4.88</v>
      </c>
      <c r="G47" s="4">
        <v>3.9</v>
      </c>
      <c r="H47" s="4">
        <v>4.3899999999999997</v>
      </c>
      <c r="I47" s="4">
        <v>5.85</v>
      </c>
      <c r="J47" s="4">
        <v>7.32</v>
      </c>
      <c r="K47" s="4">
        <v>6.83</v>
      </c>
    </row>
    <row r="48" spans="1:11">
      <c r="A48" s="3">
        <v>5</v>
      </c>
      <c r="B48" s="4">
        <v>30</v>
      </c>
      <c r="C48" s="4">
        <v>8.2899999999999991</v>
      </c>
      <c r="D48" s="4">
        <v>8.2899999999999991</v>
      </c>
      <c r="E48" s="4">
        <v>9.27</v>
      </c>
      <c r="F48" s="4">
        <v>9.27</v>
      </c>
      <c r="G48" s="4">
        <v>9.27</v>
      </c>
      <c r="H48" s="4">
        <v>9.27</v>
      </c>
      <c r="I48" s="4">
        <v>7.8</v>
      </c>
      <c r="J48" s="4">
        <v>14.63</v>
      </c>
      <c r="K48" s="4">
        <v>9.27</v>
      </c>
    </row>
    <row r="49" spans="1:11">
      <c r="A49" s="3">
        <v>6</v>
      </c>
      <c r="B49" s="4">
        <v>40</v>
      </c>
      <c r="C49" s="4">
        <v>14.63</v>
      </c>
      <c r="D49" s="4">
        <v>13.17</v>
      </c>
      <c r="E49" s="4">
        <v>8.2899999999999991</v>
      </c>
      <c r="F49" s="4">
        <v>17.559999999999999</v>
      </c>
      <c r="G49" s="4">
        <v>17.559999999999999</v>
      </c>
      <c r="H49" s="4">
        <v>17.559999999999999</v>
      </c>
      <c r="I49" s="4">
        <v>14.63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17.559999999999999</v>
      </c>
      <c r="D50" s="4">
        <v>17.559999999999999</v>
      </c>
      <c r="E50" s="4">
        <v>17.559999999999999</v>
      </c>
      <c r="F50" s="4">
        <v>25.85</v>
      </c>
      <c r="G50" s="4">
        <v>39.020000000000003</v>
      </c>
      <c r="H50" s="4">
        <v>44.88</v>
      </c>
      <c r="I50" s="4">
        <v>17.559999999999999</v>
      </c>
      <c r="J50" s="4">
        <v>20.98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5.85</v>
      </c>
      <c r="D53" s="4">
        <v>5.85</v>
      </c>
      <c r="E53" s="4">
        <v>5.85</v>
      </c>
      <c r="F53" s="4">
        <v>5.85</v>
      </c>
      <c r="G53" s="4">
        <v>5.85</v>
      </c>
      <c r="H53" s="4">
        <v>5.85</v>
      </c>
      <c r="I53" s="4">
        <v>5.85</v>
      </c>
      <c r="J53" s="4">
        <v>5.85</v>
      </c>
      <c r="K53" s="4">
        <v>5.85</v>
      </c>
    </row>
    <row r="54" spans="1:11">
      <c r="A54" s="3">
        <v>1</v>
      </c>
      <c r="B54" s="4">
        <v>2</v>
      </c>
      <c r="C54" s="4">
        <v>4.88</v>
      </c>
      <c r="D54" s="4">
        <v>4.88</v>
      </c>
      <c r="E54" s="4">
        <v>5.37</v>
      </c>
      <c r="F54" s="4">
        <v>5.85</v>
      </c>
      <c r="G54" s="4">
        <v>4.3899999999999997</v>
      </c>
      <c r="H54" s="4">
        <v>4.3899999999999997</v>
      </c>
      <c r="I54" s="4">
        <v>3.9</v>
      </c>
      <c r="J54" s="4">
        <v>3.9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3.41</v>
      </c>
      <c r="E55" s="4">
        <v>3.9</v>
      </c>
      <c r="F55" s="4">
        <v>3.41</v>
      </c>
      <c r="G55" s="4">
        <v>4.88</v>
      </c>
      <c r="H55" s="4">
        <v>4.88</v>
      </c>
      <c r="I55" s="4">
        <v>4.88</v>
      </c>
      <c r="J55" s="4">
        <v>5.37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4.3899999999999997</v>
      </c>
      <c r="E56" s="4">
        <v>4.88</v>
      </c>
      <c r="F56" s="4">
        <v>5.37</v>
      </c>
      <c r="G56" s="4">
        <v>4.88</v>
      </c>
      <c r="H56" s="4">
        <v>6.83</v>
      </c>
      <c r="I56" s="4">
        <v>5.37</v>
      </c>
      <c r="J56" s="4">
        <v>9.76</v>
      </c>
      <c r="K56" s="4">
        <v>6.34</v>
      </c>
    </row>
    <row r="57" spans="1:11">
      <c r="A57" s="3">
        <v>4</v>
      </c>
      <c r="B57" s="4">
        <v>20</v>
      </c>
      <c r="C57" s="4">
        <v>3.41</v>
      </c>
      <c r="D57" s="4">
        <v>2.93</v>
      </c>
      <c r="E57" s="4">
        <v>3.41</v>
      </c>
      <c r="F57" s="4">
        <v>3.41</v>
      </c>
      <c r="G57" s="4">
        <v>5.85</v>
      </c>
      <c r="H57" s="4">
        <v>3.9</v>
      </c>
      <c r="I57" s="4">
        <v>6.83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6.83</v>
      </c>
      <c r="D58" s="4">
        <v>6.83</v>
      </c>
      <c r="E58" s="4">
        <v>5.85</v>
      </c>
      <c r="F58" s="4">
        <v>5.37</v>
      </c>
      <c r="G58" s="4">
        <v>4.3899999999999997</v>
      </c>
      <c r="H58" s="4">
        <v>8.2899999999999991</v>
      </c>
      <c r="I58" s="4">
        <v>8.7799999999999994</v>
      </c>
      <c r="J58" s="4">
        <v>8.2899999999999991</v>
      </c>
      <c r="K58" s="4">
        <v>6.34</v>
      </c>
    </row>
    <row r="59" spans="1:11">
      <c r="A59" s="3">
        <v>6</v>
      </c>
      <c r="B59" s="4">
        <v>40</v>
      </c>
      <c r="C59" s="4">
        <v>6.34</v>
      </c>
      <c r="D59" s="4">
        <v>5.85</v>
      </c>
      <c r="E59" s="4">
        <v>5.37</v>
      </c>
      <c r="F59" s="4">
        <v>8.2899999999999991</v>
      </c>
      <c r="G59" s="4">
        <v>6.34</v>
      </c>
      <c r="H59" s="4">
        <v>9.76</v>
      </c>
      <c r="I59" s="4">
        <v>9.76</v>
      </c>
      <c r="J59" s="4">
        <v>21.95</v>
      </c>
      <c r="K59" s="4">
        <v>9.76</v>
      </c>
    </row>
    <row r="60" spans="1:11">
      <c r="A60" s="3">
        <v>7</v>
      </c>
      <c r="B60" s="4">
        <v>50</v>
      </c>
      <c r="C60" s="4">
        <v>8.2899999999999991</v>
      </c>
      <c r="D60" s="4">
        <v>8.2899999999999991</v>
      </c>
      <c r="E60" s="4">
        <v>8.2899999999999991</v>
      </c>
      <c r="F60" s="4">
        <v>22.93</v>
      </c>
      <c r="G60" s="4">
        <v>20.49</v>
      </c>
      <c r="H60" s="4">
        <v>12.68</v>
      </c>
      <c r="I60" s="4">
        <v>8.2899999999999991</v>
      </c>
      <c r="J60" s="4">
        <v>45.37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4.3899999999999997</v>
      </c>
      <c r="D63" s="4">
        <v>4.3899999999999997</v>
      </c>
      <c r="E63" s="4">
        <v>4.3899999999999997</v>
      </c>
      <c r="F63" s="4">
        <v>4.3899999999999997</v>
      </c>
      <c r="G63" s="4">
        <v>4.3899999999999997</v>
      </c>
      <c r="H63" s="4">
        <v>4.3899999999999997</v>
      </c>
      <c r="I63" s="4">
        <v>4.3899999999999997</v>
      </c>
      <c r="J63" s="4">
        <v>4.3899999999999997</v>
      </c>
      <c r="K63" s="4">
        <v>4.3899999999999997</v>
      </c>
    </row>
    <row r="64" spans="1:11">
      <c r="A64" s="3">
        <v>1</v>
      </c>
      <c r="B64" s="4">
        <v>2</v>
      </c>
      <c r="C64" s="4">
        <v>4.88</v>
      </c>
      <c r="D64" s="4">
        <v>4.3899999999999997</v>
      </c>
      <c r="E64" s="4">
        <v>4.3899999999999997</v>
      </c>
      <c r="F64" s="4">
        <v>4.3899999999999997</v>
      </c>
      <c r="G64" s="4">
        <v>3.9</v>
      </c>
      <c r="H64" s="4">
        <v>4.88</v>
      </c>
      <c r="I64" s="4">
        <v>4.3899999999999997</v>
      </c>
      <c r="J64" s="4">
        <v>4.3899999999999997</v>
      </c>
      <c r="K64" s="4">
        <v>4.88</v>
      </c>
    </row>
    <row r="65" spans="1:11">
      <c r="A65" s="3">
        <v>2</v>
      </c>
      <c r="B65" s="4">
        <v>5</v>
      </c>
      <c r="C65" s="4">
        <v>5.37</v>
      </c>
      <c r="D65" s="4">
        <v>4.3899999999999997</v>
      </c>
      <c r="E65" s="4">
        <v>4.3899999999999997</v>
      </c>
      <c r="F65" s="4">
        <v>5.85</v>
      </c>
      <c r="G65" s="4">
        <v>5.85</v>
      </c>
      <c r="H65" s="4">
        <v>5.85</v>
      </c>
      <c r="I65" s="4">
        <v>6.34</v>
      </c>
      <c r="J65" s="4">
        <v>6.34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4.88</v>
      </c>
      <c r="E66" s="4">
        <v>4.88</v>
      </c>
      <c r="F66" s="4">
        <v>4.88</v>
      </c>
      <c r="G66" s="4">
        <v>3.9</v>
      </c>
      <c r="H66" s="4">
        <v>5.37</v>
      </c>
      <c r="I66" s="4">
        <v>4.88</v>
      </c>
      <c r="J66" s="4">
        <v>5.37</v>
      </c>
      <c r="K66" s="4">
        <v>4.88</v>
      </c>
    </row>
    <row r="67" spans="1:11">
      <c r="A67" s="3">
        <v>4</v>
      </c>
      <c r="B67" s="4">
        <v>20</v>
      </c>
      <c r="C67" s="4">
        <v>6.34</v>
      </c>
      <c r="D67" s="4">
        <v>8.2899999999999991</v>
      </c>
      <c r="E67" s="4">
        <v>7.32</v>
      </c>
      <c r="F67" s="4">
        <v>8.2899999999999991</v>
      </c>
      <c r="G67" s="4">
        <v>8.2899999999999991</v>
      </c>
      <c r="H67" s="4">
        <v>8.2899999999999991</v>
      </c>
      <c r="I67" s="4">
        <v>9.27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7.32</v>
      </c>
      <c r="D68" s="4">
        <v>8.2899999999999991</v>
      </c>
      <c r="E68" s="4">
        <v>6.83</v>
      </c>
      <c r="F68" s="4">
        <v>8.7799999999999994</v>
      </c>
      <c r="G68" s="4">
        <v>7.32</v>
      </c>
      <c r="H68" s="4">
        <v>7.32</v>
      </c>
      <c r="I68" s="4">
        <v>7.32</v>
      </c>
      <c r="J68" s="4">
        <v>8.2899999999999991</v>
      </c>
      <c r="K68" s="4">
        <v>7.8</v>
      </c>
    </row>
    <row r="69" spans="1:11">
      <c r="A69" s="3">
        <v>6</v>
      </c>
      <c r="B69" s="4">
        <v>40</v>
      </c>
      <c r="C69" s="4">
        <v>8.2899999999999991</v>
      </c>
      <c r="D69" s="4">
        <v>12.2</v>
      </c>
      <c r="E69" s="4">
        <v>24.39</v>
      </c>
      <c r="F69" s="4">
        <v>24.39</v>
      </c>
      <c r="G69" s="4">
        <v>9.76</v>
      </c>
      <c r="H69" s="4">
        <v>15.12</v>
      </c>
      <c r="I69" s="4">
        <v>22.44</v>
      </c>
      <c r="J69" s="4">
        <v>17.07</v>
      </c>
      <c r="K69" s="4">
        <v>10.24</v>
      </c>
    </row>
    <row r="70" spans="1:11">
      <c r="A70" s="3">
        <v>7</v>
      </c>
      <c r="B70" s="4">
        <v>50</v>
      </c>
      <c r="C70" s="4">
        <v>15.12</v>
      </c>
      <c r="D70" s="4">
        <v>18.54</v>
      </c>
      <c r="E70" s="4">
        <v>21.95</v>
      </c>
      <c r="F70" s="4">
        <v>33.17</v>
      </c>
      <c r="G70" s="4">
        <v>28.78</v>
      </c>
      <c r="H70" s="4">
        <v>34.15</v>
      </c>
      <c r="I70" s="4">
        <v>23.41</v>
      </c>
      <c r="J70" s="4">
        <v>28.29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4.3899999999999997</v>
      </c>
      <c r="D73" s="4">
        <v>4.3899999999999997</v>
      </c>
      <c r="E73" s="4">
        <v>4.3899999999999997</v>
      </c>
      <c r="F73" s="4">
        <v>4.3899999999999997</v>
      </c>
      <c r="G73" s="4">
        <v>4.3899999999999997</v>
      </c>
      <c r="H73" s="4">
        <v>4.3899999999999997</v>
      </c>
      <c r="I73" s="4">
        <v>4.3899999999999997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3.41</v>
      </c>
      <c r="E74" s="4">
        <v>3.41</v>
      </c>
      <c r="F74" s="4">
        <v>3.41</v>
      </c>
      <c r="G74" s="4">
        <v>5.37</v>
      </c>
      <c r="H74" s="4">
        <v>5.85</v>
      </c>
      <c r="I74" s="4">
        <v>5.85</v>
      </c>
      <c r="J74" s="4">
        <v>4.3899999999999997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4.3899999999999997</v>
      </c>
      <c r="E75" s="4">
        <v>3.9</v>
      </c>
      <c r="F75" s="4">
        <v>4.88</v>
      </c>
      <c r="G75" s="4">
        <v>4.88</v>
      </c>
      <c r="H75" s="4">
        <v>5.37</v>
      </c>
      <c r="I75" s="4">
        <v>4.3899999999999997</v>
      </c>
      <c r="J75" s="4">
        <v>6.34</v>
      </c>
      <c r="K75" s="4">
        <v>4.3899999999999997</v>
      </c>
    </row>
    <row r="76" spans="1:11">
      <c r="A76" s="3">
        <v>3</v>
      </c>
      <c r="B76" s="4">
        <v>10</v>
      </c>
      <c r="C76" s="4">
        <v>3.9</v>
      </c>
      <c r="D76" s="4">
        <v>3.9</v>
      </c>
      <c r="E76" s="4">
        <v>4.88</v>
      </c>
      <c r="F76" s="4">
        <v>4.88</v>
      </c>
      <c r="G76" s="4">
        <v>6.34</v>
      </c>
      <c r="H76" s="4">
        <v>4.88</v>
      </c>
      <c r="I76" s="4">
        <v>6.34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6.83</v>
      </c>
      <c r="D77" s="4">
        <v>5.37</v>
      </c>
      <c r="E77" s="4">
        <v>3.41</v>
      </c>
      <c r="F77" s="4">
        <v>4.88</v>
      </c>
      <c r="G77" s="4">
        <v>4.88</v>
      </c>
      <c r="H77" s="4">
        <v>5.85</v>
      </c>
      <c r="I77" s="4">
        <v>8.2899999999999991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7.32</v>
      </c>
      <c r="D78" s="4">
        <v>8.2899999999999991</v>
      </c>
      <c r="E78" s="4">
        <v>8.7799999999999994</v>
      </c>
      <c r="F78" s="4">
        <v>6.83</v>
      </c>
      <c r="G78" s="4">
        <v>8.7799999999999994</v>
      </c>
      <c r="H78" s="4">
        <v>8.7799999999999994</v>
      </c>
      <c r="I78" s="4">
        <v>8.7799999999999994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17.559999999999999</v>
      </c>
      <c r="D79" s="4">
        <v>19.02</v>
      </c>
      <c r="E79" s="4">
        <v>17.559999999999999</v>
      </c>
      <c r="F79" s="4">
        <v>12.68</v>
      </c>
      <c r="G79" s="4">
        <v>10.73</v>
      </c>
      <c r="H79" s="4">
        <v>9.27</v>
      </c>
      <c r="I79" s="4">
        <v>14.63</v>
      </c>
      <c r="J79" s="4">
        <v>19.02</v>
      </c>
      <c r="K79" s="4">
        <v>14.63</v>
      </c>
    </row>
    <row r="80" spans="1:11">
      <c r="A80" s="3">
        <v>7</v>
      </c>
      <c r="B80" s="4">
        <v>50</v>
      </c>
      <c r="C80" s="4">
        <v>19.02</v>
      </c>
      <c r="D80" s="4">
        <v>19.02</v>
      </c>
      <c r="E80" s="4">
        <v>11.22</v>
      </c>
      <c r="F80" s="4">
        <v>10.73</v>
      </c>
      <c r="G80" s="4">
        <v>18.05</v>
      </c>
      <c r="H80" s="4">
        <v>10.73</v>
      </c>
      <c r="I80" s="4">
        <v>34.630000000000003</v>
      </c>
      <c r="J80" s="4">
        <v>12.2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3.41</v>
      </c>
      <c r="D83" s="4">
        <v>3.41</v>
      </c>
      <c r="E83" s="4">
        <v>3.41</v>
      </c>
      <c r="F83" s="4">
        <v>3.41</v>
      </c>
      <c r="G83" s="4">
        <v>3.41</v>
      </c>
      <c r="H83" s="4">
        <v>3.41</v>
      </c>
      <c r="I83" s="4">
        <v>3.41</v>
      </c>
      <c r="J83" s="4">
        <v>3.41</v>
      </c>
      <c r="K83" s="4">
        <v>3.41</v>
      </c>
    </row>
    <row r="84" spans="1:11">
      <c r="A84" s="3">
        <v>1</v>
      </c>
      <c r="B84" s="4">
        <v>2</v>
      </c>
      <c r="C84" s="4">
        <v>2.93</v>
      </c>
      <c r="D84" s="4">
        <v>2.93</v>
      </c>
      <c r="E84" s="4">
        <v>3.41</v>
      </c>
      <c r="F84" s="4">
        <v>2.93</v>
      </c>
      <c r="G84" s="4">
        <v>4.3899999999999997</v>
      </c>
      <c r="H84" s="4">
        <v>4.88</v>
      </c>
      <c r="I84" s="4">
        <v>3.9</v>
      </c>
      <c r="J84" s="4">
        <v>4.3899999999999997</v>
      </c>
      <c r="K84" s="4">
        <v>2.93</v>
      </c>
    </row>
    <row r="85" spans="1:11">
      <c r="A85" s="3">
        <v>2</v>
      </c>
      <c r="B85" s="4">
        <v>5</v>
      </c>
      <c r="C85" s="4">
        <v>5.37</v>
      </c>
      <c r="D85" s="4">
        <v>3.41</v>
      </c>
      <c r="E85" s="4">
        <v>4.88</v>
      </c>
      <c r="F85" s="4">
        <v>4.88</v>
      </c>
      <c r="G85" s="4">
        <v>4.3899999999999997</v>
      </c>
      <c r="H85" s="4">
        <v>5.85</v>
      </c>
      <c r="I85" s="4">
        <v>5.37</v>
      </c>
      <c r="J85" s="4">
        <v>5.85</v>
      </c>
      <c r="K85" s="4">
        <v>5.37</v>
      </c>
    </row>
    <row r="86" spans="1:11">
      <c r="A86" s="3">
        <v>3</v>
      </c>
      <c r="B86" s="4">
        <v>10</v>
      </c>
      <c r="C86" s="4">
        <v>4.88</v>
      </c>
      <c r="D86" s="4">
        <v>4.3899999999999997</v>
      </c>
      <c r="E86" s="4">
        <v>5.85</v>
      </c>
      <c r="F86" s="4">
        <v>5.85</v>
      </c>
      <c r="G86" s="4">
        <v>4.3899999999999997</v>
      </c>
      <c r="H86" s="4">
        <v>3.9</v>
      </c>
      <c r="I86" s="4">
        <v>3.41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4.3899999999999997</v>
      </c>
      <c r="D87" s="4">
        <v>6.83</v>
      </c>
      <c r="E87" s="4">
        <v>4.88</v>
      </c>
      <c r="F87" s="4">
        <v>6.34</v>
      </c>
      <c r="G87" s="4">
        <v>3.9</v>
      </c>
      <c r="H87" s="4">
        <v>5.37</v>
      </c>
      <c r="I87" s="4">
        <v>4.3899999999999997</v>
      </c>
      <c r="J87" s="4">
        <v>6.34</v>
      </c>
      <c r="K87" s="4">
        <v>5.85</v>
      </c>
    </row>
    <row r="88" spans="1:11">
      <c r="A88" s="3">
        <v>5</v>
      </c>
      <c r="B88" s="4">
        <v>30</v>
      </c>
      <c r="C88" s="4">
        <v>8.2899999999999991</v>
      </c>
      <c r="D88" s="4">
        <v>8.2899999999999991</v>
      </c>
      <c r="E88" s="4">
        <v>8.2899999999999991</v>
      </c>
      <c r="F88" s="4">
        <v>7.32</v>
      </c>
      <c r="G88" s="4">
        <v>6.83</v>
      </c>
      <c r="H88" s="4">
        <v>7.32</v>
      </c>
      <c r="I88" s="4">
        <v>7.32</v>
      </c>
      <c r="J88" s="4">
        <v>10.24</v>
      </c>
      <c r="K88" s="4">
        <v>6.83</v>
      </c>
    </row>
    <row r="89" spans="1:11">
      <c r="A89" s="3">
        <v>6</v>
      </c>
      <c r="B89" s="4">
        <v>40</v>
      </c>
      <c r="C89" s="4">
        <v>11.71</v>
      </c>
      <c r="D89" s="4">
        <v>11.71</v>
      </c>
      <c r="E89" s="4">
        <v>11.22</v>
      </c>
      <c r="F89" s="4">
        <v>14.15</v>
      </c>
      <c r="G89" s="4">
        <v>10.24</v>
      </c>
      <c r="H89" s="4">
        <v>5.85</v>
      </c>
      <c r="I89" s="4">
        <v>10.24</v>
      </c>
      <c r="J89" s="4">
        <v>11.71</v>
      </c>
      <c r="K89" s="4">
        <v>7.8</v>
      </c>
    </row>
    <row r="90" spans="1:11">
      <c r="A90" s="3">
        <v>7</v>
      </c>
      <c r="B90" s="4">
        <v>50</v>
      </c>
      <c r="C90" s="4">
        <v>11.22</v>
      </c>
      <c r="D90" s="4">
        <v>11.71</v>
      </c>
      <c r="E90" s="4">
        <v>48.29</v>
      </c>
      <c r="F90" s="4">
        <v>28.29</v>
      </c>
      <c r="G90" s="4">
        <v>14.15</v>
      </c>
      <c r="H90" s="4">
        <v>36.1</v>
      </c>
      <c r="I90" s="4">
        <v>31.71</v>
      </c>
      <c r="J90" s="4">
        <v>22.44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3.9</v>
      </c>
      <c r="D93" s="4">
        <v>3.9</v>
      </c>
      <c r="E93" s="4">
        <v>3.9</v>
      </c>
      <c r="F93" s="4">
        <v>3.9</v>
      </c>
      <c r="G93" s="4">
        <v>3.9</v>
      </c>
      <c r="H93" s="4">
        <v>3.9</v>
      </c>
      <c r="I93" s="4">
        <v>3.9</v>
      </c>
      <c r="J93" s="4">
        <v>3.9</v>
      </c>
      <c r="K93" s="4">
        <v>3.9</v>
      </c>
    </row>
    <row r="94" spans="1:11">
      <c r="A94" s="3">
        <v>1</v>
      </c>
      <c r="B94" s="4">
        <v>2</v>
      </c>
      <c r="C94" s="4">
        <v>4.88</v>
      </c>
      <c r="D94" s="4">
        <v>4.3899999999999997</v>
      </c>
      <c r="E94" s="4">
        <v>4.88</v>
      </c>
      <c r="F94" s="4">
        <v>4.88</v>
      </c>
      <c r="G94" s="4">
        <v>3.9</v>
      </c>
      <c r="H94" s="4">
        <v>2.44</v>
      </c>
      <c r="I94" s="4">
        <v>2.93</v>
      </c>
      <c r="J94" s="4">
        <v>4.3899999999999997</v>
      </c>
      <c r="K94" s="4">
        <v>4.3899999999999997</v>
      </c>
    </row>
    <row r="95" spans="1:11">
      <c r="A95" s="3">
        <v>2</v>
      </c>
      <c r="B95" s="4">
        <v>5</v>
      </c>
      <c r="C95" s="4">
        <v>4.3899999999999997</v>
      </c>
      <c r="D95" s="4">
        <v>4.3899999999999997</v>
      </c>
      <c r="E95" s="4">
        <v>4.3899999999999997</v>
      </c>
      <c r="F95" s="4">
        <v>4.88</v>
      </c>
      <c r="G95" s="4">
        <v>5.37</v>
      </c>
      <c r="H95" s="4">
        <v>5.37</v>
      </c>
      <c r="I95" s="4">
        <v>4.88</v>
      </c>
      <c r="J95" s="4">
        <v>4.3899999999999997</v>
      </c>
      <c r="K95" s="4">
        <v>4.3899999999999997</v>
      </c>
    </row>
    <row r="96" spans="1:11">
      <c r="A96" s="3">
        <v>3</v>
      </c>
      <c r="B96" s="4">
        <v>10</v>
      </c>
      <c r="C96" s="4">
        <v>3.9</v>
      </c>
      <c r="D96" s="4">
        <v>4.3899999999999997</v>
      </c>
      <c r="E96" s="4">
        <v>5.37</v>
      </c>
      <c r="F96" s="4">
        <v>5.85</v>
      </c>
      <c r="G96" s="4">
        <v>5.37</v>
      </c>
      <c r="H96" s="4">
        <v>5.85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3.9</v>
      </c>
      <c r="D97" s="4">
        <v>5.85</v>
      </c>
      <c r="E97" s="4">
        <v>4.3899999999999997</v>
      </c>
      <c r="F97" s="4">
        <v>6.34</v>
      </c>
      <c r="G97" s="4">
        <v>5.85</v>
      </c>
      <c r="H97" s="4">
        <v>7.32</v>
      </c>
      <c r="I97" s="4">
        <v>7.8</v>
      </c>
      <c r="J97" s="4">
        <v>8.2899999999999991</v>
      </c>
      <c r="K97" s="4">
        <v>5.37</v>
      </c>
    </row>
    <row r="98" spans="1:11">
      <c r="A98" s="3">
        <v>5</v>
      </c>
      <c r="B98" s="4">
        <v>30</v>
      </c>
      <c r="C98" s="4">
        <v>6.34</v>
      </c>
      <c r="D98" s="4">
        <v>6.34</v>
      </c>
      <c r="E98" s="4">
        <v>8.7799999999999994</v>
      </c>
      <c r="F98" s="4">
        <v>8.2899999999999991</v>
      </c>
      <c r="G98" s="4">
        <v>7.8</v>
      </c>
      <c r="H98" s="4">
        <v>8.2899999999999991</v>
      </c>
      <c r="I98" s="4">
        <v>7.8</v>
      </c>
      <c r="J98" s="4">
        <v>9.27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10.24</v>
      </c>
      <c r="E99" s="4">
        <v>8.2899999999999991</v>
      </c>
      <c r="F99" s="4">
        <v>10.73</v>
      </c>
      <c r="G99" s="4">
        <v>19.510000000000002</v>
      </c>
      <c r="H99" s="4">
        <v>11.22</v>
      </c>
      <c r="I99" s="4">
        <v>11.22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44.88</v>
      </c>
      <c r="D100" s="4">
        <v>11.22</v>
      </c>
      <c r="E100" s="4">
        <v>19.510000000000002</v>
      </c>
      <c r="F100" s="4">
        <v>19.510000000000002</v>
      </c>
      <c r="G100" s="4">
        <v>36.590000000000003</v>
      </c>
      <c r="H100" s="4">
        <v>42.44</v>
      </c>
      <c r="I100" s="4">
        <v>48.78</v>
      </c>
      <c r="J100" s="4">
        <v>15.12</v>
      </c>
      <c r="K100" s="4">
        <v>17.559999999999999</v>
      </c>
    </row>
  </sheetData>
  <mergeCells count="1">
    <mergeCell ref="M1:T1"/>
  </mergeCells>
  <conditionalFormatting sqref="M3:T10">
    <cfRule type="cellIs" dxfId="111" priority="13" operator="lessThan">
      <formula>$U3</formula>
    </cfRule>
  </conditionalFormatting>
  <conditionalFormatting sqref="M3:T10">
    <cfRule type="cellIs" dxfId="110" priority="12" operator="lessThan">
      <formula>$U3</formula>
    </cfRule>
  </conditionalFormatting>
  <conditionalFormatting sqref="M3:T3">
    <cfRule type="top10" dxfId="109" priority="10" bottom="1" rank="1"/>
    <cfRule type="expression" priority="11">
      <formula>"min"</formula>
    </cfRule>
  </conditionalFormatting>
  <conditionalFormatting sqref="M4:T10">
    <cfRule type="top10" dxfId="108" priority="9" bottom="1" rank="1"/>
  </conditionalFormatting>
  <conditionalFormatting sqref="M5:T5">
    <cfRule type="top10" dxfId="107" priority="8" bottom="1" rank="1"/>
  </conditionalFormatting>
  <conditionalFormatting sqref="M6:T6">
    <cfRule type="top10" dxfId="106" priority="7" bottom="1" rank="1"/>
  </conditionalFormatting>
  <conditionalFormatting sqref="M7:T7">
    <cfRule type="top10" dxfId="105" priority="6" bottom="1" rank="1"/>
  </conditionalFormatting>
  <conditionalFormatting sqref="M8:T8">
    <cfRule type="top10" dxfId="104" priority="5" bottom="1" rank="1"/>
  </conditionalFormatting>
  <conditionalFormatting sqref="M9:T9">
    <cfRule type="top10" dxfId="103" priority="4" bottom="1" rank="1"/>
  </conditionalFormatting>
  <conditionalFormatting sqref="M10:T10">
    <cfRule type="top10" dxfId="102" priority="3" bottom="1" rank="1"/>
  </conditionalFormatting>
  <conditionalFormatting sqref="W12:AD12">
    <cfRule type="top10" dxfId="101" priority="1" rank="1"/>
    <cfRule type="top10" priority="2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4F19-5FB1-49CE-8892-D4A57D5C92D5}">
  <sheetPr>
    <tabColor theme="9" tint="0.79998168889431442"/>
  </sheetPr>
  <dimension ref="A1:AD100"/>
  <sheetViews>
    <sheetView workbookViewId="0">
      <selection activeCell="Q22" sqref="Q22:R22"/>
    </sheetView>
  </sheetViews>
  <sheetFormatPr defaultRowHeight="14.4"/>
  <sheetData>
    <row r="1" spans="1:30" ht="15" thickBot="1">
      <c r="A1" s="1" t="s">
        <v>0</v>
      </c>
      <c r="M1" s="148" t="s">
        <v>11</v>
      </c>
      <c r="N1" s="148"/>
      <c r="O1" s="148"/>
      <c r="P1" s="148"/>
      <c r="Q1" s="148"/>
      <c r="R1" s="148"/>
      <c r="S1" s="148"/>
      <c r="T1" s="148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3.9</v>
      </c>
      <c r="D3" s="4">
        <v>3.9</v>
      </c>
      <c r="E3" s="4">
        <v>3.9</v>
      </c>
      <c r="F3" s="4">
        <v>5.37</v>
      </c>
      <c r="G3" s="4">
        <v>4.3899999999999997</v>
      </c>
      <c r="H3" s="4">
        <v>4.88</v>
      </c>
      <c r="I3" s="4">
        <v>5.85</v>
      </c>
      <c r="J3" s="4">
        <v>2.93</v>
      </c>
      <c r="K3" s="4">
        <v>4.3899999999999997</v>
      </c>
      <c r="L3" s="5">
        <v>0</v>
      </c>
      <c r="M3" s="7">
        <f>SUM(C3,C13,C23,C43,C53,C63,C73,C83,C93)/10</f>
        <v>4.3899999999999997</v>
      </c>
      <c r="N3">
        <f t="shared" ref="N3:U10" si="0">SUM(D3,D13,D23,D43,D53,D63,D73,D83,D93)/10</f>
        <v>4.4870000000000001</v>
      </c>
      <c r="O3">
        <f t="shared" si="0"/>
        <v>4.0010000000000003</v>
      </c>
      <c r="P3">
        <f t="shared" si="0"/>
        <v>4.7809999999999997</v>
      </c>
      <c r="Q3">
        <f t="shared" si="0"/>
        <v>4.3419999999999996</v>
      </c>
      <c r="R3">
        <f t="shared" si="0"/>
        <v>4.1470000000000002</v>
      </c>
      <c r="S3">
        <f t="shared" si="0"/>
        <v>4.9759999999999991</v>
      </c>
      <c r="T3">
        <f t="shared" si="0"/>
        <v>4.4859999999999998</v>
      </c>
      <c r="U3">
        <f>SUM(K3,K13,K23,K43,K53,K63,K73,K83,K93)/10</f>
        <v>4.048</v>
      </c>
      <c r="W3">
        <f>$U3-M3</f>
        <v>-0.34199999999999964</v>
      </c>
      <c r="X3">
        <f t="shared" ref="X3:AD10" si="1">$U3-N3</f>
        <v>-0.43900000000000006</v>
      </c>
      <c r="Y3">
        <f t="shared" si="1"/>
        <v>4.6999999999999709E-2</v>
      </c>
      <c r="Z3">
        <f t="shared" si="1"/>
        <v>-0.73299999999999965</v>
      </c>
      <c r="AA3">
        <f t="shared" si="1"/>
        <v>-0.29399999999999959</v>
      </c>
      <c r="AB3">
        <f t="shared" si="1"/>
        <v>-9.9000000000000199E-2</v>
      </c>
      <c r="AC3">
        <f t="shared" si="1"/>
        <v>-0.92799999999999905</v>
      </c>
      <c r="AD3">
        <f t="shared" si="1"/>
        <v>-0.43799999999999972</v>
      </c>
    </row>
    <row r="4" spans="1:30">
      <c r="A4" s="3">
        <v>1</v>
      </c>
      <c r="B4" s="4">
        <v>2</v>
      </c>
      <c r="C4" s="4">
        <v>2.93</v>
      </c>
      <c r="D4" s="4">
        <v>2.44</v>
      </c>
      <c r="E4" s="4">
        <v>3.41</v>
      </c>
      <c r="F4" s="4">
        <v>4.88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L4" s="5">
        <v>2</v>
      </c>
      <c r="M4" s="7">
        <f t="shared" ref="M4:M10" si="2">SUM(C4,C14,C24,C44,C54,C64,C74,C84,C94)/10</f>
        <v>3.8049999999999997</v>
      </c>
      <c r="N4">
        <f t="shared" si="0"/>
        <v>4.1959999999999997</v>
      </c>
      <c r="O4">
        <f t="shared" si="0"/>
        <v>3.9510000000000005</v>
      </c>
      <c r="P4">
        <f t="shared" si="0"/>
        <v>4.5849999999999991</v>
      </c>
      <c r="Q4">
        <f t="shared" si="0"/>
        <v>4.3410000000000002</v>
      </c>
      <c r="R4">
        <f t="shared" si="0"/>
        <v>3.8069999999999999</v>
      </c>
      <c r="S4">
        <f t="shared" si="0"/>
        <v>4.9270000000000005</v>
      </c>
      <c r="T4">
        <f t="shared" si="0"/>
        <v>4.9269999999999996</v>
      </c>
      <c r="U4">
        <f t="shared" si="0"/>
        <v>4.5860000000000003</v>
      </c>
      <c r="W4">
        <f t="shared" ref="W4:X10" si="3">$U4-M4</f>
        <v>0.78100000000000058</v>
      </c>
      <c r="X4">
        <f>$U4-N4</f>
        <v>0.39000000000000057</v>
      </c>
      <c r="Y4">
        <f t="shared" si="1"/>
        <v>0.63499999999999979</v>
      </c>
      <c r="Z4">
        <f t="shared" si="1"/>
        <v>1.0000000000012221E-3</v>
      </c>
      <c r="AA4">
        <f t="shared" si="1"/>
        <v>0.24500000000000011</v>
      </c>
      <c r="AB4">
        <f t="shared" si="1"/>
        <v>0.77900000000000036</v>
      </c>
      <c r="AC4">
        <f t="shared" si="1"/>
        <v>-0.34100000000000019</v>
      </c>
      <c r="AD4">
        <f t="shared" si="1"/>
        <v>-0.3409999999999993</v>
      </c>
    </row>
    <row r="5" spans="1:30">
      <c r="A5" s="3">
        <v>2</v>
      </c>
      <c r="B5" s="4">
        <v>5</v>
      </c>
      <c r="C5" s="4">
        <v>4.3899999999999997</v>
      </c>
      <c r="D5" s="4">
        <v>2.93</v>
      </c>
      <c r="E5" s="4">
        <v>1.46</v>
      </c>
      <c r="F5" s="4">
        <v>5.37</v>
      </c>
      <c r="G5" s="4">
        <v>5.85</v>
      </c>
      <c r="H5" s="4">
        <v>4.88</v>
      </c>
      <c r="I5" s="4">
        <v>4.88</v>
      </c>
      <c r="J5" s="4">
        <v>4.88</v>
      </c>
      <c r="K5" s="4">
        <v>4.88</v>
      </c>
      <c r="L5" s="5">
        <v>5</v>
      </c>
      <c r="M5" s="7">
        <f t="shared" si="2"/>
        <v>4.3409999999999993</v>
      </c>
      <c r="N5">
        <f t="shared" si="0"/>
        <v>4.3420000000000005</v>
      </c>
      <c r="O5">
        <f t="shared" si="0"/>
        <v>4.0960000000000001</v>
      </c>
      <c r="P5">
        <f t="shared" si="0"/>
        <v>4.8289999999999997</v>
      </c>
      <c r="Q5">
        <f t="shared" si="0"/>
        <v>4.536999999999999</v>
      </c>
      <c r="R5">
        <f t="shared" si="0"/>
        <v>4.4879999999999995</v>
      </c>
      <c r="S5">
        <f t="shared" si="0"/>
        <v>5.1229999999999993</v>
      </c>
      <c r="T5">
        <f t="shared" si="0"/>
        <v>5.0739999999999998</v>
      </c>
      <c r="U5">
        <f t="shared" si="0"/>
        <v>4.6339999999999995</v>
      </c>
      <c r="W5">
        <f t="shared" si="3"/>
        <v>0.29300000000000015</v>
      </c>
      <c r="X5">
        <f t="shared" si="3"/>
        <v>0.29199999999999893</v>
      </c>
      <c r="Y5">
        <f t="shared" si="1"/>
        <v>0.53799999999999937</v>
      </c>
      <c r="Z5">
        <f t="shared" si="1"/>
        <v>-0.19500000000000028</v>
      </c>
      <c r="AA5">
        <f t="shared" si="1"/>
        <v>9.7000000000000419E-2</v>
      </c>
      <c r="AB5">
        <f t="shared" si="1"/>
        <v>0.14599999999999991</v>
      </c>
      <c r="AC5">
        <f t="shared" si="1"/>
        <v>-0.48899999999999988</v>
      </c>
      <c r="AD5">
        <f t="shared" si="1"/>
        <v>-0.44000000000000039</v>
      </c>
    </row>
    <row r="6" spans="1:30">
      <c r="A6" s="3">
        <v>3</v>
      </c>
      <c r="B6" s="4">
        <v>10</v>
      </c>
      <c r="C6" s="4">
        <v>3.9</v>
      </c>
      <c r="D6" s="4">
        <v>3.9</v>
      </c>
      <c r="E6" s="4">
        <v>3.9</v>
      </c>
      <c r="F6" s="4">
        <v>3.41</v>
      </c>
      <c r="G6" s="4">
        <v>3.41</v>
      </c>
      <c r="H6" s="4">
        <v>3.9</v>
      </c>
      <c r="I6" s="4">
        <v>3.41</v>
      </c>
      <c r="J6" s="4">
        <v>3.41</v>
      </c>
      <c r="K6" s="4">
        <v>4.88</v>
      </c>
      <c r="L6" s="5">
        <v>10</v>
      </c>
      <c r="M6" s="7">
        <f t="shared" si="2"/>
        <v>4.4869999999999992</v>
      </c>
      <c r="N6">
        <f t="shared" si="0"/>
        <v>4.4870000000000001</v>
      </c>
      <c r="O6">
        <f t="shared" si="0"/>
        <v>4.6820000000000004</v>
      </c>
      <c r="P6">
        <f t="shared" si="0"/>
        <v>4.6339999999999986</v>
      </c>
      <c r="Q6">
        <f t="shared" si="0"/>
        <v>4.5839999999999996</v>
      </c>
      <c r="R6">
        <f t="shared" si="0"/>
        <v>4.6820000000000004</v>
      </c>
      <c r="S6">
        <f t="shared" si="0"/>
        <v>4.8780000000000001</v>
      </c>
      <c r="T6">
        <f t="shared" si="0"/>
        <v>4.6319999999999997</v>
      </c>
      <c r="U6">
        <f t="shared" si="0"/>
        <v>4.7300000000000004</v>
      </c>
      <c r="W6">
        <f t="shared" si="3"/>
        <v>0.24300000000000122</v>
      </c>
      <c r="X6">
        <f t="shared" si="3"/>
        <v>0.24300000000000033</v>
      </c>
      <c r="Y6">
        <f t="shared" si="1"/>
        <v>4.8000000000000043E-2</v>
      </c>
      <c r="Z6">
        <f t="shared" si="1"/>
        <v>9.6000000000001862E-2</v>
      </c>
      <c r="AA6">
        <f t="shared" si="1"/>
        <v>0.1460000000000008</v>
      </c>
      <c r="AB6">
        <f t="shared" si="1"/>
        <v>4.8000000000000043E-2</v>
      </c>
      <c r="AC6">
        <f t="shared" si="1"/>
        <v>-0.14799999999999969</v>
      </c>
      <c r="AD6">
        <f t="shared" si="1"/>
        <v>9.8000000000000753E-2</v>
      </c>
    </row>
    <row r="7" spans="1:30">
      <c r="A7" s="3">
        <v>4</v>
      </c>
      <c r="B7" s="4">
        <v>20</v>
      </c>
      <c r="C7" s="4">
        <v>4.3899999999999997</v>
      </c>
      <c r="D7" s="4">
        <v>4.3899999999999997</v>
      </c>
      <c r="E7" s="4">
        <v>3.9</v>
      </c>
      <c r="F7" s="4">
        <v>3.9</v>
      </c>
      <c r="G7" s="4">
        <v>4.3899999999999997</v>
      </c>
      <c r="H7" s="4">
        <v>3.9</v>
      </c>
      <c r="I7" s="4">
        <v>5.85</v>
      </c>
      <c r="J7" s="4">
        <v>5.37</v>
      </c>
      <c r="K7" s="4">
        <v>6.34</v>
      </c>
      <c r="L7" s="5">
        <v>20</v>
      </c>
      <c r="M7" s="7">
        <f t="shared" si="2"/>
        <v>4.9749999999999996</v>
      </c>
      <c r="N7">
        <f t="shared" si="0"/>
        <v>5.8519999999999985</v>
      </c>
      <c r="O7">
        <f t="shared" si="0"/>
        <v>5.2189999999999994</v>
      </c>
      <c r="P7">
        <f t="shared" si="0"/>
        <v>5.169999999999999</v>
      </c>
      <c r="Q7">
        <f t="shared" si="0"/>
        <v>4.9270000000000005</v>
      </c>
      <c r="R7">
        <f t="shared" si="0"/>
        <v>5.4629999999999992</v>
      </c>
      <c r="S7">
        <f t="shared" si="0"/>
        <v>6.145999999999999</v>
      </c>
      <c r="T7">
        <f t="shared" si="0"/>
        <v>6.8780000000000001</v>
      </c>
      <c r="U7">
        <f t="shared" si="0"/>
        <v>5.4619999999999997</v>
      </c>
      <c r="W7">
        <f t="shared" si="3"/>
        <v>0.4870000000000001</v>
      </c>
      <c r="X7">
        <f t="shared" si="3"/>
        <v>-0.38999999999999879</v>
      </c>
      <c r="Y7">
        <f t="shared" si="1"/>
        <v>0.24300000000000033</v>
      </c>
      <c r="Z7">
        <f t="shared" si="1"/>
        <v>0.2920000000000007</v>
      </c>
      <c r="AA7">
        <f t="shared" si="1"/>
        <v>0.53499999999999925</v>
      </c>
      <c r="AB7">
        <f t="shared" si="1"/>
        <v>-9.9999999999944578E-4</v>
      </c>
      <c r="AC7">
        <f t="shared" si="1"/>
        <v>-0.68399999999999928</v>
      </c>
      <c r="AD7">
        <f t="shared" si="1"/>
        <v>-1.4160000000000004</v>
      </c>
    </row>
    <row r="8" spans="1:30">
      <c r="A8" s="3">
        <v>5</v>
      </c>
      <c r="B8" s="4">
        <v>30</v>
      </c>
      <c r="C8" s="4">
        <v>2.93</v>
      </c>
      <c r="D8" s="4">
        <v>3.41</v>
      </c>
      <c r="E8" s="4">
        <v>4.3899999999999997</v>
      </c>
      <c r="F8" s="4">
        <v>5.85</v>
      </c>
      <c r="G8" s="4">
        <v>5.37</v>
      </c>
      <c r="H8" s="4">
        <v>4.88</v>
      </c>
      <c r="I8" s="4">
        <v>2.44</v>
      </c>
      <c r="J8" s="4">
        <v>4.88</v>
      </c>
      <c r="K8" s="4">
        <v>4.88</v>
      </c>
      <c r="L8" s="5">
        <v>30</v>
      </c>
      <c r="M8" s="7">
        <f t="shared" si="2"/>
        <v>5.2200000000000006</v>
      </c>
      <c r="N8">
        <f t="shared" si="0"/>
        <v>5.9509999999999996</v>
      </c>
      <c r="O8">
        <f t="shared" si="0"/>
        <v>6.0490000000000004</v>
      </c>
      <c r="P8">
        <f t="shared" si="0"/>
        <v>6.39</v>
      </c>
      <c r="Q8">
        <f t="shared" si="0"/>
        <v>6.6339999999999986</v>
      </c>
      <c r="R8">
        <f t="shared" si="0"/>
        <v>6.4869999999999992</v>
      </c>
      <c r="S8">
        <f t="shared" si="0"/>
        <v>5.952</v>
      </c>
      <c r="T8">
        <f t="shared" si="0"/>
        <v>6.6340000000000003</v>
      </c>
      <c r="U8">
        <f t="shared" si="0"/>
        <v>6.9259999999999993</v>
      </c>
      <c r="W8">
        <f t="shared" si="3"/>
        <v>1.7059999999999986</v>
      </c>
      <c r="X8">
        <f t="shared" si="3"/>
        <v>0.97499999999999964</v>
      </c>
      <c r="Y8">
        <f t="shared" si="1"/>
        <v>0.87699999999999889</v>
      </c>
      <c r="Z8">
        <f t="shared" si="1"/>
        <v>0.53599999999999959</v>
      </c>
      <c r="AA8">
        <f t="shared" si="1"/>
        <v>0.2920000000000007</v>
      </c>
      <c r="AB8">
        <f t="shared" si="1"/>
        <v>0.43900000000000006</v>
      </c>
      <c r="AC8">
        <f t="shared" si="1"/>
        <v>0.97399999999999931</v>
      </c>
      <c r="AD8">
        <f t="shared" si="1"/>
        <v>0.29199999999999893</v>
      </c>
    </row>
    <row r="9" spans="1:30">
      <c r="A9" s="3">
        <v>6</v>
      </c>
      <c r="B9" s="4">
        <v>40</v>
      </c>
      <c r="C9" s="4">
        <v>12.68</v>
      </c>
      <c r="D9" s="4">
        <v>5.85</v>
      </c>
      <c r="E9" s="4">
        <v>12.68</v>
      </c>
      <c r="F9" s="4">
        <v>5.85</v>
      </c>
      <c r="G9" s="4">
        <v>12.68</v>
      </c>
      <c r="H9" s="4">
        <v>5.85</v>
      </c>
      <c r="I9" s="4">
        <v>5.85</v>
      </c>
      <c r="J9" s="4">
        <v>5.85</v>
      </c>
      <c r="K9" s="4">
        <v>5.85</v>
      </c>
      <c r="L9" s="5">
        <v>40</v>
      </c>
      <c r="M9" s="7">
        <f t="shared" si="2"/>
        <v>8.6810000000000009</v>
      </c>
      <c r="N9">
        <f t="shared" si="0"/>
        <v>8.9269999999999978</v>
      </c>
      <c r="O9">
        <f t="shared" si="0"/>
        <v>9.3649999999999984</v>
      </c>
      <c r="P9">
        <f t="shared" si="0"/>
        <v>8.7309999999999981</v>
      </c>
      <c r="Q9">
        <f t="shared" si="0"/>
        <v>10.388999999999999</v>
      </c>
      <c r="R9">
        <f t="shared" si="0"/>
        <v>8.8269999999999982</v>
      </c>
      <c r="S9">
        <f t="shared" si="0"/>
        <v>8.3389999999999986</v>
      </c>
      <c r="T9">
        <f t="shared" si="0"/>
        <v>8.7309999999999981</v>
      </c>
      <c r="U9">
        <f t="shared" si="0"/>
        <v>9.4619999999999997</v>
      </c>
      <c r="W9">
        <f t="shared" si="3"/>
        <v>0.78099999999999881</v>
      </c>
      <c r="X9">
        <f t="shared" si="3"/>
        <v>0.53500000000000192</v>
      </c>
      <c r="Y9">
        <f t="shared" si="1"/>
        <v>9.7000000000001307E-2</v>
      </c>
      <c r="Z9">
        <f t="shared" si="1"/>
        <v>0.73100000000000165</v>
      </c>
      <c r="AA9">
        <f t="shared" si="1"/>
        <v>-0.9269999999999996</v>
      </c>
      <c r="AB9">
        <f t="shared" si="1"/>
        <v>0.63500000000000156</v>
      </c>
      <c r="AC9">
        <f t="shared" si="1"/>
        <v>1.1230000000000011</v>
      </c>
      <c r="AD9">
        <f t="shared" si="1"/>
        <v>0.73100000000000165</v>
      </c>
    </row>
    <row r="10" spans="1:30" ht="15" thickBot="1">
      <c r="A10" s="3">
        <v>7</v>
      </c>
      <c r="B10" s="4">
        <v>50</v>
      </c>
      <c r="C10" s="4">
        <v>23.9</v>
      </c>
      <c r="D10" s="4">
        <v>9.27</v>
      </c>
      <c r="E10" s="4">
        <v>14.15</v>
      </c>
      <c r="F10" s="4">
        <v>24.39</v>
      </c>
      <c r="G10" s="4">
        <v>4.88</v>
      </c>
      <c r="H10" s="4">
        <v>18.54</v>
      </c>
      <c r="I10" s="4">
        <v>16.59</v>
      </c>
      <c r="J10" s="4">
        <v>18.54</v>
      </c>
      <c r="K10" s="4">
        <v>4.88</v>
      </c>
      <c r="L10" s="5">
        <v>50</v>
      </c>
      <c r="M10" s="8">
        <f t="shared" si="2"/>
        <v>23.851999999999997</v>
      </c>
      <c r="N10">
        <f t="shared" si="0"/>
        <v>21.511000000000003</v>
      </c>
      <c r="O10">
        <f t="shared" si="0"/>
        <v>19.902999999999999</v>
      </c>
      <c r="P10">
        <f>SUM(F10,F20,F30,F50,F60,F70,F80,F90,F100)/10</f>
        <v>21.169</v>
      </c>
      <c r="Q10">
        <f t="shared" si="0"/>
        <v>20.342999999999996</v>
      </c>
      <c r="R10">
        <f t="shared" si="0"/>
        <v>22.683</v>
      </c>
      <c r="S10">
        <f t="shared" si="0"/>
        <v>20.928000000000001</v>
      </c>
      <c r="T10">
        <f t="shared" si="0"/>
        <v>26.098000000000003</v>
      </c>
      <c r="U10">
        <f t="shared" si="0"/>
        <v>22.535999999999998</v>
      </c>
      <c r="W10">
        <f t="shared" si="3"/>
        <v>-1.3159999999999989</v>
      </c>
      <c r="X10">
        <f t="shared" si="3"/>
        <v>1.024999999999995</v>
      </c>
      <c r="Y10">
        <f t="shared" si="1"/>
        <v>2.6329999999999991</v>
      </c>
      <c r="Z10">
        <f t="shared" si="1"/>
        <v>1.3669999999999973</v>
      </c>
      <c r="AA10">
        <f t="shared" si="1"/>
        <v>2.1930000000000014</v>
      </c>
      <c r="AB10">
        <f t="shared" si="1"/>
        <v>-0.14700000000000202</v>
      </c>
      <c r="AC10">
        <f t="shared" si="1"/>
        <v>1.607999999999997</v>
      </c>
      <c r="AD10">
        <f t="shared" si="1"/>
        <v>-3.5620000000000047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W12">
        <f>SUM(W3:W8)/6</f>
        <v>0.52800000000000014</v>
      </c>
      <c r="X12">
        <f t="shared" ref="X12:AD12" si="4">SUM(X3:X8)/6</f>
        <v>0.1785000000000001</v>
      </c>
      <c r="Y12">
        <f t="shared" si="4"/>
        <v>0.39799999999999969</v>
      </c>
      <c r="Z12">
        <f t="shared" si="4"/>
        <v>-4.9999999999942679E-4</v>
      </c>
      <c r="AA12">
        <f t="shared" si="4"/>
        <v>0.17016666666666694</v>
      </c>
      <c r="AB12">
        <f t="shared" si="4"/>
        <v>0.21866666666666679</v>
      </c>
      <c r="AC12">
        <f t="shared" si="4"/>
        <v>-0.26933333333333315</v>
      </c>
      <c r="AD12">
        <f t="shared" si="4"/>
        <v>-0.3741666666666667</v>
      </c>
    </row>
    <row r="13" spans="1:30">
      <c r="A13" s="3">
        <v>0</v>
      </c>
      <c r="B13" s="4">
        <v>0</v>
      </c>
      <c r="C13" s="4">
        <v>5.85</v>
      </c>
      <c r="D13" s="4">
        <v>5.85</v>
      </c>
      <c r="E13" s="4">
        <v>7.32</v>
      </c>
      <c r="F13" s="4">
        <v>8.7799999999999994</v>
      </c>
      <c r="G13" s="4">
        <v>6.83</v>
      </c>
      <c r="H13" s="4">
        <v>6.34</v>
      </c>
      <c r="I13" s="4">
        <v>6.34</v>
      </c>
      <c r="J13" s="4">
        <v>8.2899999999999991</v>
      </c>
      <c r="K13" s="4">
        <v>6.83</v>
      </c>
    </row>
    <row r="14" spans="1:30">
      <c r="A14" s="3">
        <v>1</v>
      </c>
      <c r="B14" s="4">
        <v>2</v>
      </c>
      <c r="C14" s="4">
        <v>5.85</v>
      </c>
      <c r="D14" s="4">
        <v>5.85</v>
      </c>
      <c r="E14" s="4">
        <v>5.85</v>
      </c>
      <c r="F14" s="4">
        <v>8.2899999999999991</v>
      </c>
      <c r="G14" s="4">
        <v>7.8</v>
      </c>
      <c r="H14" s="4">
        <v>5.37</v>
      </c>
      <c r="I14" s="4">
        <v>7.8</v>
      </c>
      <c r="J14" s="4">
        <v>7.8</v>
      </c>
      <c r="K14" s="4">
        <v>9.27</v>
      </c>
    </row>
    <row r="15" spans="1:30">
      <c r="A15" s="3">
        <v>2</v>
      </c>
      <c r="B15" s="4">
        <v>5</v>
      </c>
      <c r="C15" s="4">
        <v>6.34</v>
      </c>
      <c r="D15" s="4">
        <v>6.83</v>
      </c>
      <c r="E15" s="4">
        <v>7.8</v>
      </c>
      <c r="F15" s="4">
        <v>7.8</v>
      </c>
      <c r="G15" s="4">
        <v>6.83</v>
      </c>
      <c r="H15" s="4">
        <v>6.34</v>
      </c>
      <c r="I15" s="4">
        <v>5.37</v>
      </c>
      <c r="J15" s="4">
        <v>9.76</v>
      </c>
      <c r="K15" s="4">
        <v>6.83</v>
      </c>
    </row>
    <row r="16" spans="1:30">
      <c r="A16" s="3">
        <v>3</v>
      </c>
      <c r="B16" s="4">
        <v>10</v>
      </c>
      <c r="C16" s="4">
        <v>8.2899999999999991</v>
      </c>
      <c r="D16" s="4">
        <v>7.8</v>
      </c>
      <c r="E16" s="4">
        <v>7.8</v>
      </c>
      <c r="F16" s="4">
        <v>8.2899999999999991</v>
      </c>
      <c r="G16" s="4">
        <v>7.8</v>
      </c>
      <c r="H16" s="4">
        <v>8.2899999999999991</v>
      </c>
      <c r="I16" s="4">
        <v>7.32</v>
      </c>
      <c r="J16" s="4">
        <v>7.8</v>
      </c>
      <c r="K16" s="4">
        <v>8.2899999999999991</v>
      </c>
    </row>
    <row r="17" spans="1:11">
      <c r="A17" s="3">
        <v>4</v>
      </c>
      <c r="B17" s="4">
        <v>20</v>
      </c>
      <c r="C17" s="4">
        <v>8.7799999999999994</v>
      </c>
      <c r="D17" s="4">
        <v>8.7799999999999994</v>
      </c>
      <c r="E17" s="4">
        <v>8.7799999999999994</v>
      </c>
      <c r="F17" s="4">
        <v>9.76</v>
      </c>
      <c r="G17" s="4">
        <v>9.76</v>
      </c>
      <c r="H17" s="4">
        <v>8.2899999999999991</v>
      </c>
      <c r="I17" s="4">
        <v>9.76</v>
      </c>
      <c r="J17" s="4">
        <v>10.73</v>
      </c>
      <c r="K17" s="4">
        <v>7.8</v>
      </c>
    </row>
    <row r="18" spans="1:11">
      <c r="A18" s="3">
        <v>5</v>
      </c>
      <c r="B18" s="4">
        <v>30</v>
      </c>
      <c r="C18" s="4">
        <v>8.7799999999999994</v>
      </c>
      <c r="D18" s="4">
        <v>8.2899999999999991</v>
      </c>
      <c r="E18" s="4">
        <v>8.2899999999999991</v>
      </c>
      <c r="F18" s="4">
        <v>8.7799999999999994</v>
      </c>
      <c r="G18" s="4">
        <v>9.76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14.63</v>
      </c>
      <c r="F19" s="4">
        <v>13.66</v>
      </c>
      <c r="G19" s="4">
        <v>12.68</v>
      </c>
      <c r="H19" s="4">
        <v>13.66</v>
      </c>
      <c r="I19" s="4">
        <v>13.66</v>
      </c>
      <c r="J19" s="4">
        <v>14.15</v>
      </c>
      <c r="K19" s="4">
        <v>14.15</v>
      </c>
    </row>
    <row r="20" spans="1:11">
      <c r="A20" s="3">
        <v>7</v>
      </c>
      <c r="B20" s="4">
        <v>50</v>
      </c>
      <c r="C20" s="4">
        <v>27.32</v>
      </c>
      <c r="D20" s="4">
        <v>23.41</v>
      </c>
      <c r="E20" s="4">
        <v>26.83</v>
      </c>
      <c r="F20" s="4">
        <v>23.41</v>
      </c>
      <c r="G20" s="4">
        <v>18.54</v>
      </c>
      <c r="H20" s="4">
        <v>25.37</v>
      </c>
      <c r="I20" s="4">
        <v>26.83</v>
      </c>
      <c r="J20" s="4">
        <v>26.83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5.85</v>
      </c>
      <c r="D23" s="4">
        <v>2.93</v>
      </c>
      <c r="E23" s="4">
        <v>3.41</v>
      </c>
      <c r="F23" s="4">
        <v>2.44</v>
      </c>
      <c r="G23" s="4">
        <v>3.9</v>
      </c>
      <c r="H23" s="4">
        <v>2.93</v>
      </c>
      <c r="I23" s="4">
        <v>2.44</v>
      </c>
      <c r="J23" s="4">
        <v>3.41</v>
      </c>
      <c r="K23" s="4">
        <v>4.3899999999999997</v>
      </c>
    </row>
    <row r="24" spans="1:11">
      <c r="A24" s="3">
        <v>1</v>
      </c>
      <c r="B24" s="4">
        <v>2</v>
      </c>
      <c r="C24" s="4">
        <v>4.88</v>
      </c>
      <c r="D24" s="4">
        <v>2.93</v>
      </c>
      <c r="E24" s="4">
        <v>2.93</v>
      </c>
      <c r="F24" s="4">
        <v>2.93</v>
      </c>
      <c r="G24" s="4">
        <v>4.88</v>
      </c>
      <c r="H24" s="4">
        <v>5.37</v>
      </c>
      <c r="I24" s="4">
        <v>4.88</v>
      </c>
      <c r="J24" s="4">
        <v>5.37</v>
      </c>
      <c r="K24" s="4">
        <v>5.85</v>
      </c>
    </row>
    <row r="25" spans="1:11">
      <c r="A25" s="3">
        <v>2</v>
      </c>
      <c r="B25" s="4">
        <v>5</v>
      </c>
      <c r="C25" s="4">
        <v>3.41</v>
      </c>
      <c r="D25" s="4">
        <v>3.41</v>
      </c>
      <c r="E25" s="4">
        <v>3.41</v>
      </c>
      <c r="F25" s="4">
        <v>2.44</v>
      </c>
      <c r="G25" s="4">
        <v>2.44</v>
      </c>
      <c r="H25" s="4">
        <v>1.95</v>
      </c>
      <c r="I25" s="4">
        <v>2.44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3.41</v>
      </c>
      <c r="D26" s="4">
        <v>4.88</v>
      </c>
      <c r="E26" s="4">
        <v>3.9</v>
      </c>
      <c r="F26" s="4">
        <v>1.95</v>
      </c>
      <c r="G26" s="4">
        <v>2.44</v>
      </c>
      <c r="H26" s="4">
        <v>3.41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5.85</v>
      </c>
      <c r="D27" s="4">
        <v>5.85</v>
      </c>
      <c r="E27" s="4">
        <v>6.83</v>
      </c>
      <c r="F27" s="4">
        <v>5.85</v>
      </c>
      <c r="G27" s="4">
        <v>3.41</v>
      </c>
      <c r="H27" s="4">
        <v>5.85</v>
      </c>
      <c r="I27" s="4">
        <v>7.32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4.88</v>
      </c>
      <c r="D28" s="4">
        <v>9.27</v>
      </c>
      <c r="E28" s="4">
        <v>7.8</v>
      </c>
      <c r="F28" s="4">
        <v>7.32</v>
      </c>
      <c r="G28" s="4">
        <v>8.2899999999999991</v>
      </c>
      <c r="H28" s="4">
        <v>8.7799999999999994</v>
      </c>
      <c r="I28" s="4">
        <v>7.32</v>
      </c>
      <c r="J28" s="4">
        <v>9.27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14.15</v>
      </c>
      <c r="E29" s="4">
        <v>7.8</v>
      </c>
      <c r="F29" s="4">
        <v>13.17</v>
      </c>
      <c r="G29" s="4">
        <v>8.2899999999999991</v>
      </c>
      <c r="H29" s="4">
        <v>14.63</v>
      </c>
      <c r="I29" s="4">
        <v>12.68</v>
      </c>
      <c r="J29" s="4">
        <v>17.07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14.15</v>
      </c>
      <c r="F30" s="4">
        <v>17.559999999999999</v>
      </c>
      <c r="G30" s="4">
        <v>43.9</v>
      </c>
      <c r="H30" s="4">
        <v>43.9</v>
      </c>
      <c r="I30" s="4">
        <v>53.17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5.37</v>
      </c>
      <c r="F33" s="4">
        <v>5.85</v>
      </c>
      <c r="G33" s="4">
        <v>4.3899999999999997</v>
      </c>
      <c r="H33" s="4">
        <v>4.88</v>
      </c>
      <c r="I33" s="4">
        <v>5.37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3.41</v>
      </c>
      <c r="D34" s="4">
        <v>6.34</v>
      </c>
      <c r="E34" s="4">
        <v>4.3899999999999997</v>
      </c>
      <c r="F34" s="4">
        <v>5.37</v>
      </c>
      <c r="G34" s="4">
        <v>4.88</v>
      </c>
      <c r="H34" s="4">
        <v>3.41</v>
      </c>
      <c r="I34" s="4">
        <v>5.85</v>
      </c>
      <c r="J34" s="4">
        <v>7.32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4.88</v>
      </c>
      <c r="E35" s="4">
        <v>5.37</v>
      </c>
      <c r="F35" s="4">
        <v>5.37</v>
      </c>
      <c r="G35" s="4">
        <v>4.3899999999999997</v>
      </c>
      <c r="H35" s="4">
        <v>4.88</v>
      </c>
      <c r="I35" s="4">
        <v>5.37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5.37</v>
      </c>
      <c r="E36" s="4">
        <v>7.32</v>
      </c>
      <c r="F36" s="4">
        <v>6.83</v>
      </c>
      <c r="G36" s="4">
        <v>5.85</v>
      </c>
      <c r="H36" s="4">
        <v>5.85</v>
      </c>
      <c r="I36" s="4">
        <v>9.27</v>
      </c>
      <c r="J36" s="4">
        <v>7.32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5.37</v>
      </c>
      <c r="E37" s="4">
        <v>5.37</v>
      </c>
      <c r="F37" s="4">
        <v>3.9</v>
      </c>
      <c r="G37" s="4">
        <v>4.3899999999999997</v>
      </c>
      <c r="H37" s="4">
        <v>3.41</v>
      </c>
      <c r="I37" s="4">
        <v>5.85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6.83</v>
      </c>
      <c r="D38" s="4">
        <v>6.34</v>
      </c>
      <c r="E38" s="4">
        <v>5.37</v>
      </c>
      <c r="F38" s="4">
        <v>6.34</v>
      </c>
      <c r="G38" s="4">
        <v>8.2899999999999991</v>
      </c>
      <c r="H38" s="4">
        <v>7.8</v>
      </c>
      <c r="I38" s="4">
        <v>4.3899999999999997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9.27</v>
      </c>
      <c r="D39" s="4">
        <v>9.27</v>
      </c>
      <c r="E39" s="4">
        <v>7.8</v>
      </c>
      <c r="F39" s="4">
        <v>8.7799999999999994</v>
      </c>
      <c r="G39" s="4">
        <v>9.27</v>
      </c>
      <c r="H39" s="4">
        <v>10.73</v>
      </c>
      <c r="I39" s="4">
        <v>7.8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23.9</v>
      </c>
      <c r="D40" s="4">
        <v>23.9</v>
      </c>
      <c r="E40" s="4">
        <v>35.61</v>
      </c>
      <c r="F40" s="4">
        <v>28.78</v>
      </c>
      <c r="G40" s="4">
        <v>32.200000000000003</v>
      </c>
      <c r="H40" s="4">
        <v>36.1</v>
      </c>
      <c r="I40" s="4">
        <v>20.49</v>
      </c>
      <c r="J40" s="4">
        <v>34.15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4.3899999999999997</v>
      </c>
      <c r="E43" s="4">
        <v>2.93</v>
      </c>
      <c r="F43" s="4">
        <v>4.88</v>
      </c>
      <c r="G43" s="4">
        <v>4.88</v>
      </c>
      <c r="H43" s="4">
        <v>5.37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4.3899999999999997</v>
      </c>
      <c r="E44" s="4">
        <v>3.9</v>
      </c>
      <c r="F44" s="4">
        <v>3.9</v>
      </c>
      <c r="G44" s="4">
        <v>3.41</v>
      </c>
      <c r="H44" s="4">
        <v>2.93</v>
      </c>
      <c r="I44" s="4">
        <v>3.41</v>
      </c>
      <c r="J44" s="4">
        <v>3.41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4.88</v>
      </c>
      <c r="E45" s="4">
        <v>2.93</v>
      </c>
      <c r="F45" s="4">
        <v>4.3899999999999997</v>
      </c>
      <c r="G45" s="4">
        <v>4.3899999999999997</v>
      </c>
      <c r="H45" s="4">
        <v>5.85</v>
      </c>
      <c r="I45" s="4">
        <v>5.85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5.85</v>
      </c>
      <c r="F46" s="4">
        <v>4.88</v>
      </c>
      <c r="G46" s="4">
        <v>5.37</v>
      </c>
      <c r="H46" s="4">
        <v>4.88</v>
      </c>
      <c r="I46" s="4">
        <v>4.88</v>
      </c>
      <c r="J46" s="4">
        <v>3.9</v>
      </c>
      <c r="K46" s="4">
        <v>5.85</v>
      </c>
    </row>
    <row r="47" spans="1:11">
      <c r="A47" s="3">
        <v>4</v>
      </c>
      <c r="B47" s="4">
        <v>20</v>
      </c>
      <c r="C47" s="4">
        <v>5.37</v>
      </c>
      <c r="D47" s="4">
        <v>6.83</v>
      </c>
      <c r="E47" s="4">
        <v>4.88</v>
      </c>
      <c r="F47" s="4">
        <v>5.37</v>
      </c>
      <c r="G47" s="4">
        <v>6.83</v>
      </c>
      <c r="H47" s="4">
        <v>6.83</v>
      </c>
      <c r="I47" s="4">
        <v>6.83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5.85</v>
      </c>
      <c r="D48" s="4">
        <v>5.85</v>
      </c>
      <c r="E48" s="4">
        <v>7.32</v>
      </c>
      <c r="F48" s="4">
        <v>7.32</v>
      </c>
      <c r="G48" s="4">
        <v>7.32</v>
      </c>
      <c r="H48" s="4">
        <v>9.27</v>
      </c>
      <c r="I48" s="4">
        <v>7.32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8.2899999999999991</v>
      </c>
      <c r="E49" s="4">
        <v>6.83</v>
      </c>
      <c r="F49" s="4">
        <v>5.37</v>
      </c>
      <c r="G49" s="4">
        <v>7.8</v>
      </c>
      <c r="H49" s="4">
        <v>7.8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35.61</v>
      </c>
      <c r="E50" s="4">
        <v>41.95</v>
      </c>
      <c r="F50" s="4">
        <v>34.630000000000003</v>
      </c>
      <c r="G50" s="4">
        <v>30.73</v>
      </c>
      <c r="H50" s="4">
        <v>32.68</v>
      </c>
      <c r="I50" s="4">
        <v>22.93</v>
      </c>
      <c r="J50" s="4">
        <v>51.71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/>
    </row>
    <row r="53" spans="1:11">
      <c r="A53" s="3">
        <v>0</v>
      </c>
      <c r="B53" s="4">
        <v>0</v>
      </c>
      <c r="C53" s="4">
        <v>2.93</v>
      </c>
      <c r="D53" s="4">
        <v>2.93</v>
      </c>
      <c r="E53" s="4">
        <v>5.37</v>
      </c>
      <c r="F53" s="4">
        <v>4.88</v>
      </c>
      <c r="G53" s="4">
        <v>4.88</v>
      </c>
      <c r="H53" s="4">
        <v>5.85</v>
      </c>
      <c r="I53" s="4">
        <v>4.88</v>
      </c>
      <c r="J53" s="4">
        <v>3.9</v>
      </c>
      <c r="K53" s="4">
        <v>5.85</v>
      </c>
    </row>
    <row r="54" spans="1:11">
      <c r="A54" s="3">
        <v>1</v>
      </c>
      <c r="B54" s="4">
        <v>2</v>
      </c>
      <c r="C54" s="4">
        <v>3.9</v>
      </c>
      <c r="D54" s="4">
        <v>4.88</v>
      </c>
      <c r="E54" s="4">
        <v>2.93</v>
      </c>
      <c r="F54" s="4">
        <v>5.85</v>
      </c>
      <c r="G54" s="4">
        <v>4.88</v>
      </c>
      <c r="H54" s="4">
        <v>3.41</v>
      </c>
      <c r="I54" s="4">
        <v>5.37</v>
      </c>
      <c r="J54" s="4">
        <v>4.88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4.3899999999999997</v>
      </c>
      <c r="E55" s="4">
        <v>4.88</v>
      </c>
      <c r="F55" s="4">
        <v>5.37</v>
      </c>
      <c r="G55" s="4">
        <v>4.88</v>
      </c>
      <c r="H55" s="4">
        <v>5.37</v>
      </c>
      <c r="I55" s="4">
        <v>5.37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4.88</v>
      </c>
      <c r="D56" s="4">
        <v>4.3899999999999997</v>
      </c>
      <c r="E56" s="4">
        <v>4.3899999999999997</v>
      </c>
      <c r="F56" s="4">
        <v>4.88</v>
      </c>
      <c r="G56" s="4">
        <v>5.85</v>
      </c>
      <c r="H56" s="4">
        <v>3.41</v>
      </c>
      <c r="I56" s="4">
        <v>5.37</v>
      </c>
      <c r="J56" s="4">
        <v>7.8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3.9</v>
      </c>
      <c r="E57" s="4">
        <v>3.41</v>
      </c>
      <c r="F57" s="4">
        <v>3.41</v>
      </c>
      <c r="G57" s="4">
        <v>3.9</v>
      </c>
      <c r="H57" s="4">
        <v>4.3899999999999997</v>
      </c>
      <c r="I57" s="4">
        <v>3.41</v>
      </c>
      <c r="J57" s="4">
        <v>6.83</v>
      </c>
      <c r="K57" s="4">
        <v>5.85</v>
      </c>
    </row>
    <row r="58" spans="1:11">
      <c r="A58" s="3">
        <v>5</v>
      </c>
      <c r="B58" s="4">
        <v>30</v>
      </c>
      <c r="C58" s="4">
        <v>5.85</v>
      </c>
      <c r="D58" s="4">
        <v>4.88</v>
      </c>
      <c r="E58" s="4">
        <v>4.88</v>
      </c>
      <c r="F58" s="4">
        <v>5.85</v>
      </c>
      <c r="G58" s="4">
        <v>7.8</v>
      </c>
      <c r="H58" s="4">
        <v>6.34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5.85</v>
      </c>
      <c r="D59" s="4">
        <v>9.76</v>
      </c>
      <c r="E59" s="4">
        <v>9.27</v>
      </c>
      <c r="F59" s="4">
        <v>9.76</v>
      </c>
      <c r="G59" s="4">
        <v>9.76</v>
      </c>
      <c r="H59" s="4">
        <v>5.85</v>
      </c>
      <c r="I59" s="4">
        <v>5.85</v>
      </c>
      <c r="J59" s="4">
        <v>9.76</v>
      </c>
      <c r="K59" s="4">
        <v>9.76</v>
      </c>
    </row>
    <row r="60" spans="1:11">
      <c r="A60" s="3">
        <v>7</v>
      </c>
      <c r="B60" s="4">
        <v>50</v>
      </c>
      <c r="C60" s="4">
        <v>19.02</v>
      </c>
      <c r="D60" s="4">
        <v>20</v>
      </c>
      <c r="E60" s="4">
        <v>24.39</v>
      </c>
      <c r="F60" s="4">
        <v>23.41</v>
      </c>
      <c r="G60" s="4">
        <v>22.93</v>
      </c>
      <c r="H60" s="4">
        <v>20.49</v>
      </c>
      <c r="I60" s="4">
        <v>10.24</v>
      </c>
      <c r="J60" s="4">
        <v>23.41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/>
    </row>
    <row r="63" spans="1:11">
      <c r="A63" s="3">
        <v>0</v>
      </c>
      <c r="B63" s="4">
        <v>0</v>
      </c>
      <c r="C63" s="4">
        <v>5.85</v>
      </c>
      <c r="D63" s="4">
        <v>6.34</v>
      </c>
      <c r="E63" s="4">
        <v>5.37</v>
      </c>
      <c r="F63" s="4">
        <v>4.88</v>
      </c>
      <c r="G63" s="4">
        <v>4.88</v>
      </c>
      <c r="H63" s="4">
        <v>4.88</v>
      </c>
      <c r="I63" s="4">
        <v>6.34</v>
      </c>
      <c r="J63" s="4">
        <v>5.85</v>
      </c>
      <c r="K63" s="4">
        <v>4.3899999999999997</v>
      </c>
    </row>
    <row r="64" spans="1:11">
      <c r="A64" s="3">
        <v>1</v>
      </c>
      <c r="B64" s="4">
        <v>2</v>
      </c>
      <c r="C64" s="4">
        <v>5.37</v>
      </c>
      <c r="D64" s="4">
        <v>6.34</v>
      </c>
      <c r="E64" s="4">
        <v>6.83</v>
      </c>
      <c r="F64" s="4">
        <v>4.88</v>
      </c>
      <c r="G64" s="4">
        <v>4.88</v>
      </c>
      <c r="H64" s="4">
        <v>5.37</v>
      </c>
      <c r="I64" s="4">
        <v>5.37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4.3899999999999997</v>
      </c>
      <c r="D65" s="4">
        <v>3.9</v>
      </c>
      <c r="E65" s="4">
        <v>7.8</v>
      </c>
      <c r="F65" s="4">
        <v>5.85</v>
      </c>
      <c r="G65" s="4">
        <v>5.37</v>
      </c>
      <c r="H65" s="4">
        <v>5.85</v>
      </c>
      <c r="I65" s="4">
        <v>7.32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4.3899999999999997</v>
      </c>
      <c r="E66" s="4">
        <v>4.88</v>
      </c>
      <c r="F66" s="4">
        <v>4.88</v>
      </c>
      <c r="G66" s="4">
        <v>5.85</v>
      </c>
      <c r="H66" s="4">
        <v>4.88</v>
      </c>
      <c r="I66" s="4">
        <v>5.85</v>
      </c>
      <c r="J66" s="4">
        <v>4.88</v>
      </c>
      <c r="K66" s="4">
        <v>4.88</v>
      </c>
    </row>
    <row r="67" spans="1:11">
      <c r="A67" s="3">
        <v>4</v>
      </c>
      <c r="B67" s="4">
        <v>20</v>
      </c>
      <c r="C67" s="4">
        <v>5.85</v>
      </c>
      <c r="D67" s="4">
        <v>7.8</v>
      </c>
      <c r="E67" s="4">
        <v>7.32</v>
      </c>
      <c r="F67" s="4">
        <v>6.34</v>
      </c>
      <c r="G67" s="4">
        <v>5.37</v>
      </c>
      <c r="H67" s="4">
        <v>8.2899999999999991</v>
      </c>
      <c r="I67" s="4">
        <v>8.2899999999999991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4.88</v>
      </c>
      <c r="D68" s="4">
        <v>6.83</v>
      </c>
      <c r="E68" s="4">
        <v>7.32</v>
      </c>
      <c r="F68" s="4">
        <v>7.32</v>
      </c>
      <c r="G68" s="4">
        <v>7.8</v>
      </c>
      <c r="H68" s="4">
        <v>7.8</v>
      </c>
      <c r="I68" s="4">
        <v>7.32</v>
      </c>
      <c r="J68" s="4">
        <v>5.37</v>
      </c>
      <c r="K68" s="4">
        <v>7.8</v>
      </c>
    </row>
    <row r="69" spans="1:11">
      <c r="A69" s="3">
        <v>6</v>
      </c>
      <c r="B69" s="4">
        <v>40</v>
      </c>
      <c r="C69" s="4">
        <v>4.88</v>
      </c>
      <c r="D69" s="4">
        <v>5.37</v>
      </c>
      <c r="E69" s="4">
        <v>9.27</v>
      </c>
      <c r="F69" s="4">
        <v>10.24</v>
      </c>
      <c r="G69" s="4">
        <v>10.73</v>
      </c>
      <c r="H69" s="4">
        <v>10.73</v>
      </c>
      <c r="I69" s="4">
        <v>6.34</v>
      </c>
      <c r="J69" s="4">
        <v>9.27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23.41</v>
      </c>
      <c r="F70" s="4">
        <v>22.93</v>
      </c>
      <c r="G70" s="4">
        <v>22.44</v>
      </c>
      <c r="H70" s="4">
        <v>23.9</v>
      </c>
      <c r="I70" s="4">
        <v>29.76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/>
    </row>
    <row r="73" spans="1:11">
      <c r="A73" s="3">
        <v>0</v>
      </c>
      <c r="B73" s="4">
        <v>0</v>
      </c>
      <c r="C73" s="4">
        <v>5.37</v>
      </c>
      <c r="D73" s="4">
        <v>7.8</v>
      </c>
      <c r="E73" s="4">
        <v>4.3899999999999997</v>
      </c>
      <c r="F73" s="4">
        <v>7.8</v>
      </c>
      <c r="G73" s="4">
        <v>5.37</v>
      </c>
      <c r="H73" s="4">
        <v>5.37</v>
      </c>
      <c r="I73" s="4">
        <v>6.34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5.37</v>
      </c>
      <c r="E74" s="4">
        <v>4.3899999999999997</v>
      </c>
      <c r="F74" s="4">
        <v>7.8</v>
      </c>
      <c r="G74" s="4">
        <v>6.34</v>
      </c>
      <c r="H74" s="4">
        <v>4.88</v>
      </c>
      <c r="I74" s="4">
        <v>4.88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5.37</v>
      </c>
      <c r="E75" s="4">
        <v>4.3899999999999997</v>
      </c>
      <c r="F75" s="4">
        <v>8.2899999999999991</v>
      </c>
      <c r="G75" s="4">
        <v>7.8</v>
      </c>
      <c r="H75" s="4">
        <v>4.88</v>
      </c>
      <c r="I75" s="4">
        <v>8.2899999999999991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5.85</v>
      </c>
      <c r="D76" s="4">
        <v>5.85</v>
      </c>
      <c r="E76" s="4">
        <v>5.85</v>
      </c>
      <c r="F76" s="4">
        <v>6.34</v>
      </c>
      <c r="G76" s="4">
        <v>6.83</v>
      </c>
      <c r="H76" s="4">
        <v>7.32</v>
      </c>
      <c r="I76" s="4">
        <v>4.88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4.3899999999999997</v>
      </c>
      <c r="F77" s="4">
        <v>3.9</v>
      </c>
      <c r="G77" s="4">
        <v>4.88</v>
      </c>
      <c r="H77" s="4">
        <v>6.34</v>
      </c>
      <c r="I77" s="4">
        <v>6.83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4.3899999999999997</v>
      </c>
      <c r="D78" s="4">
        <v>5.37</v>
      </c>
      <c r="E78" s="4">
        <v>6.34</v>
      </c>
      <c r="F78" s="4">
        <v>5.85</v>
      </c>
      <c r="G78" s="4">
        <v>6.34</v>
      </c>
      <c r="H78" s="4">
        <v>6.34</v>
      </c>
      <c r="I78" s="4">
        <v>4.88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12.68</v>
      </c>
      <c r="D79" s="4">
        <v>11.71</v>
      </c>
      <c r="E79" s="4">
        <v>7.8</v>
      </c>
      <c r="F79" s="4">
        <v>11.22</v>
      </c>
      <c r="G79" s="4">
        <v>14.63</v>
      </c>
      <c r="H79" s="4">
        <v>14.63</v>
      </c>
      <c r="I79" s="4">
        <v>12.68</v>
      </c>
      <c r="J79" s="4">
        <v>10.24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18.05</v>
      </c>
      <c r="E80" s="4">
        <v>16.100000000000001</v>
      </c>
      <c r="F80" s="4">
        <v>17.559999999999999</v>
      </c>
      <c r="G80" s="4">
        <v>20.98</v>
      </c>
      <c r="H80" s="4">
        <v>15.61</v>
      </c>
      <c r="I80" s="4">
        <v>15.12</v>
      </c>
      <c r="J80" s="4">
        <v>25.85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/>
    </row>
    <row r="83" spans="1:11">
      <c r="A83" s="3">
        <v>0</v>
      </c>
      <c r="B83" s="4">
        <v>0</v>
      </c>
      <c r="C83" s="4">
        <v>4.88</v>
      </c>
      <c r="D83" s="4">
        <v>6.34</v>
      </c>
      <c r="E83" s="4">
        <v>2.93</v>
      </c>
      <c r="F83" s="4">
        <v>3.41</v>
      </c>
      <c r="G83" s="4">
        <v>3.9</v>
      </c>
      <c r="H83" s="4">
        <v>2.44</v>
      </c>
      <c r="I83" s="4">
        <v>7.32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5.37</v>
      </c>
      <c r="E84" s="4">
        <v>4.3899999999999997</v>
      </c>
      <c r="F84" s="4">
        <v>2.44</v>
      </c>
      <c r="G84" s="4">
        <v>1.95</v>
      </c>
      <c r="H84" s="4">
        <v>2.44</v>
      </c>
      <c r="I84" s="4">
        <v>6.83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4.3899999999999997</v>
      </c>
      <c r="D85" s="4">
        <v>4.88</v>
      </c>
      <c r="E85" s="4">
        <v>3.41</v>
      </c>
      <c r="F85" s="4">
        <v>3.9</v>
      </c>
      <c r="G85" s="4">
        <v>2.44</v>
      </c>
      <c r="H85" s="4">
        <v>4.3899999999999997</v>
      </c>
      <c r="I85" s="4">
        <v>6.83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4.3899999999999997</v>
      </c>
      <c r="E86" s="4">
        <v>4.88</v>
      </c>
      <c r="F86" s="4">
        <v>5.37</v>
      </c>
      <c r="G86" s="4">
        <v>3.41</v>
      </c>
      <c r="H86" s="4">
        <v>5.85</v>
      </c>
      <c r="I86" s="4">
        <v>6.83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6.34</v>
      </c>
      <c r="D87" s="4">
        <v>7.32</v>
      </c>
      <c r="E87" s="4">
        <v>6.34</v>
      </c>
      <c r="F87" s="4">
        <v>6.34</v>
      </c>
      <c r="G87" s="4">
        <v>4.88</v>
      </c>
      <c r="H87" s="4">
        <v>5.37</v>
      </c>
      <c r="I87" s="4">
        <v>6.34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8.7799999999999994</v>
      </c>
      <c r="E88" s="4">
        <v>7.32</v>
      </c>
      <c r="F88" s="4">
        <v>7.32</v>
      </c>
      <c r="G88" s="4">
        <v>7.32</v>
      </c>
      <c r="H88" s="4">
        <v>7.32</v>
      </c>
      <c r="I88" s="4">
        <v>10.24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13.17</v>
      </c>
      <c r="F89" s="4">
        <v>7.8</v>
      </c>
      <c r="G89" s="4">
        <v>15.12</v>
      </c>
      <c r="H89" s="4">
        <v>7.8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26.83</v>
      </c>
      <c r="D90" s="4">
        <v>23.41</v>
      </c>
      <c r="E90" s="4">
        <v>17.559999999999999</v>
      </c>
      <c r="F90" s="4">
        <v>21.95</v>
      </c>
      <c r="G90" s="4">
        <v>20.49</v>
      </c>
      <c r="H90" s="4">
        <v>23.41</v>
      </c>
      <c r="I90" s="4">
        <v>20.98</v>
      </c>
      <c r="J90" s="4">
        <v>22.93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/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4.3899999999999997</v>
      </c>
      <c r="F93" s="4">
        <v>5.37</v>
      </c>
      <c r="G93" s="4">
        <v>4.3899999999999997</v>
      </c>
      <c r="H93" s="4">
        <v>3.41</v>
      </c>
      <c r="I93" s="4">
        <v>5.37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4.88</v>
      </c>
      <c r="F94" s="4">
        <v>4.88</v>
      </c>
      <c r="G94" s="4">
        <v>4.88</v>
      </c>
      <c r="H94" s="4">
        <v>2.93</v>
      </c>
      <c r="I94" s="4">
        <v>4.88</v>
      </c>
      <c r="J94" s="4">
        <v>4.88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4.88</v>
      </c>
      <c r="G95" s="4">
        <v>5.37</v>
      </c>
      <c r="H95" s="4">
        <v>5.37</v>
      </c>
      <c r="I95" s="4">
        <v>4.88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5.37</v>
      </c>
      <c r="D96" s="4">
        <v>5.37</v>
      </c>
      <c r="E96" s="4">
        <v>5.37</v>
      </c>
      <c r="F96" s="4">
        <v>6.34</v>
      </c>
      <c r="G96" s="4">
        <v>4.88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2.44</v>
      </c>
      <c r="D97" s="4">
        <v>7.8</v>
      </c>
      <c r="E97" s="4">
        <v>6.34</v>
      </c>
      <c r="F97" s="4">
        <v>6.83</v>
      </c>
      <c r="G97" s="4">
        <v>5.85</v>
      </c>
      <c r="H97" s="4">
        <v>5.37</v>
      </c>
      <c r="I97" s="4">
        <v>6.83</v>
      </c>
      <c r="J97" s="4">
        <v>6.83</v>
      </c>
      <c r="K97" s="4">
        <v>5.37</v>
      </c>
    </row>
    <row r="98" spans="1:11">
      <c r="A98" s="3">
        <v>5</v>
      </c>
      <c r="B98" s="4">
        <v>30</v>
      </c>
      <c r="C98" s="4">
        <v>7.32</v>
      </c>
      <c r="D98" s="4">
        <v>6.83</v>
      </c>
      <c r="E98" s="4">
        <v>6.83</v>
      </c>
      <c r="F98" s="4">
        <v>8.2899999999999991</v>
      </c>
      <c r="G98" s="4">
        <v>6.34</v>
      </c>
      <c r="H98" s="4">
        <v>5.85</v>
      </c>
      <c r="I98" s="4">
        <v>5.37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12.2</v>
      </c>
      <c r="F99" s="4">
        <v>10.24</v>
      </c>
      <c r="G99" s="4">
        <v>12.2</v>
      </c>
      <c r="H99" s="4">
        <v>7.32</v>
      </c>
      <c r="I99" s="4">
        <v>10.24</v>
      </c>
      <c r="J99" s="4">
        <v>4.88</v>
      </c>
      <c r="K99" s="4">
        <v>9.27</v>
      </c>
    </row>
    <row r="100" spans="1:11">
      <c r="A100" s="3">
        <v>7</v>
      </c>
      <c r="B100" s="4">
        <v>50</v>
      </c>
      <c r="C100" s="4">
        <v>14.63</v>
      </c>
      <c r="D100" s="4">
        <v>18.05</v>
      </c>
      <c r="E100" s="4">
        <v>20.49</v>
      </c>
      <c r="F100" s="4">
        <v>25.85</v>
      </c>
      <c r="G100" s="4">
        <v>18.54</v>
      </c>
      <c r="H100" s="4">
        <v>22.93</v>
      </c>
      <c r="I100" s="4">
        <v>13.66</v>
      </c>
      <c r="J100" s="4">
        <v>22.44</v>
      </c>
      <c r="K100" s="4">
        <v>17.559999999999999</v>
      </c>
    </row>
  </sheetData>
  <mergeCells count="1">
    <mergeCell ref="M1:T1"/>
  </mergeCells>
  <conditionalFormatting sqref="M3:T10">
    <cfRule type="cellIs" dxfId="100" priority="13" operator="lessThan">
      <formula>$U3</formula>
    </cfRule>
  </conditionalFormatting>
  <conditionalFormatting sqref="M3:T10">
    <cfRule type="cellIs" dxfId="99" priority="12" operator="lessThan">
      <formula>$U3</formula>
    </cfRule>
  </conditionalFormatting>
  <conditionalFormatting sqref="M3:T3">
    <cfRule type="top10" dxfId="98" priority="10" bottom="1" rank="1"/>
    <cfRule type="expression" priority="11">
      <formula>"min"</formula>
    </cfRule>
  </conditionalFormatting>
  <conditionalFormatting sqref="M4:T10">
    <cfRule type="top10" dxfId="97" priority="9" bottom="1" rank="1"/>
  </conditionalFormatting>
  <conditionalFormatting sqref="M5:T5">
    <cfRule type="top10" dxfId="96" priority="8" bottom="1" rank="1"/>
  </conditionalFormatting>
  <conditionalFormatting sqref="M6:T6">
    <cfRule type="top10" dxfId="95" priority="7" bottom="1" rank="1"/>
  </conditionalFormatting>
  <conditionalFormatting sqref="M7:T7">
    <cfRule type="top10" dxfId="94" priority="6" bottom="1" rank="1"/>
  </conditionalFormatting>
  <conditionalFormatting sqref="M8:T8">
    <cfRule type="top10" dxfId="93" priority="5" bottom="1" rank="1"/>
  </conditionalFormatting>
  <conditionalFormatting sqref="M9:T9">
    <cfRule type="top10" dxfId="92" priority="4" bottom="1" rank="1"/>
  </conditionalFormatting>
  <conditionalFormatting sqref="M10:T10">
    <cfRule type="top10" dxfId="91" priority="3" bottom="1" rank="1"/>
  </conditionalFormatting>
  <conditionalFormatting sqref="W12:AD12">
    <cfRule type="top10" dxfId="90" priority="1" rank="1"/>
    <cfRule type="top10" priority="2" rank="1"/>
  </conditionalFormatting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C9FC-0826-4540-980E-DBC09E45F4F6}">
  <sheetPr>
    <tabColor theme="5" tint="-0.249977111117893"/>
  </sheetPr>
  <dimension ref="A1:AD100"/>
  <sheetViews>
    <sheetView topLeftCell="E1" workbookViewId="0">
      <selection activeCell="T15" sqref="T15"/>
    </sheetView>
  </sheetViews>
  <sheetFormatPr defaultRowHeight="14.4"/>
  <sheetData>
    <row r="1" spans="1:30" ht="15" thickBot="1">
      <c r="A1" s="1" t="s">
        <v>0</v>
      </c>
      <c r="L1" s="39"/>
      <c r="M1" s="149" t="s">
        <v>34</v>
      </c>
      <c r="N1" s="149"/>
      <c r="O1" s="149"/>
      <c r="P1" s="149"/>
      <c r="Q1" s="149"/>
      <c r="R1" s="149"/>
      <c r="S1" s="149"/>
      <c r="T1" s="149"/>
      <c r="U1" s="28" t="s">
        <v>12</v>
      </c>
      <c r="W1" s="44"/>
      <c r="X1" s="45"/>
      <c r="Y1" s="45"/>
      <c r="Z1" s="45"/>
      <c r="AA1" s="45"/>
      <c r="AB1" s="45"/>
      <c r="AC1" s="45"/>
      <c r="AD1" s="46"/>
    </row>
    <row r="2" spans="1:30" ht="15" thickBot="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42" t="s">
        <v>13</v>
      </c>
      <c r="M2" s="26">
        <v>1</v>
      </c>
      <c r="N2" s="27">
        <v>2</v>
      </c>
      <c r="O2" s="27">
        <v>3</v>
      </c>
      <c r="P2" s="27">
        <v>4</v>
      </c>
      <c r="Q2" s="27">
        <v>5</v>
      </c>
      <c r="R2" s="27">
        <v>6</v>
      </c>
      <c r="S2" s="27">
        <v>7</v>
      </c>
      <c r="T2" s="27">
        <v>8</v>
      </c>
      <c r="U2" s="43"/>
      <c r="W2" s="47">
        <v>1</v>
      </c>
      <c r="X2" s="29">
        <v>2</v>
      </c>
      <c r="Y2" s="29">
        <v>3</v>
      </c>
      <c r="Z2" s="29">
        <v>4</v>
      </c>
      <c r="AA2" s="29">
        <v>5</v>
      </c>
      <c r="AB2" s="29">
        <v>6</v>
      </c>
      <c r="AC2" s="29">
        <v>7</v>
      </c>
      <c r="AD2" s="48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1.4634149999999999</v>
      </c>
      <c r="G3" s="4">
        <v>1.95122</v>
      </c>
      <c r="H3" s="4">
        <v>1.4634149999999999</v>
      </c>
      <c r="I3" s="4">
        <v>1.95122</v>
      </c>
      <c r="J3" s="4">
        <v>1.4634149999999999</v>
      </c>
      <c r="K3" s="4">
        <v>1.95122</v>
      </c>
      <c r="L3" s="40">
        <v>0</v>
      </c>
      <c r="M3" s="7">
        <f>SUM(C3,C13,C23,C33,C43,C53,C63,C73,C83,C93)/10</f>
        <v>2.7804878999999998</v>
      </c>
      <c r="N3" s="7">
        <f t="shared" ref="N3:U3" si="0">SUM(D3,D13,D23,D33,D43,D53,D63,D73,D83,D93)/10</f>
        <v>2.6829270999999997</v>
      </c>
      <c r="O3" s="7">
        <f t="shared" si="0"/>
        <v>2.6829270000000003</v>
      </c>
      <c r="P3" s="7">
        <f t="shared" si="0"/>
        <v>2.7317074999999997</v>
      </c>
      <c r="Q3" s="7">
        <f t="shared" si="0"/>
        <v>2.7804878999999998</v>
      </c>
      <c r="R3" s="7">
        <f t="shared" si="0"/>
        <v>2.8780489</v>
      </c>
      <c r="S3" s="7">
        <f t="shared" si="0"/>
        <v>2.9268291999999998</v>
      </c>
      <c r="T3" s="7">
        <f t="shared" si="0"/>
        <v>2.9756097000000001</v>
      </c>
      <c r="U3" s="7">
        <f t="shared" si="0"/>
        <v>3.609756</v>
      </c>
      <c r="W3" s="31">
        <f>($U3-M3)/U3*100</f>
        <v>22.972968256026174</v>
      </c>
      <c r="X3" s="30">
        <f t="shared" ref="X3:AD10" si="1">$U3-N3</f>
        <v>0.92682890000000029</v>
      </c>
      <c r="Y3" s="30">
        <f t="shared" si="1"/>
        <v>0.92682899999999968</v>
      </c>
      <c r="Z3" s="30">
        <f t="shared" si="1"/>
        <v>0.87804850000000023</v>
      </c>
      <c r="AA3" s="30">
        <f t="shared" si="1"/>
        <v>0.82926810000000017</v>
      </c>
      <c r="AB3" s="30">
        <f t="shared" si="1"/>
        <v>0.73170709999999994</v>
      </c>
      <c r="AC3" s="30">
        <f t="shared" si="1"/>
        <v>0.68292680000000017</v>
      </c>
      <c r="AD3" s="32">
        <f t="shared" si="1"/>
        <v>0.63414629999999983</v>
      </c>
    </row>
    <row r="4" spans="1:30">
      <c r="A4" s="3">
        <v>1</v>
      </c>
      <c r="B4" s="4">
        <v>2</v>
      </c>
      <c r="C4" s="4">
        <v>2.4390239999999999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40">
        <v>2</v>
      </c>
      <c r="M4" s="7">
        <f t="shared" ref="M4:M10" si="2">SUM(C4,C14,C24,C34,C44,C54,C64,C74,C84,C94)/10</f>
        <v>2.6829269</v>
      </c>
      <c r="N4" s="7">
        <f t="shared" ref="N4:N10" si="3">SUM(D4,D14,D24,D34,D44,D54,D64,D74,D84,D94)/10</f>
        <v>2.6829270000000003</v>
      </c>
      <c r="O4" s="7">
        <f t="shared" ref="O4:O10" si="4">SUM(E4,E14,E24,E34,E44,E54,E64,E74,E84,E94)/10</f>
        <v>2.6829269999999998</v>
      </c>
      <c r="P4" s="7">
        <f t="shared" ref="P4:P10" si="5">SUM(F4,F14,F24,F34,F44,F54,F64,F74,F84,F94)/10</f>
        <v>2.7804880000000001</v>
      </c>
      <c r="Q4" s="7">
        <f t="shared" ref="Q4:Q10" si="6">SUM(G4,G14,G24,G34,G44,G54,G64,G74,G84,G94)/10</f>
        <v>2.7804880000000001</v>
      </c>
      <c r="R4" s="7">
        <f t="shared" ref="R4:R10" si="7">SUM(H4,H14,H24,H34,H44,H54,H64,H74,H84,H94)/10</f>
        <v>2.9756098</v>
      </c>
      <c r="S4" s="7">
        <f t="shared" ref="S4:S10" si="8">SUM(I4,I14,I24,I34,I44,I54,I64,I74,I84,I94)/10</f>
        <v>2.9268292999999996</v>
      </c>
      <c r="T4" s="7">
        <f t="shared" ref="T4:T10" si="9">SUM(J4,J14,J24,J34,J44,J54,J64,J74,J84,J94)/10</f>
        <v>2.8780488000000002</v>
      </c>
      <c r="U4" s="7">
        <f t="shared" ref="U4:U10" si="10">SUM(K4,K14,K24,K34,K44,K54,K64,K74,K84,K94)/10</f>
        <v>3.3658535000000001</v>
      </c>
      <c r="W4" s="31">
        <f t="shared" ref="W4:X10" si="11">$U4-M4</f>
        <v>0.68292660000000005</v>
      </c>
      <c r="X4" s="30">
        <f>$U4-N4</f>
        <v>0.68292649999999977</v>
      </c>
      <c r="Y4" s="30">
        <f t="shared" si="1"/>
        <v>0.68292650000000021</v>
      </c>
      <c r="Z4" s="30">
        <f t="shared" si="1"/>
        <v>0.58536549999999998</v>
      </c>
      <c r="AA4" s="30">
        <f t="shared" si="1"/>
        <v>0.58536549999999998</v>
      </c>
      <c r="AB4" s="30">
        <f t="shared" si="1"/>
        <v>0.39024370000000008</v>
      </c>
      <c r="AC4" s="30">
        <f t="shared" si="1"/>
        <v>0.43902420000000042</v>
      </c>
      <c r="AD4" s="32">
        <f t="shared" si="1"/>
        <v>0.48780469999999987</v>
      </c>
    </row>
    <row r="5" spans="1:30">
      <c r="A5" s="3">
        <v>2</v>
      </c>
      <c r="B5" s="4">
        <v>5</v>
      </c>
      <c r="C5" s="4">
        <v>3.4146339999999999</v>
      </c>
      <c r="D5" s="4">
        <v>3.4146339999999999</v>
      </c>
      <c r="E5" s="4">
        <v>2.4390239999999999</v>
      </c>
      <c r="F5" s="4">
        <v>2.4390239999999999</v>
      </c>
      <c r="G5" s="4">
        <v>1.4634149999999999</v>
      </c>
      <c r="H5" s="4">
        <v>1.95122</v>
      </c>
      <c r="I5" s="4">
        <v>1.4634149999999999</v>
      </c>
      <c r="J5" s="4">
        <v>0.97560999999999998</v>
      </c>
      <c r="K5" s="4">
        <v>1.95122</v>
      </c>
      <c r="L5" s="40">
        <v>5</v>
      </c>
      <c r="M5" s="7">
        <f t="shared" si="2"/>
        <v>2.9756098</v>
      </c>
      <c r="N5" s="7">
        <f t="shared" si="3"/>
        <v>3.0243902</v>
      </c>
      <c r="O5" s="7">
        <f t="shared" si="4"/>
        <v>3.0243901999999996</v>
      </c>
      <c r="P5" s="7">
        <f t="shared" si="5"/>
        <v>2.9756097000000001</v>
      </c>
      <c r="Q5" s="7">
        <f t="shared" si="6"/>
        <v>2.9268291999999998</v>
      </c>
      <c r="R5" s="7">
        <f t="shared" si="7"/>
        <v>2.9268292999999996</v>
      </c>
      <c r="S5" s="7">
        <f t="shared" si="8"/>
        <v>3.0731708000000002</v>
      </c>
      <c r="T5" s="7">
        <f t="shared" si="9"/>
        <v>3.1219511</v>
      </c>
      <c r="U5" s="7">
        <f t="shared" si="10"/>
        <v>3.5609754999999992</v>
      </c>
      <c r="W5" s="31">
        <f t="shared" si="11"/>
        <v>0.58536569999999921</v>
      </c>
      <c r="X5" s="30">
        <f t="shared" si="11"/>
        <v>0.53658529999999915</v>
      </c>
      <c r="Y5" s="30">
        <f t="shared" si="1"/>
        <v>0.5365852999999996</v>
      </c>
      <c r="Z5" s="30">
        <f t="shared" si="1"/>
        <v>0.58536579999999905</v>
      </c>
      <c r="AA5" s="30">
        <f t="shared" si="1"/>
        <v>0.63414629999999939</v>
      </c>
      <c r="AB5" s="30">
        <f t="shared" si="1"/>
        <v>0.63414619999999955</v>
      </c>
      <c r="AC5" s="30">
        <f t="shared" si="1"/>
        <v>0.48780469999999898</v>
      </c>
      <c r="AD5" s="32">
        <f t="shared" si="1"/>
        <v>0.4390243999999992</v>
      </c>
    </row>
    <row r="6" spans="1:30">
      <c r="A6" s="3">
        <v>3</v>
      </c>
      <c r="B6" s="4">
        <v>10</v>
      </c>
      <c r="C6" s="4">
        <v>2.9268290000000001</v>
      </c>
      <c r="D6" s="4">
        <v>2.4390239999999999</v>
      </c>
      <c r="E6" s="4">
        <v>2.4390239999999999</v>
      </c>
      <c r="F6" s="4">
        <v>1.95122</v>
      </c>
      <c r="G6" s="4">
        <v>1.95122</v>
      </c>
      <c r="H6" s="4">
        <v>1.4634149999999999</v>
      </c>
      <c r="I6" s="4">
        <v>2.9268290000000001</v>
      </c>
      <c r="J6" s="4">
        <v>1.95122</v>
      </c>
      <c r="K6" s="4">
        <v>1.95122</v>
      </c>
      <c r="L6" s="40">
        <v>10</v>
      </c>
      <c r="M6" s="7">
        <f t="shared" si="2"/>
        <v>2.8292683000000003</v>
      </c>
      <c r="N6" s="7">
        <f t="shared" si="3"/>
        <v>2.9268292000000002</v>
      </c>
      <c r="O6" s="7">
        <f t="shared" si="4"/>
        <v>3.1219511</v>
      </c>
      <c r="P6" s="7">
        <f t="shared" si="5"/>
        <v>3.1219512000000007</v>
      </c>
      <c r="Q6" s="7">
        <f t="shared" si="6"/>
        <v>2.9268293000000005</v>
      </c>
      <c r="R6" s="7">
        <f t="shared" si="7"/>
        <v>3.2682925999999997</v>
      </c>
      <c r="S6" s="7">
        <f t="shared" si="8"/>
        <v>3.609756</v>
      </c>
      <c r="T6" s="7">
        <f t="shared" si="9"/>
        <v>3.609756</v>
      </c>
      <c r="U6" s="7">
        <f t="shared" si="10"/>
        <v>3.3658537000000002</v>
      </c>
      <c r="W6" s="31">
        <f t="shared" si="11"/>
        <v>0.53658539999999988</v>
      </c>
      <c r="X6" s="30">
        <f t="shared" si="11"/>
        <v>0.43902449999999993</v>
      </c>
      <c r="Y6" s="30">
        <f t="shared" si="1"/>
        <v>0.24390260000000019</v>
      </c>
      <c r="Z6" s="30">
        <f t="shared" si="1"/>
        <v>0.24390249999999947</v>
      </c>
      <c r="AA6" s="30">
        <f t="shared" si="1"/>
        <v>0.43902439999999965</v>
      </c>
      <c r="AB6" s="30">
        <f t="shared" si="1"/>
        <v>9.7561100000000511E-2</v>
      </c>
      <c r="AC6" s="30">
        <f t="shared" si="1"/>
        <v>-0.24390229999999979</v>
      </c>
      <c r="AD6" s="32">
        <f t="shared" si="1"/>
        <v>-0.24390229999999979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1.4634149999999999</v>
      </c>
      <c r="I7" s="4">
        <v>2.4390239999999999</v>
      </c>
      <c r="J7" s="4">
        <v>2.4390239999999999</v>
      </c>
      <c r="K7" s="4">
        <v>1.95122</v>
      </c>
      <c r="L7" s="40">
        <v>20</v>
      </c>
      <c r="M7" s="7">
        <f t="shared" si="2"/>
        <v>2.9756098</v>
      </c>
      <c r="N7" s="7">
        <f t="shared" si="3"/>
        <v>3.1219513000000001</v>
      </c>
      <c r="O7" s="7">
        <f t="shared" si="4"/>
        <v>3.2682926000000001</v>
      </c>
      <c r="P7" s="7">
        <f t="shared" si="5"/>
        <v>3.5121953000000006</v>
      </c>
      <c r="Q7" s="7">
        <f t="shared" si="6"/>
        <v>3.0243902999999999</v>
      </c>
      <c r="R7" s="7">
        <f t="shared" si="7"/>
        <v>3.3170731000000004</v>
      </c>
      <c r="S7" s="7">
        <f t="shared" si="8"/>
        <v>3.4634145000000003</v>
      </c>
      <c r="T7" s="7">
        <f t="shared" si="9"/>
        <v>3.6097559999999995</v>
      </c>
      <c r="U7" s="7">
        <f t="shared" si="10"/>
        <v>3.8048780999999998</v>
      </c>
      <c r="W7" s="31">
        <f t="shared" si="11"/>
        <v>0.82926829999999985</v>
      </c>
      <c r="X7" s="30">
        <f t="shared" si="11"/>
        <v>0.68292679999999972</v>
      </c>
      <c r="Y7" s="30">
        <f t="shared" si="1"/>
        <v>0.53658549999999972</v>
      </c>
      <c r="Z7" s="30">
        <f t="shared" si="1"/>
        <v>0.29268279999999924</v>
      </c>
      <c r="AA7" s="30">
        <f t="shared" si="1"/>
        <v>0.78048779999999995</v>
      </c>
      <c r="AB7" s="30">
        <f t="shared" si="1"/>
        <v>0.48780499999999938</v>
      </c>
      <c r="AC7" s="30">
        <f t="shared" si="1"/>
        <v>0.34146359999999953</v>
      </c>
      <c r="AD7" s="32">
        <f t="shared" si="1"/>
        <v>0.1951221000000003</v>
      </c>
    </row>
    <row r="8" spans="1:30">
      <c r="A8" s="3">
        <v>5</v>
      </c>
      <c r="B8" s="4">
        <v>30</v>
      </c>
      <c r="C8" s="4">
        <v>2.4390239999999999</v>
      </c>
      <c r="D8" s="4">
        <v>1.95122</v>
      </c>
      <c r="E8" s="4">
        <v>2.4390239999999999</v>
      </c>
      <c r="F8" s="4">
        <v>1.95122</v>
      </c>
      <c r="G8" s="4">
        <v>1.95122</v>
      </c>
      <c r="H8" s="4">
        <v>1.4634149999999999</v>
      </c>
      <c r="I8" s="4">
        <v>1.95122</v>
      </c>
      <c r="J8" s="4">
        <v>2.4390239999999999</v>
      </c>
      <c r="K8" s="4">
        <v>1.4634149999999999</v>
      </c>
      <c r="L8" s="40">
        <v>30</v>
      </c>
      <c r="M8" s="7">
        <f t="shared" si="2"/>
        <v>3.6585364000000005</v>
      </c>
      <c r="N8" s="7">
        <f t="shared" si="3"/>
        <v>3.9512194999999997</v>
      </c>
      <c r="O8" s="7">
        <f t="shared" si="4"/>
        <v>3.7560974000000003</v>
      </c>
      <c r="P8" s="7">
        <f t="shared" si="5"/>
        <v>3.8536585000000003</v>
      </c>
      <c r="Q8" s="7">
        <f t="shared" si="6"/>
        <v>4.0975610000000007</v>
      </c>
      <c r="R8" s="7">
        <f t="shared" si="7"/>
        <v>4.3902438999999998</v>
      </c>
      <c r="S8" s="7">
        <f t="shared" si="8"/>
        <v>3.6585365999999993</v>
      </c>
      <c r="T8" s="7">
        <f t="shared" si="9"/>
        <v>4.7317072999999992</v>
      </c>
      <c r="U8" s="7">
        <f t="shared" si="10"/>
        <v>4.1463415000000001</v>
      </c>
      <c r="W8" s="31">
        <f t="shared" si="11"/>
        <v>0.48780509999999966</v>
      </c>
      <c r="X8" s="30">
        <f t="shared" si="11"/>
        <v>0.19512200000000046</v>
      </c>
      <c r="Y8" s="30">
        <f t="shared" si="1"/>
        <v>0.39024409999999987</v>
      </c>
      <c r="Z8" s="30">
        <f t="shared" si="1"/>
        <v>0.2926829999999998</v>
      </c>
      <c r="AA8" s="30">
        <f t="shared" si="1"/>
        <v>4.8780499999999449E-2</v>
      </c>
      <c r="AB8" s="30">
        <f t="shared" si="1"/>
        <v>-0.24390239999999963</v>
      </c>
      <c r="AC8" s="30">
        <f t="shared" si="1"/>
        <v>0.48780490000000087</v>
      </c>
      <c r="AD8" s="32">
        <f t="shared" si="1"/>
        <v>-0.58536579999999905</v>
      </c>
    </row>
    <row r="9" spans="1:30">
      <c r="A9" s="3">
        <v>6</v>
      </c>
      <c r="B9" s="4">
        <v>40</v>
      </c>
      <c r="C9" s="4">
        <v>2.4390239999999999</v>
      </c>
      <c r="D9" s="4">
        <v>2.4390239999999999</v>
      </c>
      <c r="E9" s="4">
        <v>2.4390239999999999</v>
      </c>
      <c r="F9" s="4">
        <v>2.4390239999999999</v>
      </c>
      <c r="G9" s="4">
        <v>3.4146339999999999</v>
      </c>
      <c r="H9" s="4">
        <v>2.9268290000000001</v>
      </c>
      <c r="I9" s="4">
        <v>7.3170729999999997</v>
      </c>
      <c r="J9" s="4">
        <v>8.2926830000000002</v>
      </c>
      <c r="K9" s="4">
        <v>2.4390239999999999</v>
      </c>
      <c r="L9" s="40">
        <v>40</v>
      </c>
      <c r="M9" s="7">
        <f t="shared" si="2"/>
        <v>4.487804800000001</v>
      </c>
      <c r="N9" s="7">
        <f t="shared" si="3"/>
        <v>4.487804800000001</v>
      </c>
      <c r="O9" s="7">
        <f t="shared" si="4"/>
        <v>4.1463415000000001</v>
      </c>
      <c r="P9" s="7">
        <f t="shared" si="5"/>
        <v>4.2926829000000009</v>
      </c>
      <c r="Q9" s="7">
        <f t="shared" si="6"/>
        <v>4.1463413999999998</v>
      </c>
      <c r="R9" s="7">
        <f t="shared" si="7"/>
        <v>4.8292681999999996</v>
      </c>
      <c r="S9" s="7">
        <f t="shared" si="8"/>
        <v>6.5365853000000005</v>
      </c>
      <c r="T9" s="7">
        <f t="shared" si="9"/>
        <v>6.1951219999999996</v>
      </c>
      <c r="U9" s="7">
        <f t="shared" si="10"/>
        <v>6.4390243999999992</v>
      </c>
      <c r="W9" s="31">
        <f t="shared" si="11"/>
        <v>1.9512195999999982</v>
      </c>
      <c r="X9" s="30">
        <f t="shared" si="11"/>
        <v>1.9512195999999982</v>
      </c>
      <c r="Y9" s="30">
        <f t="shared" si="1"/>
        <v>2.2926828999999991</v>
      </c>
      <c r="Z9" s="30">
        <f t="shared" si="1"/>
        <v>2.1463414999999983</v>
      </c>
      <c r="AA9" s="30">
        <f t="shared" si="1"/>
        <v>2.2926829999999994</v>
      </c>
      <c r="AB9" s="30">
        <f t="shared" si="1"/>
        <v>1.6097561999999996</v>
      </c>
      <c r="AC9" s="30">
        <f t="shared" si="1"/>
        <v>-9.7560900000001283E-2</v>
      </c>
      <c r="AD9" s="32">
        <f t="shared" si="1"/>
        <v>0.24390239999999963</v>
      </c>
    </row>
    <row r="10" spans="1:30" ht="15" thickBot="1">
      <c r="A10" s="3">
        <v>7</v>
      </c>
      <c r="B10" s="4">
        <v>50</v>
      </c>
      <c r="C10" s="4">
        <v>75.121950999999996</v>
      </c>
      <c r="D10" s="4">
        <v>19.02439</v>
      </c>
      <c r="E10" s="4">
        <v>36.097560999999999</v>
      </c>
      <c r="F10" s="4">
        <v>16.585366</v>
      </c>
      <c r="G10" s="4">
        <v>41.463414999999998</v>
      </c>
      <c r="H10" s="4">
        <v>79.512195000000006</v>
      </c>
      <c r="I10" s="4">
        <v>80.975610000000003</v>
      </c>
      <c r="J10" s="4">
        <v>84.390243999999996</v>
      </c>
      <c r="K10" s="4">
        <v>20</v>
      </c>
      <c r="L10" s="41">
        <v>50</v>
      </c>
      <c r="M10" s="7">
        <f t="shared" si="2"/>
        <v>51.365853600000001</v>
      </c>
      <c r="N10" s="7">
        <f t="shared" si="3"/>
        <v>41.365853799999996</v>
      </c>
      <c r="O10" s="7">
        <f t="shared" si="4"/>
        <v>44.048780499999999</v>
      </c>
      <c r="P10" s="7">
        <f t="shared" si="5"/>
        <v>46.4878049</v>
      </c>
      <c r="Q10" s="7">
        <f t="shared" si="6"/>
        <v>47.5609757</v>
      </c>
      <c r="R10" s="7">
        <f t="shared" si="7"/>
        <v>50.878048700000008</v>
      </c>
      <c r="S10" s="7">
        <f t="shared" si="8"/>
        <v>57.756097600000011</v>
      </c>
      <c r="T10" s="7">
        <f t="shared" si="9"/>
        <v>66.390243900000002</v>
      </c>
      <c r="U10" s="7">
        <f t="shared" si="10"/>
        <v>49.853658500000002</v>
      </c>
      <c r="W10" s="31">
        <f t="shared" si="11"/>
        <v>-1.5121950999999996</v>
      </c>
      <c r="X10" s="30">
        <f t="shared" si="11"/>
        <v>8.4878047000000052</v>
      </c>
      <c r="Y10" s="30">
        <f t="shared" si="1"/>
        <v>5.8048780000000022</v>
      </c>
      <c r="Z10" s="30">
        <f t="shared" si="1"/>
        <v>3.3658536000000012</v>
      </c>
      <c r="AA10" s="30">
        <f t="shared" si="1"/>
        <v>2.2926828000000015</v>
      </c>
      <c r="AB10" s="30">
        <f t="shared" si="1"/>
        <v>-1.0243902000000062</v>
      </c>
      <c r="AC10" s="30">
        <f t="shared" si="1"/>
        <v>-7.9024391000000094</v>
      </c>
      <c r="AD10" s="32">
        <f t="shared" si="1"/>
        <v>-16.5365854</v>
      </c>
    </row>
    <row r="11" spans="1:30" ht="15" thickBot="1">
      <c r="A11" s="1" t="s">
        <v>2</v>
      </c>
      <c r="L11" s="24"/>
      <c r="M11" s="142" t="s">
        <v>35</v>
      </c>
      <c r="N11" s="143"/>
      <c r="O11" s="143"/>
      <c r="P11" s="143"/>
      <c r="Q11" s="143"/>
      <c r="R11" s="143"/>
      <c r="S11" s="143"/>
      <c r="T11" s="143"/>
      <c r="U11" s="144"/>
      <c r="W11" s="31"/>
      <c r="X11" s="30"/>
      <c r="Y11" s="30"/>
      <c r="Z11" s="30"/>
      <c r="AA11" s="30"/>
      <c r="AB11" s="30"/>
      <c r="AC11" s="30"/>
      <c r="AD11" s="32"/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 s="31">
        <f>SUM(W3:W8)/5</f>
        <v>5.2189838712052339</v>
      </c>
      <c r="X12" s="30">
        <f t="shared" ref="X12:AD12" si="12">SUM(X3:X8)/5</f>
        <v>0.69268279999999982</v>
      </c>
      <c r="Y12" s="30">
        <f t="shared" si="12"/>
        <v>0.66341459999999985</v>
      </c>
      <c r="Z12" s="30">
        <f t="shared" si="12"/>
        <v>0.5756096199999996</v>
      </c>
      <c r="AA12" s="30">
        <f t="shared" si="12"/>
        <v>0.66341451999999967</v>
      </c>
      <c r="AB12" s="30">
        <f t="shared" si="12"/>
        <v>0.41951213999999998</v>
      </c>
      <c r="AC12" s="30">
        <f t="shared" si="12"/>
        <v>0.43902438000000005</v>
      </c>
      <c r="AD12" s="32">
        <f t="shared" si="12"/>
        <v>0.18536588000000007</v>
      </c>
    </row>
    <row r="13" spans="1:30" ht="15" thickBot="1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  <c r="W13" s="150" t="s">
        <v>21</v>
      </c>
      <c r="X13" s="151"/>
      <c r="Y13" s="151"/>
      <c r="Z13" s="151"/>
      <c r="AA13" s="151"/>
      <c r="AB13" s="151"/>
      <c r="AC13" s="151"/>
      <c r="AD13" s="152"/>
    </row>
    <row r="14" spans="1:30" ht="15" thickBot="1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5.8536590000000004</v>
      </c>
      <c r="G14" s="4">
        <v>5.8536590000000004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  <c r="M14" s="139" t="s">
        <v>33</v>
      </c>
      <c r="N14" s="140"/>
      <c r="O14" s="140"/>
      <c r="P14" s="140"/>
      <c r="Q14" s="141"/>
    </row>
    <row r="15" spans="1:30">
      <c r="A15" s="3">
        <v>2</v>
      </c>
      <c r="B15" s="4">
        <v>5</v>
      </c>
      <c r="C15" s="4">
        <v>6.3414630000000001</v>
      </c>
      <c r="D15" s="4">
        <v>5.3658539999999997</v>
      </c>
      <c r="E15" s="4">
        <v>6.8292679999999999</v>
      </c>
      <c r="F15" s="4">
        <v>5.8536590000000004</v>
      </c>
      <c r="G15" s="4">
        <v>6.3414630000000001</v>
      </c>
      <c r="H15" s="4">
        <v>6.3414630000000001</v>
      </c>
      <c r="I15" s="4">
        <v>7.8048780000000004</v>
      </c>
      <c r="J15" s="4">
        <v>7.3170729999999997</v>
      </c>
      <c r="K15" s="4">
        <v>7.8048780000000004</v>
      </c>
      <c r="M15" s="11" t="s">
        <v>36</v>
      </c>
      <c r="N15" s="12"/>
      <c r="O15" s="12"/>
      <c r="P15" s="12"/>
      <c r="Q15" s="13"/>
    </row>
    <row r="16" spans="1:30">
      <c r="A16" s="3">
        <v>3</v>
      </c>
      <c r="B16" s="4">
        <v>10</v>
      </c>
      <c r="C16" s="4">
        <v>5.8536590000000004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5.8536590000000004</v>
      </c>
      <c r="I16" s="4">
        <v>6.8292679999999999</v>
      </c>
      <c r="J16" s="4">
        <v>7.8048780000000004</v>
      </c>
      <c r="K16" s="4">
        <v>6.3414630000000001</v>
      </c>
      <c r="M16" s="14" t="s">
        <v>16</v>
      </c>
      <c r="N16" s="15"/>
      <c r="O16" s="15"/>
      <c r="P16" s="15"/>
      <c r="Q16" s="16"/>
    </row>
    <row r="17" spans="1:22">
      <c r="A17" s="3">
        <v>4</v>
      </c>
      <c r="B17" s="4">
        <v>20</v>
      </c>
      <c r="C17" s="4">
        <v>6.3414630000000001</v>
      </c>
      <c r="D17" s="4">
        <v>5.8536590000000004</v>
      </c>
      <c r="E17" s="4">
        <v>5.8536590000000004</v>
      </c>
      <c r="F17" s="4">
        <v>5.8536590000000004</v>
      </c>
      <c r="G17" s="4">
        <v>5.3658539999999997</v>
      </c>
      <c r="H17" s="4">
        <v>5.8536590000000004</v>
      </c>
      <c r="I17" s="4">
        <v>6.3414630000000001</v>
      </c>
      <c r="J17" s="4">
        <v>5.3658539999999997</v>
      </c>
      <c r="K17" s="4">
        <v>5.8536590000000004</v>
      </c>
      <c r="M17" s="14" t="s">
        <v>17</v>
      </c>
      <c r="N17" s="15"/>
      <c r="O17" s="20"/>
      <c r="P17" s="20"/>
      <c r="Q17" s="16"/>
    </row>
    <row r="18" spans="1:22" ht="15" thickBot="1">
      <c r="A18" s="3">
        <v>5</v>
      </c>
      <c r="B18" s="4">
        <v>30</v>
      </c>
      <c r="C18" s="4">
        <v>6.8292679999999999</v>
      </c>
      <c r="D18" s="4">
        <v>7.3170729999999997</v>
      </c>
      <c r="E18" s="4">
        <v>6.3414630000000001</v>
      </c>
      <c r="F18" s="4">
        <v>6.3414630000000001</v>
      </c>
      <c r="G18" s="4">
        <v>7.3170729999999997</v>
      </c>
      <c r="H18" s="4">
        <v>5.8536590000000004</v>
      </c>
      <c r="I18" s="4">
        <v>4.8780489999999999</v>
      </c>
      <c r="J18" s="4">
        <v>6.3414630000000001</v>
      </c>
      <c r="K18" s="4">
        <v>6.3414630000000001</v>
      </c>
      <c r="M18" s="17"/>
      <c r="N18" s="18"/>
      <c r="O18" s="21"/>
      <c r="P18" s="21"/>
      <c r="Q18" s="19"/>
    </row>
    <row r="19" spans="1:22">
      <c r="A19" s="3">
        <v>6</v>
      </c>
      <c r="B19" s="4">
        <v>40</v>
      </c>
      <c r="C19" s="4">
        <v>7.3170729999999997</v>
      </c>
      <c r="D19" s="4">
        <v>6.3414630000000001</v>
      </c>
      <c r="E19" s="4">
        <v>7.3170729999999997</v>
      </c>
      <c r="F19" s="4">
        <v>6.3414630000000001</v>
      </c>
      <c r="G19" s="4">
        <v>4.390244</v>
      </c>
      <c r="H19" s="4">
        <v>6.8292679999999999</v>
      </c>
      <c r="I19" s="4">
        <v>7.3170729999999997</v>
      </c>
      <c r="J19" s="4">
        <v>7.3170729999999997</v>
      </c>
      <c r="K19" s="4">
        <v>7.3170729999999997</v>
      </c>
      <c r="M19" s="14" t="s">
        <v>32</v>
      </c>
    </row>
    <row r="20" spans="1:22">
      <c r="A20" s="3">
        <v>7</v>
      </c>
      <c r="B20" s="4">
        <v>50</v>
      </c>
      <c r="C20" s="4">
        <v>52.195121999999998</v>
      </c>
      <c r="D20" s="4">
        <v>51.219512000000002</v>
      </c>
      <c r="E20" s="4">
        <v>48.780487999999998</v>
      </c>
      <c r="F20" s="4">
        <v>53.658537000000003</v>
      </c>
      <c r="G20" s="4">
        <v>54.634146000000001</v>
      </c>
      <c r="H20" s="4">
        <v>83.414634000000007</v>
      </c>
      <c r="I20" s="4">
        <v>82.926828999999998</v>
      </c>
      <c r="J20" s="4">
        <v>88.292682999999997</v>
      </c>
      <c r="K20" s="4">
        <v>59.512194999999998</v>
      </c>
      <c r="M20" s="49" t="s">
        <v>22</v>
      </c>
      <c r="N20" s="49" t="s">
        <v>23</v>
      </c>
      <c r="O20" s="49" t="s">
        <v>24</v>
      </c>
      <c r="P20" s="49" t="s">
        <v>25</v>
      </c>
      <c r="Q20" s="49" t="s">
        <v>26</v>
      </c>
      <c r="R20" s="49" t="s">
        <v>27</v>
      </c>
      <c r="S20" s="49" t="s">
        <v>28</v>
      </c>
      <c r="T20" s="49" t="s">
        <v>29</v>
      </c>
      <c r="U20" s="49" t="s">
        <v>30</v>
      </c>
      <c r="V20" s="49" t="s">
        <v>31</v>
      </c>
    </row>
    <row r="21" spans="1:22">
      <c r="A21" s="1" t="s">
        <v>3</v>
      </c>
    </row>
    <row r="22" spans="1:22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22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2.4390239999999999</v>
      </c>
      <c r="J23" s="4">
        <v>2.4390239999999999</v>
      </c>
      <c r="K23" s="4">
        <v>2.4390239999999999</v>
      </c>
    </row>
    <row r="24" spans="1:22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2.4390239999999999</v>
      </c>
      <c r="J24" s="4">
        <v>1.95122</v>
      </c>
      <c r="K24" s="4">
        <v>1.95122</v>
      </c>
    </row>
    <row r="25" spans="1:22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1.95122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22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2.4390239999999999</v>
      </c>
      <c r="G26" s="4">
        <v>1.95122</v>
      </c>
      <c r="H26" s="4">
        <v>2.4390239999999999</v>
      </c>
      <c r="I26" s="4">
        <v>3.9024390000000002</v>
      </c>
      <c r="J26" s="4">
        <v>2.9268290000000001</v>
      </c>
      <c r="K26" s="4">
        <v>1.95122</v>
      </c>
    </row>
    <row r="27" spans="1:22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1.95122</v>
      </c>
      <c r="G27" s="4">
        <v>1.95122</v>
      </c>
      <c r="H27" s="4">
        <v>2.4390239999999999</v>
      </c>
      <c r="I27" s="4">
        <v>1.95122</v>
      </c>
      <c r="J27" s="4">
        <v>2.4390239999999999</v>
      </c>
      <c r="K27" s="4">
        <v>2.4390239999999999</v>
      </c>
    </row>
    <row r="28" spans="1:22">
      <c r="A28" s="3">
        <v>5</v>
      </c>
      <c r="B28" s="4">
        <v>30</v>
      </c>
      <c r="C28" s="4">
        <v>2.9268290000000001</v>
      </c>
      <c r="D28" s="4">
        <v>2.9268290000000001</v>
      </c>
      <c r="E28" s="4">
        <v>2.4390239999999999</v>
      </c>
      <c r="F28" s="4">
        <v>2.9268290000000001</v>
      </c>
      <c r="G28" s="4">
        <v>2.4390239999999999</v>
      </c>
      <c r="H28" s="4">
        <v>3.4146339999999999</v>
      </c>
      <c r="I28" s="4">
        <v>1.95122</v>
      </c>
      <c r="J28" s="4">
        <v>3.4146339999999999</v>
      </c>
      <c r="K28" s="4">
        <v>1.95122</v>
      </c>
    </row>
    <row r="29" spans="1:22">
      <c r="A29" s="3">
        <v>6</v>
      </c>
      <c r="B29" s="4">
        <v>40</v>
      </c>
      <c r="C29" s="4">
        <v>2.9268290000000001</v>
      </c>
      <c r="D29" s="4">
        <v>2.4390239999999999</v>
      </c>
      <c r="E29" s="4">
        <v>2.9268290000000001</v>
      </c>
      <c r="F29" s="4">
        <v>2.9268290000000001</v>
      </c>
      <c r="G29" s="4">
        <v>2.4390239999999999</v>
      </c>
      <c r="H29" s="4">
        <v>3.9024390000000002</v>
      </c>
      <c r="I29" s="4">
        <v>3.4146339999999999</v>
      </c>
      <c r="J29" s="4">
        <v>4.8780489999999999</v>
      </c>
      <c r="K29" s="4">
        <v>8.7804880000000001</v>
      </c>
    </row>
    <row r="30" spans="1:22">
      <c r="A30" s="3">
        <v>7</v>
      </c>
      <c r="B30" s="4">
        <v>50</v>
      </c>
      <c r="C30" s="4">
        <v>38.048780000000001</v>
      </c>
      <c r="D30" s="4">
        <v>41.463414999999998</v>
      </c>
      <c r="E30" s="4">
        <v>48.780487999999998</v>
      </c>
      <c r="F30" s="4">
        <v>36.097560999999999</v>
      </c>
      <c r="G30" s="4">
        <v>35.121951000000003</v>
      </c>
      <c r="H30" s="4">
        <v>28.292683</v>
      </c>
      <c r="I30" s="4">
        <v>58.536585000000002</v>
      </c>
      <c r="J30" s="4">
        <v>34.146341</v>
      </c>
      <c r="K30" s="4">
        <v>40</v>
      </c>
    </row>
    <row r="31" spans="1:22">
      <c r="A31" s="1" t="s">
        <v>4</v>
      </c>
    </row>
    <row r="32" spans="1:22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3.4146339999999999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3.4146339999999999</v>
      </c>
      <c r="H34" s="4">
        <v>3.4146339999999999</v>
      </c>
      <c r="I34" s="4">
        <v>3.4146339999999999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3.4146339999999999</v>
      </c>
      <c r="H35" s="4">
        <v>3.4146339999999999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2.9268290000000001</v>
      </c>
      <c r="D36" s="4">
        <v>2.9268290000000001</v>
      </c>
      <c r="E36" s="4">
        <v>3.9024390000000002</v>
      </c>
      <c r="F36" s="4">
        <v>3.9024390000000002</v>
      </c>
      <c r="G36" s="4">
        <v>3.4146339999999999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1.95122</v>
      </c>
      <c r="D37" s="4">
        <v>2.9268290000000001</v>
      </c>
      <c r="E37" s="4">
        <v>2.9268290000000001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3.9024390000000002</v>
      </c>
      <c r="D38" s="4">
        <v>3.9024390000000002</v>
      </c>
      <c r="E38" s="4">
        <v>2.9268290000000001</v>
      </c>
      <c r="F38" s="4">
        <v>3.9024390000000002</v>
      </c>
      <c r="G38" s="4">
        <v>3.9024390000000002</v>
      </c>
      <c r="H38" s="4">
        <v>3.4146339999999999</v>
      </c>
      <c r="I38" s="4">
        <v>2.9268290000000001</v>
      </c>
      <c r="J38" s="4">
        <v>5.3658539999999997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5.3658539999999997</v>
      </c>
      <c r="F39" s="4">
        <v>5.3658539999999997</v>
      </c>
      <c r="G39" s="4">
        <v>3.9024390000000002</v>
      </c>
      <c r="H39" s="4">
        <v>5.3658539999999997</v>
      </c>
      <c r="I39" s="4">
        <v>5.3658539999999997</v>
      </c>
      <c r="J39" s="4">
        <v>4.8780489999999999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79.024389999999997</v>
      </c>
      <c r="E40" s="4">
        <v>74.634146000000001</v>
      </c>
      <c r="F40" s="4">
        <v>78.048779999999994</v>
      </c>
      <c r="G40" s="4">
        <v>64.390243999999996</v>
      </c>
      <c r="H40" s="4">
        <v>78.536585000000002</v>
      </c>
      <c r="I40" s="4">
        <v>89.756097999999994</v>
      </c>
      <c r="J40" s="4">
        <v>88.292682999999997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1.4634149999999999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1.95122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1.95122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2.4390239999999999</v>
      </c>
      <c r="I46" s="4">
        <v>3.4146339999999999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3.9024390000000002</v>
      </c>
      <c r="E47" s="4">
        <v>3.4146339999999999</v>
      </c>
      <c r="F47" s="4">
        <v>4.390244</v>
      </c>
      <c r="G47" s="4">
        <v>3.4146339999999999</v>
      </c>
      <c r="H47" s="4">
        <v>3.4146339999999999</v>
      </c>
      <c r="I47" s="4">
        <v>3.4146339999999999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2.9268290000000001</v>
      </c>
      <c r="D48" s="4">
        <v>4.390244</v>
      </c>
      <c r="E48" s="4">
        <v>4.390244</v>
      </c>
      <c r="F48" s="4">
        <v>3.4146339999999999</v>
      </c>
      <c r="G48" s="4">
        <v>2.9268290000000001</v>
      </c>
      <c r="H48" s="4">
        <v>5.3658539999999997</v>
      </c>
      <c r="I48" s="4">
        <v>2.4390239999999999</v>
      </c>
      <c r="J48" s="4">
        <v>6.8292679999999999</v>
      </c>
      <c r="K48" s="4">
        <v>4.8780489999999999</v>
      </c>
    </row>
    <row r="49" spans="1:11">
      <c r="A49" s="3">
        <v>6</v>
      </c>
      <c r="B49" s="4">
        <v>40</v>
      </c>
      <c r="C49" s="4">
        <v>3.9024390000000002</v>
      </c>
      <c r="D49" s="4">
        <v>2.9268290000000001</v>
      </c>
      <c r="E49" s="4">
        <v>1.95122</v>
      </c>
      <c r="F49" s="4">
        <v>2.9268290000000001</v>
      </c>
      <c r="G49" s="4">
        <v>3.4146339999999999</v>
      </c>
      <c r="H49" s="4">
        <v>3.4146339999999999</v>
      </c>
      <c r="I49" s="4">
        <v>10.243902</v>
      </c>
      <c r="J49" s="4">
        <v>5.8536590000000004</v>
      </c>
      <c r="K49" s="4">
        <v>3.9024390000000002</v>
      </c>
    </row>
    <row r="50" spans="1:11">
      <c r="A50" s="3">
        <v>7</v>
      </c>
      <c r="B50" s="4">
        <v>50</v>
      </c>
      <c r="C50" s="4">
        <v>53.658537000000003</v>
      </c>
      <c r="D50" s="4">
        <v>53.658537000000003</v>
      </c>
      <c r="E50" s="4">
        <v>58.536585000000002</v>
      </c>
      <c r="F50" s="4">
        <v>52.195121999999998</v>
      </c>
      <c r="G50" s="4">
        <v>52.195121999999998</v>
      </c>
      <c r="H50" s="4">
        <v>25.365853999999999</v>
      </c>
      <c r="I50" s="4">
        <v>25.853659</v>
      </c>
      <c r="J50" s="4">
        <v>89.268293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2.4390239999999999</v>
      </c>
      <c r="D53" s="4">
        <v>1.95122</v>
      </c>
      <c r="E53" s="4">
        <v>2.4390239999999999</v>
      </c>
      <c r="F53" s="4">
        <v>2.4390239999999999</v>
      </c>
      <c r="G53" s="4">
        <v>2.4390239999999999</v>
      </c>
      <c r="H53" s="4">
        <v>1.95122</v>
      </c>
      <c r="I53" s="4">
        <v>2.9268290000000001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2.4390239999999999</v>
      </c>
      <c r="E54" s="4">
        <v>2.4390239999999999</v>
      </c>
      <c r="F54" s="4">
        <v>1.95122</v>
      </c>
      <c r="G54" s="4">
        <v>2.9268290000000001</v>
      </c>
      <c r="H54" s="4">
        <v>1.95122</v>
      </c>
      <c r="I54" s="4">
        <v>2.4390239999999999</v>
      </c>
      <c r="J54" s="4">
        <v>2.9268290000000001</v>
      </c>
      <c r="K54" s="4">
        <v>2.4390239999999999</v>
      </c>
    </row>
    <row r="55" spans="1:11">
      <c r="A55" s="3">
        <v>2</v>
      </c>
      <c r="B55" s="4">
        <v>5</v>
      </c>
      <c r="C55" s="4">
        <v>1.95122</v>
      </c>
      <c r="D55" s="4">
        <v>3.4146339999999999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1.4634149999999999</v>
      </c>
      <c r="J55" s="4">
        <v>2.9268290000000001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3.4146339999999999</v>
      </c>
      <c r="E56" s="4">
        <v>3.4146339999999999</v>
      </c>
      <c r="F56" s="4">
        <v>2.9268290000000001</v>
      </c>
      <c r="G56" s="4">
        <v>1.95122</v>
      </c>
      <c r="H56" s="4">
        <v>3.9024390000000002</v>
      </c>
      <c r="I56" s="4">
        <v>2.9268290000000001</v>
      </c>
      <c r="J56" s="4">
        <v>2.9268290000000001</v>
      </c>
      <c r="K56" s="4">
        <v>3.4146339999999999</v>
      </c>
    </row>
    <row r="57" spans="1:11">
      <c r="A57" s="3">
        <v>4</v>
      </c>
      <c r="B57" s="4">
        <v>20</v>
      </c>
      <c r="C57" s="4">
        <v>1.95122</v>
      </c>
      <c r="D57" s="4">
        <v>2.4390239999999999</v>
      </c>
      <c r="E57" s="4">
        <v>3.9024390000000002</v>
      </c>
      <c r="F57" s="4">
        <v>3.9024390000000002</v>
      </c>
      <c r="G57" s="4">
        <v>3.4146339999999999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2.9268290000000001</v>
      </c>
      <c r="E58" s="4">
        <v>3.4146339999999999</v>
      </c>
      <c r="F58" s="4">
        <v>3.9024390000000002</v>
      </c>
      <c r="G58" s="4">
        <v>3.9024390000000002</v>
      </c>
      <c r="H58" s="4">
        <v>3.9024390000000002</v>
      </c>
      <c r="I58" s="4">
        <v>3.9024390000000002</v>
      </c>
      <c r="J58" s="4">
        <v>5.3658539999999997</v>
      </c>
      <c r="K58" s="4">
        <v>3.4146339999999999</v>
      </c>
    </row>
    <row r="59" spans="1:11">
      <c r="A59" s="3">
        <v>6</v>
      </c>
      <c r="B59" s="4">
        <v>40</v>
      </c>
      <c r="C59" s="4">
        <v>4.390244</v>
      </c>
      <c r="D59" s="4">
        <v>4.390244</v>
      </c>
      <c r="E59" s="4">
        <v>3.9024390000000002</v>
      </c>
      <c r="F59" s="4">
        <v>4.390244</v>
      </c>
      <c r="G59" s="4">
        <v>3.9024390000000002</v>
      </c>
      <c r="H59" s="4">
        <v>5.3658539999999997</v>
      </c>
      <c r="I59" s="4">
        <v>7.8048780000000004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52.682926999999999</v>
      </c>
      <c r="E60" s="4">
        <v>73.170732000000001</v>
      </c>
      <c r="F60" s="4">
        <v>74.146341000000007</v>
      </c>
      <c r="G60" s="4">
        <v>77.560975999999997</v>
      </c>
      <c r="H60" s="4">
        <v>82.926828999999998</v>
      </c>
      <c r="I60" s="4">
        <v>23.902439000000001</v>
      </c>
      <c r="J60" s="4">
        <v>75.121950999999996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3.4146339999999999</v>
      </c>
      <c r="I63" s="4">
        <v>4.390244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3.9024390000000002</v>
      </c>
      <c r="G64" s="4">
        <v>3.4146339999999999</v>
      </c>
      <c r="H64" s="4">
        <v>3.4146339999999999</v>
      </c>
      <c r="I64" s="4">
        <v>3.9024390000000002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2.9268290000000001</v>
      </c>
      <c r="E66" s="4">
        <v>3.9024390000000002</v>
      </c>
      <c r="F66" s="4">
        <v>3.9024390000000002</v>
      </c>
      <c r="G66" s="4">
        <v>3.9024390000000002</v>
      </c>
      <c r="H66" s="4">
        <v>4.8780489999999999</v>
      </c>
      <c r="I66" s="4">
        <v>4.8780489999999999</v>
      </c>
      <c r="J66" s="4">
        <v>4.8780489999999999</v>
      </c>
      <c r="K66" s="4">
        <v>4.390244</v>
      </c>
    </row>
    <row r="67" spans="1:11">
      <c r="A67" s="3">
        <v>4</v>
      </c>
      <c r="B67" s="4">
        <v>20</v>
      </c>
      <c r="C67" s="4">
        <v>3.9024390000000002</v>
      </c>
      <c r="D67" s="4">
        <v>4.8780489999999999</v>
      </c>
      <c r="E67" s="4">
        <v>4.390244</v>
      </c>
      <c r="F67" s="4">
        <v>4.8780489999999999</v>
      </c>
      <c r="G67" s="4">
        <v>3.9024390000000002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4.8780489999999999</v>
      </c>
      <c r="D68" s="4">
        <v>5.3658539999999997</v>
      </c>
      <c r="E68" s="4">
        <v>4.8780489999999999</v>
      </c>
      <c r="F68" s="4">
        <v>5.3658539999999997</v>
      </c>
      <c r="G68" s="4">
        <v>5.3658539999999997</v>
      </c>
      <c r="H68" s="4">
        <v>6.3414630000000001</v>
      </c>
      <c r="I68" s="4">
        <v>5.3658539999999997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5.3658539999999997</v>
      </c>
      <c r="D69" s="4">
        <v>5.3658539999999997</v>
      </c>
      <c r="E69" s="4">
        <v>4.8780489999999999</v>
      </c>
      <c r="F69" s="4">
        <v>3.9024390000000002</v>
      </c>
      <c r="G69" s="4">
        <v>3.9024390000000002</v>
      </c>
      <c r="H69" s="4">
        <v>4.390244</v>
      </c>
      <c r="I69" s="4">
        <v>8.7804880000000001</v>
      </c>
      <c r="J69" s="4">
        <v>7.3170729999999997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29.268293</v>
      </c>
      <c r="E70" s="4">
        <v>25.365853999999999</v>
      </c>
      <c r="F70" s="4">
        <v>41.951219999999999</v>
      </c>
      <c r="G70" s="4">
        <v>33.170732000000001</v>
      </c>
      <c r="H70" s="4">
        <v>18.536584999999999</v>
      </c>
      <c r="I70" s="4">
        <v>33.170732000000001</v>
      </c>
      <c r="J70" s="4">
        <v>26.829267999999999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3.4146339999999999</v>
      </c>
      <c r="E73" s="4">
        <v>2.9268290000000001</v>
      </c>
      <c r="F73" s="4">
        <v>2.9268290000000001</v>
      </c>
      <c r="G73" s="4">
        <v>2.9268290000000001</v>
      </c>
      <c r="H73" s="4">
        <v>3.9024390000000002</v>
      </c>
      <c r="I73" s="4">
        <v>2.4390239999999999</v>
      </c>
      <c r="J73" s="4">
        <v>2.9268290000000001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3.4146339999999999</v>
      </c>
      <c r="F74" s="4">
        <v>3.4146339999999999</v>
      </c>
      <c r="G74" s="4">
        <v>2.9268290000000001</v>
      </c>
      <c r="H74" s="4">
        <v>3.9024390000000002</v>
      </c>
      <c r="I74" s="4">
        <v>3.4146339999999999</v>
      </c>
      <c r="J74" s="4">
        <v>2.9268290000000001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3.4146339999999999</v>
      </c>
      <c r="G75" s="4">
        <v>2.4390239999999999</v>
      </c>
      <c r="H75" s="4">
        <v>3.4146339999999999</v>
      </c>
      <c r="I75" s="4">
        <v>3.4146339999999999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2.9268290000000001</v>
      </c>
      <c r="H76" s="4">
        <v>2.4390239999999999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2.4390239999999999</v>
      </c>
      <c r="D77" s="4">
        <v>2.9268290000000001</v>
      </c>
      <c r="E77" s="4">
        <v>2.4390239999999999</v>
      </c>
      <c r="F77" s="4">
        <v>3.4146339999999999</v>
      </c>
      <c r="G77" s="4">
        <v>2.9268290000000001</v>
      </c>
      <c r="H77" s="4">
        <v>2.9268290000000001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2.4390239999999999</v>
      </c>
      <c r="E78" s="4">
        <v>2.4390239999999999</v>
      </c>
      <c r="F78" s="4">
        <v>2.4390239999999999</v>
      </c>
      <c r="G78" s="4">
        <v>2.9268290000000001</v>
      </c>
      <c r="H78" s="4">
        <v>3.4146339999999999</v>
      </c>
      <c r="I78" s="4">
        <v>3.4146339999999999</v>
      </c>
      <c r="J78" s="4">
        <v>3.4146339999999999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3.4146339999999999</v>
      </c>
      <c r="E79" s="4">
        <v>3.9024390000000002</v>
      </c>
      <c r="F79" s="4">
        <v>5.3658539999999997</v>
      </c>
      <c r="G79" s="4">
        <v>3.9024390000000002</v>
      </c>
      <c r="H79" s="4">
        <v>6.8292679999999999</v>
      </c>
      <c r="I79" s="4">
        <v>6.8292679999999999</v>
      </c>
      <c r="J79" s="4">
        <v>10.243902</v>
      </c>
      <c r="K79" s="4">
        <v>4.8780489999999999</v>
      </c>
    </row>
    <row r="80" spans="1:11">
      <c r="A80" s="3">
        <v>7</v>
      </c>
      <c r="B80" s="4">
        <v>50</v>
      </c>
      <c r="C80" s="4">
        <v>4.390244</v>
      </c>
      <c r="D80" s="4">
        <v>8.2926830000000002</v>
      </c>
      <c r="E80" s="4">
        <v>11.707317</v>
      </c>
      <c r="F80" s="4">
        <v>13.170731999999999</v>
      </c>
      <c r="G80" s="4">
        <v>13.170731999999999</v>
      </c>
      <c r="H80" s="4">
        <v>12.195122</v>
      </c>
      <c r="I80" s="4">
        <v>19.512194999999998</v>
      </c>
      <c r="J80" s="4">
        <v>77.073171000000002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1.95122</v>
      </c>
      <c r="D83" s="4">
        <v>1.4634149999999999</v>
      </c>
      <c r="E83" s="4">
        <v>1.4634149999999999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1.4634149999999999</v>
      </c>
      <c r="D84" s="4">
        <v>1.4634149999999999</v>
      </c>
      <c r="E84" s="4">
        <v>1.4634149999999999</v>
      </c>
      <c r="F84" s="4">
        <v>1.4634149999999999</v>
      </c>
      <c r="G84" s="4">
        <v>1.95122</v>
      </c>
      <c r="H84" s="4">
        <v>2.9268290000000001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1.95122</v>
      </c>
      <c r="D85" s="4">
        <v>2.4390239999999999</v>
      </c>
      <c r="E85" s="4">
        <v>1.95122</v>
      </c>
      <c r="F85" s="4">
        <v>2.4390239999999999</v>
      </c>
      <c r="G85" s="4">
        <v>2.4390239999999999</v>
      </c>
      <c r="H85" s="4">
        <v>1.95122</v>
      </c>
      <c r="I85" s="4">
        <v>1.95122</v>
      </c>
      <c r="J85" s="4">
        <v>1.95122</v>
      </c>
      <c r="K85" s="4">
        <v>3.9024390000000002</v>
      </c>
    </row>
    <row r="86" spans="1:11">
      <c r="A86" s="3">
        <v>3</v>
      </c>
      <c r="B86" s="4">
        <v>10</v>
      </c>
      <c r="C86" s="4">
        <v>1.4634149999999999</v>
      </c>
      <c r="D86" s="4">
        <v>2.4390239999999999</v>
      </c>
      <c r="E86" s="4">
        <v>2.4390239999999999</v>
      </c>
      <c r="F86" s="4">
        <v>2.9268290000000001</v>
      </c>
      <c r="G86" s="4">
        <v>2.4390239999999999</v>
      </c>
      <c r="H86" s="4">
        <v>3.4146339999999999</v>
      </c>
      <c r="I86" s="4">
        <v>2.9268290000000001</v>
      </c>
      <c r="J86" s="4">
        <v>2.9268290000000001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1.95122</v>
      </c>
      <c r="E87" s="4">
        <v>2.4390239999999999</v>
      </c>
      <c r="F87" s="4">
        <v>1.95122</v>
      </c>
      <c r="G87" s="4">
        <v>2.4390239999999999</v>
      </c>
      <c r="H87" s="4">
        <v>2.9268290000000001</v>
      </c>
      <c r="I87" s="4">
        <v>2.9268290000000001</v>
      </c>
      <c r="J87" s="4">
        <v>3.4146339999999999</v>
      </c>
      <c r="K87" s="4">
        <v>4.8780489999999999</v>
      </c>
    </row>
    <row r="88" spans="1:11">
      <c r="A88" s="3">
        <v>5</v>
      </c>
      <c r="B88" s="4">
        <v>30</v>
      </c>
      <c r="C88" s="4">
        <v>3.4146339999999999</v>
      </c>
      <c r="D88" s="4">
        <v>4.8780489999999999</v>
      </c>
      <c r="E88" s="4">
        <v>4.8780489999999999</v>
      </c>
      <c r="F88" s="4">
        <v>4.390244</v>
      </c>
      <c r="G88" s="4">
        <v>5.8536590000000004</v>
      </c>
      <c r="H88" s="4">
        <v>6.8292679999999999</v>
      </c>
      <c r="I88" s="4">
        <v>7.3170729999999997</v>
      </c>
      <c r="J88" s="4">
        <v>5.8536590000000004</v>
      </c>
      <c r="K88" s="4">
        <v>7.3170729999999997</v>
      </c>
    </row>
    <row r="89" spans="1:11">
      <c r="A89" s="3">
        <v>6</v>
      </c>
      <c r="B89" s="4">
        <v>40</v>
      </c>
      <c r="C89" s="4">
        <v>2.4390239999999999</v>
      </c>
      <c r="D89" s="4">
        <v>3.4146339999999999</v>
      </c>
      <c r="E89" s="4">
        <v>2.9268290000000001</v>
      </c>
      <c r="F89" s="4">
        <v>3.9024390000000002</v>
      </c>
      <c r="G89" s="4">
        <v>4.8780489999999999</v>
      </c>
      <c r="H89" s="4">
        <v>2.9268290000000001</v>
      </c>
      <c r="I89" s="4">
        <v>3.4146339999999999</v>
      </c>
      <c r="J89" s="4">
        <v>3.9024390000000002</v>
      </c>
      <c r="K89" s="4">
        <v>8.2926830000000002</v>
      </c>
    </row>
    <row r="90" spans="1:11">
      <c r="A90" s="3">
        <v>7</v>
      </c>
      <c r="B90" s="4">
        <v>50</v>
      </c>
      <c r="C90" s="4">
        <v>87.317072999999993</v>
      </c>
      <c r="D90" s="4">
        <v>45.853659</v>
      </c>
      <c r="E90" s="4">
        <v>31.707317</v>
      </c>
      <c r="F90" s="4">
        <v>63.902439000000001</v>
      </c>
      <c r="G90" s="4">
        <v>21.463415000000001</v>
      </c>
      <c r="H90" s="4">
        <v>12.682926999999999</v>
      </c>
      <c r="I90" s="4">
        <v>83.902439000000001</v>
      </c>
      <c r="J90" s="4">
        <v>25.365853999999999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2.4390239999999999</v>
      </c>
      <c r="D93" s="4">
        <v>1.95122</v>
      </c>
      <c r="E93" s="4">
        <v>1.95122</v>
      </c>
      <c r="F93" s="4">
        <v>1.95122</v>
      </c>
      <c r="G93" s="4">
        <v>1.95122</v>
      </c>
      <c r="H93" s="4">
        <v>1.95122</v>
      </c>
      <c r="I93" s="4">
        <v>2.9268290000000001</v>
      </c>
      <c r="J93" s="4">
        <v>2.4390239999999999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1.95122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2.4390239999999999</v>
      </c>
      <c r="D95" s="4">
        <v>2.4390239999999999</v>
      </c>
      <c r="E95" s="4">
        <v>1.95122</v>
      </c>
      <c r="F95" s="4">
        <v>1.95122</v>
      </c>
      <c r="G95" s="4">
        <v>1.95122</v>
      </c>
      <c r="H95" s="4">
        <v>1.95122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2.4390239999999999</v>
      </c>
      <c r="H96" s="4">
        <v>2.4390239999999999</v>
      </c>
      <c r="I96" s="4">
        <v>1.95122</v>
      </c>
      <c r="J96" s="4">
        <v>2.9268290000000001</v>
      </c>
      <c r="K96" s="4">
        <v>1.95122</v>
      </c>
    </row>
    <row r="97" spans="1:11">
      <c r="A97" s="3">
        <v>4</v>
      </c>
      <c r="B97" s="4">
        <v>20</v>
      </c>
      <c r="C97" s="4">
        <v>3.4146339999999999</v>
      </c>
      <c r="D97" s="4">
        <v>1.95122</v>
      </c>
      <c r="E97" s="4">
        <v>2.9268290000000001</v>
      </c>
      <c r="F97" s="4">
        <v>3.4146339999999999</v>
      </c>
      <c r="G97" s="4">
        <v>1.95122</v>
      </c>
      <c r="H97" s="4">
        <v>2.4390239999999999</v>
      </c>
      <c r="I97" s="4">
        <v>2.4390239999999999</v>
      </c>
      <c r="J97" s="4">
        <v>2.9268290000000001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3.4146339999999999</v>
      </c>
      <c r="E98" s="4">
        <v>3.4146339999999999</v>
      </c>
      <c r="F98" s="4">
        <v>3.9024390000000002</v>
      </c>
      <c r="G98" s="4">
        <v>4.390244</v>
      </c>
      <c r="H98" s="4">
        <v>3.9024390000000002</v>
      </c>
      <c r="I98" s="4">
        <v>2.4390239999999999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8.2926830000000002</v>
      </c>
      <c r="E99" s="4">
        <v>5.8536590000000004</v>
      </c>
      <c r="F99" s="4">
        <v>5.3658539999999997</v>
      </c>
      <c r="G99" s="4">
        <v>7.3170729999999997</v>
      </c>
      <c r="H99" s="4">
        <v>6.3414630000000001</v>
      </c>
      <c r="I99" s="4">
        <v>4.8780489999999999</v>
      </c>
      <c r="J99" s="4">
        <v>3.4146339999999999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27.317073000000001</v>
      </c>
      <c r="D100" s="4">
        <v>33.170732000000001</v>
      </c>
      <c r="E100" s="4">
        <v>31.707317</v>
      </c>
      <c r="F100" s="4">
        <v>35.121951000000003</v>
      </c>
      <c r="G100" s="4">
        <v>82.439024000000003</v>
      </c>
      <c r="H100" s="4">
        <v>87.317072999999993</v>
      </c>
      <c r="I100" s="4">
        <v>79.024389999999997</v>
      </c>
      <c r="J100" s="4">
        <v>75.121950999999996</v>
      </c>
      <c r="K100" s="4">
        <v>18.048780000000001</v>
      </c>
    </row>
  </sheetData>
  <mergeCells count="4">
    <mergeCell ref="M1:T1"/>
    <mergeCell ref="M14:Q14"/>
    <mergeCell ref="M11:U11"/>
    <mergeCell ref="W13:AD13"/>
  </mergeCells>
  <conditionalFormatting sqref="M3:U10">
    <cfRule type="cellIs" dxfId="89" priority="13" operator="lessThan">
      <formula>$U3</formula>
    </cfRule>
  </conditionalFormatting>
  <conditionalFormatting sqref="M3:U10">
    <cfRule type="cellIs" dxfId="88" priority="12" operator="lessThan">
      <formula>$U3</formula>
    </cfRule>
  </conditionalFormatting>
  <conditionalFormatting sqref="M3:U10">
    <cfRule type="top10" dxfId="87" priority="10" bottom="1" rank="1"/>
    <cfRule type="expression" priority="11">
      <formula>"min"</formula>
    </cfRule>
  </conditionalFormatting>
  <conditionalFormatting sqref="W12:AD12">
    <cfRule type="top10" dxfId="86" priority="1" rank="1"/>
    <cfRule type="top10" priority="2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2939-0AFD-4278-8554-B41DB1F7A6F0}">
  <dimension ref="A1:AD100"/>
  <sheetViews>
    <sheetView topLeftCell="G1" workbookViewId="0">
      <selection activeCell="W17" sqref="W17"/>
    </sheetView>
  </sheetViews>
  <sheetFormatPr defaultRowHeight="14.4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0.97560999999999998</v>
      </c>
      <c r="K3" s="4">
        <v>1.95122</v>
      </c>
      <c r="L3" s="5">
        <v>0</v>
      </c>
      <c r="M3">
        <f>SUM(C3,C13,C23,C43,C53,C63,C73,C83,C93)/10</f>
        <v>2.4390246000000002</v>
      </c>
      <c r="N3">
        <f t="shared" ref="N3:U10" si="0">SUM(D3,D13,D23,D43,D53,D63,D73,D83,D93)/10</f>
        <v>2.4390246000000002</v>
      </c>
      <c r="O3">
        <f t="shared" si="0"/>
        <v>2.4878051000000001</v>
      </c>
      <c r="P3">
        <f t="shared" si="0"/>
        <v>2.4390247</v>
      </c>
      <c r="Q3">
        <f t="shared" si="0"/>
        <v>2.5365853999999999</v>
      </c>
      <c r="R3">
        <f t="shared" si="0"/>
        <v>2.5853658999999998</v>
      </c>
      <c r="S3">
        <f t="shared" si="0"/>
        <v>2.5853657999999999</v>
      </c>
      <c r="T3">
        <f t="shared" si="0"/>
        <v>2.4878049</v>
      </c>
      <c r="U3">
        <f>SUM(K3,K13,K23,K43,K53,K63,K73,K83,K93)/10</f>
        <v>3.2682926000000001</v>
      </c>
      <c r="W3">
        <f>$U3-M3</f>
        <v>0.82926799999999989</v>
      </c>
      <c r="X3">
        <f t="shared" ref="X3:AD10" si="1">$U3-N3</f>
        <v>0.82926799999999989</v>
      </c>
      <c r="Y3">
        <f t="shared" si="1"/>
        <v>0.7804875</v>
      </c>
      <c r="Z3">
        <f t="shared" si="1"/>
        <v>0.82926790000000006</v>
      </c>
      <c r="AA3">
        <f t="shared" si="1"/>
        <v>0.73170720000000022</v>
      </c>
      <c r="AB3">
        <f t="shared" si="1"/>
        <v>0.68292670000000033</v>
      </c>
      <c r="AC3">
        <f t="shared" si="1"/>
        <v>0.68292680000000017</v>
      </c>
      <c r="AD3">
        <f t="shared" si="1"/>
        <v>0.78048770000000012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>
        <f t="shared" ref="M4:M10" si="2">SUM(C4,C14,C24,C44,C54,C64,C74,C84,C94)/10</f>
        <v>2.3414636</v>
      </c>
      <c r="N4">
        <f t="shared" si="0"/>
        <v>2.3902442000000002</v>
      </c>
      <c r="O4">
        <f t="shared" si="0"/>
        <v>2.4390244999999999</v>
      </c>
      <c r="P4">
        <f t="shared" si="0"/>
        <v>2.4878050999999997</v>
      </c>
      <c r="Q4">
        <f t="shared" si="0"/>
        <v>2.3902440999999999</v>
      </c>
      <c r="R4">
        <f t="shared" si="0"/>
        <v>2.6829267999999997</v>
      </c>
      <c r="S4">
        <f t="shared" si="0"/>
        <v>2.4878050000000003</v>
      </c>
      <c r="T4">
        <f t="shared" si="0"/>
        <v>2.4878049999999998</v>
      </c>
      <c r="U4">
        <f t="shared" si="0"/>
        <v>3.0243901000000002</v>
      </c>
      <c r="W4">
        <f t="shared" ref="W4:X10" si="3">$U4-M4</f>
        <v>0.68292650000000021</v>
      </c>
      <c r="X4">
        <f>$U4-N4</f>
        <v>0.63414590000000004</v>
      </c>
      <c r="Y4">
        <f t="shared" si="1"/>
        <v>0.58536560000000026</v>
      </c>
      <c r="Z4">
        <f t="shared" si="1"/>
        <v>0.53658500000000053</v>
      </c>
      <c r="AA4">
        <f t="shared" si="1"/>
        <v>0.63414600000000032</v>
      </c>
      <c r="AB4">
        <f t="shared" si="1"/>
        <v>0.34146330000000047</v>
      </c>
      <c r="AC4">
        <f t="shared" si="1"/>
        <v>0.53658509999999993</v>
      </c>
      <c r="AD4">
        <f t="shared" si="1"/>
        <v>0.53658510000000037</v>
      </c>
    </row>
    <row r="5" spans="1:30">
      <c r="A5" s="3">
        <v>2</v>
      </c>
      <c r="B5" s="4">
        <v>5</v>
      </c>
      <c r="C5" s="4">
        <v>2.9268290000000001</v>
      </c>
      <c r="D5" s="4">
        <v>3.4146339999999999</v>
      </c>
      <c r="E5" s="4">
        <v>2.4390239999999999</v>
      </c>
      <c r="F5" s="4">
        <v>3.4146339999999999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>
        <f t="shared" si="2"/>
        <v>2.390244</v>
      </c>
      <c r="N5">
        <f t="shared" si="0"/>
        <v>2.8780487000000003</v>
      </c>
      <c r="O5">
        <f t="shared" si="0"/>
        <v>2.7317073000000001</v>
      </c>
      <c r="P5">
        <f t="shared" si="0"/>
        <v>2.7317073000000001</v>
      </c>
      <c r="Q5">
        <f t="shared" si="0"/>
        <v>2.7804876000000003</v>
      </c>
      <c r="R5">
        <f t="shared" si="0"/>
        <v>2.6341462</v>
      </c>
      <c r="S5">
        <f t="shared" si="0"/>
        <v>2.7317073000000001</v>
      </c>
      <c r="T5">
        <f t="shared" si="0"/>
        <v>2.9268291</v>
      </c>
      <c r="U5">
        <f t="shared" si="0"/>
        <v>3.2682926000000001</v>
      </c>
      <c r="W5">
        <f t="shared" si="3"/>
        <v>0.87804860000000007</v>
      </c>
      <c r="X5">
        <f t="shared" si="3"/>
        <v>0.39024389999999975</v>
      </c>
      <c r="Y5">
        <f t="shared" si="1"/>
        <v>0.53658530000000004</v>
      </c>
      <c r="Z5">
        <f t="shared" si="1"/>
        <v>0.53658530000000004</v>
      </c>
      <c r="AA5">
        <f t="shared" si="1"/>
        <v>0.48780499999999982</v>
      </c>
      <c r="AB5">
        <f t="shared" si="1"/>
        <v>0.63414640000000011</v>
      </c>
      <c r="AC5">
        <f t="shared" si="1"/>
        <v>0.53658530000000004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1.95122</v>
      </c>
      <c r="H6" s="4">
        <v>1.4634149999999999</v>
      </c>
      <c r="I6" s="4">
        <v>2.4390239999999999</v>
      </c>
      <c r="J6" s="4">
        <v>1.4634149999999999</v>
      </c>
      <c r="K6" s="4">
        <v>1.95122</v>
      </c>
      <c r="L6" s="5">
        <v>10</v>
      </c>
      <c r="M6">
        <f t="shared" si="2"/>
        <v>2.6829267000000003</v>
      </c>
      <c r="N6">
        <f t="shared" si="0"/>
        <v>2.5365855000000002</v>
      </c>
      <c r="O6">
        <f t="shared" si="0"/>
        <v>2.6829267999999997</v>
      </c>
      <c r="P6">
        <f t="shared" si="0"/>
        <v>2.6341464000000001</v>
      </c>
      <c r="Q6">
        <f t="shared" si="0"/>
        <v>2.7317073000000001</v>
      </c>
      <c r="R6">
        <f t="shared" si="0"/>
        <v>2.6829267999999997</v>
      </c>
      <c r="S6">
        <f t="shared" si="0"/>
        <v>3.2682926000000001</v>
      </c>
      <c r="T6">
        <f t="shared" si="0"/>
        <v>3.1707317000000002</v>
      </c>
      <c r="U6">
        <f t="shared" si="0"/>
        <v>3.1219513000000001</v>
      </c>
      <c r="W6">
        <f t="shared" si="3"/>
        <v>0.43902459999999977</v>
      </c>
      <c r="X6">
        <f t="shared" si="3"/>
        <v>0.58536579999999994</v>
      </c>
      <c r="Y6">
        <f t="shared" si="1"/>
        <v>0.43902450000000037</v>
      </c>
      <c r="Z6">
        <f t="shared" si="1"/>
        <v>0.48780489999999999</v>
      </c>
      <c r="AA6">
        <f t="shared" si="1"/>
        <v>0.39024400000000004</v>
      </c>
      <c r="AB6">
        <f t="shared" si="1"/>
        <v>0.43902450000000037</v>
      </c>
      <c r="AC6">
        <f t="shared" si="1"/>
        <v>-0.14634130000000001</v>
      </c>
      <c r="AD6">
        <f t="shared" si="1"/>
        <v>-4.8780400000000057E-2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>
        <f t="shared" si="2"/>
        <v>3.0243902</v>
      </c>
      <c r="N7">
        <f t="shared" si="0"/>
        <v>3.0243902</v>
      </c>
      <c r="O7">
        <f t="shared" si="0"/>
        <v>2.9268293000000001</v>
      </c>
      <c r="P7">
        <f t="shared" si="0"/>
        <v>3.0243902</v>
      </c>
      <c r="Q7">
        <f t="shared" si="0"/>
        <v>2.8780487999999997</v>
      </c>
      <c r="R7">
        <f t="shared" si="0"/>
        <v>3.0731706999999999</v>
      </c>
      <c r="S7">
        <f t="shared" si="0"/>
        <v>3.2195121000000002</v>
      </c>
      <c r="T7">
        <f t="shared" si="0"/>
        <v>3.4634147</v>
      </c>
      <c r="U7">
        <f t="shared" si="0"/>
        <v>3.5609757000000002</v>
      </c>
      <c r="W7">
        <f t="shared" si="3"/>
        <v>0.53658550000000016</v>
      </c>
      <c r="X7">
        <f t="shared" si="3"/>
        <v>0.53658550000000016</v>
      </c>
      <c r="Y7">
        <f t="shared" si="1"/>
        <v>0.63414640000000011</v>
      </c>
      <c r="Z7">
        <f t="shared" si="1"/>
        <v>0.53658550000000016</v>
      </c>
      <c r="AA7">
        <f t="shared" si="1"/>
        <v>0.68292690000000045</v>
      </c>
      <c r="AB7">
        <f t="shared" si="1"/>
        <v>0.48780500000000027</v>
      </c>
      <c r="AC7">
        <f t="shared" si="1"/>
        <v>0.34146359999999998</v>
      </c>
      <c r="AD7">
        <f t="shared" si="1"/>
        <v>9.7561000000000231E-2</v>
      </c>
    </row>
    <row r="8" spans="1:30">
      <c r="A8" s="3">
        <v>5</v>
      </c>
      <c r="B8" s="4">
        <v>30</v>
      </c>
      <c r="C8" s="4">
        <v>1.4634149999999999</v>
      </c>
      <c r="D8" s="4">
        <v>0.97560999999999998</v>
      </c>
      <c r="E8" s="4">
        <v>1.4634149999999999</v>
      </c>
      <c r="F8" s="4">
        <v>0.97560999999999998</v>
      </c>
      <c r="G8" s="4">
        <v>1.4634149999999999</v>
      </c>
      <c r="H8" s="4">
        <v>1.4634149999999999</v>
      </c>
      <c r="I8" s="4">
        <v>1.4634149999999999</v>
      </c>
      <c r="J8" s="4">
        <v>2.4390239999999999</v>
      </c>
      <c r="K8" s="4">
        <v>1.4634149999999999</v>
      </c>
      <c r="L8" s="5">
        <v>30</v>
      </c>
      <c r="M8">
        <f t="shared" si="2"/>
        <v>3.5121951000000005</v>
      </c>
      <c r="N8">
        <f t="shared" si="0"/>
        <v>3.7073169999999998</v>
      </c>
      <c r="O8">
        <f t="shared" si="0"/>
        <v>3.6097561999999996</v>
      </c>
      <c r="P8">
        <f t="shared" si="0"/>
        <v>3.7560975999999995</v>
      </c>
      <c r="Q8">
        <f t="shared" si="0"/>
        <v>3.7073169999999998</v>
      </c>
      <c r="R8">
        <f t="shared" si="0"/>
        <v>3.8048781000000007</v>
      </c>
      <c r="S8">
        <f t="shared" si="0"/>
        <v>3.5121950999999996</v>
      </c>
      <c r="T8">
        <f t="shared" si="0"/>
        <v>4.0975608999999995</v>
      </c>
      <c r="U8">
        <f t="shared" si="0"/>
        <v>3.8536586000000002</v>
      </c>
      <c r="W8">
        <f t="shared" si="3"/>
        <v>0.3414634999999997</v>
      </c>
      <c r="X8">
        <f t="shared" si="3"/>
        <v>0.1463416000000004</v>
      </c>
      <c r="Y8">
        <f t="shared" si="1"/>
        <v>0.24390240000000052</v>
      </c>
      <c r="Z8">
        <f t="shared" si="1"/>
        <v>9.7561000000000675E-2</v>
      </c>
      <c r="AA8">
        <f t="shared" si="1"/>
        <v>0.1463416000000004</v>
      </c>
      <c r="AB8">
        <f t="shared" si="1"/>
        <v>4.8780499999999449E-2</v>
      </c>
      <c r="AC8">
        <f t="shared" si="1"/>
        <v>0.34146350000000059</v>
      </c>
      <c r="AD8">
        <f t="shared" si="1"/>
        <v>-0.24390229999999935</v>
      </c>
    </row>
    <row r="9" spans="1:30">
      <c r="A9" s="3">
        <v>6</v>
      </c>
      <c r="B9" s="4">
        <v>40</v>
      </c>
      <c r="C9" s="4">
        <v>1.95122</v>
      </c>
      <c r="D9" s="4">
        <v>1.95122</v>
      </c>
      <c r="E9" s="4">
        <v>3.4146339999999999</v>
      </c>
      <c r="F9" s="4">
        <v>1.4634149999999999</v>
      </c>
      <c r="G9" s="4">
        <v>5.3658539999999997</v>
      </c>
      <c r="H9" s="4">
        <v>2.4390239999999999</v>
      </c>
      <c r="I9" s="4">
        <v>2.9268290000000001</v>
      </c>
      <c r="J9" s="4">
        <v>4.390244</v>
      </c>
      <c r="K9" s="4">
        <v>2.4390239999999999</v>
      </c>
      <c r="L9" s="5">
        <v>40</v>
      </c>
      <c r="M9">
        <f t="shared" si="2"/>
        <v>4.0487805000000003</v>
      </c>
      <c r="N9">
        <f t="shared" si="0"/>
        <v>4.0487805999999997</v>
      </c>
      <c r="O9">
        <f t="shared" si="0"/>
        <v>3.9512196000000004</v>
      </c>
      <c r="P9">
        <f t="shared" si="0"/>
        <v>4.1463412999999996</v>
      </c>
      <c r="Q9">
        <f t="shared" si="0"/>
        <v>4.1463413999999998</v>
      </c>
      <c r="R9">
        <f t="shared" si="0"/>
        <v>3.6585365000000003</v>
      </c>
      <c r="S9">
        <f t="shared" si="0"/>
        <v>5.1219511999999998</v>
      </c>
      <c r="T9">
        <f t="shared" si="0"/>
        <v>4.6341462999999994</v>
      </c>
      <c r="U9">
        <f t="shared" si="0"/>
        <v>5.7560975999999995</v>
      </c>
      <c r="W9">
        <f t="shared" si="3"/>
        <v>1.7073170999999991</v>
      </c>
      <c r="X9">
        <f t="shared" si="3"/>
        <v>1.7073169999999998</v>
      </c>
      <c r="Y9">
        <f t="shared" si="1"/>
        <v>1.8048779999999991</v>
      </c>
      <c r="Z9">
        <f t="shared" si="1"/>
        <v>1.6097562999999999</v>
      </c>
      <c r="AA9">
        <f t="shared" si="1"/>
        <v>1.6097561999999996</v>
      </c>
      <c r="AB9">
        <f t="shared" si="1"/>
        <v>2.0975610999999992</v>
      </c>
      <c r="AC9">
        <f t="shared" si="1"/>
        <v>0.63414639999999967</v>
      </c>
      <c r="AD9">
        <f t="shared" si="1"/>
        <v>1.1219513000000001</v>
      </c>
    </row>
    <row r="10" spans="1:30">
      <c r="A10" s="3">
        <v>7</v>
      </c>
      <c r="B10" s="4">
        <v>50</v>
      </c>
      <c r="C10" s="4">
        <v>78.536585000000002</v>
      </c>
      <c r="D10" s="4">
        <v>72.195121999999998</v>
      </c>
      <c r="E10" s="4">
        <v>28.292683</v>
      </c>
      <c r="F10" s="4">
        <v>53.170732000000001</v>
      </c>
      <c r="G10" s="4">
        <v>21.463415000000001</v>
      </c>
      <c r="H10" s="4">
        <v>71.219511999999995</v>
      </c>
      <c r="I10" s="4">
        <v>38.048780000000001</v>
      </c>
      <c r="J10" s="4">
        <v>69.268293</v>
      </c>
      <c r="K10" s="4">
        <v>20</v>
      </c>
      <c r="L10" s="5">
        <v>50</v>
      </c>
      <c r="M10">
        <f t="shared" si="2"/>
        <v>42.585365800000005</v>
      </c>
      <c r="N10">
        <f t="shared" si="0"/>
        <v>47.414634100000001</v>
      </c>
      <c r="O10">
        <f t="shared" si="0"/>
        <v>40.487804799999992</v>
      </c>
      <c r="P10">
        <f t="shared" si="0"/>
        <v>43.414634200000002</v>
      </c>
      <c r="Q10">
        <f t="shared" si="0"/>
        <v>38.780487899999997</v>
      </c>
      <c r="R10">
        <f t="shared" si="0"/>
        <v>38.195121900000004</v>
      </c>
      <c r="S10">
        <f t="shared" si="0"/>
        <v>47.121951199999998</v>
      </c>
      <c r="T10">
        <f t="shared" si="0"/>
        <v>52</v>
      </c>
      <c r="U10">
        <f t="shared" si="0"/>
        <v>41.268292599999995</v>
      </c>
      <c r="W10">
        <f t="shared" si="3"/>
        <v>-1.31707320000001</v>
      </c>
      <c r="X10">
        <f t="shared" si="3"/>
        <v>-6.1463415000000055</v>
      </c>
      <c r="Y10">
        <f t="shared" si="1"/>
        <v>0.78048780000000306</v>
      </c>
      <c r="Z10">
        <f t="shared" si="1"/>
        <v>-2.1463416000000066</v>
      </c>
      <c r="AA10">
        <f t="shared" si="1"/>
        <v>2.4878046999999981</v>
      </c>
      <c r="AB10">
        <f t="shared" si="1"/>
        <v>3.0731706999999915</v>
      </c>
      <c r="AC10">
        <f t="shared" si="1"/>
        <v>-5.8536586000000028</v>
      </c>
      <c r="AD10">
        <f t="shared" si="1"/>
        <v>-10.731707400000005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W12">
        <f>SUM(W3:W8)/5</f>
        <v>0.74146333999999992</v>
      </c>
      <c r="X12">
        <f t="shared" ref="X12:AD12" si="4">SUM(X3:X8)/5</f>
        <v>0.62439014000000004</v>
      </c>
      <c r="Y12">
        <f t="shared" si="4"/>
        <v>0.64390234000000024</v>
      </c>
      <c r="Z12">
        <f t="shared" si="4"/>
        <v>0.60487792000000029</v>
      </c>
      <c r="AA12">
        <f t="shared" si="4"/>
        <v>0.61463414000000027</v>
      </c>
      <c r="AB12">
        <f t="shared" si="4"/>
        <v>0.52682928000000018</v>
      </c>
      <c r="AC12">
        <f t="shared" si="4"/>
        <v>0.45853660000000013</v>
      </c>
      <c r="AD12">
        <f t="shared" si="4"/>
        <v>0.29268292000000029</v>
      </c>
    </row>
    <row r="13" spans="1:30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5.3658539999999997</v>
      </c>
      <c r="G14" s="4">
        <v>5.8536590000000004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</row>
    <row r="15" spans="1:30">
      <c r="A15" s="3">
        <v>2</v>
      </c>
      <c r="B15" s="4">
        <v>5</v>
      </c>
      <c r="C15" s="4">
        <v>5.3658539999999997</v>
      </c>
      <c r="D15" s="4">
        <v>6.3414630000000001</v>
      </c>
      <c r="E15" s="4">
        <v>6.3414630000000001</v>
      </c>
      <c r="F15" s="4">
        <v>5.8536590000000004</v>
      </c>
      <c r="G15" s="4">
        <v>6.3414630000000001</v>
      </c>
      <c r="H15" s="4">
        <v>6.3414630000000001</v>
      </c>
      <c r="I15" s="4">
        <v>6.8292679999999999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5.3658539999999997</v>
      </c>
      <c r="F18" s="4">
        <v>6.8292679999999999</v>
      </c>
      <c r="G18" s="4">
        <v>6.8292679999999999</v>
      </c>
      <c r="H18" s="4">
        <v>5.8536590000000004</v>
      </c>
      <c r="I18" s="4">
        <v>5.3658539999999997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7.3170729999999997</v>
      </c>
      <c r="D19" s="4">
        <v>5.8536590000000004</v>
      </c>
      <c r="E19" s="4">
        <v>5.8536590000000004</v>
      </c>
      <c r="F19" s="4">
        <v>6.3414630000000001</v>
      </c>
      <c r="G19" s="4">
        <v>6.3414630000000001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49.756098000000001</v>
      </c>
      <c r="D20" s="4">
        <v>53.170732000000001</v>
      </c>
      <c r="E20" s="4">
        <v>53.170732000000001</v>
      </c>
      <c r="F20" s="4">
        <v>54.634146000000001</v>
      </c>
      <c r="G20" s="4">
        <v>54.634146000000001</v>
      </c>
      <c r="H20" s="4">
        <v>58.536585000000002</v>
      </c>
      <c r="I20" s="4">
        <v>76.585365999999993</v>
      </c>
      <c r="J20" s="4">
        <v>80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2.9268290000000001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1.95122</v>
      </c>
      <c r="I26" s="4">
        <v>3.4146339999999999</v>
      </c>
      <c r="J26" s="4">
        <v>3.4146339999999999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2.9268290000000001</v>
      </c>
      <c r="F28" s="4">
        <v>2.9268290000000001</v>
      </c>
      <c r="G28" s="4">
        <v>2.4390239999999999</v>
      </c>
      <c r="H28" s="4">
        <v>2.4390239999999999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2.9268290000000001</v>
      </c>
      <c r="D29" s="4">
        <v>3.4146339999999999</v>
      </c>
      <c r="E29" s="4">
        <v>3.9024390000000002</v>
      </c>
      <c r="F29" s="4">
        <v>2.4390239999999999</v>
      </c>
      <c r="G29" s="4">
        <v>2.4390239999999999</v>
      </c>
      <c r="H29" s="4">
        <v>1.4634149999999999</v>
      </c>
      <c r="I29" s="4">
        <v>2.4390239999999999</v>
      </c>
      <c r="J29" s="4">
        <v>3.4146339999999999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38.048780000000001</v>
      </c>
      <c r="E30" s="4">
        <v>38.536585000000002</v>
      </c>
      <c r="F30" s="4">
        <v>36.097560999999999</v>
      </c>
      <c r="G30" s="4">
        <v>36.585366</v>
      </c>
      <c r="H30" s="4">
        <v>21.951219999999999</v>
      </c>
      <c r="I30" s="4">
        <v>51.707317000000003</v>
      </c>
      <c r="J30" s="4">
        <v>38.048780000000001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3.4146339999999999</v>
      </c>
      <c r="I35" s="4">
        <v>2.9268290000000001</v>
      </c>
      <c r="J35" s="4">
        <v>2.4390239999999999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2.9268290000000001</v>
      </c>
      <c r="E36" s="4">
        <v>3.9024390000000002</v>
      </c>
      <c r="F36" s="4">
        <v>3.4146339999999999</v>
      </c>
      <c r="G36" s="4">
        <v>3.9024390000000002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3.9024390000000002</v>
      </c>
      <c r="F38" s="4">
        <v>3.9024390000000002</v>
      </c>
      <c r="G38" s="4">
        <v>3.9024390000000002</v>
      </c>
      <c r="H38" s="4">
        <v>4.390244</v>
      </c>
      <c r="I38" s="4">
        <v>3.9024390000000002</v>
      </c>
      <c r="J38" s="4">
        <v>4.390244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5.8536590000000004</v>
      </c>
      <c r="G39" s="4">
        <v>3.4146339999999999</v>
      </c>
      <c r="H39" s="4">
        <v>7.3170729999999997</v>
      </c>
      <c r="I39" s="4">
        <v>7.8048780000000004</v>
      </c>
      <c r="J39" s="4">
        <v>3.9024390000000002</v>
      </c>
      <c r="K39" s="4">
        <v>6.8292679999999999</v>
      </c>
    </row>
    <row r="40" spans="1:11">
      <c r="A40" s="3">
        <v>7</v>
      </c>
      <c r="B40" s="4">
        <v>50</v>
      </c>
      <c r="C40" s="4">
        <v>70.731707</v>
      </c>
      <c r="D40" s="4">
        <v>75.121950999999996</v>
      </c>
      <c r="E40" s="4">
        <v>74.634146000000001</v>
      </c>
      <c r="F40" s="4">
        <v>75.609756000000004</v>
      </c>
      <c r="G40" s="4">
        <v>66.829267999999999</v>
      </c>
      <c r="H40" s="4">
        <v>74.634146000000001</v>
      </c>
      <c r="I40" s="4">
        <v>85.365853999999999</v>
      </c>
      <c r="J40" s="4">
        <v>87.317072999999993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1.4634149999999999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1.4634149999999999</v>
      </c>
      <c r="D45" s="4">
        <v>1.95122</v>
      </c>
      <c r="E45" s="4">
        <v>2.9268290000000001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1.95122</v>
      </c>
      <c r="I46" s="4">
        <v>2.9268290000000001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3.9024390000000002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4.8780489999999999</v>
      </c>
      <c r="D48" s="4">
        <v>5.3658539999999997</v>
      </c>
      <c r="E48" s="4">
        <v>4.390244</v>
      </c>
      <c r="F48" s="4">
        <v>5.3658539999999997</v>
      </c>
      <c r="G48" s="4">
        <v>2.9268290000000001</v>
      </c>
      <c r="H48" s="4">
        <v>5.8536590000000004</v>
      </c>
      <c r="I48" s="4">
        <v>4.390244</v>
      </c>
      <c r="J48" s="4">
        <v>5.8536590000000004</v>
      </c>
      <c r="K48" s="4">
        <v>4.8780489999999999</v>
      </c>
    </row>
    <row r="49" spans="1:11">
      <c r="A49" s="3">
        <v>6</v>
      </c>
      <c r="B49" s="4">
        <v>40</v>
      </c>
      <c r="C49" s="4">
        <v>2.9268290000000001</v>
      </c>
      <c r="D49" s="4">
        <v>2.9268290000000001</v>
      </c>
      <c r="E49" s="4">
        <v>2.4390239999999999</v>
      </c>
      <c r="F49" s="4">
        <v>3.4146339999999999</v>
      </c>
      <c r="G49" s="4">
        <v>2.4390239999999999</v>
      </c>
      <c r="H49" s="4">
        <v>2.4390239999999999</v>
      </c>
      <c r="I49" s="4">
        <v>5.3658539999999997</v>
      </c>
      <c r="J49" s="4">
        <v>2.9268290000000001</v>
      </c>
      <c r="K49" s="4">
        <v>3.9024390000000002</v>
      </c>
    </row>
    <row r="50" spans="1:11">
      <c r="A50" s="3">
        <v>7</v>
      </c>
      <c r="B50" s="4">
        <v>50</v>
      </c>
      <c r="C50" s="4">
        <v>46.341462999999997</v>
      </c>
      <c r="D50" s="4">
        <v>47.317073000000001</v>
      </c>
      <c r="E50" s="4">
        <v>52.195121999999998</v>
      </c>
      <c r="F50" s="4">
        <v>51.219512000000002</v>
      </c>
      <c r="G50" s="4">
        <v>51.219512000000002</v>
      </c>
      <c r="H50" s="4">
        <v>48.780487999999998</v>
      </c>
      <c r="I50" s="4">
        <v>31.219512000000002</v>
      </c>
      <c r="J50" s="4">
        <v>86.829267999999999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1.95122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1.95122</v>
      </c>
      <c r="E54" s="4">
        <v>2.9268290000000001</v>
      </c>
      <c r="F54" s="4">
        <v>1.95122</v>
      </c>
      <c r="G54" s="4">
        <v>2.4390239999999999</v>
      </c>
      <c r="H54" s="4">
        <v>2.4390239999999999</v>
      </c>
      <c r="I54" s="4">
        <v>2.4390239999999999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2.9268290000000001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1.95122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2.4390239999999999</v>
      </c>
      <c r="H56" s="4">
        <v>2.4390239999999999</v>
      </c>
      <c r="I56" s="4">
        <v>3.4146339999999999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3.4146339999999999</v>
      </c>
      <c r="E58" s="4">
        <v>4.8780489999999999</v>
      </c>
      <c r="F58" s="4">
        <v>4.390244</v>
      </c>
      <c r="G58" s="4">
        <v>4.8780489999999999</v>
      </c>
      <c r="H58" s="4">
        <v>3.9024390000000002</v>
      </c>
      <c r="I58" s="4">
        <v>3.4146339999999999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4.8780489999999999</v>
      </c>
      <c r="D59" s="4">
        <v>4.8780489999999999</v>
      </c>
      <c r="E59" s="4">
        <v>4.8780489999999999</v>
      </c>
      <c r="F59" s="4">
        <v>6.3414630000000001</v>
      </c>
      <c r="G59" s="4">
        <v>5.3658539999999997</v>
      </c>
      <c r="H59" s="4">
        <v>3.9024390000000002</v>
      </c>
      <c r="I59" s="4">
        <v>5.3658539999999997</v>
      </c>
      <c r="J59" s="4">
        <v>4.390244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64.390243999999996</v>
      </c>
      <c r="E60" s="4">
        <v>74.146341000000007</v>
      </c>
      <c r="F60" s="4">
        <v>72.682927000000007</v>
      </c>
      <c r="G60" s="4">
        <v>77.073171000000002</v>
      </c>
      <c r="H60" s="4">
        <v>83.414634000000007</v>
      </c>
      <c r="I60" s="4">
        <v>21.951219999999999</v>
      </c>
      <c r="J60" s="4">
        <v>39.024389999999997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3.9024390000000002</v>
      </c>
      <c r="I63" s="4">
        <v>3.9024390000000002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3.9024390000000002</v>
      </c>
      <c r="G64" s="4">
        <v>3.4146339999999999</v>
      </c>
      <c r="H64" s="4">
        <v>3.9024390000000002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3.4146339999999999</v>
      </c>
      <c r="G65" s="4">
        <v>3.9024390000000002</v>
      </c>
      <c r="H65" s="4">
        <v>3.9024390000000002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3.4146339999999999</v>
      </c>
      <c r="E66" s="4">
        <v>3.9024390000000002</v>
      </c>
      <c r="F66" s="4">
        <v>3.9024390000000002</v>
      </c>
      <c r="G66" s="4">
        <v>3.9024390000000002</v>
      </c>
      <c r="H66" s="4">
        <v>4.390244</v>
      </c>
      <c r="I66" s="4">
        <v>4.8780489999999999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5.3658539999999997</v>
      </c>
      <c r="H68" s="4">
        <v>4.8780489999999999</v>
      </c>
      <c r="I68" s="4">
        <v>4.390244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5.8536590000000004</v>
      </c>
      <c r="E69" s="4">
        <v>4.8780489999999999</v>
      </c>
      <c r="F69" s="4">
        <v>6.8292679999999999</v>
      </c>
      <c r="G69" s="4">
        <v>4.390244</v>
      </c>
      <c r="H69" s="4">
        <v>3.9024390000000002</v>
      </c>
      <c r="I69" s="4">
        <v>7.8048780000000004</v>
      </c>
      <c r="J69" s="4">
        <v>9.2682929999999999</v>
      </c>
      <c r="K69" s="4">
        <v>7.3170729999999997</v>
      </c>
    </row>
    <row r="70" spans="1:11">
      <c r="A70" s="3">
        <v>7</v>
      </c>
      <c r="B70" s="4">
        <v>50</v>
      </c>
      <c r="C70" s="4">
        <v>83.902439000000001</v>
      </c>
      <c r="D70" s="4">
        <v>81.951220000000006</v>
      </c>
      <c r="E70" s="4">
        <v>80</v>
      </c>
      <c r="F70" s="4">
        <v>52.195121999999998</v>
      </c>
      <c r="G70" s="4">
        <v>60.487805000000002</v>
      </c>
      <c r="H70" s="4">
        <v>16.097560999999999</v>
      </c>
      <c r="I70" s="4">
        <v>76.097560999999999</v>
      </c>
      <c r="J70" s="4">
        <v>51.707317000000003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2.9268290000000001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2.4390239999999999</v>
      </c>
      <c r="D74" s="4">
        <v>2.9268290000000001</v>
      </c>
      <c r="E74" s="4">
        <v>2.9268290000000001</v>
      </c>
      <c r="F74" s="4">
        <v>3.4146339999999999</v>
      </c>
      <c r="G74" s="4">
        <v>2.9268290000000001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2.9268290000000001</v>
      </c>
      <c r="E75" s="4">
        <v>2.9268290000000001</v>
      </c>
      <c r="F75" s="4">
        <v>2.9268290000000001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2.4390239999999999</v>
      </c>
      <c r="G76" s="4">
        <v>3.4146339999999999</v>
      </c>
      <c r="H76" s="4">
        <v>2.4390239999999999</v>
      </c>
      <c r="I76" s="4">
        <v>3.4146339999999999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2.4390239999999999</v>
      </c>
      <c r="F78" s="4">
        <v>2.4390239999999999</v>
      </c>
      <c r="G78" s="4">
        <v>2.9268290000000001</v>
      </c>
      <c r="H78" s="4">
        <v>2.9268290000000001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2.4390239999999999</v>
      </c>
      <c r="E79" s="4">
        <v>3.4146339999999999</v>
      </c>
      <c r="F79" s="4">
        <v>4.8780489999999999</v>
      </c>
      <c r="G79" s="4">
        <v>4.390244</v>
      </c>
      <c r="H79" s="4">
        <v>4.8780489999999999</v>
      </c>
      <c r="I79" s="4">
        <v>12.195122</v>
      </c>
      <c r="J79" s="4">
        <v>6.3414630000000001</v>
      </c>
      <c r="K79" s="4">
        <v>4.8780489999999999</v>
      </c>
    </row>
    <row r="80" spans="1:11">
      <c r="A80" s="3">
        <v>7</v>
      </c>
      <c r="B80" s="4">
        <v>50</v>
      </c>
      <c r="C80" s="4">
        <v>9.7560979999999997</v>
      </c>
      <c r="D80" s="4">
        <v>10.243902</v>
      </c>
      <c r="E80" s="4">
        <v>14.634145999999999</v>
      </c>
      <c r="F80" s="4">
        <v>15.609756000000001</v>
      </c>
      <c r="G80" s="4">
        <v>17.073170999999999</v>
      </c>
      <c r="H80" s="4">
        <v>11.219512</v>
      </c>
      <c r="I80" s="4">
        <v>71.707317000000003</v>
      </c>
      <c r="J80" s="4">
        <v>80.975610000000003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1.95122</v>
      </c>
      <c r="H84" s="4">
        <v>2.9268290000000001</v>
      </c>
      <c r="I84" s="4">
        <v>1.4634149999999999</v>
      </c>
      <c r="J84" s="4">
        <v>1.95122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1.95122</v>
      </c>
      <c r="F85" s="4">
        <v>2.9268290000000001</v>
      </c>
      <c r="G85" s="4">
        <v>2.9268290000000001</v>
      </c>
      <c r="H85" s="4">
        <v>2.4390239999999999</v>
      </c>
      <c r="I85" s="4">
        <v>2.4390239999999999</v>
      </c>
      <c r="J85" s="4">
        <v>2.4390239999999999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1.95122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3.4146339999999999</v>
      </c>
      <c r="J86" s="4">
        <v>3.9024390000000002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2.9268290000000001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3.9024390000000002</v>
      </c>
      <c r="D88" s="4">
        <v>6.3414630000000001</v>
      </c>
      <c r="E88" s="4">
        <v>5.8536590000000004</v>
      </c>
      <c r="F88" s="4">
        <v>5.3658539999999997</v>
      </c>
      <c r="G88" s="4">
        <v>6.3414630000000001</v>
      </c>
      <c r="H88" s="4">
        <v>6.8292679999999999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2.9268290000000001</v>
      </c>
      <c r="D89" s="4">
        <v>3.4146339999999999</v>
      </c>
      <c r="E89" s="4">
        <v>4.8780489999999999</v>
      </c>
      <c r="F89" s="4">
        <v>2.9268290000000001</v>
      </c>
      <c r="G89" s="4">
        <v>3.4146339999999999</v>
      </c>
      <c r="H89" s="4">
        <v>3.9024390000000002</v>
      </c>
      <c r="I89" s="4">
        <v>2.9268290000000001</v>
      </c>
      <c r="J89" s="4">
        <v>2.4390239999999999</v>
      </c>
      <c r="K89" s="4">
        <v>8.2926830000000002</v>
      </c>
    </row>
    <row r="90" spans="1:11">
      <c r="A90" s="3">
        <v>7</v>
      </c>
      <c r="B90" s="4">
        <v>50</v>
      </c>
      <c r="C90" s="4">
        <v>82.926828999999998</v>
      </c>
      <c r="D90" s="4">
        <v>80</v>
      </c>
      <c r="E90" s="4">
        <v>27.804877999999999</v>
      </c>
      <c r="F90" s="4">
        <v>52.682926999999999</v>
      </c>
      <c r="G90" s="4">
        <v>24.390243999999999</v>
      </c>
      <c r="H90" s="4">
        <v>18.536584999999999</v>
      </c>
      <c r="I90" s="4">
        <v>24.878049000000001</v>
      </c>
      <c r="J90" s="4">
        <v>21.951219999999999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1.95122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2.9268290000000001</v>
      </c>
      <c r="E95" s="4">
        <v>1.95122</v>
      </c>
      <c r="F95" s="4">
        <v>1.95122</v>
      </c>
      <c r="G95" s="4">
        <v>1.95122</v>
      </c>
      <c r="H95" s="4">
        <v>2.4390239999999999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2.9268290000000001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2.9268290000000001</v>
      </c>
      <c r="E98" s="4">
        <v>2.9268290000000001</v>
      </c>
      <c r="F98" s="4">
        <v>3.9024390000000002</v>
      </c>
      <c r="G98" s="4">
        <v>3.9024390000000002</v>
      </c>
      <c r="H98" s="4">
        <v>3.9024390000000002</v>
      </c>
      <c r="I98" s="4">
        <v>3.9024390000000002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9.2682929999999999</v>
      </c>
      <c r="D99" s="4">
        <v>9.7560979999999997</v>
      </c>
      <c r="E99" s="4">
        <v>5.8536590000000004</v>
      </c>
      <c r="F99" s="4">
        <v>6.8292679999999999</v>
      </c>
      <c r="G99" s="4">
        <v>7.3170729999999997</v>
      </c>
      <c r="H99" s="4">
        <v>6.3414630000000001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23.902439000000001</v>
      </c>
      <c r="D100" s="4">
        <v>26.829267999999999</v>
      </c>
      <c r="E100" s="4">
        <v>36.097560999999999</v>
      </c>
      <c r="F100" s="4">
        <v>45.853659</v>
      </c>
      <c r="G100" s="4">
        <v>44.878048999999997</v>
      </c>
      <c r="H100" s="4">
        <v>52.195121999999998</v>
      </c>
      <c r="I100" s="4">
        <v>79.024389999999997</v>
      </c>
      <c r="J100" s="4">
        <v>52.195121999999998</v>
      </c>
      <c r="K100" s="4">
        <v>18.048780000000001</v>
      </c>
    </row>
  </sheetData>
  <conditionalFormatting sqref="M3:T10">
    <cfRule type="cellIs" dxfId="85" priority="13" operator="lessThan">
      <formula>$U3</formula>
    </cfRule>
  </conditionalFormatting>
  <conditionalFormatting sqref="M3:T10">
    <cfRule type="cellIs" dxfId="84" priority="12" operator="lessThan">
      <formula>$U3</formula>
    </cfRule>
  </conditionalFormatting>
  <conditionalFormatting sqref="M3:T3">
    <cfRule type="top10" dxfId="83" priority="10" bottom="1" rank="1"/>
    <cfRule type="expression" priority="11">
      <formula>"min"</formula>
    </cfRule>
  </conditionalFormatting>
  <conditionalFormatting sqref="M4:T10">
    <cfRule type="top10" dxfId="82" priority="9" bottom="1" rank="1"/>
  </conditionalFormatting>
  <conditionalFormatting sqref="M5:T5">
    <cfRule type="top10" dxfId="81" priority="8" bottom="1" rank="1"/>
  </conditionalFormatting>
  <conditionalFormatting sqref="M6:T6">
    <cfRule type="top10" dxfId="80" priority="7" bottom="1" rank="1"/>
  </conditionalFormatting>
  <conditionalFormatting sqref="M7:T7">
    <cfRule type="top10" dxfId="79" priority="6" bottom="1" rank="1"/>
  </conditionalFormatting>
  <conditionalFormatting sqref="M8:T8">
    <cfRule type="top10" dxfId="78" priority="5" bottom="1" rank="1"/>
  </conditionalFormatting>
  <conditionalFormatting sqref="M9:T9">
    <cfRule type="top10" dxfId="77" priority="4" bottom="1" rank="1"/>
  </conditionalFormatting>
  <conditionalFormatting sqref="M10:T10">
    <cfRule type="top10" dxfId="76" priority="3" bottom="1" rank="1"/>
  </conditionalFormatting>
  <conditionalFormatting sqref="W12:AD12">
    <cfRule type="top10" dxfId="75" priority="1" rank="1"/>
    <cfRule type="top10" priority="2" rank="1"/>
  </conditionalFormatting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9927-5097-4677-9262-56D7B8C1823D}">
  <dimension ref="A1:AD100"/>
  <sheetViews>
    <sheetView topLeftCell="L1" workbookViewId="0">
      <selection activeCell="U19" sqref="U19"/>
    </sheetView>
  </sheetViews>
  <sheetFormatPr defaultRowHeight="14.4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1.95122</v>
      </c>
      <c r="I3" s="4">
        <v>0.97560999999999998</v>
      </c>
      <c r="J3" s="4">
        <v>0.97560999999999998</v>
      </c>
      <c r="K3" s="4">
        <v>1.95122</v>
      </c>
      <c r="L3" s="5">
        <v>0</v>
      </c>
      <c r="M3">
        <f>SUM(C3,C13,C23,C43,C53,C63,C73,C83,C93)/10</f>
        <v>2.5365855000000002</v>
      </c>
      <c r="N3">
        <f t="shared" ref="N3:U10" si="0">SUM(D3,D13,D23,D43,D53,D63,D73,D83,D93)/10</f>
        <v>2.4878051000000001</v>
      </c>
      <c r="O3">
        <f t="shared" si="0"/>
        <v>2.4390245999999998</v>
      </c>
      <c r="P3">
        <f t="shared" si="0"/>
        <v>2.4390247</v>
      </c>
      <c r="Q3">
        <f t="shared" si="0"/>
        <v>2.5365853999999999</v>
      </c>
      <c r="R3">
        <f t="shared" si="0"/>
        <v>2.5365854999999997</v>
      </c>
      <c r="S3">
        <f t="shared" si="0"/>
        <v>2.5365854000000003</v>
      </c>
      <c r="T3">
        <f t="shared" si="0"/>
        <v>2.5853659000000002</v>
      </c>
      <c r="U3">
        <f>SUM(K3,K13,K23,K43,K53,K63,K73,K83,K93)/10</f>
        <v>3.2682926000000001</v>
      </c>
      <c r="W3">
        <f>$U3-M3</f>
        <v>0.73170709999999994</v>
      </c>
      <c r="X3">
        <f t="shared" ref="X3:AD10" si="1">$U3-N3</f>
        <v>0.7804875</v>
      </c>
      <c r="Y3">
        <f t="shared" si="1"/>
        <v>0.82926800000000034</v>
      </c>
      <c r="Z3">
        <f t="shared" si="1"/>
        <v>0.82926790000000006</v>
      </c>
      <c r="AA3">
        <f t="shared" si="1"/>
        <v>0.73170720000000022</v>
      </c>
      <c r="AB3">
        <f t="shared" si="1"/>
        <v>0.73170710000000039</v>
      </c>
      <c r="AC3">
        <f t="shared" si="1"/>
        <v>0.73170719999999978</v>
      </c>
      <c r="AD3">
        <f t="shared" si="1"/>
        <v>0.68292669999999989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>
        <f t="shared" ref="M4:M10" si="2">SUM(C4,C14,C24,C44,C54,C64,C74,C84,C94)/10</f>
        <v>2.4878051000000001</v>
      </c>
      <c r="N4">
        <f t="shared" si="0"/>
        <v>2.5365856</v>
      </c>
      <c r="O4">
        <f t="shared" si="0"/>
        <v>2.4878048999999995</v>
      </c>
      <c r="P4">
        <f t="shared" si="0"/>
        <v>2.4390245999999998</v>
      </c>
      <c r="Q4">
        <f t="shared" si="0"/>
        <v>2.5365853999999999</v>
      </c>
      <c r="R4">
        <f t="shared" si="0"/>
        <v>2.4878048999999995</v>
      </c>
      <c r="S4">
        <f t="shared" si="0"/>
        <v>2.4390244999999995</v>
      </c>
      <c r="T4">
        <f t="shared" si="0"/>
        <v>2.4878050000000003</v>
      </c>
      <c r="U4">
        <f t="shared" si="0"/>
        <v>3.0243901000000002</v>
      </c>
      <c r="W4">
        <f t="shared" ref="W4:W10" si="3">$U4-M4</f>
        <v>0.53658500000000009</v>
      </c>
      <c r="X4">
        <f>$U4-N4</f>
        <v>0.4878045000000002</v>
      </c>
      <c r="Y4">
        <f t="shared" si="1"/>
        <v>0.53658520000000065</v>
      </c>
      <c r="Z4">
        <f t="shared" si="1"/>
        <v>0.58536550000000043</v>
      </c>
      <c r="AA4">
        <f t="shared" si="1"/>
        <v>0.48780470000000031</v>
      </c>
      <c r="AB4">
        <f t="shared" si="1"/>
        <v>0.53658520000000065</v>
      </c>
      <c r="AC4">
        <f t="shared" si="1"/>
        <v>0.58536560000000071</v>
      </c>
      <c r="AD4">
        <f t="shared" si="1"/>
        <v>0.53658509999999993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1.95122</v>
      </c>
      <c r="F5" s="4">
        <v>2.9268290000000001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>
        <f t="shared" si="2"/>
        <v>2.4390246000000002</v>
      </c>
      <c r="N5">
        <f t="shared" si="0"/>
        <v>2.6829269</v>
      </c>
      <c r="O5">
        <f t="shared" si="0"/>
        <v>2.7804878000000004</v>
      </c>
      <c r="P5">
        <f t="shared" si="0"/>
        <v>2.6829267999999997</v>
      </c>
      <c r="Q5">
        <f t="shared" si="0"/>
        <v>2.8292680000000003</v>
      </c>
      <c r="R5">
        <f t="shared" si="0"/>
        <v>2.6829267000000003</v>
      </c>
      <c r="S5">
        <f t="shared" si="0"/>
        <v>2.9268291999999998</v>
      </c>
      <c r="T5">
        <f t="shared" si="0"/>
        <v>2.9268291</v>
      </c>
      <c r="U5">
        <f t="shared" si="0"/>
        <v>3.2682926000000001</v>
      </c>
      <c r="W5">
        <f t="shared" si="3"/>
        <v>0.82926799999999989</v>
      </c>
      <c r="X5">
        <f t="shared" ref="X5:X10" si="4">$U5-N5</f>
        <v>0.5853657000000001</v>
      </c>
      <c r="Y5">
        <f t="shared" si="1"/>
        <v>0.48780479999999971</v>
      </c>
      <c r="Z5">
        <f t="shared" si="1"/>
        <v>0.58536580000000038</v>
      </c>
      <c r="AA5">
        <f t="shared" si="1"/>
        <v>0.43902459999999977</v>
      </c>
      <c r="AB5">
        <f t="shared" si="1"/>
        <v>0.58536589999999977</v>
      </c>
      <c r="AC5">
        <f t="shared" si="1"/>
        <v>0.34146340000000031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0.97560999999999998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>
        <f t="shared" si="2"/>
        <v>2.6829267999999997</v>
      </c>
      <c r="N6">
        <f t="shared" si="0"/>
        <v>2.7804877000000001</v>
      </c>
      <c r="O6">
        <f t="shared" si="0"/>
        <v>2.5853659000000002</v>
      </c>
      <c r="P6">
        <f t="shared" si="0"/>
        <v>2.6829268000000002</v>
      </c>
      <c r="Q6">
        <f t="shared" si="0"/>
        <v>2.8780486999999999</v>
      </c>
      <c r="R6">
        <f t="shared" si="0"/>
        <v>2.8292682</v>
      </c>
      <c r="S6">
        <f t="shared" si="0"/>
        <v>3.3658535999999999</v>
      </c>
      <c r="T6">
        <f t="shared" si="0"/>
        <v>3.1707315999999999</v>
      </c>
      <c r="U6">
        <f t="shared" si="0"/>
        <v>3.1219513000000001</v>
      </c>
      <c r="W6">
        <f t="shared" si="3"/>
        <v>0.43902450000000037</v>
      </c>
      <c r="X6">
        <f t="shared" si="4"/>
        <v>0.34146359999999998</v>
      </c>
      <c r="Y6">
        <f t="shared" si="1"/>
        <v>0.53658539999999988</v>
      </c>
      <c r="Z6">
        <f t="shared" si="1"/>
        <v>0.43902449999999993</v>
      </c>
      <c r="AA6">
        <f t="shared" si="1"/>
        <v>0.24390260000000019</v>
      </c>
      <c r="AB6">
        <f t="shared" si="1"/>
        <v>0.29268310000000008</v>
      </c>
      <c r="AC6">
        <f t="shared" si="1"/>
        <v>-0.24390229999999979</v>
      </c>
      <c r="AD6">
        <f t="shared" si="1"/>
        <v>-4.8780299999999777E-2</v>
      </c>
    </row>
    <row r="7" spans="1:30">
      <c r="A7" s="3">
        <v>4</v>
      </c>
      <c r="B7" s="4">
        <v>20</v>
      </c>
      <c r="C7" s="4">
        <v>0.97560999999999998</v>
      </c>
      <c r="D7" s="4">
        <v>1.4634149999999999</v>
      </c>
      <c r="E7" s="4">
        <v>1.4634149999999999</v>
      </c>
      <c r="F7" s="4">
        <v>2.4390239999999999</v>
      </c>
      <c r="G7" s="4">
        <v>1.95122</v>
      </c>
      <c r="H7" s="4">
        <v>1.95122</v>
      </c>
      <c r="I7" s="4">
        <v>1.95122</v>
      </c>
      <c r="J7" s="4">
        <v>1.95122</v>
      </c>
      <c r="K7" s="4">
        <v>1.95122</v>
      </c>
      <c r="L7" s="5">
        <v>20</v>
      </c>
      <c r="M7">
        <f t="shared" si="2"/>
        <v>3.0243902</v>
      </c>
      <c r="N7">
        <f t="shared" si="0"/>
        <v>3.2682926000000001</v>
      </c>
      <c r="O7">
        <f t="shared" si="0"/>
        <v>3.0731706000000001</v>
      </c>
      <c r="P7">
        <f t="shared" si="0"/>
        <v>3.2682925000000003</v>
      </c>
      <c r="Q7">
        <f t="shared" si="0"/>
        <v>3.0731708000000002</v>
      </c>
      <c r="R7">
        <f t="shared" si="0"/>
        <v>3.2195122000000005</v>
      </c>
      <c r="S7">
        <f t="shared" si="0"/>
        <v>2.9268292000000002</v>
      </c>
      <c r="T7">
        <f t="shared" si="0"/>
        <v>3.4146342999999995</v>
      </c>
      <c r="U7">
        <f t="shared" si="0"/>
        <v>3.5609757000000002</v>
      </c>
      <c r="W7">
        <f t="shared" si="3"/>
        <v>0.53658550000000016</v>
      </c>
      <c r="X7">
        <f t="shared" si="4"/>
        <v>0.29268310000000008</v>
      </c>
      <c r="Y7">
        <f t="shared" si="1"/>
        <v>0.4878051000000001</v>
      </c>
      <c r="Z7">
        <f t="shared" si="1"/>
        <v>0.29268319999999992</v>
      </c>
      <c r="AA7">
        <f t="shared" si="1"/>
        <v>0.48780489999999999</v>
      </c>
      <c r="AB7">
        <f t="shared" si="1"/>
        <v>0.3414634999999997</v>
      </c>
      <c r="AC7">
        <f t="shared" si="1"/>
        <v>0.63414649999999995</v>
      </c>
      <c r="AD7">
        <f t="shared" si="1"/>
        <v>0.14634140000000073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2.4390239999999999</v>
      </c>
      <c r="F8" s="4">
        <v>1.95122</v>
      </c>
      <c r="G8" s="4">
        <v>1.4634149999999999</v>
      </c>
      <c r="H8" s="4">
        <v>0.97560999999999998</v>
      </c>
      <c r="I8" s="4">
        <v>1.4634149999999999</v>
      </c>
      <c r="J8" s="4">
        <v>1.4634149999999999</v>
      </c>
      <c r="K8" s="4">
        <v>1.4634149999999999</v>
      </c>
      <c r="L8" s="5">
        <v>30</v>
      </c>
      <c r="M8">
        <f t="shared" si="2"/>
        <v>3.8536587000000004</v>
      </c>
      <c r="N8">
        <f t="shared" si="0"/>
        <v>4.0487805000000003</v>
      </c>
      <c r="O8">
        <f t="shared" si="0"/>
        <v>3.9024388999999999</v>
      </c>
      <c r="P8">
        <f t="shared" si="0"/>
        <v>3.9512195999999995</v>
      </c>
      <c r="Q8">
        <f t="shared" si="0"/>
        <v>4.0000002000000006</v>
      </c>
      <c r="R8">
        <f t="shared" si="0"/>
        <v>4.1951219000000002</v>
      </c>
      <c r="S8">
        <f t="shared" si="0"/>
        <v>3.5121950000000006</v>
      </c>
      <c r="T8">
        <f t="shared" si="0"/>
        <v>3.9024390000000002</v>
      </c>
      <c r="U8">
        <f t="shared" si="0"/>
        <v>3.8536586000000002</v>
      </c>
      <c r="W8">
        <f t="shared" si="3"/>
        <v>-1.0000000028043132E-7</v>
      </c>
      <c r="X8">
        <f t="shared" si="4"/>
        <v>-0.19512190000000018</v>
      </c>
      <c r="Y8">
        <f t="shared" si="1"/>
        <v>-4.8780299999999777E-2</v>
      </c>
      <c r="Z8">
        <f t="shared" si="1"/>
        <v>-9.7560999999999343E-2</v>
      </c>
      <c r="AA8">
        <f t="shared" si="1"/>
        <v>-0.1463416000000004</v>
      </c>
      <c r="AB8">
        <f t="shared" si="1"/>
        <v>-0.34146330000000003</v>
      </c>
      <c r="AC8">
        <f t="shared" si="1"/>
        <v>0.34146359999999953</v>
      </c>
      <c r="AD8">
        <f t="shared" si="1"/>
        <v>-4.8780400000000057E-2</v>
      </c>
    </row>
    <row r="9" spans="1:30">
      <c r="A9" s="3">
        <v>6</v>
      </c>
      <c r="B9" s="4">
        <v>40</v>
      </c>
      <c r="C9" s="4">
        <v>2.4390239999999999</v>
      </c>
      <c r="D9" s="4">
        <v>6.3414630000000001</v>
      </c>
      <c r="E9" s="4">
        <v>5.8536590000000004</v>
      </c>
      <c r="F9" s="4">
        <v>4.390244</v>
      </c>
      <c r="G9" s="4">
        <v>4.390244</v>
      </c>
      <c r="H9" s="4">
        <v>3.9024390000000002</v>
      </c>
      <c r="I9" s="4">
        <v>1.95122</v>
      </c>
      <c r="J9" s="4">
        <v>6.8292679999999999</v>
      </c>
      <c r="K9" s="4">
        <v>2.4390239999999999</v>
      </c>
      <c r="L9" s="5">
        <v>40</v>
      </c>
      <c r="M9">
        <f t="shared" si="2"/>
        <v>4.0487804000000001</v>
      </c>
      <c r="N9">
        <f t="shared" si="0"/>
        <v>5.0731706000000001</v>
      </c>
      <c r="O9">
        <f t="shared" si="0"/>
        <v>5.1219511000000004</v>
      </c>
      <c r="P9">
        <f t="shared" si="0"/>
        <v>4.4878049000000004</v>
      </c>
      <c r="Q9">
        <f t="shared" si="0"/>
        <v>5.1707317000000002</v>
      </c>
      <c r="R9">
        <f t="shared" si="0"/>
        <v>5.1707316999999993</v>
      </c>
      <c r="S9">
        <f t="shared" si="0"/>
        <v>4.0975609999999998</v>
      </c>
      <c r="T9">
        <f t="shared" si="0"/>
        <v>5.1219513000000001</v>
      </c>
      <c r="U9">
        <f t="shared" si="0"/>
        <v>5.7560975999999995</v>
      </c>
      <c r="W9">
        <f t="shared" si="3"/>
        <v>1.7073171999999994</v>
      </c>
      <c r="X9">
        <f t="shared" si="4"/>
        <v>0.6829269999999994</v>
      </c>
      <c r="Y9">
        <f t="shared" si="1"/>
        <v>0.63414649999999906</v>
      </c>
      <c r="Z9">
        <f t="shared" si="1"/>
        <v>1.2682926999999991</v>
      </c>
      <c r="AA9">
        <f t="shared" si="1"/>
        <v>0.58536589999999933</v>
      </c>
      <c r="AB9">
        <f t="shared" si="1"/>
        <v>0.58536590000000022</v>
      </c>
      <c r="AC9">
        <f t="shared" si="1"/>
        <v>1.6585365999999997</v>
      </c>
      <c r="AD9">
        <f t="shared" si="1"/>
        <v>0.63414629999999939</v>
      </c>
    </row>
    <row r="10" spans="1:30">
      <c r="A10" s="3">
        <v>7</v>
      </c>
      <c r="B10" s="4">
        <v>50</v>
      </c>
      <c r="C10" s="4">
        <v>74.146341000000007</v>
      </c>
      <c r="D10" s="4">
        <v>44.878048999999997</v>
      </c>
      <c r="E10" s="4">
        <v>29.756098000000001</v>
      </c>
      <c r="F10" s="4">
        <v>36.585366</v>
      </c>
      <c r="G10" s="4">
        <v>18.048780000000001</v>
      </c>
      <c r="H10" s="4">
        <v>21.951219999999999</v>
      </c>
      <c r="I10" s="4">
        <v>20.97561</v>
      </c>
      <c r="J10" s="4">
        <v>20.97561</v>
      </c>
      <c r="K10" s="4">
        <v>20</v>
      </c>
      <c r="L10" s="5">
        <v>50</v>
      </c>
      <c r="M10">
        <f t="shared" si="2"/>
        <v>44.341463400000002</v>
      </c>
      <c r="N10">
        <f t="shared" si="0"/>
        <v>38.048780500000007</v>
      </c>
      <c r="O10">
        <f t="shared" si="0"/>
        <v>44.634146299999998</v>
      </c>
      <c r="P10">
        <f>SUM(F10,F20,F30,F50,F60,F70,F80,F90,F100)/10</f>
        <v>43.0243903</v>
      </c>
      <c r="Q10">
        <f t="shared" si="0"/>
        <v>41.560975599999992</v>
      </c>
      <c r="R10">
        <f t="shared" si="0"/>
        <v>34.536585400000007</v>
      </c>
      <c r="S10">
        <f t="shared" si="0"/>
        <v>39.707317199999999</v>
      </c>
      <c r="T10">
        <f t="shared" si="0"/>
        <v>47.268292700000003</v>
      </c>
      <c r="U10">
        <f t="shared" si="0"/>
        <v>41.268292599999995</v>
      </c>
      <c r="W10">
        <f t="shared" si="3"/>
        <v>-3.0731708000000069</v>
      </c>
      <c r="X10">
        <f t="shared" si="4"/>
        <v>3.2195120999999887</v>
      </c>
      <c r="Y10">
        <f t="shared" si="1"/>
        <v>-3.3658537000000024</v>
      </c>
      <c r="Z10">
        <f t="shared" si="1"/>
        <v>-1.7560977000000051</v>
      </c>
      <c r="AA10">
        <f t="shared" si="1"/>
        <v>-0.2926829999999967</v>
      </c>
      <c r="AB10">
        <f t="shared" si="1"/>
        <v>6.7317071999999882</v>
      </c>
      <c r="AC10">
        <f t="shared" si="1"/>
        <v>1.5609753999999967</v>
      </c>
      <c r="AD10">
        <f t="shared" si="1"/>
        <v>-6.0000001000000083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SUM(W3:W10)/7</f>
        <v>0.24390234285714182</v>
      </c>
      <c r="X12">
        <f t="shared" ref="X12:AD12" si="5">SUM(X3:X10)/7</f>
        <v>0.88501737142856973</v>
      </c>
      <c r="Y12">
        <f t="shared" si="5"/>
        <v>1.3937285714285366E-2</v>
      </c>
      <c r="Z12">
        <f t="shared" si="5"/>
        <v>0.3066201285714279</v>
      </c>
      <c r="AA12">
        <f t="shared" si="5"/>
        <v>0.36236932857142895</v>
      </c>
      <c r="AB12">
        <f t="shared" si="5"/>
        <v>1.35191637142857</v>
      </c>
      <c r="AC12">
        <f t="shared" si="5"/>
        <v>0.80139371428571393</v>
      </c>
      <c r="AD12">
        <f t="shared" si="5"/>
        <v>-0.5365854000000011</v>
      </c>
    </row>
    <row r="13" spans="1:30">
      <c r="A13" s="3">
        <v>0</v>
      </c>
      <c r="B13" s="4">
        <v>0</v>
      </c>
      <c r="C13" s="4">
        <v>6.3414630000000001</v>
      </c>
      <c r="D13" s="4">
        <v>5.8536590000000004</v>
      </c>
      <c r="E13" s="4">
        <v>5.8536590000000004</v>
      </c>
      <c r="F13" s="4">
        <v>5.8536590000000004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5.3658539999999997</v>
      </c>
      <c r="F14" s="4">
        <v>5.3658539999999997</v>
      </c>
      <c r="G14" s="4">
        <v>6.3414630000000001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6.8292679999999999</v>
      </c>
      <c r="F15" s="4">
        <v>5.3658539999999997</v>
      </c>
      <c r="G15" s="4">
        <v>6.3414630000000001</v>
      </c>
      <c r="H15" s="4">
        <v>6.8292679999999999</v>
      </c>
      <c r="I15" s="4">
        <v>7.3170729999999997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5.8536590000000004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5">
      <c r="A17" s="3">
        <v>4</v>
      </c>
      <c r="B17" s="4">
        <v>20</v>
      </c>
      <c r="C17" s="4">
        <v>5.8536590000000004</v>
      </c>
      <c r="D17" s="4">
        <v>6.8292679999999999</v>
      </c>
      <c r="E17" s="4">
        <v>6.3414630000000001</v>
      </c>
      <c r="F17" s="4">
        <v>6.3414630000000001</v>
      </c>
      <c r="G17" s="4">
        <v>5.8536590000000004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5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6.3414630000000001</v>
      </c>
      <c r="F18" s="4">
        <v>5.8536590000000004</v>
      </c>
      <c r="G18" s="4">
        <v>5.8536590000000004</v>
      </c>
      <c r="H18" s="4">
        <v>7.3170729999999997</v>
      </c>
      <c r="I18" s="4">
        <v>6.3414630000000001</v>
      </c>
      <c r="J18" s="4">
        <v>6.3414630000000001</v>
      </c>
      <c r="K18" s="4">
        <v>6.3414630000000001</v>
      </c>
    </row>
    <row r="19" spans="1:15">
      <c r="A19" s="3">
        <v>6</v>
      </c>
      <c r="B19" s="4">
        <v>40</v>
      </c>
      <c r="C19" s="4">
        <v>5.3658539999999997</v>
      </c>
      <c r="D19" s="4">
        <v>5.3658539999999997</v>
      </c>
      <c r="E19" s="4">
        <v>6.3414630000000001</v>
      </c>
      <c r="F19" s="4">
        <v>5.3658539999999997</v>
      </c>
      <c r="G19" s="4">
        <v>6.8292679999999999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  <c r="O19">
        <f>42000*70/100</f>
        <v>29400</v>
      </c>
    </row>
    <row r="20" spans="1:15">
      <c r="A20" s="3">
        <v>7</v>
      </c>
      <c r="B20" s="4">
        <v>50</v>
      </c>
      <c r="C20" s="4">
        <v>53.170732000000001</v>
      </c>
      <c r="D20" s="4">
        <v>52.682926999999999</v>
      </c>
      <c r="E20" s="4">
        <v>54.146341</v>
      </c>
      <c r="F20" s="4">
        <v>53.658537000000003</v>
      </c>
      <c r="G20" s="4">
        <v>53.658537000000003</v>
      </c>
      <c r="H20" s="4">
        <v>55.121951000000003</v>
      </c>
      <c r="I20" s="4">
        <v>73.170732000000001</v>
      </c>
      <c r="J20" s="4">
        <v>73.658536999999995</v>
      </c>
      <c r="K20" s="4">
        <v>59.512194999999998</v>
      </c>
    </row>
    <row r="21" spans="1:15">
      <c r="A21" s="1" t="s">
        <v>3</v>
      </c>
    </row>
    <row r="22" spans="1:15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5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1.95122</v>
      </c>
      <c r="K23" s="4">
        <v>2.4390239999999999</v>
      </c>
    </row>
    <row r="24" spans="1:15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5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5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2.4390239999999999</v>
      </c>
      <c r="I26" s="4">
        <v>2.4390239999999999</v>
      </c>
      <c r="J26" s="4">
        <v>2.9268290000000001</v>
      </c>
      <c r="K26" s="4">
        <v>1.95122</v>
      </c>
    </row>
    <row r="27" spans="1:15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2.4390239999999999</v>
      </c>
      <c r="H27" s="4">
        <v>1.95122</v>
      </c>
      <c r="I27" s="4">
        <v>2.4390239999999999</v>
      </c>
      <c r="J27" s="4">
        <v>3.4146339999999999</v>
      </c>
      <c r="K27" s="4">
        <v>2.4390239999999999</v>
      </c>
    </row>
    <row r="28" spans="1:15">
      <c r="A28" s="3">
        <v>5</v>
      </c>
      <c r="B28" s="4">
        <v>30</v>
      </c>
      <c r="C28" s="4">
        <v>1.95122</v>
      </c>
      <c r="D28" s="4">
        <v>3.4146339999999999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3.4146339999999999</v>
      </c>
      <c r="K28" s="4">
        <v>1.95122</v>
      </c>
    </row>
    <row r="29" spans="1:15">
      <c r="A29" s="3">
        <v>6</v>
      </c>
      <c r="B29" s="4">
        <v>40</v>
      </c>
      <c r="C29" s="4">
        <v>3.4146339999999999</v>
      </c>
      <c r="D29" s="4">
        <v>6.8292679999999999</v>
      </c>
      <c r="E29" s="4">
        <v>6.3414630000000001</v>
      </c>
      <c r="F29" s="4">
        <v>3.9024390000000002</v>
      </c>
      <c r="G29" s="4">
        <v>3.9024390000000002</v>
      </c>
      <c r="H29" s="4">
        <v>4.8780489999999999</v>
      </c>
      <c r="I29" s="4">
        <v>3.4146339999999999</v>
      </c>
      <c r="J29" s="4">
        <v>3.9024390000000002</v>
      </c>
      <c r="K29" s="4">
        <v>8.7804880000000001</v>
      </c>
    </row>
    <row r="30" spans="1:15">
      <c r="A30" s="3">
        <v>7</v>
      </c>
      <c r="B30" s="4">
        <v>50</v>
      </c>
      <c r="C30" s="4">
        <v>34.146341</v>
      </c>
      <c r="D30" s="4">
        <v>28.780487999999998</v>
      </c>
      <c r="E30" s="4">
        <v>35.609755999999997</v>
      </c>
      <c r="F30" s="4">
        <v>37.560975999999997</v>
      </c>
      <c r="G30" s="4">
        <v>35.609755999999997</v>
      </c>
      <c r="H30" s="4">
        <v>35.121951000000003</v>
      </c>
      <c r="I30" s="4">
        <v>50.243901999999999</v>
      </c>
      <c r="J30" s="4">
        <v>35.609755999999997</v>
      </c>
      <c r="K30" s="4">
        <v>40</v>
      </c>
    </row>
    <row r="31" spans="1:15">
      <c r="A31" s="1" t="s">
        <v>4</v>
      </c>
    </row>
    <row r="32" spans="1:15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3.4146339999999999</v>
      </c>
      <c r="F36" s="4">
        <v>2.9268290000000001</v>
      </c>
      <c r="G36" s="4">
        <v>3.4146339999999999</v>
      </c>
      <c r="H36" s="4">
        <v>3.4146339999999999</v>
      </c>
      <c r="I36" s="4">
        <v>3.4146339999999999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3.9024390000000002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3.9024390000000002</v>
      </c>
      <c r="D38" s="4">
        <v>4.390244</v>
      </c>
      <c r="E38" s="4">
        <v>3.9024390000000002</v>
      </c>
      <c r="F38" s="4">
        <v>3.9024390000000002</v>
      </c>
      <c r="G38" s="4">
        <v>4.8780489999999999</v>
      </c>
      <c r="H38" s="4">
        <v>3.4146339999999999</v>
      </c>
      <c r="I38" s="4">
        <v>3.4146339999999999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6.3414630000000001</v>
      </c>
      <c r="D39" s="4">
        <v>4.8780489999999999</v>
      </c>
      <c r="E39" s="4">
        <v>4.8780489999999999</v>
      </c>
      <c r="F39" s="4">
        <v>5.3658539999999997</v>
      </c>
      <c r="G39" s="4">
        <v>3.9024390000000002</v>
      </c>
      <c r="H39" s="4">
        <v>8.2926830000000002</v>
      </c>
      <c r="I39" s="4">
        <v>5.3658539999999997</v>
      </c>
      <c r="J39" s="4">
        <v>5.3658539999999997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68.780488000000005</v>
      </c>
      <c r="E40" s="4">
        <v>70.243902000000006</v>
      </c>
      <c r="F40" s="4">
        <v>73.170732000000001</v>
      </c>
      <c r="G40" s="4">
        <v>79.512195000000006</v>
      </c>
      <c r="H40" s="4">
        <v>79.024389999999997</v>
      </c>
      <c r="I40" s="4">
        <v>81.951220000000006</v>
      </c>
      <c r="J40" s="4">
        <v>85.365853999999999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2.4390239999999999</v>
      </c>
      <c r="F44" s="4">
        <v>1.95122</v>
      </c>
      <c r="G44" s="4">
        <v>1.4634149999999999</v>
      </c>
      <c r="H44" s="4">
        <v>1.4634149999999999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2.9268290000000001</v>
      </c>
      <c r="E46" s="4">
        <v>2.4390239999999999</v>
      </c>
      <c r="F46" s="4">
        <v>2.4390239999999999</v>
      </c>
      <c r="G46" s="4">
        <v>2.9268290000000001</v>
      </c>
      <c r="H46" s="4">
        <v>2.9268290000000001</v>
      </c>
      <c r="I46" s="4">
        <v>3.9024390000000002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2.9268290000000001</v>
      </c>
      <c r="F47" s="4">
        <v>3.4146339999999999</v>
      </c>
      <c r="G47" s="4">
        <v>3.4146339999999999</v>
      </c>
      <c r="H47" s="4">
        <v>3.4146339999999999</v>
      </c>
      <c r="I47" s="4">
        <v>2.4390239999999999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5.3658539999999997</v>
      </c>
      <c r="D48" s="4">
        <v>4.390244</v>
      </c>
      <c r="E48" s="4">
        <v>4.390244</v>
      </c>
      <c r="F48" s="4">
        <v>4.8780489999999999</v>
      </c>
      <c r="G48" s="4">
        <v>4.390244</v>
      </c>
      <c r="H48" s="4">
        <v>6.8292679999999999</v>
      </c>
      <c r="I48" s="4">
        <v>3.4146339999999999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2.4390239999999999</v>
      </c>
      <c r="D49" s="4">
        <v>2.4390239999999999</v>
      </c>
      <c r="E49" s="4">
        <v>2.9268290000000001</v>
      </c>
      <c r="F49" s="4">
        <v>2.4390239999999999</v>
      </c>
      <c r="G49" s="4">
        <v>2.9268290000000001</v>
      </c>
      <c r="H49" s="4">
        <v>3.9024390000000002</v>
      </c>
      <c r="I49" s="4">
        <v>2.9268290000000001</v>
      </c>
      <c r="J49" s="4">
        <v>3.4146339999999999</v>
      </c>
      <c r="K49" s="4">
        <v>3.9024390000000002</v>
      </c>
    </row>
    <row r="50" spans="1:11">
      <c r="A50" s="3">
        <v>7</v>
      </c>
      <c r="B50" s="4">
        <v>50</v>
      </c>
      <c r="C50" s="4">
        <v>50.243901999999999</v>
      </c>
      <c r="D50" s="4">
        <v>47.804878000000002</v>
      </c>
      <c r="E50" s="4">
        <v>46.829267999999999</v>
      </c>
      <c r="F50" s="4">
        <v>52.195121999999998</v>
      </c>
      <c r="G50" s="4">
        <v>50.243901999999999</v>
      </c>
      <c r="H50" s="4">
        <v>57.073171000000002</v>
      </c>
      <c r="I50" s="4">
        <v>38.536585000000002</v>
      </c>
      <c r="J50" s="4">
        <v>85.853658999999993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2.4390239999999999</v>
      </c>
      <c r="F53" s="4">
        <v>1.95122</v>
      </c>
      <c r="G53" s="4">
        <v>2.4390239999999999</v>
      </c>
      <c r="H53" s="4">
        <v>1.95122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2.9268290000000001</v>
      </c>
      <c r="D54" s="4">
        <v>2.9268290000000001</v>
      </c>
      <c r="E54" s="4">
        <v>2.9268290000000001</v>
      </c>
      <c r="F54" s="4">
        <v>1.95122</v>
      </c>
      <c r="G54" s="4">
        <v>2.4390239999999999</v>
      </c>
      <c r="H54" s="4">
        <v>1.95122</v>
      </c>
      <c r="I54" s="4">
        <v>2.9268290000000001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3.4146339999999999</v>
      </c>
      <c r="F55" s="4">
        <v>2.9268290000000001</v>
      </c>
      <c r="G55" s="4">
        <v>2.9268290000000001</v>
      </c>
      <c r="H55" s="4">
        <v>2.4390239999999999</v>
      </c>
      <c r="I55" s="4">
        <v>2.9268290000000001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2.4390239999999999</v>
      </c>
      <c r="F56" s="4">
        <v>2.4390239999999999</v>
      </c>
      <c r="G56" s="4">
        <v>3.4146339999999999</v>
      </c>
      <c r="H56" s="4">
        <v>2.9268290000000001</v>
      </c>
      <c r="I56" s="4">
        <v>3.9024390000000002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3.4146339999999999</v>
      </c>
      <c r="D57" s="4">
        <v>3.9024390000000002</v>
      </c>
      <c r="E57" s="4">
        <v>3.9024390000000002</v>
      </c>
      <c r="F57" s="4">
        <v>4.390244</v>
      </c>
      <c r="G57" s="4">
        <v>3.9024390000000002</v>
      </c>
      <c r="H57" s="4">
        <v>4.390244</v>
      </c>
      <c r="I57" s="4">
        <v>3.9024390000000002</v>
      </c>
      <c r="J57" s="4">
        <v>3.9024390000000002</v>
      </c>
      <c r="K57" s="4">
        <v>5.3658539999999997</v>
      </c>
    </row>
    <row r="58" spans="1:11">
      <c r="A58" s="3">
        <v>5</v>
      </c>
      <c r="B58" s="4">
        <v>30</v>
      </c>
      <c r="C58" s="4">
        <v>3.9024390000000002</v>
      </c>
      <c r="D58" s="4">
        <v>4.390244</v>
      </c>
      <c r="E58" s="4">
        <v>3.9024390000000002</v>
      </c>
      <c r="F58" s="4">
        <v>4.390244</v>
      </c>
      <c r="G58" s="4">
        <v>5.8536590000000004</v>
      </c>
      <c r="H58" s="4">
        <v>4.8780489999999999</v>
      </c>
      <c r="I58" s="4">
        <v>4.390244</v>
      </c>
      <c r="J58" s="4">
        <v>4.390244</v>
      </c>
      <c r="K58" s="4">
        <v>3.4146339999999999</v>
      </c>
    </row>
    <row r="59" spans="1:11">
      <c r="A59" s="3">
        <v>6</v>
      </c>
      <c r="B59" s="4">
        <v>40</v>
      </c>
      <c r="C59" s="4">
        <v>6.3414630000000001</v>
      </c>
      <c r="D59" s="4">
        <v>7.3170729999999997</v>
      </c>
      <c r="E59" s="4">
        <v>6.3414630000000001</v>
      </c>
      <c r="F59" s="4">
        <v>6.3414630000000001</v>
      </c>
      <c r="G59" s="4">
        <v>5.8536590000000004</v>
      </c>
      <c r="H59" s="4">
        <v>5.8536590000000004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19.512194999999998</v>
      </c>
      <c r="E60" s="4">
        <v>81.951220000000006</v>
      </c>
      <c r="F60" s="4">
        <v>70.731707</v>
      </c>
      <c r="G60" s="4">
        <v>80.487804999999994</v>
      </c>
      <c r="H60" s="4">
        <v>84.878049000000004</v>
      </c>
      <c r="I60" s="4">
        <v>77.073171000000002</v>
      </c>
      <c r="J60" s="4">
        <v>80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3.9024390000000002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3.9024390000000002</v>
      </c>
      <c r="E64" s="4">
        <v>3.4146339999999999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3.9024390000000002</v>
      </c>
      <c r="D65" s="4">
        <v>3.9024390000000002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3.9024390000000002</v>
      </c>
      <c r="D66" s="4">
        <v>3.9024390000000002</v>
      </c>
      <c r="E66" s="4">
        <v>3.9024390000000002</v>
      </c>
      <c r="F66" s="4">
        <v>3.9024390000000002</v>
      </c>
      <c r="G66" s="4">
        <v>4.390244</v>
      </c>
      <c r="H66" s="4">
        <v>4.390244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4.8780489999999999</v>
      </c>
      <c r="F67" s="4">
        <v>4.8780489999999999</v>
      </c>
      <c r="G67" s="4">
        <v>4.390244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5.8536590000000004</v>
      </c>
      <c r="H68" s="4">
        <v>5.8536590000000004</v>
      </c>
      <c r="I68" s="4">
        <v>4.8780489999999999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7.8048780000000004</v>
      </c>
      <c r="E69" s="4">
        <v>7.8048780000000004</v>
      </c>
      <c r="F69" s="4">
        <v>6.3414630000000001</v>
      </c>
      <c r="G69" s="4">
        <v>6.8292679999999999</v>
      </c>
      <c r="H69" s="4">
        <v>6.3414630000000001</v>
      </c>
      <c r="I69" s="4">
        <v>4.8780489999999999</v>
      </c>
      <c r="J69" s="4">
        <v>8.7804880000000001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80</v>
      </c>
      <c r="E70" s="4">
        <v>82.926828999999998</v>
      </c>
      <c r="F70" s="4">
        <v>80.487804999999994</v>
      </c>
      <c r="G70" s="4">
        <v>80.487804999999994</v>
      </c>
      <c r="H70" s="4">
        <v>16.585366</v>
      </c>
      <c r="I70" s="4">
        <v>77.560975999999997</v>
      </c>
      <c r="J70" s="4">
        <v>17.073170999999999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2.9268290000000001</v>
      </c>
      <c r="H74" s="4">
        <v>2.4390239999999999</v>
      </c>
      <c r="I74" s="4">
        <v>2.4390239999999999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2.4390239999999999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3.4146339999999999</v>
      </c>
      <c r="H76" s="4">
        <v>2.4390239999999999</v>
      </c>
      <c r="I76" s="4">
        <v>3.4146339999999999</v>
      </c>
      <c r="J76" s="4">
        <v>2.4390239999999999</v>
      </c>
      <c r="K76" s="4">
        <v>3.4146339999999999</v>
      </c>
    </row>
    <row r="77" spans="1:11">
      <c r="A77" s="3">
        <v>4</v>
      </c>
      <c r="B77" s="4">
        <v>20</v>
      </c>
      <c r="C77" s="4">
        <v>3.9024390000000002</v>
      </c>
      <c r="D77" s="4">
        <v>3.9024390000000002</v>
      </c>
      <c r="E77" s="4">
        <v>2.4390239999999999</v>
      </c>
      <c r="F77" s="4">
        <v>2.4390239999999999</v>
      </c>
      <c r="G77" s="4">
        <v>2.9268290000000001</v>
      </c>
      <c r="H77" s="4">
        <v>2.9268290000000001</v>
      </c>
      <c r="I77" s="4">
        <v>2.4390239999999999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3.9024390000000002</v>
      </c>
      <c r="D78" s="4">
        <v>3.9024390000000002</v>
      </c>
      <c r="E78" s="4">
        <v>3.4146339999999999</v>
      </c>
      <c r="F78" s="4">
        <v>4.390244</v>
      </c>
      <c r="G78" s="4">
        <v>3.4146339999999999</v>
      </c>
      <c r="H78" s="4">
        <v>2.4390239999999999</v>
      </c>
      <c r="I78" s="4">
        <v>2.4390239999999999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3.9024390000000002</v>
      </c>
      <c r="D79" s="4">
        <v>3.4146339999999999</v>
      </c>
      <c r="E79" s="4">
        <v>3.4146339999999999</v>
      </c>
      <c r="F79" s="4">
        <v>5.8536590000000004</v>
      </c>
      <c r="G79" s="4">
        <v>9.7560979999999997</v>
      </c>
      <c r="H79" s="4">
        <v>8.2926830000000002</v>
      </c>
      <c r="I79" s="4">
        <v>4.390244</v>
      </c>
      <c r="J79" s="4">
        <v>4.8780489999999999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6.8292679999999999</v>
      </c>
      <c r="E80" s="4">
        <v>12.195122</v>
      </c>
      <c r="F80" s="4">
        <v>14.634145999999999</v>
      </c>
      <c r="G80" s="4">
        <v>16.097560999999999</v>
      </c>
      <c r="H80" s="4">
        <v>10.731707</v>
      </c>
      <c r="I80" s="4">
        <v>17.073170999999999</v>
      </c>
      <c r="J80" s="4">
        <v>78.536585000000002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1.95122</v>
      </c>
      <c r="I83" s="4">
        <v>1.4634149999999999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2.9268290000000001</v>
      </c>
      <c r="F85" s="4">
        <v>2.9268290000000001</v>
      </c>
      <c r="G85" s="4">
        <v>2.9268290000000001</v>
      </c>
      <c r="H85" s="4">
        <v>2.9268290000000001</v>
      </c>
      <c r="I85" s="4">
        <v>2.4390239999999999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2.9268290000000001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4.8780489999999999</v>
      </c>
      <c r="J86" s="4">
        <v>4.390244</v>
      </c>
      <c r="K86" s="4">
        <v>4.8780489999999999</v>
      </c>
    </row>
    <row r="87" spans="1:11">
      <c r="A87" s="3">
        <v>4</v>
      </c>
      <c r="B87" s="4">
        <v>20</v>
      </c>
      <c r="C87" s="4">
        <v>2.9268290000000001</v>
      </c>
      <c r="D87" s="4">
        <v>3.9024390000000002</v>
      </c>
      <c r="E87" s="4">
        <v>3.4146339999999999</v>
      </c>
      <c r="F87" s="4">
        <v>2.9268290000000001</v>
      </c>
      <c r="G87" s="4">
        <v>3.9024390000000002</v>
      </c>
      <c r="H87" s="4">
        <v>2.9268290000000001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5.3658539999999997</v>
      </c>
      <c r="D88" s="4">
        <v>6.8292679999999999</v>
      </c>
      <c r="E88" s="4">
        <v>6.8292679999999999</v>
      </c>
      <c r="F88" s="4">
        <v>6.3414630000000001</v>
      </c>
      <c r="G88" s="4">
        <v>5.8536590000000004</v>
      </c>
      <c r="H88" s="4">
        <v>6.3414630000000001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4.8780489999999999</v>
      </c>
      <c r="D89" s="4">
        <v>4.390244</v>
      </c>
      <c r="E89" s="4">
        <v>5.3658539999999997</v>
      </c>
      <c r="F89" s="4">
        <v>4.390244</v>
      </c>
      <c r="G89" s="4">
        <v>4.390244</v>
      </c>
      <c r="H89" s="4">
        <v>6.3414630000000001</v>
      </c>
      <c r="I89" s="4">
        <v>2.9268290000000001</v>
      </c>
      <c r="J89" s="4">
        <v>4.390244</v>
      </c>
      <c r="K89" s="4">
        <v>8.2926830000000002</v>
      </c>
    </row>
    <row r="90" spans="1:11">
      <c r="A90" s="3">
        <v>7</v>
      </c>
      <c r="B90" s="4">
        <v>50</v>
      </c>
      <c r="C90" s="4">
        <v>27.317073000000001</v>
      </c>
      <c r="D90" s="4">
        <v>77.073171000000002</v>
      </c>
      <c r="E90" s="4">
        <v>76.585365999999993</v>
      </c>
      <c r="F90" s="4">
        <v>43.902439000000001</v>
      </c>
      <c r="G90" s="4">
        <v>44.878048999999997</v>
      </c>
      <c r="H90" s="4">
        <v>25.853659</v>
      </c>
      <c r="I90" s="4">
        <v>20.97561</v>
      </c>
      <c r="J90" s="4">
        <v>34.146341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2.4390239999999999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1.95122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1.95122</v>
      </c>
      <c r="D96" s="4">
        <v>2.4390239999999999</v>
      </c>
      <c r="E96" s="4">
        <v>1.95122</v>
      </c>
      <c r="F96" s="4">
        <v>2.4390239999999999</v>
      </c>
      <c r="G96" s="4">
        <v>2.4390239999999999</v>
      </c>
      <c r="H96" s="4">
        <v>1.95122</v>
      </c>
      <c r="I96" s="4">
        <v>2.4390239999999999</v>
      </c>
      <c r="J96" s="4">
        <v>2.4390239999999999</v>
      </c>
      <c r="K96" s="4">
        <v>1.95122</v>
      </c>
    </row>
    <row r="97" spans="1:11">
      <c r="A97" s="3">
        <v>4</v>
      </c>
      <c r="B97" s="4">
        <v>20</v>
      </c>
      <c r="C97" s="4">
        <v>2.9268290000000001</v>
      </c>
      <c r="D97" s="4">
        <v>2.9268290000000001</v>
      </c>
      <c r="E97" s="4">
        <v>2.9268290000000001</v>
      </c>
      <c r="F97" s="4">
        <v>3.4146339999999999</v>
      </c>
      <c r="G97" s="4">
        <v>1.95122</v>
      </c>
      <c r="H97" s="4">
        <v>3.4146339999999999</v>
      </c>
      <c r="I97" s="4">
        <v>2.9268290000000001</v>
      </c>
      <c r="J97" s="4">
        <v>1.95122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3.4146339999999999</v>
      </c>
      <c r="E98" s="4">
        <v>3.4146339999999999</v>
      </c>
      <c r="F98" s="4">
        <v>3.9024390000000002</v>
      </c>
      <c r="G98" s="4">
        <v>4.8780489999999999</v>
      </c>
      <c r="H98" s="4">
        <v>4.390244</v>
      </c>
      <c r="I98" s="4">
        <v>3.4146339999999999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6.8292679999999999</v>
      </c>
      <c r="E99" s="4">
        <v>6.8292679999999999</v>
      </c>
      <c r="F99" s="4">
        <v>5.8536590000000004</v>
      </c>
      <c r="G99" s="4">
        <v>6.8292679999999999</v>
      </c>
      <c r="H99" s="4">
        <v>4.8780489999999999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25.365853999999999</v>
      </c>
      <c r="D100" s="4">
        <v>22.926829000000001</v>
      </c>
      <c r="E100" s="4">
        <v>26.341463000000001</v>
      </c>
      <c r="F100" s="4">
        <v>40.487805000000002</v>
      </c>
      <c r="G100" s="4">
        <v>36.097560999999999</v>
      </c>
      <c r="H100" s="4">
        <v>38.048780000000001</v>
      </c>
      <c r="I100" s="4">
        <v>21.463415000000001</v>
      </c>
      <c r="J100" s="4">
        <v>46.829267999999999</v>
      </c>
      <c r="K100" s="4">
        <v>18.048780000000001</v>
      </c>
    </row>
  </sheetData>
  <conditionalFormatting sqref="M3:T10">
    <cfRule type="cellIs" dxfId="74" priority="13" operator="lessThan">
      <formula>$U3</formula>
    </cfRule>
  </conditionalFormatting>
  <conditionalFormatting sqref="M3:T10">
    <cfRule type="cellIs" dxfId="73" priority="12" operator="lessThan">
      <formula>$U3</formula>
    </cfRule>
  </conditionalFormatting>
  <conditionalFormatting sqref="M3:T3">
    <cfRule type="top10" dxfId="72" priority="10" bottom="1" rank="1"/>
    <cfRule type="expression" priority="11">
      <formula>"min"</formula>
    </cfRule>
  </conditionalFormatting>
  <conditionalFormatting sqref="M4:T10">
    <cfRule type="top10" dxfId="71" priority="9" bottom="1" rank="1"/>
  </conditionalFormatting>
  <conditionalFormatting sqref="M5:T5">
    <cfRule type="top10" dxfId="70" priority="8" bottom="1" rank="1"/>
  </conditionalFormatting>
  <conditionalFormatting sqref="M6:T6">
    <cfRule type="top10" dxfId="69" priority="7" bottom="1" rank="1"/>
  </conditionalFormatting>
  <conditionalFormatting sqref="M7:T7">
    <cfRule type="top10" dxfId="68" priority="6" bottom="1" rank="1"/>
  </conditionalFormatting>
  <conditionalFormatting sqref="M8:T8">
    <cfRule type="top10" dxfId="67" priority="5" bottom="1" rank="1"/>
  </conditionalFormatting>
  <conditionalFormatting sqref="M9:T9">
    <cfRule type="top10" dxfId="66" priority="4" bottom="1" rank="1"/>
  </conditionalFormatting>
  <conditionalFormatting sqref="M10:T10">
    <cfRule type="top10" dxfId="65" priority="3" bottom="1" rank="1"/>
  </conditionalFormatting>
  <conditionalFormatting sqref="W12:AD12">
    <cfRule type="top10" dxfId="64" priority="1" rank="1"/>
    <cfRule type="top1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CancerDT75</vt:lpstr>
      <vt:lpstr>CancerDT80</vt:lpstr>
      <vt:lpstr>cancerDT%15</vt:lpstr>
      <vt:lpstr>cancerDT%10</vt:lpstr>
      <vt:lpstr>cancerDT%corrup</vt:lpstr>
      <vt:lpstr>CancerDT85</vt:lpstr>
      <vt:lpstr>CancerSVM75</vt:lpstr>
      <vt:lpstr>CancerSVM80</vt:lpstr>
      <vt:lpstr>CancerSVM85</vt:lpstr>
      <vt:lpstr>cancerSVM%10</vt:lpstr>
      <vt:lpstr>cancerSVM%20</vt:lpstr>
      <vt:lpstr>ace recur svm75 iter</vt:lpstr>
      <vt:lpstr>cancerSVM%15</vt:lpstr>
      <vt:lpstr>cancerSVM%cor</vt:lpstr>
      <vt:lpstr>outlier removal dbscan</vt:lpstr>
      <vt:lpstr>ace svm%20</vt:lpstr>
      <vt:lpstr>Sheet2</vt:lpstr>
      <vt:lpstr>Sheet4</vt:lpstr>
      <vt:lpstr>Sheet3</vt:lpstr>
      <vt:lpstr>dbscanclust_l1pca</vt:lpstr>
      <vt:lpstr>Sheet1</vt:lpstr>
      <vt:lpstr>absoluteerror</vt:lpstr>
      <vt:lpstr>comparison</vt:lpstr>
      <vt:lpstr>svm rank 8</vt:lpstr>
      <vt:lpstr>rmse</vt:lpstr>
      <vt:lpstr>MAE</vt:lpstr>
      <vt:lpstr>ace recur eps svm 20 % </vt:lpstr>
      <vt:lpstr>ace recur eps svm 75 percentile</vt:lpstr>
      <vt:lpstr>ace recur eps 25%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2022-05-03T15:23:54Z</dcterms:created>
  <dcterms:modified xsi:type="dcterms:W3CDTF">2023-05-19T19:00:20Z</dcterms:modified>
</cp:coreProperties>
</file>