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9BE319E2-AA0F-4EC7-9D3F-01023A8B9C83}" xr6:coauthVersionLast="47" xr6:coauthVersionMax="47" xr10:uidLastSave="{00000000-0000-0000-0000-000000000000}"/>
  <bookViews>
    <workbookView xWindow="-108" yWindow="-108" windowWidth="23256" windowHeight="12456" firstSheet="14" activeTab="18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Sheet2" sheetId="13" r:id="rId11"/>
    <sheet name="dbscan_acc" sheetId="14" r:id="rId12"/>
    <sheet name="dbscan" sheetId="15" r:id="rId13"/>
    <sheet name="knee_l1pca_0%" sheetId="17" r:id="rId14"/>
    <sheet name="knee_l1_10%" sheetId="18" r:id="rId15"/>
    <sheet name="svm_25%_dec3" sheetId="21" r:id="rId16"/>
    <sheet name="3class" sheetId="22" r:id="rId17"/>
    <sheet name="SVM_aug9" sheetId="20" r:id="rId18"/>
    <sheet name="SVM ranks8" sheetId="19" r:id="rId19"/>
    <sheet name="3class_8_feat" sheetId="23" r:id="rId20"/>
    <sheet name="2class_8feat" sheetId="24" r:id="rId21"/>
    <sheet name="weatherDT%cor" sheetId="5" state="hidden" r:id="rId22"/>
    <sheet name="weatherSVM%cor" sheetId="6" state="hidden" r:id="rId2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3" l="1"/>
  <c r="K6" i="15" l="1"/>
  <c r="J6" i="15"/>
  <c r="F22" i="15" s="1"/>
  <c r="E6" i="15"/>
  <c r="D6" i="15"/>
  <c r="K5" i="15"/>
  <c r="J5" i="15"/>
  <c r="F21" i="15" s="1"/>
  <c r="E5" i="15"/>
  <c r="D5" i="15"/>
  <c r="H3" i="14"/>
  <c r="I3" i="14" s="1"/>
  <c r="G3" i="14"/>
  <c r="F13" i="13"/>
  <c r="K6" i="13"/>
  <c r="J6" i="13"/>
  <c r="K5" i="13"/>
  <c r="J5" i="13"/>
  <c r="E6" i="13"/>
  <c r="D6" i="13"/>
  <c r="E5" i="13"/>
  <c r="D5" i="13"/>
  <c r="F20" i="15" l="1"/>
  <c r="F14" i="15"/>
  <c r="F13" i="15"/>
  <c r="F16" i="15"/>
  <c r="I16" i="15"/>
  <c r="I17" i="15" s="1"/>
  <c r="F15" i="15"/>
  <c r="J16" i="15"/>
  <c r="J17" i="15" s="1"/>
  <c r="F19" i="15"/>
  <c r="F22" i="13"/>
  <c r="F21" i="13"/>
  <c r="F20" i="13"/>
  <c r="F19" i="13"/>
  <c r="I16" i="13"/>
  <c r="I17" i="13" s="1"/>
  <c r="J16" i="13"/>
  <c r="J17" i="13" s="1"/>
  <c r="K12" i="13" s="1"/>
  <c r="L12" i="13" s="1"/>
  <c r="F16" i="13"/>
  <c r="F15" i="13"/>
  <c r="H3" i="11"/>
  <c r="G3" i="11"/>
  <c r="H3" i="10"/>
  <c r="G3" i="10"/>
  <c r="H3" i="9"/>
  <c r="G3" i="9"/>
  <c r="K12" i="15" l="1"/>
  <c r="L12" i="15" s="1"/>
  <c r="I3" i="11"/>
  <c r="I3" i="10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<sst xmlns="http://schemas.openxmlformats.org/spreadsheetml/2006/main" count="831" uniqueCount="148">
  <si>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</si>
  <si>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</si>
  <si>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</si>
  <si>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</si>
  <si>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</si>
  <si>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</si>
  <si>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</si>
  <si>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</si>
  <si>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</si>
  <si>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</si>
  <si>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</si>
  <si>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</si>
  <si>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</si>
  <si>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</si>
  <si>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</si>
  <si>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</si>
  <si>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</si>
  <si>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</si>
  <si>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</si>
  <si>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</si>
  <si>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</si>
  <si>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</si>
  <si>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</si>
  <si>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</si>
  <si>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</si>
  <si>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</si>
  <si>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</si>
  <si>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</si>
  <si>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</si>
  <si>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</si>
  <si>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</si>
  <si>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</si>
  <si>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</si>
  <si>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</si>
  <si>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</si>
  <si>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</si>
  <si>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</si>
  <si>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</si>
  <si>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</si>
  <si>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</si>
  <si>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</si>
  <si>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</si>
  <si>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</si>
  <si>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</si>
  <si>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</si>
  <si>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</si>
  <si>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</si>
  <si>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</si>
  <si>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</si>
  <si>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</si>
  <si>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</si>
  <si>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</si>
  <si>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</si>
  <si>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</si>
  <si>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</si>
  <si>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</si>
  <si>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</si>
  <si>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</si>
  <si>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</si>
  <si>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</si>
  <si>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</si>
  <si>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</si>
  <si>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</si>
  <si>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</si>
  <si>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</si>
  <si>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</si>
  <si>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</si>
  <si>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</si>
  <si>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</si>
  <si>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</si>
  <si>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</si>
  <si>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0.23</t>
    </r>
  </si>
  <si>
    <t xml:space="preserve">Power </t>
  </si>
  <si>
    <t>Probability of False Alarm</t>
  </si>
  <si>
    <t>Error Rate</t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</si>
  <si>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0.751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</si>
  <si>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0.782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</si>
  <si>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0.249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</si>
  <si>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</si>
  <si>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0.222</t>
    </r>
  </si>
  <si>
    <t>Raw</t>
  </si>
  <si>
    <t>knee angle</t>
  </si>
  <si>
    <t>l1 knee error</t>
  </si>
  <si>
    <t>l1 20% excision</t>
  </si>
  <si>
    <t>knee opt rank error</t>
  </si>
  <si>
    <t xml:space="preserve"> knee angle 5 opt rank</t>
  </si>
  <si>
    <t xml:space="preserve"> knee angle 3 opt rank</t>
  </si>
  <si>
    <t xml:space="preserve"> knee angle 4 opt rank</t>
  </si>
  <si>
    <t>L1 -rank 1 knee (line fit error)</t>
  </si>
  <si>
    <t>L1 rank 1 20% excision</t>
  </si>
  <si>
    <t>knee error + opt rank (1 to 3) using angle</t>
  </si>
  <si>
    <t>knee error  + opt rank(1 to 5) using angle</t>
  </si>
  <si>
    <t>raw</t>
  </si>
  <si>
    <t>curated</t>
  </si>
  <si>
    <r>
      <t>  param_grid = {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: [</t>
    </r>
    <r>
      <rPr>
        <sz val="8"/>
        <color rgb="FF098156"/>
        <rFont val="Courier New"/>
        <family val="3"/>
      </rPr>
      <t>1</t>
    </r>
    <r>
      <rPr>
        <sz val="8"/>
        <color rgb="FF000000"/>
        <rFont val="Courier New"/>
        <family val="3"/>
      </rPr>
      <t>,</t>
    </r>
    <r>
      <rPr>
        <sz val="8"/>
        <color rgb="FF098156"/>
        <rFont val="Courier New"/>
        <family val="3"/>
      </rPr>
      <t>5</t>
    </r>
    <r>
      <rPr>
        <sz val="8"/>
        <color rgb="FF000000"/>
        <rFont val="Courier New"/>
        <family val="3"/>
      </rPr>
      <t xml:space="preserve">], </t>
    </r>
    <r>
      <rPr>
        <sz val="8"/>
        <color rgb="FFA31515"/>
        <rFont val="Courier New"/>
        <family val="3"/>
      </rPr>
      <t>'gamma'</t>
    </r>
    <r>
      <rPr>
        <sz val="8"/>
        <color rgb="FF000000"/>
        <rFont val="Courier New"/>
        <family val="3"/>
      </rPr>
      <t>: [</t>
    </r>
    <r>
      <rPr>
        <sz val="8"/>
        <color rgb="FF098156"/>
        <rFont val="Courier New"/>
        <family val="3"/>
      </rPr>
      <t>0.01</t>
    </r>
    <r>
      <rPr>
        <sz val="8"/>
        <color rgb="FF000000"/>
        <rFont val="Courier New"/>
        <family val="3"/>
      </rPr>
      <t>,</t>
    </r>
    <r>
      <rPr>
        <sz val="8"/>
        <color rgb="FF098156"/>
        <rFont val="Courier New"/>
        <family val="3"/>
      </rPr>
      <t>0.001</t>
    </r>
    <r>
      <rPr>
        <sz val="8"/>
        <color rgb="FF000000"/>
        <rFont val="Courier New"/>
        <family val="3"/>
      </rPr>
      <t>,</t>
    </r>
    <r>
      <rPr>
        <sz val="8"/>
        <color rgb="FF098156"/>
        <rFont val="Courier New"/>
        <family val="3"/>
      </rPr>
      <t>0.005</t>
    </r>
    <r>
      <rPr>
        <sz val="8"/>
        <color rgb="FF000000"/>
        <rFont val="Courier New"/>
        <family val="3"/>
      </rPr>
      <t>,</t>
    </r>
    <r>
      <rPr>
        <sz val="8"/>
        <color rgb="FF098156"/>
        <rFont val="Courier New"/>
        <family val="3"/>
      </rPr>
      <t>0.007</t>
    </r>
    <r>
      <rPr>
        <sz val="8"/>
        <color rgb="FF000000"/>
        <rFont val="Courier New"/>
        <family val="3"/>
      </rPr>
      <t>,</t>
    </r>
    <r>
      <rPr>
        <sz val="8"/>
        <color rgb="FF098156"/>
        <rFont val="Courier New"/>
        <family val="3"/>
      </rPr>
      <t>0.1</t>
    </r>
    <r>
      <rPr>
        <sz val="8"/>
        <color rgb="FF000000"/>
        <rFont val="Courier New"/>
        <family val="3"/>
      </rPr>
      <t>],</t>
    </r>
    <r>
      <rPr>
        <sz val="8"/>
        <color rgb="FFA31515"/>
        <rFont val="Courier New"/>
        <family val="3"/>
      </rPr>
      <t>'kernel'</t>
    </r>
    <r>
      <rPr>
        <sz val="8"/>
        <color rgb="FF000000"/>
        <rFont val="Courier New"/>
        <family val="3"/>
      </rPr>
      <t>: [</t>
    </r>
    <r>
      <rPr>
        <sz val="8"/>
        <color rgb="FFA31515"/>
        <rFont val="Courier New"/>
        <family val="3"/>
      </rPr>
      <t>'rbf'</t>
    </r>
    <r>
      <rPr>
        <sz val="8"/>
        <color rgb="FF000000"/>
        <rFont val="Courier New"/>
        <family val="3"/>
      </rPr>
      <t>]}</t>
    </r>
  </si>
  <si>
    <t>no scaling</t>
  </si>
  <si>
    <r>
      <t> param_grid = {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15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 xml:space="preserve">], </t>
    </r>
    <r>
      <rPr>
        <sz val="8"/>
        <color rgb="FFA31515"/>
        <rFont val="Courier New"/>
        <family val="3"/>
      </rPr>
      <t>'gamma'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0.01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0.001</t>
    </r>
    <r>
      <rPr>
        <sz val="8"/>
        <color rgb="FF000000"/>
        <rFont val="Courier New"/>
        <family val="3"/>
      </rPr>
      <t>],</t>
    </r>
    <r>
      <rPr>
        <sz val="8"/>
        <color rgb="FFA31515"/>
        <rFont val="Courier New"/>
        <family val="3"/>
      </rPr>
      <t>'kernel'</t>
    </r>
    <r>
      <rPr>
        <sz val="8"/>
        <color rgb="FF000000"/>
        <rFont val="Courier New"/>
        <family val="3"/>
      </rPr>
      <t>: [</t>
    </r>
    <r>
      <rPr>
        <sz val="8"/>
        <color rgb="FFA31515"/>
        <rFont val="Courier New"/>
        <family val="3"/>
      </rPr>
      <t>'rbf'</t>
    </r>
    <r>
      <rPr>
        <sz val="8"/>
        <color rgb="FF000000"/>
        <rFont val="Courier New"/>
        <family val="3"/>
      </rPr>
      <t>]}</t>
    </r>
  </si>
  <si>
    <t>med</t>
  </si>
  <si>
    <t>Curated</t>
  </si>
  <si>
    <t>rbf</t>
  </si>
  <si>
    <t>scaled</t>
  </si>
  <si>
    <r>
      <t>classifier =svm.SVC(kernel=</t>
    </r>
    <r>
      <rPr>
        <sz val="8"/>
        <color rgb="FFA31515"/>
        <rFont val="Courier New"/>
        <family val="3"/>
      </rPr>
      <t>"rbf"</t>
    </r>
    <r>
      <rPr>
        <sz val="8"/>
        <color rgb="FF000000"/>
        <rFont val="Courier New"/>
        <family val="3"/>
      </rPr>
      <t>, C=C, random_state=</t>
    </r>
    <r>
      <rPr>
        <sz val="8"/>
        <color rgb="FF116644"/>
        <rFont val="Courier New"/>
        <family val="3"/>
      </rPr>
      <t>22</t>
    </r>
    <r>
      <rPr>
        <sz val="8"/>
        <color rgb="FF000000"/>
        <rFont val="Courier New"/>
        <family val="3"/>
      </rPr>
      <t>)</t>
    </r>
  </si>
  <si>
    <t>c=15</t>
  </si>
  <si>
    <t>not scaled</t>
  </si>
  <si>
    <t>cv=50</t>
  </si>
  <si>
    <t>c=10</t>
  </si>
  <si>
    <t>c=25</t>
  </si>
  <si>
    <t>cv25</t>
  </si>
  <si>
    <t>rbf,c=25</t>
  </si>
  <si>
    <t>cv=25</t>
  </si>
  <si>
    <r>
      <t>from</t>
    </r>
    <r>
      <rPr>
        <sz val="8"/>
        <color rgb="FF000000"/>
        <rFont val="Courier New"/>
        <family val="3"/>
      </rPr>
      <t xml:space="preserve"> sklearn.preprocessing </t>
    </r>
    <r>
      <rPr>
        <sz val="8"/>
        <color rgb="FFAF00DB"/>
        <rFont val="Courier New"/>
        <family val="3"/>
      </rPr>
      <t>import</t>
    </r>
    <r>
      <rPr>
        <sz val="8"/>
        <color rgb="FF000000"/>
        <rFont val="Courier New"/>
        <family val="3"/>
      </rPr>
      <t xml:space="preserve"> scale</t>
    </r>
  </si>
  <si>
    <t>        x_train = scale(x_train)</t>
  </si>
  <si>
    <t>        x_test=scale(x_test)</t>
  </si>
  <si>
    <r>
      <t>        param_grid = {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15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25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30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50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100</t>
    </r>
    <r>
      <rPr>
        <sz val="8"/>
        <color rgb="FF000000"/>
        <rFont val="Courier New"/>
        <family val="3"/>
      </rPr>
      <t xml:space="preserve">], </t>
    </r>
    <r>
      <rPr>
        <sz val="8"/>
        <color rgb="FFA31515"/>
        <rFont val="Courier New"/>
        <family val="3"/>
      </rPr>
      <t>'kernel'</t>
    </r>
    <r>
      <rPr>
        <sz val="8"/>
        <color rgb="FF000000"/>
        <rFont val="Courier New"/>
        <family val="3"/>
      </rPr>
      <t>: [</t>
    </r>
    <r>
      <rPr>
        <sz val="8"/>
        <color rgb="FFA31515"/>
        <rFont val="Courier New"/>
        <family val="3"/>
      </rPr>
      <t>'rbf'</t>
    </r>
    <r>
      <rPr>
        <sz val="8"/>
        <color rgb="FF000000"/>
        <rFont val="Courier New"/>
        <family val="3"/>
      </rPr>
      <t xml:space="preserve">]} </t>
    </r>
  </si>
  <si>
    <t>gamma =auto</t>
  </si>
  <si>
    <r>
      <t> </t>
    </r>
    <r>
      <rPr>
        <sz val="8"/>
        <color rgb="FFAF00DB"/>
        <rFont val="Courier New"/>
        <family val="3"/>
      </rPr>
      <t>from</t>
    </r>
    <r>
      <rPr>
        <sz val="8"/>
        <color rgb="FF000000"/>
        <rFont val="Courier New"/>
        <family val="3"/>
      </rPr>
      <t xml:space="preserve"> sklearn.preprocessing </t>
    </r>
    <r>
      <rPr>
        <sz val="8"/>
        <color rgb="FFAF00DB"/>
        <rFont val="Courier New"/>
        <family val="3"/>
      </rPr>
      <t>import</t>
    </r>
    <r>
      <rPr>
        <sz val="8"/>
        <color rgb="FF000000"/>
        <rFont val="Courier New"/>
        <family val="3"/>
      </rPr>
      <t xml:space="preserve"> scale</t>
    </r>
  </si>
  <si>
    <r>
      <t xml:space="preserve">        </t>
    </r>
    <r>
      <rPr>
        <sz val="8"/>
        <color rgb="FF008000"/>
        <rFont val="Courier New"/>
        <family val="3"/>
      </rPr>
      <t>#param_grid = {'C': [15,10,30,50,100],'kernel': ['rbf']} #for 0%  ,0.005,0.007,0.1</t>
    </r>
  </si>
  <si>
    <r>
      <t>        param_grid = {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 xml:space="preserve">], </t>
    </r>
    <r>
      <rPr>
        <sz val="8"/>
        <color rgb="FFA31515"/>
        <rFont val="Courier New"/>
        <family val="3"/>
      </rPr>
      <t>'gamma'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0.007</t>
    </r>
    <r>
      <rPr>
        <sz val="8"/>
        <color rgb="FF000000"/>
        <rFont val="Courier New"/>
        <family val="3"/>
      </rPr>
      <t>],</t>
    </r>
    <r>
      <rPr>
        <sz val="8"/>
        <color rgb="FFA31515"/>
        <rFont val="Courier New"/>
        <family val="3"/>
      </rPr>
      <t>'kernel'</t>
    </r>
    <r>
      <rPr>
        <sz val="8"/>
        <color rgb="FF000000"/>
        <rFont val="Courier New"/>
        <family val="3"/>
      </rPr>
      <t>: [</t>
    </r>
    <r>
      <rPr>
        <sz val="8"/>
        <color rgb="FFA31515"/>
        <rFont val="Courier New"/>
        <family val="3"/>
      </rPr>
      <t>'rbf'</t>
    </r>
    <r>
      <rPr>
        <sz val="8"/>
        <color rgb="FF000000"/>
        <rFont val="Courier New"/>
        <family val="3"/>
      </rPr>
      <t xml:space="preserve">]} </t>
    </r>
    <r>
      <rPr>
        <sz val="8"/>
        <color rgb="FF008000"/>
        <rFont val="Courier New"/>
        <family val="3"/>
      </rPr>
      <t># for 10%</t>
    </r>
  </si>
  <si>
    <r>
      <t xml:space="preserve">        </t>
    </r>
    <r>
      <rPr>
        <sz val="8"/>
        <color rgb="FF008000"/>
        <rFont val="Courier New"/>
        <family val="3"/>
      </rPr>
      <t># param_grid = {'C': [0.5,1,0.1], 'gamma': [0.01,0.001,0.005,0.007,0.05,0.07,1],'kernel': ['rbf']}</t>
    </r>
  </si>
  <si>
    <r>
      <t xml:space="preserve">        </t>
    </r>
    <r>
      <rPr>
        <sz val="8"/>
        <color rgb="FF008000"/>
        <rFont val="Courier New"/>
        <family val="3"/>
      </rPr>
      <t>#param_grid = {'C': [1,0.5,5], 'gamma': [0.005,0.007,0.001,0.01,0.05,0.7],'kernel': ['rbf']}</t>
    </r>
  </si>
  <si>
    <r>
      <t xml:space="preserve">        grid = GridSearchCV(SVC(), param_grid, verbose = </t>
    </r>
    <r>
      <rPr>
        <sz val="8"/>
        <color rgb="FF116644"/>
        <rFont val="Courier New"/>
        <family val="3"/>
      </rPr>
      <t>0</t>
    </r>
    <r>
      <rPr>
        <sz val="8"/>
        <color rgb="FF000000"/>
        <rFont val="Courier New"/>
        <family val="3"/>
      </rPr>
      <t>)</t>
    </r>
  </si>
  <si>
    <t>        grid.fit(x_train, y_train)</t>
  </si>
  <si>
    <t>        param=grid.best_params_</t>
  </si>
  <si>
    <r>
      <t>        C_best=param[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]</t>
    </r>
  </si>
  <si>
    <r>
      <t>        gamma_best=param[</t>
    </r>
    <r>
      <rPr>
        <sz val="8"/>
        <color rgb="FFA31515"/>
        <rFont val="Courier New"/>
        <family val="3"/>
      </rPr>
      <t>'gamma'</t>
    </r>
    <r>
      <rPr>
        <sz val="8"/>
        <color rgb="FF000000"/>
        <rFont val="Courier New"/>
        <family val="3"/>
      </rPr>
      <t>]</t>
    </r>
  </si>
  <si>
    <r>
      <t>        kernel_best=param[</t>
    </r>
    <r>
      <rPr>
        <sz val="8"/>
        <color rgb="FFA31515"/>
        <rFont val="Courier New"/>
        <family val="3"/>
      </rPr>
      <t>'kernel'</t>
    </r>
    <r>
      <rPr>
        <sz val="8"/>
        <color rgb="FF000000"/>
        <rFont val="Courier New"/>
        <family val="3"/>
      </rPr>
      <t>]</t>
    </r>
  </si>
  <si>
    <r>
      <t>        classifier =svm.SVC(kernel=kernel_best, gamma=gamma_best, C=C_best, random_state=</t>
    </r>
    <r>
      <rPr>
        <sz val="8"/>
        <color rgb="FF116644"/>
        <rFont val="Courier New"/>
        <family val="3"/>
      </rPr>
      <t>22</t>
    </r>
    <r>
      <rPr>
        <sz val="8"/>
        <color rgb="FF000000"/>
        <rFont val="Courier New"/>
        <family val="3"/>
      </rPr>
      <t>)</t>
    </r>
  </si>
  <si>
    <r>
      <t>from</t>
    </r>
    <r>
      <rPr>
        <sz val="8"/>
        <color rgb="FF000000"/>
        <rFont val="Courier New"/>
        <family val="3"/>
      </rPr>
      <t xml:space="preserve"> sklearn.preprocessing </t>
    </r>
    <r>
      <rPr>
        <sz val="8"/>
        <color rgb="FFAF00DB"/>
        <rFont val="Courier New"/>
        <family val="3"/>
      </rPr>
      <t>import</t>
    </r>
    <r>
      <rPr>
        <sz val="8"/>
        <color rgb="FF000000"/>
        <rFont val="Courier New"/>
        <family val="3"/>
      </rPr>
      <t xml:space="preserve"> StandardScaler</t>
    </r>
  </si>
  <si>
    <t>        sc = StandardScaler()</t>
  </si>
  <si>
    <t>        x_train = sc.fit_transform(x_train)</t>
  </si>
  <si>
    <t>        x_test=sc.fit_transform(x_test)</t>
  </si>
  <si>
    <r>
      <t xml:space="preserve">        </t>
    </r>
    <r>
      <rPr>
        <sz val="8"/>
        <color rgb="FF008000"/>
        <rFont val="Courier New"/>
        <family val="3"/>
      </rPr>
      <t># from sklearn.preprocessing import scale</t>
    </r>
  </si>
  <si>
    <r>
      <t xml:space="preserve">        </t>
    </r>
    <r>
      <rPr>
        <sz val="8"/>
        <color rgb="FF008000"/>
        <rFont val="Courier New"/>
        <family val="3"/>
      </rPr>
      <t># x_train = scale(x_train)</t>
    </r>
  </si>
  <si>
    <r>
      <t xml:space="preserve">        </t>
    </r>
    <r>
      <rPr>
        <sz val="8"/>
        <color rgb="FF008000"/>
        <rFont val="Courier New"/>
        <family val="3"/>
      </rPr>
      <t># x_test=scale(x_test)</t>
    </r>
  </si>
  <si>
    <r>
      <t>        param_grid = {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25</t>
    </r>
    <r>
      <rPr>
        <sz val="8"/>
        <color rgb="FF000000"/>
        <rFont val="Courier New"/>
        <family val="3"/>
      </rPr>
      <t xml:space="preserve">], </t>
    </r>
    <r>
      <rPr>
        <sz val="8"/>
        <color rgb="FFA31515"/>
        <rFont val="Courier New"/>
        <family val="3"/>
      </rPr>
      <t>'kernel'</t>
    </r>
    <r>
      <rPr>
        <sz val="8"/>
        <color rgb="FF000000"/>
        <rFont val="Courier New"/>
        <family val="3"/>
      </rPr>
      <t>: [</t>
    </r>
    <r>
      <rPr>
        <sz val="8"/>
        <color rgb="FFA31515"/>
        <rFont val="Courier New"/>
        <family val="3"/>
      </rPr>
      <t>'rbf'</t>
    </r>
    <r>
      <rPr>
        <sz val="8"/>
        <color rgb="FF000000"/>
        <rFont val="Courier New"/>
        <family val="3"/>
      </rPr>
      <t xml:space="preserve">]} </t>
    </r>
    <r>
      <rPr>
        <sz val="8"/>
        <color rgb="FF008000"/>
        <rFont val="Courier New"/>
        <family val="3"/>
      </rPr>
      <t>#,0.005,0.007,0.1</t>
    </r>
  </si>
  <si>
    <r>
      <t xml:space="preserve">        </t>
    </r>
    <r>
      <rPr>
        <sz val="8"/>
        <color rgb="FF008000"/>
        <rFont val="Courier New"/>
        <family val="3"/>
      </rPr>
      <t># #param_grid = {'C': [0.5,1,5], 'kernel': ['rbf']} #'gamma': [0.5,0.7,0.1,1,0.01],</t>
    </r>
  </si>
  <si>
    <r>
      <t xml:space="preserve">        </t>
    </r>
    <r>
      <rPr>
        <sz val="8"/>
        <color rgb="FF008000"/>
        <rFont val="Courier New"/>
        <family val="3"/>
      </rPr>
      <t># param_grid = {'C': [1,0.5,5,0.1], 'gamma': [0.05,0.7],'kernel': ['rbf']} # for 10%</t>
    </r>
  </si>
  <si>
    <r>
      <t xml:space="preserve">        </t>
    </r>
    <r>
      <rPr>
        <sz val="8"/>
        <color rgb="FF008000"/>
        <rFont val="Courier New"/>
        <family val="3"/>
      </rPr>
      <t># # #param_grid = {'C': [1,0.1,10], 'gamma': [0.01,0.001,0.005,0.007,0.05,0.07,0.5,0.7,1],'kernel': ['rbf']}</t>
    </r>
  </si>
  <si>
    <r>
      <t xml:space="preserve">        </t>
    </r>
    <r>
      <rPr>
        <sz val="8"/>
        <color rgb="FF008000"/>
        <rFont val="Courier New"/>
        <family val="3"/>
      </rPr>
      <t># # #param_grid = {'C': [10], 'gamma': [0.08,0.05,0.07,0.06,0.04],'kernel': ['rbf']}</t>
    </r>
  </si>
  <si>
    <r>
      <t xml:space="preserve">        grid = GridSearchCV(SVC(), param_grid, refit = </t>
    </r>
    <r>
      <rPr>
        <sz val="8"/>
        <color rgb="FF0000FF"/>
        <rFont val="Courier New"/>
        <family val="3"/>
      </rPr>
      <t>True</t>
    </r>
    <r>
      <rPr>
        <sz val="8"/>
        <color rgb="FF000000"/>
        <rFont val="Courier New"/>
        <family val="3"/>
      </rPr>
      <t xml:space="preserve">, verbose = </t>
    </r>
    <r>
      <rPr>
        <sz val="8"/>
        <color rgb="FF116644"/>
        <rFont val="Courier New"/>
        <family val="3"/>
      </rPr>
      <t>0</t>
    </r>
    <r>
      <rPr>
        <sz val="8"/>
        <color rgb="FF000000"/>
        <rFont val="Courier New"/>
        <family val="3"/>
      </rPr>
      <t>)</t>
    </r>
  </si>
  <si>
    <r>
      <t>        gamma_best=</t>
    </r>
    <r>
      <rPr>
        <sz val="8"/>
        <color rgb="FFA31515"/>
        <rFont val="Courier New"/>
        <family val="3"/>
      </rPr>
      <t>'auto'</t>
    </r>
  </si>
  <si>
    <t>3 class /8 features/ predict 9 am humidity</t>
  </si>
  <si>
    <r>
      <t> param_grid = {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10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50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100</t>
    </r>
    <r>
      <rPr>
        <sz val="8"/>
        <color rgb="FF000000"/>
        <rFont val="Courier New"/>
        <family val="3"/>
      </rPr>
      <t xml:space="preserve">], </t>
    </r>
  </si>
  <si>
    <t>gamma': [0.01,0.001,0.005,0.007,0.1]</t>
  </si>
  <si>
    <t>,'kernel': ['rbf']}</t>
  </si>
  <si>
    <r>
      <t>param_grid = {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50</t>
    </r>
    <r>
      <rPr>
        <sz val="8"/>
        <color rgb="FF000000"/>
        <rFont val="Courier New"/>
        <family val="3"/>
      </rPr>
      <t xml:space="preserve">], </t>
    </r>
    <r>
      <rPr>
        <sz val="8"/>
        <color rgb="FFA31515"/>
        <rFont val="Courier New"/>
        <family val="3"/>
      </rPr>
      <t>'kernel'</t>
    </r>
    <r>
      <rPr>
        <sz val="8"/>
        <color rgb="FF000000"/>
        <rFont val="Courier New"/>
        <family val="3"/>
      </rPr>
      <t>: [</t>
    </r>
    <r>
      <rPr>
        <sz val="8"/>
        <color rgb="FFA31515"/>
        <rFont val="Courier New"/>
        <family val="3"/>
      </rPr>
      <t>'rbf'</t>
    </r>
    <r>
      <rPr>
        <sz val="8"/>
        <color rgb="FF000000"/>
        <rFont val="Courier New"/>
        <family val="3"/>
      </rPr>
      <t>]}</t>
    </r>
  </si>
  <si>
    <r>
      <t>param_grid = {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100</t>
    </r>
    <r>
      <rPr>
        <sz val="8"/>
        <color rgb="FF000000"/>
        <rFont val="Courier New"/>
        <family val="3"/>
      </rPr>
      <t xml:space="preserve">], </t>
    </r>
    <r>
      <rPr>
        <sz val="8"/>
        <color rgb="FFA31515"/>
        <rFont val="Courier New"/>
        <family val="3"/>
      </rPr>
      <t>'kernel'</t>
    </r>
    <r>
      <rPr>
        <sz val="8"/>
        <color rgb="FF000000"/>
        <rFont val="Courier New"/>
        <family val="3"/>
      </rPr>
      <t>: [</t>
    </r>
    <r>
      <rPr>
        <sz val="8"/>
        <color rgb="FFA31515"/>
        <rFont val="Courier New"/>
        <family val="3"/>
      </rPr>
      <t>'rbf'</t>
    </r>
    <r>
      <rPr>
        <sz val="8"/>
        <color rgb="FF000000"/>
        <rFont val="Courier New"/>
        <family val="3"/>
      </rPr>
      <t>]}</t>
    </r>
  </si>
  <si>
    <r>
      <t>param_grid = {</t>
    </r>
    <r>
      <rPr>
        <sz val="8"/>
        <color rgb="FFA31515"/>
        <rFont val="Courier New"/>
        <family val="3"/>
      </rPr>
      <t>'C'</t>
    </r>
    <r>
      <rPr>
        <sz val="8"/>
        <color rgb="FF000000"/>
        <rFont val="Courier New"/>
        <family val="3"/>
      </rPr>
      <t>: [</t>
    </r>
    <r>
      <rPr>
        <sz val="8"/>
        <color rgb="FF116644"/>
        <rFont val="Courier New"/>
        <family val="3"/>
      </rPr>
      <t>100</t>
    </r>
    <r>
      <rPr>
        <sz val="8"/>
        <color rgb="FF000000"/>
        <rFont val="Courier New"/>
        <family val="3"/>
      </rPr>
      <t>,</t>
    </r>
    <r>
      <rPr>
        <sz val="8"/>
        <color rgb="FF116644"/>
        <rFont val="Courier New"/>
        <family val="3"/>
      </rPr>
      <t>1000</t>
    </r>
    <r>
      <rPr>
        <sz val="8"/>
        <color rgb="FF000000"/>
        <rFont val="Courier New"/>
        <family val="3"/>
      </rPr>
      <t xml:space="preserve">], </t>
    </r>
    <r>
      <rPr>
        <sz val="8"/>
        <color rgb="FFA31515"/>
        <rFont val="Courier New"/>
        <family val="3"/>
      </rPr>
      <t>'kernel'</t>
    </r>
    <r>
      <rPr>
        <sz val="8"/>
        <color rgb="FF000000"/>
        <rFont val="Courier New"/>
        <family val="3"/>
      </rPr>
      <t>: [</t>
    </r>
    <r>
      <rPr>
        <sz val="8"/>
        <color rgb="FFA31515"/>
        <rFont val="Courier New"/>
        <family val="3"/>
      </rPr>
      <t>'rbf'</t>
    </r>
    <r>
      <rPr>
        <sz val="8"/>
        <color rgb="FF000000"/>
        <rFont val="Courier New"/>
        <family val="3"/>
      </rPr>
      <t>]}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</si>
</sst>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color rgb="FFA31515"/>
      <name val="Courier New"/>
      <family val="3"/>
    </font>
    <font>
      <sz val="8"/>
      <color rgb="FF098156"/>
      <name val="Courier New"/>
      <family val="3"/>
    </font>
    <font>
      <sz val="8"/>
      <color rgb="FF116644"/>
      <name val="Courier New"/>
      <family val="3"/>
    </font>
    <font>
      <b/>
      <sz val="11"/>
      <color rgb="FFFF0000"/>
      <name val="Calibri"/>
      <family val="2"/>
      <scheme val="minor"/>
    </font>
    <font>
      <sz val="8"/>
      <color rgb="FFAF00DB"/>
      <name val="Courier New"/>
      <family val="3"/>
    </font>
    <font>
      <sz val="8"/>
      <color rgb="FF008000"/>
      <name val="Courier New"/>
      <family val="3"/>
    </font>
    <font>
      <sz val="8"/>
      <color rgb="FF0000FF"/>
      <name val="Courier New"/>
      <family val="3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7F7F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15" borderId="24" xfId="0" applyFont="1" applyFill="1" applyBorder="1" applyAlignment="1">
      <alignment vertical="center"/>
    </xf>
    <xf numFmtId="0" fontId="8" fillId="0" borderId="5" xfId="0" applyFont="1" applyBorder="1"/>
    <xf numFmtId="0" fontId="4" fillId="15" borderId="25" xfId="0" applyFont="1" applyFill="1" applyBorder="1" applyAlignment="1">
      <alignment vertical="center"/>
    </xf>
    <xf numFmtId="0" fontId="0" fillId="0" borderId="17" xfId="0" applyBorder="1"/>
    <xf numFmtId="0" fontId="9" fillId="0" borderId="0" xfId="0" applyFont="1"/>
    <xf numFmtId="0" fontId="0" fillId="0" borderId="4" xfId="0" applyBorder="1"/>
    <xf numFmtId="0" fontId="0" fillId="0" borderId="6" xfId="0" applyBorder="1"/>
    <xf numFmtId="164" fontId="0" fillId="0" borderId="0" xfId="0" applyNumberFormat="1"/>
    <xf numFmtId="164" fontId="9" fillId="0" borderId="0" xfId="0" applyNumberFormat="1" applyFont="1"/>
    <xf numFmtId="0" fontId="0" fillId="17" borderId="0" xfId="0" applyFill="1"/>
    <xf numFmtId="0" fontId="6" fillId="17" borderId="21" xfId="0" applyFont="1" applyFill="1" applyBorder="1" applyAlignment="1">
      <alignment vertical="center"/>
    </xf>
    <xf numFmtId="0" fontId="6" fillId="17" borderId="22" xfId="0" applyFont="1" applyFill="1" applyBorder="1" applyAlignment="1">
      <alignment vertical="center"/>
    </xf>
    <xf numFmtId="164" fontId="0" fillId="17" borderId="0" xfId="0" applyNumberFormat="1" applyFill="1"/>
    <xf numFmtId="164" fontId="9" fillId="17" borderId="0" xfId="0" applyNumberFormat="1" applyFont="1" applyFill="1"/>
    <xf numFmtId="0" fontId="4" fillId="17" borderId="4" xfId="0" applyFont="1" applyFill="1" applyBorder="1" applyAlignment="1">
      <alignment vertical="center"/>
    </xf>
    <xf numFmtId="0" fontId="0" fillId="17" borderId="4" xfId="0" applyFill="1" applyBorder="1"/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17" borderId="10" xfId="0" applyNumberFormat="1" applyFill="1" applyBorder="1" applyAlignment="1">
      <alignment vertical="center"/>
    </xf>
    <xf numFmtId="2" fontId="0" fillId="17" borderId="11" xfId="0" applyNumberFormat="1" applyFill="1" applyBorder="1" applyAlignment="1">
      <alignment vertical="center"/>
    </xf>
    <xf numFmtId="2" fontId="0" fillId="0" borderId="13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17" borderId="13" xfId="0" applyNumberFormat="1" applyFill="1" applyBorder="1" applyAlignment="1">
      <alignment vertical="center"/>
    </xf>
    <xf numFmtId="2" fontId="0" fillId="17" borderId="14" xfId="0" applyNumberFormat="1" applyFill="1" applyBorder="1" applyAlignment="1">
      <alignment vertical="center"/>
    </xf>
    <xf numFmtId="2" fontId="0" fillId="0" borderId="0" xfId="0" applyNumberFormat="1"/>
    <xf numFmtId="2" fontId="0" fillId="17" borderId="0" xfId="0" applyNumberFormat="1" applyFill="1"/>
    <xf numFmtId="2" fontId="0" fillId="0" borderId="21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11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164" fontId="0" fillId="17" borderId="4" xfId="0" applyNumberFormat="1" applyFill="1" applyBorder="1" applyAlignment="1">
      <alignment horizontal="center"/>
    </xf>
    <xf numFmtId="164" fontId="0" fillId="17" borderId="6" xfId="0" applyNumberFormat="1" applyFill="1" applyBorder="1" applyAlignment="1">
      <alignment horizontal="center"/>
    </xf>
    <xf numFmtId="164" fontId="10" fillId="17" borderId="4" xfId="0" applyNumberFormat="1" applyFont="1" applyFill="1" applyBorder="1" applyAlignment="1">
      <alignment horizontal="center"/>
    </xf>
    <xf numFmtId="164" fontId="10" fillId="17" borderId="6" xfId="0" applyNumberFormat="1" applyFont="1" applyFill="1" applyBorder="1" applyAlignment="1">
      <alignment horizont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23" xfId="0" applyFont="1" applyFill="1" applyBorder="1" applyAlignment="1">
      <alignment horizontal="center" vertical="center" wrapText="1"/>
    </xf>
    <xf numFmtId="2" fontId="0" fillId="17" borderId="17" xfId="0" applyNumberFormat="1" applyFill="1" applyBorder="1" applyAlignment="1">
      <alignment horizontal="center" vertical="center"/>
    </xf>
    <xf numFmtId="2" fontId="0" fillId="17" borderId="19" xfId="0" applyNumberFormat="1" applyFill="1" applyBorder="1" applyAlignment="1">
      <alignment horizontal="center" vertical="center"/>
    </xf>
    <xf numFmtId="2" fontId="0" fillId="17" borderId="5" xfId="0" applyNumberFormat="1" applyFill="1" applyBorder="1" applyAlignment="1">
      <alignment horizontal="center" vertical="center"/>
    </xf>
    <xf numFmtId="2" fontId="0" fillId="17" borderId="7" xfId="0" applyNumberFormat="1" applyFill="1" applyBorder="1" applyAlignment="1">
      <alignment horizontal="center" vertical="center"/>
    </xf>
    <xf numFmtId="9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4" fillId="16" borderId="23" xfId="0" applyFont="1" applyFill="1" applyBorder="1" applyAlignment="1">
      <alignment horizontal="center"/>
    </xf>
    <xf numFmtId="0" fontId="4" fillId="0" borderId="9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14" borderId="2" xfId="0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4" fillId="11" borderId="9" xfId="0" applyFont="1" applyFill="1" applyBorder="1" applyAlignment="1">
      <alignment vertical="center"/>
    </xf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4" fillId="11" borderId="12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23" xfId="0" applyBorder="1" applyAlignment="1">
      <alignment horizontal="center"/>
    </xf>
    <xf numFmtId="0" fontId="4" fillId="0" borderId="30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14" borderId="4" xfId="0" applyFont="1" applyFill="1" applyBorder="1" applyAlignment="1">
      <alignment vertical="center" wrapText="1"/>
    </xf>
    <xf numFmtId="0" fontId="4" fillId="14" borderId="23" xfId="0" applyFont="1" applyFill="1" applyBorder="1" applyAlignment="1">
      <alignment vertical="center" wrapText="1"/>
    </xf>
    <xf numFmtId="0" fontId="4" fillId="14" borderId="6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37" xfId="0" applyNumberFormat="1" applyBorder="1" applyAlignment="1">
      <alignment vertical="center"/>
    </xf>
    <xf numFmtId="2" fontId="0" fillId="0" borderId="38" xfId="0" applyNumberFormat="1" applyBorder="1" applyAlignment="1">
      <alignment vertical="center"/>
    </xf>
    <xf numFmtId="0" fontId="0" fillId="0" borderId="4" xfId="0" applyBorder="1" applyAlignment="1"/>
    <xf numFmtId="0" fontId="0" fillId="0" borderId="23" xfId="0" applyBorder="1" applyAlignment="1"/>
    <xf numFmtId="0" fontId="0" fillId="11" borderId="4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2" fontId="0" fillId="4" borderId="9" xfId="0" applyNumberFormat="1" applyFill="1" applyBorder="1" applyAlignment="1">
      <alignment vertical="center"/>
    </xf>
    <xf numFmtId="2" fontId="0" fillId="4" borderId="10" xfId="0" applyNumberFormat="1" applyFill="1" applyBorder="1" applyAlignment="1">
      <alignment vertical="center"/>
    </xf>
    <xf numFmtId="2" fontId="0" fillId="4" borderId="11" xfId="0" applyNumberFormat="1" applyFill="1" applyBorder="1" applyAlignment="1">
      <alignment vertical="center"/>
    </xf>
    <xf numFmtId="2" fontId="0" fillId="4" borderId="21" xfId="0" applyNumberFormat="1" applyFill="1" applyBorder="1" applyAlignment="1">
      <alignment vertical="center"/>
    </xf>
    <xf numFmtId="2" fontId="0" fillId="4" borderId="20" xfId="0" applyNumberFormat="1" applyFill="1" applyBorder="1" applyAlignment="1">
      <alignment vertical="center"/>
    </xf>
    <xf numFmtId="2" fontId="0" fillId="4" borderId="22" xfId="0" applyNumberFormat="1" applyFill="1" applyBorder="1" applyAlignment="1">
      <alignment vertical="center"/>
    </xf>
    <xf numFmtId="2" fontId="0" fillId="4" borderId="12" xfId="0" applyNumberFormat="1" applyFill="1" applyBorder="1" applyAlignment="1">
      <alignment vertical="center"/>
    </xf>
    <xf numFmtId="2" fontId="0" fillId="4" borderId="13" xfId="0" applyNumberFormat="1" applyFill="1" applyBorder="1" applyAlignment="1">
      <alignment vertical="center"/>
    </xf>
    <xf numFmtId="2" fontId="0" fillId="4" borderId="14" xfId="0" applyNumberFormat="1" applyFill="1" applyBorder="1" applyAlignment="1">
      <alignment vertical="center"/>
    </xf>
    <xf numFmtId="2" fontId="0" fillId="3" borderId="9" xfId="0" applyNumberFormat="1" applyFill="1" applyBorder="1" applyAlignment="1">
      <alignment vertical="center"/>
    </xf>
    <xf numFmtId="2" fontId="0" fillId="3" borderId="10" xfId="0" applyNumberFormat="1" applyFill="1" applyBorder="1" applyAlignment="1">
      <alignment vertical="center"/>
    </xf>
    <xf numFmtId="2" fontId="0" fillId="3" borderId="11" xfId="0" applyNumberFormat="1" applyFill="1" applyBorder="1" applyAlignment="1">
      <alignment vertical="center"/>
    </xf>
    <xf numFmtId="2" fontId="0" fillId="3" borderId="34" xfId="0" applyNumberFormat="1" applyFill="1" applyBorder="1" applyAlignment="1">
      <alignment vertical="center"/>
    </xf>
    <xf numFmtId="2" fontId="0" fillId="3" borderId="21" xfId="0" applyNumberFormat="1" applyFill="1" applyBorder="1" applyAlignment="1">
      <alignment vertical="center"/>
    </xf>
    <xf numFmtId="2" fontId="0" fillId="3" borderId="20" xfId="0" applyNumberFormat="1" applyFill="1" applyBorder="1" applyAlignment="1">
      <alignment vertical="center"/>
    </xf>
    <xf numFmtId="2" fontId="0" fillId="3" borderId="22" xfId="0" applyNumberFormat="1" applyFill="1" applyBorder="1" applyAlignment="1">
      <alignment vertical="center"/>
    </xf>
    <xf numFmtId="2" fontId="0" fillId="3" borderId="35" xfId="0" applyNumberFormat="1" applyFill="1" applyBorder="1" applyAlignment="1">
      <alignment vertical="center"/>
    </xf>
    <xf numFmtId="2" fontId="0" fillId="3" borderId="12" xfId="0" applyNumberFormat="1" applyFill="1" applyBorder="1" applyAlignment="1">
      <alignment vertical="center"/>
    </xf>
    <xf numFmtId="2" fontId="0" fillId="3" borderId="13" xfId="0" applyNumberFormat="1" applyFill="1" applyBorder="1" applyAlignment="1">
      <alignment vertical="center"/>
    </xf>
    <xf numFmtId="2" fontId="0" fillId="3" borderId="14" xfId="0" applyNumberFormat="1" applyFill="1" applyBorder="1" applyAlignment="1">
      <alignment vertical="center"/>
    </xf>
    <xf numFmtId="2" fontId="0" fillId="3" borderId="36" xfId="0" applyNumberFormat="1" applyFill="1" applyBorder="1" applyAlignment="1">
      <alignment vertical="center"/>
    </xf>
    <xf numFmtId="2" fontId="0" fillId="18" borderId="31" xfId="0" applyNumberFormat="1" applyFill="1" applyBorder="1" applyAlignment="1">
      <alignment vertical="center"/>
    </xf>
    <xf numFmtId="2" fontId="0" fillId="18" borderId="10" xfId="0" applyNumberFormat="1" applyFill="1" applyBorder="1" applyAlignment="1">
      <alignment vertical="center"/>
    </xf>
    <xf numFmtId="2" fontId="0" fillId="18" borderId="11" xfId="0" applyNumberFormat="1" applyFill="1" applyBorder="1" applyAlignment="1">
      <alignment vertical="center"/>
    </xf>
    <xf numFmtId="2" fontId="0" fillId="18" borderId="9" xfId="0" applyNumberFormat="1" applyFill="1" applyBorder="1" applyAlignment="1">
      <alignment vertical="center"/>
    </xf>
    <xf numFmtId="2" fontId="0" fillId="18" borderId="32" xfId="0" applyNumberFormat="1" applyFill="1" applyBorder="1" applyAlignment="1">
      <alignment vertical="center"/>
    </xf>
    <xf numFmtId="2" fontId="0" fillId="18" borderId="20" xfId="0" applyNumberFormat="1" applyFill="1" applyBorder="1" applyAlignment="1">
      <alignment vertical="center"/>
    </xf>
    <xf numFmtId="2" fontId="0" fillId="18" borderId="22" xfId="0" applyNumberFormat="1" applyFill="1" applyBorder="1" applyAlignment="1">
      <alignment vertical="center"/>
    </xf>
    <xf numFmtId="2" fontId="0" fillId="18" borderId="21" xfId="0" applyNumberFormat="1" applyFill="1" applyBorder="1" applyAlignment="1">
      <alignment vertical="center"/>
    </xf>
    <xf numFmtId="2" fontId="0" fillId="18" borderId="33" xfId="0" applyNumberFormat="1" applyFill="1" applyBorder="1" applyAlignment="1">
      <alignment vertical="center"/>
    </xf>
    <xf numFmtId="2" fontId="0" fillId="18" borderId="13" xfId="0" applyNumberFormat="1" applyFill="1" applyBorder="1" applyAlignment="1">
      <alignment vertical="center"/>
    </xf>
    <xf numFmtId="2" fontId="0" fillId="18" borderId="14" xfId="0" applyNumberFormat="1" applyFill="1" applyBorder="1" applyAlignment="1">
      <alignment vertical="center"/>
    </xf>
    <xf numFmtId="2" fontId="0" fillId="18" borderId="12" xfId="0" applyNumberFormat="1" applyFill="1" applyBorder="1" applyAlignment="1">
      <alignment vertical="center"/>
    </xf>
    <xf numFmtId="2" fontId="0" fillId="5" borderId="9" xfId="0" applyNumberFormat="1" applyFill="1" applyBorder="1" applyAlignment="1">
      <alignment vertical="center"/>
    </xf>
    <xf numFmtId="2" fontId="0" fillId="5" borderId="10" xfId="0" applyNumberFormat="1" applyFill="1" applyBorder="1" applyAlignment="1">
      <alignment vertical="center"/>
    </xf>
    <xf numFmtId="2" fontId="0" fillId="5" borderId="11" xfId="0" applyNumberFormat="1" applyFill="1" applyBorder="1" applyAlignment="1">
      <alignment vertical="center"/>
    </xf>
    <xf numFmtId="2" fontId="0" fillId="5" borderId="21" xfId="0" applyNumberFormat="1" applyFill="1" applyBorder="1" applyAlignment="1">
      <alignment vertical="center"/>
    </xf>
    <xf numFmtId="2" fontId="0" fillId="5" borderId="20" xfId="0" applyNumberFormat="1" applyFill="1" applyBorder="1" applyAlignment="1">
      <alignment vertical="center"/>
    </xf>
    <xf numFmtId="2" fontId="0" fillId="5" borderId="22" xfId="0" applyNumberFormat="1" applyFill="1" applyBorder="1" applyAlignment="1">
      <alignment vertical="center"/>
    </xf>
    <xf numFmtId="2" fontId="0" fillId="5" borderId="12" xfId="0" applyNumberFormat="1" applyFill="1" applyBorder="1" applyAlignment="1">
      <alignment vertical="center"/>
    </xf>
    <xf numFmtId="2" fontId="0" fillId="5" borderId="13" xfId="0" applyNumberFormat="1" applyFill="1" applyBorder="1" applyAlignment="1">
      <alignment vertical="center"/>
    </xf>
    <xf numFmtId="2" fontId="0" fillId="5" borderId="14" xfId="0" applyNumberFormat="1" applyFill="1" applyBorder="1" applyAlignment="1">
      <alignment vertical="center"/>
    </xf>
    <xf numFmtId="2" fontId="0" fillId="5" borderId="0" xfId="0" applyNumberFormat="1" applyFill="1"/>
    <xf numFmtId="2" fontId="0" fillId="0" borderId="39" xfId="0" applyNumberFormat="1" applyBorder="1" applyAlignment="1">
      <alignment vertical="center"/>
    </xf>
    <xf numFmtId="2" fontId="0" fillId="0" borderId="40" xfId="0" applyNumberFormat="1" applyBorder="1" applyAlignment="1">
      <alignment vertical="center"/>
    </xf>
    <xf numFmtId="0" fontId="15" fillId="0" borderId="4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2" fontId="4" fillId="0" borderId="31" xfId="0" applyNumberFormat="1" applyFont="1" applyFill="1" applyBorder="1" applyAlignment="1">
      <alignment vertical="center"/>
    </xf>
    <xf numFmtId="2" fontId="0" fillId="0" borderId="10" xfId="0" applyNumberFormat="1" applyFill="1" applyBorder="1" applyAlignment="1">
      <alignment vertical="center"/>
    </xf>
    <xf numFmtId="2" fontId="0" fillId="0" borderId="11" xfId="0" applyNumberFormat="1" applyFill="1" applyBorder="1" applyAlignment="1">
      <alignment vertical="center"/>
    </xf>
    <xf numFmtId="2" fontId="4" fillId="0" borderId="9" xfId="0" applyNumberFormat="1" applyFont="1" applyFill="1" applyBorder="1" applyAlignment="1">
      <alignment vertical="center"/>
    </xf>
    <xf numFmtId="2" fontId="0" fillId="0" borderId="32" xfId="0" applyNumberFormat="1" applyFill="1" applyBorder="1" applyAlignment="1">
      <alignment vertical="center"/>
    </xf>
    <xf numFmtId="2" fontId="0" fillId="0" borderId="20" xfId="0" applyNumberFormat="1" applyFill="1" applyBorder="1" applyAlignment="1">
      <alignment vertical="center"/>
    </xf>
    <xf numFmtId="2" fontId="0" fillId="0" borderId="22" xfId="0" applyNumberFormat="1" applyFill="1" applyBorder="1" applyAlignment="1">
      <alignment vertical="center"/>
    </xf>
    <xf numFmtId="2" fontId="0" fillId="0" borderId="21" xfId="0" applyNumberFormat="1" applyFill="1" applyBorder="1" applyAlignment="1">
      <alignment vertical="center"/>
    </xf>
    <xf numFmtId="2" fontId="0" fillId="0" borderId="33" xfId="0" applyNumberFormat="1" applyFill="1" applyBorder="1" applyAlignment="1">
      <alignment vertical="center"/>
    </xf>
    <xf numFmtId="2" fontId="0" fillId="0" borderId="13" xfId="0" applyNumberFormat="1" applyFill="1" applyBorder="1" applyAlignment="1">
      <alignment vertical="center"/>
    </xf>
    <xf numFmtId="2" fontId="0" fillId="0" borderId="14" xfId="0" applyNumberFormat="1" applyFill="1" applyBorder="1" applyAlignment="1">
      <alignment vertical="center"/>
    </xf>
    <xf numFmtId="2" fontId="0" fillId="0" borderId="12" xfId="0" applyNumberFormat="1" applyFill="1" applyBorder="1" applyAlignment="1">
      <alignment vertical="center"/>
    </xf>
    <xf numFmtId="2" fontId="4" fillId="0" borderId="14" xfId="0" applyNumberFormat="1" applyFont="1" applyFill="1" applyBorder="1" applyAlignment="1">
      <alignment vertical="center"/>
    </xf>
    <xf numFmtId="2" fontId="0" fillId="0" borderId="34" xfId="0" applyNumberFormat="1" applyFill="1" applyBorder="1" applyAlignment="1">
      <alignment vertical="center"/>
    </xf>
    <xf numFmtId="2" fontId="0" fillId="0" borderId="35" xfId="0" applyNumberFormat="1" applyFill="1" applyBorder="1" applyAlignment="1">
      <alignment vertical="center"/>
    </xf>
    <xf numFmtId="2" fontId="0" fillId="0" borderId="36" xfId="0" applyNumberFormat="1" applyFill="1" applyBorder="1" applyAlignment="1">
      <alignment vertical="center"/>
    </xf>
    <xf numFmtId="2" fontId="0" fillId="0" borderId="9" xfId="0" applyNumberFormat="1" applyFill="1" applyBorder="1" applyAlignment="1">
      <alignment vertical="center"/>
    </xf>
    <xf numFmtId="0" fontId="16" fillId="0" borderId="0" xfId="0" applyFont="1" applyAlignment="1">
      <alignment vertical="center"/>
    </xf>
    <xf numFmtId="0" fontId="0" fillId="19" borderId="0" xfId="0" applyFill="1" applyAlignment="1">
      <alignment vertical="center"/>
    </xf>
    <xf numFmtId="0" fontId="15" fillId="0" borderId="0" xfId="0" applyFont="1" applyBorder="1" applyAlignment="1"/>
    <xf numFmtId="9" fontId="0" fillId="0" borderId="23" xfId="0" applyNumberFormat="1" applyBorder="1" applyAlignment="1"/>
    <xf numFmtId="9" fontId="0" fillId="0" borderId="23" xfId="0" applyNumberFormat="1" applyBorder="1" applyAlignment="1">
      <alignment horizontal="center"/>
    </xf>
    <xf numFmtId="2" fontId="15" fillId="0" borderId="21" xfId="0" applyNumberFormat="1" applyFont="1" applyBorder="1" applyAlignment="1">
      <alignment vertical="center"/>
    </xf>
    <xf numFmtId="2" fontId="15" fillId="0" borderId="22" xfId="0" applyNumberFormat="1" applyFont="1" applyBorder="1" applyAlignment="1">
      <alignment vertical="center"/>
    </xf>
    <xf numFmtId="2" fontId="19" fillId="0" borderId="21" xfId="0" applyNumberFormat="1" applyFont="1" applyBorder="1" applyAlignment="1">
      <alignment vertical="center"/>
    </xf>
    <xf numFmtId="2" fontId="19" fillId="0" borderId="22" xfId="0" applyNumberFormat="1" applyFont="1" applyBorder="1" applyAlignment="1">
      <alignment vertical="center"/>
    </xf>
    <xf numFmtId="2" fontId="20" fillId="0" borderId="21" xfId="0" applyNumberFormat="1" applyFont="1" applyBorder="1" applyAlignment="1">
      <alignment vertical="center"/>
    </xf>
    <xf numFmtId="2" fontId="20" fillId="0" borderId="22" xfId="0" applyNumberFormat="1" applyFont="1" applyBorder="1" applyAlignment="1">
      <alignment vertical="center"/>
    </xf>
    <xf numFmtId="9" fontId="4" fillId="16" borderId="4" xfId="0" applyNumberFormat="1" applyFon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11" fillId="0" borderId="0" xfId="0" quotePrefix="1" applyFont="1" applyAlignment="1">
      <alignment vertical="center"/>
    </xf>
    <xf numFmtId="2" fontId="0" fillId="0" borderId="9" xfId="0" applyNumberFormat="1" applyFont="1" applyFill="1" applyBorder="1" applyAlignment="1">
      <alignment vertical="center"/>
    </xf>
    <xf numFmtId="2" fontId="0" fillId="0" borderId="10" xfId="0" applyNumberFormat="1" applyFont="1" applyFill="1" applyBorder="1" applyAlignment="1">
      <alignment vertical="center"/>
    </xf>
    <xf numFmtId="2" fontId="0" fillId="0" borderId="11" xfId="0" applyNumberFormat="1" applyFont="1" applyFill="1" applyBorder="1" applyAlignment="1">
      <alignment vertical="center"/>
    </xf>
    <xf numFmtId="2" fontId="0" fillId="0" borderId="34" xfId="0" applyNumberFormat="1" applyFont="1" applyFill="1" applyBorder="1" applyAlignment="1">
      <alignment vertical="center"/>
    </xf>
    <xf numFmtId="2" fontId="0" fillId="0" borderId="31" xfId="0" applyNumberFormat="1" applyFont="1" applyFill="1" applyBorder="1" applyAlignment="1">
      <alignment vertical="center"/>
    </xf>
    <xf numFmtId="2" fontId="0" fillId="0" borderId="21" xfId="0" applyNumberFormat="1" applyFont="1" applyFill="1" applyBorder="1" applyAlignment="1">
      <alignment vertical="center"/>
    </xf>
    <xf numFmtId="2" fontId="0" fillId="0" borderId="20" xfId="0" applyNumberFormat="1" applyFont="1" applyFill="1" applyBorder="1" applyAlignment="1">
      <alignment vertical="center"/>
    </xf>
    <xf numFmtId="2" fontId="0" fillId="0" borderId="22" xfId="0" applyNumberFormat="1" applyFont="1" applyFill="1" applyBorder="1" applyAlignment="1">
      <alignment vertical="center"/>
    </xf>
    <xf numFmtId="2" fontId="0" fillId="0" borderId="35" xfId="0" applyNumberFormat="1" applyFont="1" applyFill="1" applyBorder="1" applyAlignment="1">
      <alignment vertical="center"/>
    </xf>
    <xf numFmtId="2" fontId="0" fillId="0" borderId="32" xfId="0" applyNumberFormat="1" applyFont="1" applyFill="1" applyBorder="1" applyAlignment="1">
      <alignment vertical="center"/>
    </xf>
    <xf numFmtId="2" fontId="0" fillId="0" borderId="12" xfId="0" applyNumberFormat="1" applyFont="1" applyFill="1" applyBorder="1" applyAlignment="1">
      <alignment vertical="center"/>
    </xf>
    <xf numFmtId="2" fontId="0" fillId="0" borderId="13" xfId="0" applyNumberFormat="1" applyFont="1" applyFill="1" applyBorder="1" applyAlignment="1">
      <alignment vertical="center"/>
    </xf>
    <xf numFmtId="2" fontId="0" fillId="0" borderId="14" xfId="0" applyNumberFormat="1" applyFont="1" applyFill="1" applyBorder="1" applyAlignment="1">
      <alignment vertical="center"/>
    </xf>
    <xf numFmtId="2" fontId="0" fillId="0" borderId="36" xfId="0" applyNumberFormat="1" applyFont="1" applyFill="1" applyBorder="1" applyAlignment="1">
      <alignment vertical="center"/>
    </xf>
    <xf numFmtId="2" fontId="0" fillId="0" borderId="33" xfId="0" applyNumberFormat="1" applyFont="1" applyFill="1" applyBorder="1" applyAlignment="1">
      <alignment vertic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3">
    <cfRule type="top10" dxfId="59" priority="10" bottom="1" rank="1"/>
    <cfRule type="expression" priority="11">
      <formula>"min"</formula>
    </cfRule>
  </conditionalFormatting>
  <conditionalFormatting sqref="M3:T10">
    <cfRule type="cellIs" dxfId="58" priority="12" operator="lessThan">
      <formula>$U3</formula>
    </cfRule>
  </conditionalFormatting>
  <conditionalFormatting sqref="M4:T10">
    <cfRule type="top10" dxfId="57" priority="9" bottom="1" rank="1"/>
  </conditionalFormatting>
  <conditionalFormatting sqref="M5:T5">
    <cfRule type="top10" dxfId="56" priority="8" bottom="1" rank="1"/>
  </conditionalFormatting>
  <conditionalFormatting sqref="M6:T6">
    <cfRule type="top10" dxfId="55" priority="7" bottom="1" rank="1"/>
  </conditionalFormatting>
  <conditionalFormatting sqref="M7:T7">
    <cfRule type="top10" dxfId="54" priority="6" bottom="1" rank="1"/>
  </conditionalFormatting>
  <conditionalFormatting sqref="M8:T8">
    <cfRule type="top10" dxfId="53" priority="5" bottom="1" rank="1"/>
  </conditionalFormatting>
  <conditionalFormatting sqref="M9:T9">
    <cfRule type="top10" dxfId="52" priority="4" bottom="1" rank="1"/>
  </conditionalFormatting>
  <conditionalFormatting sqref="M10:T10">
    <cfRule type="top10" dxfId="51" priority="3" bottom="1" rank="1"/>
  </conditionalFormatting>
  <conditionalFormatting sqref="W12:AD12">
    <cfRule type="top10" dxfId="50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3">
    <cfRule type="top10" dxfId="29" priority="10" bottom="1" rank="1"/>
    <cfRule type="expression" priority="11">
      <formula>"min"</formula>
    </cfRule>
  </conditionalFormatting>
  <conditionalFormatting sqref="M3:T10">
    <cfRule type="cellIs" dxfId="28" priority="12" operator="lessThan">
      <formula>$U3</formula>
    </cfRule>
  </conditionalFormatting>
  <conditionalFormatting sqref="M4:T10">
    <cfRule type="top10" dxfId="27" priority="9" bottom="1" rank="1"/>
  </conditionalFormatting>
  <conditionalFormatting sqref="M5:T5">
    <cfRule type="top10" dxfId="26" priority="8" bottom="1" rank="1"/>
  </conditionalFormatting>
  <conditionalFormatting sqref="M6:T6">
    <cfRule type="top10" dxfId="25" priority="7" bottom="1" rank="1"/>
  </conditionalFormatting>
  <conditionalFormatting sqref="M7:T7">
    <cfRule type="top10" dxfId="24" priority="6" bottom="1" rank="1"/>
  </conditionalFormatting>
  <conditionalFormatting sqref="M8:T8">
    <cfRule type="top10" dxfId="23" priority="5" bottom="1" rank="1"/>
  </conditionalFormatting>
  <conditionalFormatting sqref="M9:T9">
    <cfRule type="top10" dxfId="22" priority="4" bottom="1" rank="1"/>
  </conditionalFormatting>
  <conditionalFormatting sqref="M10:T10">
    <cfRule type="top10" dxfId="21" priority="3" bottom="1" rank="1"/>
  </conditionalFormatting>
  <conditionalFormatting sqref="W12:AD12">
    <cfRule type="top10" dxfId="20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topLeftCell="A2" workbookViewId="0">
      <selection activeCell="J21" sqref="J21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22" t="s">
        <v>43</v>
      </c>
      <c r="E2" s="123"/>
      <c r="F2" s="50"/>
      <c r="J2" s="122" t="s">
        <v>44</v>
      </c>
      <c r="K2" s="123"/>
    </row>
    <row r="3" spans="2:12" ht="14.55" customHeight="1">
      <c r="D3" s="124" t="s">
        <v>45</v>
      </c>
      <c r="E3" s="125"/>
      <c r="F3" s="51"/>
      <c r="J3" s="124" t="s">
        <v>45</v>
      </c>
      <c r="K3" s="125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18" t="b">
        <v>1</v>
      </c>
      <c r="C5" s="55" t="s">
        <v>55</v>
      </c>
      <c r="D5" s="56">
        <f>C14</f>
        <v>122.7</v>
      </c>
      <c r="E5" s="57">
        <f>D14</f>
        <v>34.4</v>
      </c>
      <c r="F5" s="120" t="s">
        <v>61</v>
      </c>
      <c r="H5" s="118" t="b">
        <v>1</v>
      </c>
      <c r="I5" s="55" t="s">
        <v>55</v>
      </c>
      <c r="J5" s="56">
        <f>C20</f>
        <v>122.2</v>
      </c>
      <c r="K5" s="57">
        <f>D20</f>
        <v>34.9</v>
      </c>
      <c r="L5" s="120" t="s">
        <v>62</v>
      </c>
    </row>
    <row r="6" spans="2:12" ht="15" thickBot="1">
      <c r="B6" s="119"/>
      <c r="C6" s="58" t="s">
        <v>56</v>
      </c>
      <c r="D6" s="56">
        <f>C15</f>
        <v>37</v>
      </c>
      <c r="E6" s="57">
        <f>D15</f>
        <v>124.9</v>
      </c>
      <c r="F6" s="121"/>
      <c r="H6" s="119"/>
      <c r="I6" s="58" t="s">
        <v>56</v>
      </c>
      <c r="J6" s="56">
        <f>C21</f>
        <v>41.1</v>
      </c>
      <c r="K6" s="57">
        <f>D21</f>
        <v>120.8</v>
      </c>
      <c r="L6" s="121"/>
    </row>
    <row r="7" spans="2:12" ht="28.8">
      <c r="D7" s="73" t="s">
        <v>68</v>
      </c>
      <c r="E7" s="74" t="s">
        <v>63</v>
      </c>
      <c r="F7" s="61"/>
      <c r="J7" s="59" t="s">
        <v>64</v>
      </c>
      <c r="K7" s="60" t="s">
        <v>65</v>
      </c>
    </row>
    <row r="8" spans="2:12" ht="43.8" thickBot="1">
      <c r="D8" s="75" t="s">
        <v>69</v>
      </c>
      <c r="E8" s="63" t="s">
        <v>66</v>
      </c>
      <c r="F8" s="64"/>
      <c r="J8" s="62" t="s">
        <v>67</v>
      </c>
      <c r="K8" s="63" t="s">
        <v>79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275F-CA8A-49D3-BE62-370D9FDF9439}">
  <dimension ref="A1:J30"/>
  <sheetViews>
    <sheetView workbookViewId="0">
      <selection activeCell="I26" sqref="I26"/>
    </sheetView>
  </sheetViews>
  <sheetFormatPr defaultRowHeight="14.4"/>
  <sheetData>
    <row r="1" spans="1:10" ht="15" thickBot="1">
      <c r="A1" s="1" t="s">
        <v>0</v>
      </c>
      <c r="G1" s="111" t="s">
        <v>34</v>
      </c>
      <c r="H1" s="112"/>
    </row>
    <row r="2" spans="1:10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13" t="s">
        <v>35</v>
      </c>
      <c r="J2" s="114"/>
    </row>
    <row r="3" spans="1:10" ht="15" thickBot="1">
      <c r="A3" s="3">
        <v>0</v>
      </c>
      <c r="B3" s="4">
        <v>0</v>
      </c>
      <c r="C3" s="4">
        <v>21.630094</v>
      </c>
      <c r="D3" s="4">
        <v>22.257052999999999</v>
      </c>
      <c r="F3" s="19">
        <v>0</v>
      </c>
      <c r="G3" s="20">
        <f>SUM(C3,C6,C9,C12,C15,C18,C21,C24,C27,C30)/10</f>
        <v>22.946708500000003</v>
      </c>
      <c r="H3" s="20">
        <f>SUM(D3,D6,D9,D12,D15,D18,D21,D24,D27,D30)/10</f>
        <v>23.824451400000001</v>
      </c>
      <c r="I3" s="115">
        <f>(H3-G3)/H3*100</f>
        <v>3.6842103319113475</v>
      </c>
      <c r="J3" s="116"/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21.003135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22.884012999999999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25.391850000000002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24.764890000000001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22.884012999999999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27.272727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20.062695999999999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62D-2D25-48D2-A1A3-5A7ABA50BEA0}">
  <dimension ref="B1:L23"/>
  <sheetViews>
    <sheetView workbookViewId="0">
      <selection activeCell="I17" sqref="I17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22" t="s">
        <v>43</v>
      </c>
      <c r="E2" s="123"/>
      <c r="F2" s="50"/>
      <c r="J2" s="122" t="s">
        <v>44</v>
      </c>
      <c r="K2" s="123"/>
    </row>
    <row r="3" spans="2:12" ht="14.55" customHeight="1">
      <c r="D3" s="124" t="s">
        <v>45</v>
      </c>
      <c r="E3" s="125"/>
      <c r="F3" s="51"/>
      <c r="J3" s="124" t="s">
        <v>45</v>
      </c>
      <c r="K3" s="125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18" t="b">
        <v>1</v>
      </c>
      <c r="C5" s="55" t="s">
        <v>55</v>
      </c>
      <c r="D5" s="56">
        <f>C14</f>
        <v>123</v>
      </c>
      <c r="E5" s="57">
        <f>D14</f>
        <v>34.1</v>
      </c>
      <c r="F5" s="120" t="s">
        <v>71</v>
      </c>
      <c r="H5" s="118" t="b">
        <v>1</v>
      </c>
      <c r="I5" s="55" t="s">
        <v>55</v>
      </c>
      <c r="J5" s="56">
        <f>C20</f>
        <v>122.2</v>
      </c>
      <c r="K5" s="57">
        <f>D20</f>
        <v>34.9</v>
      </c>
      <c r="L5" s="120" t="s">
        <v>62</v>
      </c>
    </row>
    <row r="6" spans="2:12" ht="15" thickBot="1">
      <c r="B6" s="119"/>
      <c r="C6" s="58" t="s">
        <v>56</v>
      </c>
      <c r="D6" s="56">
        <f>C15</f>
        <v>40.299999999999997</v>
      </c>
      <c r="E6" s="57">
        <f>D15</f>
        <v>121.6</v>
      </c>
      <c r="F6" s="121"/>
      <c r="H6" s="119"/>
      <c r="I6" s="58" t="s">
        <v>56</v>
      </c>
      <c r="J6" s="56">
        <f>C21</f>
        <v>41.1</v>
      </c>
      <c r="K6" s="57">
        <f>D21</f>
        <v>120.8</v>
      </c>
      <c r="L6" s="121"/>
    </row>
    <row r="7" spans="2:12" ht="28.8">
      <c r="D7" s="73" t="s">
        <v>75</v>
      </c>
      <c r="E7" s="74" t="s">
        <v>77</v>
      </c>
      <c r="F7" s="61"/>
      <c r="J7" s="59" t="s">
        <v>64</v>
      </c>
      <c r="K7" s="60" t="s">
        <v>65</v>
      </c>
    </row>
    <row r="8" spans="2:12" ht="43.8" thickBot="1">
      <c r="D8" s="75" t="s">
        <v>76</v>
      </c>
      <c r="E8" s="63" t="s">
        <v>78</v>
      </c>
      <c r="F8" s="64"/>
      <c r="J8" s="62" t="s">
        <v>67</v>
      </c>
      <c r="K8" s="63" t="s">
        <v>79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2.1052631578947198E-2</v>
      </c>
      <c r="L12" s="48">
        <f>K12*100</f>
        <v>2.1052631578947198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0.75108091414453371</v>
      </c>
      <c r="G13" s="48" t="s">
        <v>47</v>
      </c>
    </row>
    <row r="14" spans="2:12" ht="15" thickBot="1">
      <c r="B14" s="48">
        <v>0</v>
      </c>
      <c r="C14" s="48">
        <v>123</v>
      </c>
      <c r="D14" s="48">
        <v>34.1</v>
      </c>
      <c r="E14" s="56" t="s">
        <v>48</v>
      </c>
      <c r="F14" s="57">
        <f>E5/(E5+D5)</f>
        <v>0.21705919796308085</v>
      </c>
      <c r="G14" s="48" t="s">
        <v>49</v>
      </c>
    </row>
    <row r="15" spans="2:12">
      <c r="B15" s="48">
        <v>1</v>
      </c>
      <c r="C15" s="48">
        <v>40.299999999999997</v>
      </c>
      <c r="D15" s="48">
        <v>121.6</v>
      </c>
      <c r="E15" s="56" t="s">
        <v>50</v>
      </c>
      <c r="F15" s="57">
        <f>D5/(D5+E5)</f>
        <v>0.78294080203691918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0.751081</v>
      </c>
      <c r="D16" s="48">
        <v>0.248919</v>
      </c>
      <c r="E16" s="69" t="s">
        <v>53</v>
      </c>
      <c r="F16" s="70">
        <f>D6/(D6+E6)</f>
        <v>0.24891908585546635</v>
      </c>
      <c r="G16" s="48" t="s">
        <v>54</v>
      </c>
      <c r="I16" s="71">
        <f>(D5+E6)/(D5+E5+E6+D6)</f>
        <v>0.76677115987460809</v>
      </c>
      <c r="J16" s="72">
        <f>(J5+K6)/SUM(J5:K6)</f>
        <v>0.76175548589341691</v>
      </c>
    </row>
    <row r="17" spans="2:10">
      <c r="B17" s="48">
        <v>3</v>
      </c>
      <c r="C17" s="48">
        <v>0.782941</v>
      </c>
      <c r="D17" s="48">
        <v>0.217059</v>
      </c>
      <c r="I17" s="48">
        <f>1-I16</f>
        <v>0.23322884012539191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402-0B55-4FF7-968A-750CFC968FFA}">
  <dimension ref="A1:P14"/>
  <sheetViews>
    <sheetView showGridLines="0" workbookViewId="0">
      <selection sqref="A1:F10"/>
    </sheetView>
  </sheetViews>
  <sheetFormatPr defaultRowHeight="14.4"/>
  <cols>
    <col min="1" max="1" width="22.6640625" bestFit="1" customWidth="1"/>
    <col min="3" max="3" width="13.44140625" customWidth="1"/>
    <col min="4" max="4" width="11.21875" customWidth="1"/>
    <col min="5" max="5" width="13.44140625" customWidth="1"/>
    <col min="7" max="7" width="19.109375" customWidth="1"/>
    <col min="8" max="8" width="16.21875" customWidth="1"/>
    <col min="9" max="9" width="18.6640625" customWidth="1"/>
    <col min="10" max="10" width="15.88671875" customWidth="1"/>
  </cols>
  <sheetData>
    <row r="1" spans="1:16" ht="15" thickBot="1">
      <c r="C1" s="148" t="s">
        <v>88</v>
      </c>
      <c r="D1" s="149"/>
      <c r="E1" s="148" t="s">
        <v>89</v>
      </c>
      <c r="F1" s="149"/>
      <c r="G1" s="148" t="s">
        <v>90</v>
      </c>
      <c r="H1" s="149"/>
      <c r="I1" s="148" t="s">
        <v>91</v>
      </c>
      <c r="J1" s="149"/>
      <c r="K1" s="148" t="s">
        <v>80</v>
      </c>
      <c r="L1" s="149"/>
      <c r="O1" s="140" t="s">
        <v>87</v>
      </c>
      <c r="P1" s="141"/>
    </row>
    <row r="2" spans="1:16" ht="15" thickBot="1"/>
    <row r="3" spans="1:16" ht="15" customHeight="1" thickBot="1">
      <c r="A3" s="76"/>
      <c r="B3" s="76"/>
      <c r="C3" s="144" t="s">
        <v>45</v>
      </c>
      <c r="D3" s="145"/>
      <c r="E3" s="144" t="s">
        <v>45</v>
      </c>
      <c r="F3" s="145"/>
      <c r="G3" s="126" t="s">
        <v>45</v>
      </c>
      <c r="H3" s="127"/>
      <c r="I3" s="126" t="s">
        <v>45</v>
      </c>
      <c r="J3" s="127"/>
      <c r="K3" s="126" t="s">
        <v>45</v>
      </c>
      <c r="L3" s="127"/>
      <c r="O3" s="126" t="s">
        <v>45</v>
      </c>
      <c r="P3" s="127"/>
    </row>
    <row r="4" spans="1:16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52" t="s">
        <v>55</v>
      </c>
      <c r="H4" s="53" t="s">
        <v>56</v>
      </c>
      <c r="I4" s="52" t="s">
        <v>55</v>
      </c>
      <c r="J4" s="53" t="s">
        <v>56</v>
      </c>
      <c r="K4" s="52" t="s">
        <v>55</v>
      </c>
      <c r="L4" s="53" t="s">
        <v>56</v>
      </c>
      <c r="O4" s="52" t="s">
        <v>55</v>
      </c>
      <c r="P4" s="53" t="s">
        <v>56</v>
      </c>
    </row>
    <row r="5" spans="1:16">
      <c r="A5" s="146" t="b">
        <v>1</v>
      </c>
      <c r="B5" s="77" t="s">
        <v>55</v>
      </c>
      <c r="C5" s="105">
        <v>0.87293500000000002</v>
      </c>
      <c r="D5" s="106">
        <v>0.12706500000000001</v>
      </c>
      <c r="E5" s="105">
        <v>0.746506</v>
      </c>
      <c r="F5" s="106">
        <v>0.253494</v>
      </c>
      <c r="G5" s="95">
        <v>0.87484099999999998</v>
      </c>
      <c r="H5" s="96">
        <v>0.12515899999999999</v>
      </c>
      <c r="I5" s="95">
        <v>0.87484099999999998</v>
      </c>
      <c r="J5" s="96">
        <v>0.12515899999999999</v>
      </c>
      <c r="K5" s="95">
        <v>0.87357099999999999</v>
      </c>
      <c r="L5" s="96">
        <v>0.12642900000000001</v>
      </c>
      <c r="M5" s="103"/>
      <c r="O5" s="95">
        <v>0.87484099999999998</v>
      </c>
      <c r="P5" s="96">
        <v>0.12515899999999999</v>
      </c>
    </row>
    <row r="6" spans="1:16" ht="15" thickBot="1">
      <c r="A6" s="147"/>
      <c r="B6" s="78" t="s">
        <v>56</v>
      </c>
      <c r="C6" s="107">
        <v>7.3638999999999996E-2</v>
      </c>
      <c r="D6" s="100">
        <v>0.92636099999999999</v>
      </c>
      <c r="E6" s="107">
        <v>7.3638999999999996E-2</v>
      </c>
      <c r="F6" s="100">
        <v>0.92636099999999999</v>
      </c>
      <c r="G6" s="99">
        <v>7.1781999999999999E-2</v>
      </c>
      <c r="H6" s="100">
        <v>0.92821799999999999</v>
      </c>
      <c r="I6" s="99">
        <v>7.1781999999999999E-2</v>
      </c>
      <c r="J6" s="100">
        <v>0.92821799999999999</v>
      </c>
      <c r="K6" s="99">
        <v>8.0446000000000004E-2</v>
      </c>
      <c r="L6" s="100">
        <v>0.91955399999999998</v>
      </c>
      <c r="M6" s="103"/>
      <c r="O6" s="99">
        <v>7.1781999999999999E-2</v>
      </c>
      <c r="P6" s="100">
        <v>0.92821799999999999</v>
      </c>
    </row>
    <row r="7" spans="1:16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O7" s="103"/>
      <c r="P7" s="103"/>
    </row>
    <row r="8" spans="1:16" ht="15" thickBot="1"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O8" s="103"/>
      <c r="P8" s="103"/>
    </row>
    <row r="9" spans="1:16">
      <c r="A9" s="79" t="s">
        <v>72</v>
      </c>
      <c r="B9" s="80"/>
      <c r="C9" s="142">
        <v>0.92636099999999999</v>
      </c>
      <c r="D9" s="143"/>
      <c r="E9" s="142">
        <v>0.92636099999999999</v>
      </c>
      <c r="F9" s="143"/>
      <c r="G9" s="138">
        <v>0.92821799999999999</v>
      </c>
      <c r="H9" s="139"/>
      <c r="I9" s="138">
        <v>0.92821799999999999</v>
      </c>
      <c r="J9" s="139"/>
      <c r="K9" s="138">
        <v>0.91955399999999998</v>
      </c>
      <c r="L9" s="139"/>
      <c r="M9" s="103"/>
      <c r="O9" s="138">
        <v>0.92821799999999999</v>
      </c>
      <c r="P9" s="139"/>
    </row>
    <row r="10" spans="1:16" ht="15" thickBot="1">
      <c r="A10" s="81" t="s">
        <v>73</v>
      </c>
      <c r="B10" s="82"/>
      <c r="C10" s="134">
        <v>0.12706500000000001</v>
      </c>
      <c r="D10" s="135"/>
      <c r="E10" s="134">
        <v>0.253494</v>
      </c>
      <c r="F10" s="135"/>
      <c r="G10" s="136">
        <v>0.12515899999999999</v>
      </c>
      <c r="H10" s="137"/>
      <c r="I10" s="136">
        <v>0.12515899999999999</v>
      </c>
      <c r="J10" s="137"/>
      <c r="K10" s="136">
        <v>0.12642900000000001</v>
      </c>
      <c r="L10" s="137"/>
      <c r="M10" s="103"/>
      <c r="O10" s="136">
        <v>0.12515899999999999</v>
      </c>
      <c r="P10" s="137"/>
    </row>
    <row r="11" spans="1:16">
      <c r="C11" s="86"/>
      <c r="D11" s="86"/>
      <c r="E11" s="86"/>
      <c r="F11" s="86"/>
      <c r="K11" s="86"/>
      <c r="L11" s="86"/>
      <c r="O11" s="86"/>
      <c r="P11" s="86"/>
    </row>
    <row r="12" spans="1:16" ht="15" thickBot="1">
      <c r="C12" s="86"/>
      <c r="D12" s="86"/>
      <c r="E12" s="86"/>
      <c r="F12" s="86"/>
      <c r="K12" s="86"/>
      <c r="L12" s="87"/>
      <c r="O12" s="86"/>
      <c r="P12" s="87"/>
    </row>
    <row r="13" spans="1:16" ht="15" thickBot="1">
      <c r="A13" s="93" t="s">
        <v>74</v>
      </c>
      <c r="B13" s="94"/>
      <c r="C13" s="130">
        <v>0.10815</v>
      </c>
      <c r="D13" s="131"/>
      <c r="E13" s="130">
        <v>0.15767999999999999</v>
      </c>
      <c r="F13" s="131"/>
      <c r="K13" s="132">
        <v>0.107837</v>
      </c>
      <c r="L13" s="133"/>
      <c r="O13" s="132">
        <v>0.107837</v>
      </c>
      <c r="P13" s="133"/>
    </row>
    <row r="14" spans="1:16">
      <c r="A14" s="83"/>
    </row>
  </sheetData>
  <mergeCells count="29">
    <mergeCell ref="A5:A6"/>
    <mergeCell ref="E3:F3"/>
    <mergeCell ref="C1:D1"/>
    <mergeCell ref="E1:F1"/>
    <mergeCell ref="K1:L1"/>
    <mergeCell ref="I1:J1"/>
    <mergeCell ref="I3:J3"/>
    <mergeCell ref="G1:H1"/>
    <mergeCell ref="G3:H3"/>
    <mergeCell ref="O9:P9"/>
    <mergeCell ref="O10:P10"/>
    <mergeCell ref="O1:P1"/>
    <mergeCell ref="O3:P3"/>
    <mergeCell ref="C9:D9"/>
    <mergeCell ref="E9:F9"/>
    <mergeCell ref="K9:L9"/>
    <mergeCell ref="C3:D3"/>
    <mergeCell ref="K3:L3"/>
    <mergeCell ref="I9:J9"/>
    <mergeCell ref="I10:J10"/>
    <mergeCell ref="G9:H9"/>
    <mergeCell ref="G10:H10"/>
    <mergeCell ref="C13:D13"/>
    <mergeCell ref="E13:F13"/>
    <mergeCell ref="K13:L13"/>
    <mergeCell ref="O13:P13"/>
    <mergeCell ref="C10:D10"/>
    <mergeCell ref="E10:F10"/>
    <mergeCell ref="K10:L10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C07E-0624-451E-8384-94FF678A78E0}">
  <dimension ref="A1:S14"/>
  <sheetViews>
    <sheetView workbookViewId="0">
      <selection activeCell="P22" sqref="P22"/>
    </sheetView>
  </sheetViews>
  <sheetFormatPr defaultRowHeight="14.4"/>
  <cols>
    <col min="1" max="1" width="22.6640625" bestFit="1" customWidth="1"/>
    <col min="7" max="8" width="0" hidden="1" customWidth="1"/>
    <col min="17" max="17" width="10.21875" customWidth="1"/>
  </cols>
  <sheetData>
    <row r="1" spans="1:19" ht="15" thickBot="1">
      <c r="C1" s="140" t="s">
        <v>82</v>
      </c>
      <c r="D1" s="141"/>
      <c r="E1" s="140" t="s">
        <v>83</v>
      </c>
      <c r="F1" s="141"/>
      <c r="G1" s="150" t="s">
        <v>81</v>
      </c>
      <c r="H1" s="151"/>
      <c r="I1" s="140" t="s">
        <v>84</v>
      </c>
      <c r="J1" s="141"/>
      <c r="K1" s="140" t="s">
        <v>87</v>
      </c>
      <c r="L1" s="141"/>
      <c r="M1" s="140" t="s">
        <v>80</v>
      </c>
      <c r="N1" s="141"/>
      <c r="P1" s="140" t="s">
        <v>85</v>
      </c>
      <c r="Q1" s="141"/>
      <c r="R1" s="140" t="s">
        <v>86</v>
      </c>
      <c r="S1" s="141"/>
    </row>
    <row r="2" spans="1:19" ht="15" thickBot="1">
      <c r="G2" s="88"/>
      <c r="H2" s="88"/>
    </row>
    <row r="3" spans="1:19" ht="15" customHeight="1" thickBot="1">
      <c r="A3" s="76"/>
      <c r="B3" s="76"/>
      <c r="C3" s="144" t="s">
        <v>45</v>
      </c>
      <c r="D3" s="145"/>
      <c r="E3" s="144" t="s">
        <v>45</v>
      </c>
      <c r="F3" s="145"/>
      <c r="G3" s="152" t="s">
        <v>45</v>
      </c>
      <c r="H3" s="153"/>
      <c r="I3" s="144" t="s">
        <v>45</v>
      </c>
      <c r="J3" s="145"/>
      <c r="K3" s="126" t="s">
        <v>45</v>
      </c>
      <c r="L3" s="127"/>
      <c r="M3" s="126" t="s">
        <v>45</v>
      </c>
      <c r="N3" s="127"/>
      <c r="P3" s="126" t="s">
        <v>45</v>
      </c>
      <c r="Q3" s="127"/>
      <c r="R3" s="126" t="s">
        <v>45</v>
      </c>
      <c r="S3" s="127"/>
    </row>
    <row r="4" spans="1:19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89" t="s">
        <v>55</v>
      </c>
      <c r="H4" s="90" t="s">
        <v>56</v>
      </c>
      <c r="I4" s="52" t="s">
        <v>55</v>
      </c>
      <c r="J4" s="53" t="s">
        <v>56</v>
      </c>
      <c r="K4" s="52" t="s">
        <v>55</v>
      </c>
      <c r="L4" s="53" t="s">
        <v>56</v>
      </c>
      <c r="M4" s="52" t="s">
        <v>55</v>
      </c>
      <c r="N4" s="53" t="s">
        <v>56</v>
      </c>
      <c r="P4" s="52" t="s">
        <v>55</v>
      </c>
      <c r="Q4" s="53" t="s">
        <v>56</v>
      </c>
      <c r="R4" s="52" t="s">
        <v>55</v>
      </c>
      <c r="S4" s="53" t="s">
        <v>56</v>
      </c>
    </row>
    <row r="5" spans="1:19">
      <c r="A5" s="146" t="b">
        <v>1</v>
      </c>
      <c r="B5" s="77" t="s">
        <v>55</v>
      </c>
      <c r="C5" s="105">
        <v>0.87293500000000002</v>
      </c>
      <c r="D5" s="106">
        <v>0.12706500000000001</v>
      </c>
      <c r="E5" s="105">
        <v>0.746506</v>
      </c>
      <c r="F5" s="106">
        <v>0.253494</v>
      </c>
      <c r="G5" s="97">
        <v>0.92870799999999998</v>
      </c>
      <c r="H5" s="98">
        <v>7.1291999999999994E-2</v>
      </c>
      <c r="I5" s="105">
        <v>0.87865300000000002</v>
      </c>
      <c r="J5" s="106">
        <v>0.121347</v>
      </c>
      <c r="K5" s="95">
        <v>0.87484099999999998</v>
      </c>
      <c r="L5" s="96">
        <v>0.12515899999999999</v>
      </c>
      <c r="M5" s="95">
        <v>0.85832299999999995</v>
      </c>
      <c r="N5" s="96">
        <v>0.141677</v>
      </c>
      <c r="O5" s="103"/>
      <c r="P5" s="95">
        <v>0.87484099999999998</v>
      </c>
      <c r="Q5" s="96">
        <v>0.12515899999999999</v>
      </c>
      <c r="R5" s="95">
        <v>0.86340499999999998</v>
      </c>
      <c r="S5" s="96">
        <v>0.13659499999999999</v>
      </c>
    </row>
    <row r="6" spans="1:19" ht="15" thickBot="1">
      <c r="A6" s="147"/>
      <c r="B6" s="78" t="s">
        <v>56</v>
      </c>
      <c r="C6" s="107">
        <v>7.3638999999999996E-2</v>
      </c>
      <c r="D6" s="100">
        <v>0.92636099999999999</v>
      </c>
      <c r="E6" s="107">
        <v>7.3638999999999996E-2</v>
      </c>
      <c r="F6" s="100">
        <v>0.92636099999999999</v>
      </c>
      <c r="G6" s="101">
        <v>0.14021</v>
      </c>
      <c r="H6" s="102">
        <v>0.85979000000000005</v>
      </c>
      <c r="I6" s="107">
        <v>0.10396</v>
      </c>
      <c r="J6" s="100">
        <v>0.89603999999999995</v>
      </c>
      <c r="K6" s="99">
        <v>7.1781999999999999E-2</v>
      </c>
      <c r="L6" s="100">
        <v>0.92821799999999999</v>
      </c>
      <c r="M6" s="99">
        <v>0.13180700000000001</v>
      </c>
      <c r="N6" s="100">
        <v>0.86819299999999999</v>
      </c>
      <c r="O6" s="103"/>
      <c r="P6" s="99">
        <v>7.1781999999999999E-2</v>
      </c>
      <c r="Q6" s="100">
        <v>0.92821799999999999</v>
      </c>
      <c r="R6" s="99">
        <v>0.12871299999999999</v>
      </c>
      <c r="S6" s="100">
        <v>0.87128700000000003</v>
      </c>
    </row>
    <row r="7" spans="1:19">
      <c r="C7" s="103"/>
      <c r="D7" s="103"/>
      <c r="E7" s="103"/>
      <c r="F7" s="103"/>
      <c r="G7" s="104"/>
      <c r="H7" s="104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</row>
    <row r="8" spans="1:19" ht="15" thickBot="1">
      <c r="C8" s="103"/>
      <c r="D8" s="103"/>
      <c r="E8" s="103"/>
      <c r="F8" s="103"/>
      <c r="G8" s="104"/>
      <c r="H8" s="104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</row>
    <row r="9" spans="1:19">
      <c r="A9" s="79" t="s">
        <v>72</v>
      </c>
      <c r="B9" s="80"/>
      <c r="C9" s="142">
        <v>0.92636099999999999</v>
      </c>
      <c r="D9" s="143"/>
      <c r="E9" s="142">
        <v>0.92636099999999999</v>
      </c>
      <c r="F9" s="143"/>
      <c r="G9" s="156">
        <v>0.85979000000000005</v>
      </c>
      <c r="H9" s="157"/>
      <c r="I9" s="142">
        <v>0.89603999999999995</v>
      </c>
      <c r="J9" s="143"/>
      <c r="K9" s="138">
        <v>0.92821799999999999</v>
      </c>
      <c r="L9" s="139"/>
      <c r="M9" s="138">
        <v>0.86819299999999999</v>
      </c>
      <c r="N9" s="139"/>
      <c r="O9" s="103"/>
      <c r="P9" s="138">
        <v>0.92821799999999999</v>
      </c>
      <c r="Q9" s="139"/>
      <c r="R9" s="138">
        <v>0.87128700000000003</v>
      </c>
      <c r="S9" s="139"/>
    </row>
    <row r="10" spans="1:19" ht="15" thickBot="1">
      <c r="A10" s="81" t="s">
        <v>73</v>
      </c>
      <c r="B10" s="82"/>
      <c r="C10" s="134">
        <v>0.12706500000000001</v>
      </c>
      <c r="D10" s="135"/>
      <c r="E10" s="134">
        <v>0.253494</v>
      </c>
      <c r="F10" s="135"/>
      <c r="G10" s="154">
        <v>7.1291999999999994E-2</v>
      </c>
      <c r="H10" s="155"/>
      <c r="I10" s="134">
        <v>0.121347</v>
      </c>
      <c r="J10" s="135"/>
      <c r="K10" s="136">
        <v>0.12515899999999999</v>
      </c>
      <c r="L10" s="137"/>
      <c r="M10" s="136">
        <v>0.12642900000000001</v>
      </c>
      <c r="N10" s="137"/>
      <c r="O10" s="103"/>
      <c r="P10" s="136">
        <v>0.12515899999999999</v>
      </c>
      <c r="Q10" s="137"/>
      <c r="R10" s="136">
        <v>0.13659499999999999</v>
      </c>
      <c r="S10" s="137"/>
    </row>
    <row r="11" spans="1:19">
      <c r="C11" s="86"/>
      <c r="D11" s="86"/>
      <c r="E11" s="86"/>
      <c r="F11" s="86"/>
      <c r="G11" s="91"/>
      <c r="H11" s="91"/>
      <c r="I11" s="86"/>
      <c r="J11" s="86"/>
      <c r="K11" s="86"/>
      <c r="L11" s="86"/>
      <c r="M11" s="86"/>
      <c r="N11" s="86"/>
    </row>
    <row r="12" spans="1:19" ht="15" thickBot="1">
      <c r="C12" s="86"/>
      <c r="D12" s="86"/>
      <c r="E12" s="86"/>
      <c r="F12" s="86"/>
      <c r="G12" s="91"/>
      <c r="H12" s="92"/>
      <c r="I12" s="86"/>
      <c r="J12" s="86"/>
      <c r="K12" s="86"/>
      <c r="L12" s="87"/>
      <c r="M12" s="86"/>
      <c r="N12" s="87"/>
    </row>
    <row r="13" spans="1:19" ht="15" thickBot="1">
      <c r="A13" s="93" t="s">
        <v>74</v>
      </c>
      <c r="B13" s="94"/>
      <c r="C13" s="130">
        <v>0.10815</v>
      </c>
      <c r="D13" s="131"/>
      <c r="E13" s="130">
        <v>0.15767999999999999</v>
      </c>
      <c r="F13" s="131"/>
      <c r="G13" s="132">
        <v>0.10627</v>
      </c>
      <c r="H13" s="133"/>
      <c r="I13" s="130">
        <v>0.121944</v>
      </c>
      <c r="J13" s="131"/>
      <c r="K13" s="132">
        <v>0.107837</v>
      </c>
      <c r="L13" s="133"/>
      <c r="M13" s="132">
        <v>0.107837</v>
      </c>
      <c r="N13" s="133"/>
    </row>
    <row r="14" spans="1:19">
      <c r="A14" s="83"/>
    </row>
  </sheetData>
  <mergeCells count="39">
    <mergeCell ref="C10:D10"/>
    <mergeCell ref="E10:F10"/>
    <mergeCell ref="G10:H10"/>
    <mergeCell ref="I10:J10"/>
    <mergeCell ref="A5:A6"/>
    <mergeCell ref="C9:D9"/>
    <mergeCell ref="E9:F9"/>
    <mergeCell ref="G9:H9"/>
    <mergeCell ref="I9:J9"/>
    <mergeCell ref="C1:D1"/>
    <mergeCell ref="E1:F1"/>
    <mergeCell ref="G1:H1"/>
    <mergeCell ref="I1:J1"/>
    <mergeCell ref="C3:D3"/>
    <mergeCell ref="E3:F3"/>
    <mergeCell ref="G3:H3"/>
    <mergeCell ref="I3:J3"/>
    <mergeCell ref="P1:Q1"/>
    <mergeCell ref="R1:S1"/>
    <mergeCell ref="K3:L3"/>
    <mergeCell ref="M3:N3"/>
    <mergeCell ref="P3:Q3"/>
    <mergeCell ref="R3:S3"/>
    <mergeCell ref="K1:L1"/>
    <mergeCell ref="M1:N1"/>
    <mergeCell ref="P9:Q9"/>
    <mergeCell ref="R9:S9"/>
    <mergeCell ref="K10:L10"/>
    <mergeCell ref="M10:N10"/>
    <mergeCell ref="P10:Q10"/>
    <mergeCell ref="R10:S10"/>
    <mergeCell ref="K9:L9"/>
    <mergeCell ref="M9:N9"/>
    <mergeCell ref="M13:N13"/>
    <mergeCell ref="C13:D13"/>
    <mergeCell ref="E13:F13"/>
    <mergeCell ref="G13:H13"/>
    <mergeCell ref="I13:J13"/>
    <mergeCell ref="K13:L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F0B8-FFE5-4937-AFB6-2410310E0FEE}">
  <dimension ref="A1:Z48"/>
  <sheetViews>
    <sheetView topLeftCell="D1" workbookViewId="0">
      <selection activeCell="I2" sqref="I2:Z8"/>
    </sheetView>
  </sheetViews>
  <sheetFormatPr defaultRowHeight="14.4"/>
  <sheetData>
    <row r="1" spans="1:26" ht="15" thickBot="1"/>
    <row r="2" spans="1:26" ht="15" thickBot="1">
      <c r="D2" s="158">
        <v>0</v>
      </c>
      <c r="E2" s="159"/>
      <c r="K2" s="189"/>
      <c r="L2" s="262">
        <v>0</v>
      </c>
      <c r="M2" s="190"/>
      <c r="N2" s="85"/>
      <c r="O2" s="84"/>
      <c r="P2" s="262">
        <v>0.1</v>
      </c>
      <c r="Q2" s="190"/>
      <c r="R2" s="85"/>
      <c r="S2" s="84"/>
      <c r="T2" s="262">
        <v>0.2</v>
      </c>
      <c r="U2" s="190"/>
      <c r="V2" s="85"/>
      <c r="W2" s="84"/>
      <c r="X2" s="263">
        <v>0.25</v>
      </c>
      <c r="Y2" s="176"/>
      <c r="Z2" s="85"/>
    </row>
    <row r="3" spans="1:26" ht="15" thickBot="1">
      <c r="C3" s="148" t="s">
        <v>92</v>
      </c>
      <c r="D3" s="149"/>
      <c r="E3" s="148" t="s">
        <v>93</v>
      </c>
      <c r="F3" s="149"/>
      <c r="K3" s="148" t="s">
        <v>92</v>
      </c>
      <c r="L3" s="149"/>
      <c r="M3" s="148" t="s">
        <v>93</v>
      </c>
      <c r="N3" s="149"/>
      <c r="O3" s="148" t="s">
        <v>92</v>
      </c>
      <c r="P3" s="149"/>
      <c r="Q3" s="148" t="s">
        <v>93</v>
      </c>
      <c r="R3" s="149"/>
      <c r="S3" s="148" t="s">
        <v>92</v>
      </c>
      <c r="T3" s="149"/>
      <c r="U3" s="148" t="s">
        <v>93</v>
      </c>
      <c r="V3" s="149"/>
      <c r="W3" s="148" t="s">
        <v>92</v>
      </c>
      <c r="X3" s="149"/>
      <c r="Y3" s="148" t="s">
        <v>93</v>
      </c>
      <c r="Z3" s="149"/>
    </row>
    <row r="4" spans="1:26" ht="15" thickBot="1"/>
    <row r="5" spans="1:26" ht="14.4" customHeight="1">
      <c r="A5" s="76"/>
      <c r="B5" s="76"/>
      <c r="C5" s="144" t="s">
        <v>45</v>
      </c>
      <c r="D5" s="145"/>
      <c r="E5" s="144" t="s">
        <v>45</v>
      </c>
      <c r="F5" s="145"/>
      <c r="I5" s="76"/>
      <c r="J5" s="76"/>
      <c r="K5" s="144" t="s">
        <v>45</v>
      </c>
      <c r="L5" s="145"/>
      <c r="M5" s="144" t="s">
        <v>45</v>
      </c>
      <c r="N5" s="145"/>
      <c r="O5" s="144" t="s">
        <v>45</v>
      </c>
      <c r="P5" s="145"/>
      <c r="Q5" s="144" t="s">
        <v>45</v>
      </c>
      <c r="R5" s="145"/>
      <c r="S5" s="144" t="s">
        <v>45</v>
      </c>
      <c r="T5" s="145"/>
      <c r="U5" s="144" t="s">
        <v>45</v>
      </c>
      <c r="V5" s="145"/>
      <c r="W5" s="144" t="s">
        <v>45</v>
      </c>
      <c r="X5" s="145"/>
      <c r="Y5" s="144" t="s">
        <v>45</v>
      </c>
      <c r="Z5" s="145"/>
    </row>
    <row r="6" spans="1:26" ht="15" thickBot="1">
      <c r="A6" s="76"/>
      <c r="B6" s="76"/>
      <c r="C6" s="52" t="s">
        <v>55</v>
      </c>
      <c r="D6" s="53" t="s">
        <v>56</v>
      </c>
      <c r="E6" s="52" t="s">
        <v>55</v>
      </c>
      <c r="F6" s="53" t="s">
        <v>56</v>
      </c>
      <c r="I6" s="76"/>
      <c r="J6" s="76"/>
      <c r="K6" s="52" t="s">
        <v>55</v>
      </c>
      <c r="L6" s="53" t="s">
        <v>56</v>
      </c>
      <c r="M6" s="52" t="s">
        <v>55</v>
      </c>
      <c r="N6" s="53" t="s">
        <v>56</v>
      </c>
      <c r="O6" s="52" t="s">
        <v>55</v>
      </c>
      <c r="P6" s="53" t="s">
        <v>56</v>
      </c>
      <c r="Q6" s="52" t="s">
        <v>55</v>
      </c>
      <c r="R6" s="53" t="s">
        <v>56</v>
      </c>
      <c r="S6" s="52" t="s">
        <v>55</v>
      </c>
      <c r="T6" s="53" t="s">
        <v>56</v>
      </c>
      <c r="U6" s="52" t="s">
        <v>55</v>
      </c>
      <c r="V6" s="53" t="s">
        <v>56</v>
      </c>
      <c r="W6" s="52" t="s">
        <v>55</v>
      </c>
      <c r="X6" s="53" t="s">
        <v>56</v>
      </c>
      <c r="Y6" s="52" t="s">
        <v>55</v>
      </c>
      <c r="Z6" s="53" t="s">
        <v>56</v>
      </c>
    </row>
    <row r="7" spans="1:26">
      <c r="A7" s="146" t="b">
        <v>1</v>
      </c>
      <c r="B7" s="77" t="s">
        <v>55</v>
      </c>
      <c r="C7" s="105">
        <v>0.79542599999999997</v>
      </c>
      <c r="D7" s="106">
        <v>0.20457400000000001</v>
      </c>
      <c r="E7" s="105">
        <v>0.81130899999999995</v>
      </c>
      <c r="F7" s="106">
        <v>0.188691</v>
      </c>
      <c r="I7" s="146" t="b">
        <v>1</v>
      </c>
      <c r="J7" s="77" t="s">
        <v>55</v>
      </c>
      <c r="K7" s="105">
        <v>0.89898299999999998</v>
      </c>
      <c r="L7" s="106">
        <v>0.101017</v>
      </c>
      <c r="M7" s="105">
        <v>0.91041899999999998</v>
      </c>
      <c r="N7" s="106">
        <v>8.9580999999999994E-2</v>
      </c>
      <c r="O7" s="264">
        <v>0.91041899999999998</v>
      </c>
      <c r="P7" s="265">
        <v>8.9580999999999994E-2</v>
      </c>
      <c r="Q7" s="264">
        <v>0.92058399999999996</v>
      </c>
      <c r="R7" s="265">
        <v>7.9416E-2</v>
      </c>
      <c r="S7" s="266">
        <v>0.86277000000000004</v>
      </c>
      <c r="T7" s="267">
        <v>0.13722999999999999</v>
      </c>
      <c r="U7" s="266">
        <v>0.86975899999999995</v>
      </c>
      <c r="V7" s="267">
        <v>0.130241</v>
      </c>
      <c r="W7" s="268">
        <v>0.85768699999999998</v>
      </c>
      <c r="X7" s="269">
        <v>0.142313</v>
      </c>
      <c r="Y7" s="268">
        <v>0.86594700000000002</v>
      </c>
      <c r="Z7" s="269">
        <v>0.13405300000000001</v>
      </c>
    </row>
    <row r="8" spans="1:26" ht="15" thickBot="1">
      <c r="A8" s="147"/>
      <c r="B8" s="78" t="s">
        <v>56</v>
      </c>
      <c r="C8" s="107">
        <v>0.216584</v>
      </c>
      <c r="D8" s="100">
        <v>0.783416</v>
      </c>
      <c r="E8" s="107">
        <v>0.218441</v>
      </c>
      <c r="F8" s="100">
        <v>0.781559</v>
      </c>
      <c r="I8" s="147"/>
      <c r="J8" s="78" t="s">
        <v>56</v>
      </c>
      <c r="K8" s="107">
        <v>0.14047000000000001</v>
      </c>
      <c r="L8" s="100">
        <v>0.85953000000000002</v>
      </c>
      <c r="M8" s="107">
        <v>0.16150999999999999</v>
      </c>
      <c r="N8" s="100">
        <v>0.83848999999999996</v>
      </c>
      <c r="O8" s="107">
        <v>0.195545</v>
      </c>
      <c r="P8" s="100">
        <v>0.80445500000000003</v>
      </c>
      <c r="Q8" s="107">
        <v>0.20297000000000001</v>
      </c>
      <c r="R8" s="100">
        <v>0.79703000000000002</v>
      </c>
      <c r="S8" s="107">
        <v>0.14542099999999999</v>
      </c>
      <c r="T8" s="100">
        <v>0.85457899999999998</v>
      </c>
      <c r="U8" s="107">
        <v>0.15284700000000001</v>
      </c>
      <c r="V8" s="100">
        <v>0.84715300000000004</v>
      </c>
      <c r="W8" s="107">
        <v>0.16089100000000001</v>
      </c>
      <c r="X8" s="100">
        <v>0.83910899999999999</v>
      </c>
      <c r="Y8" s="107">
        <v>0.15965299999999999</v>
      </c>
      <c r="Z8" s="100">
        <v>0.84034699999999996</v>
      </c>
    </row>
    <row r="9" spans="1:26">
      <c r="C9" s="103"/>
      <c r="D9" s="103"/>
      <c r="E9" s="103"/>
      <c r="F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</row>
    <row r="10" spans="1:26" ht="15" thickBot="1">
      <c r="C10" s="103"/>
      <c r="D10" s="103"/>
      <c r="E10" s="103"/>
      <c r="F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</row>
    <row r="11" spans="1:26">
      <c r="A11" s="79" t="s">
        <v>72</v>
      </c>
      <c r="B11" s="80"/>
      <c r="C11" s="142">
        <v>0.783416</v>
      </c>
      <c r="D11" s="143"/>
      <c r="E11" s="142">
        <v>0.781559</v>
      </c>
      <c r="F11" s="143"/>
      <c r="I11" s="79" t="s">
        <v>72</v>
      </c>
      <c r="J11" s="80"/>
      <c r="K11" s="142"/>
      <c r="L11" s="143"/>
      <c r="M11" s="142"/>
      <c r="N11" s="143"/>
      <c r="O11" s="142"/>
      <c r="P11" s="143"/>
      <c r="Q11" s="142"/>
      <c r="R11" s="143"/>
      <c r="S11" s="142"/>
      <c r="T11" s="143"/>
      <c r="U11" s="142"/>
      <c r="V11" s="143"/>
      <c r="W11" s="142"/>
      <c r="X11" s="143"/>
      <c r="Y11" s="142"/>
      <c r="Z11" s="143"/>
    </row>
    <row r="12" spans="1:26" ht="15" thickBot="1">
      <c r="A12" s="81" t="s">
        <v>73</v>
      </c>
      <c r="B12" s="82"/>
      <c r="C12" s="134">
        <v>0.20457400000000001</v>
      </c>
      <c r="D12" s="135"/>
      <c r="E12" s="134">
        <v>0.188691</v>
      </c>
      <c r="F12" s="135"/>
      <c r="I12" s="81" t="s">
        <v>73</v>
      </c>
      <c r="J12" s="82"/>
      <c r="K12" s="134"/>
      <c r="L12" s="135"/>
      <c r="M12" s="134"/>
      <c r="N12" s="135"/>
      <c r="O12" s="134"/>
      <c r="P12" s="135"/>
      <c r="Q12" s="134"/>
      <c r="R12" s="135"/>
      <c r="S12" s="134"/>
      <c r="T12" s="135"/>
      <c r="U12" s="134"/>
      <c r="V12" s="135"/>
      <c r="W12" s="134"/>
      <c r="X12" s="135"/>
      <c r="Y12" s="134"/>
      <c r="Z12" s="135"/>
    </row>
    <row r="14" spans="1:26">
      <c r="A14" s="108" t="s">
        <v>96</v>
      </c>
      <c r="O14" s="108" t="s">
        <v>115</v>
      </c>
      <c r="Y14" s="259" t="s">
        <v>110</v>
      </c>
    </row>
    <row r="15" spans="1:26">
      <c r="A15" t="s">
        <v>95</v>
      </c>
      <c r="O15" s="108" t="s">
        <v>111</v>
      </c>
      <c r="Y15" s="108" t="s">
        <v>111</v>
      </c>
    </row>
    <row r="16" spans="1:26">
      <c r="O16" s="108" t="s">
        <v>112</v>
      </c>
      <c r="Y16" s="108" t="s">
        <v>112</v>
      </c>
    </row>
    <row r="17" spans="15:25">
      <c r="O17" s="260"/>
      <c r="Y17" s="260"/>
    </row>
    <row r="18" spans="15:25">
      <c r="O18" s="108" t="s">
        <v>116</v>
      </c>
      <c r="Y18" s="108" t="s">
        <v>113</v>
      </c>
    </row>
    <row r="19" spans="15:25">
      <c r="O19" s="108" t="s">
        <v>117</v>
      </c>
    </row>
    <row r="20" spans="15:25">
      <c r="O20" s="108" t="s">
        <v>118</v>
      </c>
      <c r="S20" s="108" t="s">
        <v>114</v>
      </c>
    </row>
    <row r="21" spans="15:25">
      <c r="O21" s="108" t="s">
        <v>119</v>
      </c>
    </row>
    <row r="22" spans="15:25">
      <c r="O22" s="108" t="s">
        <v>120</v>
      </c>
    </row>
    <row r="23" spans="15:25">
      <c r="O23" s="260"/>
    </row>
    <row r="24" spans="15:25">
      <c r="O24" s="108" t="s">
        <v>121</v>
      </c>
    </row>
    <row r="25" spans="15:25">
      <c r="O25" s="108" t="s">
        <v>122</v>
      </c>
    </row>
    <row r="26" spans="15:25">
      <c r="O26" s="108" t="s">
        <v>123</v>
      </c>
      <c r="T26" s="259" t="s">
        <v>127</v>
      </c>
    </row>
    <row r="27" spans="15:25">
      <c r="O27" s="108" t="s">
        <v>124</v>
      </c>
      <c r="T27" s="108" t="s">
        <v>128</v>
      </c>
    </row>
    <row r="28" spans="15:25">
      <c r="O28" s="108" t="s">
        <v>125</v>
      </c>
      <c r="T28" s="108" t="s">
        <v>129</v>
      </c>
    </row>
    <row r="29" spans="15:25">
      <c r="O29" s="260"/>
      <c r="T29" s="260"/>
    </row>
    <row r="30" spans="15:25">
      <c r="O30" s="108" t="s">
        <v>126</v>
      </c>
      <c r="T30" s="108" t="s">
        <v>130</v>
      </c>
    </row>
    <row r="31" spans="15:25">
      <c r="T31" s="260"/>
    </row>
    <row r="32" spans="15:25">
      <c r="T32" s="108" t="s">
        <v>131</v>
      </c>
    </row>
    <row r="33" spans="20:20">
      <c r="T33" s="108" t="s">
        <v>132</v>
      </c>
    </row>
    <row r="34" spans="20:20">
      <c r="T34" s="108" t="s">
        <v>133</v>
      </c>
    </row>
    <row r="35" spans="20:20">
      <c r="T35" s="260"/>
    </row>
    <row r="36" spans="20:20">
      <c r="T36" s="108" t="s">
        <v>134</v>
      </c>
    </row>
    <row r="37" spans="20:20">
      <c r="T37" s="108" t="s">
        <v>135</v>
      </c>
    </row>
    <row r="38" spans="20:20">
      <c r="T38" s="108" t="s">
        <v>136</v>
      </c>
    </row>
    <row r="39" spans="20:20">
      <c r="T39" s="108" t="s">
        <v>137</v>
      </c>
    </row>
    <row r="40" spans="20:20">
      <c r="T40" s="260"/>
    </row>
    <row r="41" spans="20:20">
      <c r="T41" s="108" t="s">
        <v>138</v>
      </c>
    </row>
    <row r="42" spans="20:20">
      <c r="T42" s="108" t="s">
        <v>139</v>
      </c>
    </row>
    <row r="43" spans="20:20">
      <c r="T43" s="260"/>
    </row>
    <row r="44" spans="20:20">
      <c r="T44" s="108" t="s">
        <v>121</v>
      </c>
    </row>
    <row r="45" spans="20:20">
      <c r="T45" s="108" t="s">
        <v>122</v>
      </c>
    </row>
    <row r="46" spans="20:20">
      <c r="T46" s="108" t="s">
        <v>123</v>
      </c>
    </row>
    <row r="47" spans="20:20">
      <c r="T47" s="108" t="s">
        <v>140</v>
      </c>
    </row>
    <row r="48" spans="20:20">
      <c r="T48" s="108" t="s">
        <v>125</v>
      </c>
    </row>
  </sheetData>
  <mergeCells count="44">
    <mergeCell ref="K11:L11"/>
    <mergeCell ref="M11:N11"/>
    <mergeCell ref="K12:L12"/>
    <mergeCell ref="M12:N12"/>
    <mergeCell ref="O3:P3"/>
    <mergeCell ref="Q3:R3"/>
    <mergeCell ref="O5:P5"/>
    <mergeCell ref="Q5:R5"/>
    <mergeCell ref="O11:P11"/>
    <mergeCell ref="Q11:R11"/>
    <mergeCell ref="O12:P12"/>
    <mergeCell ref="Q12:R12"/>
    <mergeCell ref="K3:L3"/>
    <mergeCell ref="M3:N3"/>
    <mergeCell ref="S11:T11"/>
    <mergeCell ref="U11:V11"/>
    <mergeCell ref="S12:T12"/>
    <mergeCell ref="U12:V12"/>
    <mergeCell ref="X2:Y2"/>
    <mergeCell ref="W3:X3"/>
    <mergeCell ref="Y3:Z3"/>
    <mergeCell ref="W5:X5"/>
    <mergeCell ref="Y5:Z5"/>
    <mergeCell ref="W11:X11"/>
    <mergeCell ref="Y11:Z11"/>
    <mergeCell ref="W12:X12"/>
    <mergeCell ref="Y12:Z12"/>
    <mergeCell ref="A7:A8"/>
    <mergeCell ref="S3:T3"/>
    <mergeCell ref="U3:V3"/>
    <mergeCell ref="S5:T5"/>
    <mergeCell ref="U5:V5"/>
    <mergeCell ref="I7:I8"/>
    <mergeCell ref="K5:L5"/>
    <mergeCell ref="M5:N5"/>
    <mergeCell ref="C11:D11"/>
    <mergeCell ref="E11:F11"/>
    <mergeCell ref="C12:D12"/>
    <mergeCell ref="E12:F12"/>
    <mergeCell ref="D2:E2"/>
    <mergeCell ref="C3:D3"/>
    <mergeCell ref="E3:F3"/>
    <mergeCell ref="C5:D5"/>
    <mergeCell ref="E5:F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1A1F-2FF2-4876-A38E-487A2B321111}">
  <dimension ref="A1:AQ48"/>
  <sheetViews>
    <sheetView topLeftCell="A25" workbookViewId="0">
      <selection activeCell="B41" sqref="B41:U49"/>
    </sheetView>
  </sheetViews>
  <sheetFormatPr defaultRowHeight="14.4"/>
  <cols>
    <col min="1" max="1" width="6.77734375" customWidth="1"/>
    <col min="3" max="3" width="5.88671875" customWidth="1"/>
    <col min="4" max="4" width="4.77734375" bestFit="1" customWidth="1"/>
    <col min="5" max="5" width="4.6640625" bestFit="1" customWidth="1"/>
    <col min="6" max="6" width="4.44140625" customWidth="1"/>
    <col min="7" max="7" width="6.88671875" customWidth="1"/>
    <col min="8" max="8" width="4.6640625" bestFit="1" customWidth="1"/>
    <col min="9" max="9" width="5.21875" customWidth="1"/>
    <col min="10" max="10" width="4.77734375" bestFit="1" customWidth="1"/>
    <col min="11" max="11" width="4.6640625" bestFit="1" customWidth="1"/>
    <col min="12" max="12" width="5.5546875" customWidth="1"/>
    <col min="13" max="13" width="4.77734375" bestFit="1" customWidth="1"/>
    <col min="14" max="14" width="4.6640625" bestFit="1" customWidth="1"/>
    <col min="15" max="15" width="5" customWidth="1"/>
    <col min="16" max="16" width="5.33203125" customWidth="1"/>
    <col min="17" max="17" width="4.6640625" bestFit="1" customWidth="1"/>
    <col min="18" max="18" width="4.5546875" bestFit="1" customWidth="1"/>
    <col min="19" max="19" width="4.6640625" customWidth="1"/>
    <col min="20" max="20" width="4.6640625" bestFit="1" customWidth="1"/>
    <col min="21" max="21" width="4.5546875" bestFit="1" customWidth="1"/>
    <col min="22" max="22" width="5.77734375" customWidth="1"/>
    <col min="23" max="23" width="4.6640625" bestFit="1" customWidth="1"/>
    <col min="24" max="24" width="4.5546875" bestFit="1" customWidth="1"/>
    <col min="25" max="25" width="5.77734375" customWidth="1"/>
    <col min="26" max="26" width="4.6640625" bestFit="1" customWidth="1"/>
  </cols>
  <sheetData>
    <row r="1" spans="1:26" ht="15" thickBot="1">
      <c r="I1"/>
      <c r="J1"/>
    </row>
    <row r="2" spans="1:26" ht="15" thickBot="1">
      <c r="C2" s="148">
        <v>0</v>
      </c>
      <c r="D2" s="160"/>
      <c r="E2" s="160"/>
      <c r="F2" s="160"/>
      <c r="G2" s="160"/>
      <c r="H2" s="149"/>
      <c r="I2" s="148">
        <v>10</v>
      </c>
      <c r="J2" s="160"/>
      <c r="K2" s="160"/>
      <c r="L2" s="160"/>
      <c r="M2" s="160"/>
      <c r="N2" s="149"/>
      <c r="O2" s="160">
        <v>20</v>
      </c>
      <c r="P2" s="160"/>
      <c r="Q2" s="160"/>
      <c r="R2" s="160"/>
      <c r="S2" s="160"/>
      <c r="T2" s="149"/>
      <c r="U2" s="148">
        <v>25</v>
      </c>
      <c r="V2" s="160"/>
      <c r="W2" s="160"/>
      <c r="X2" s="160"/>
      <c r="Y2" s="160"/>
      <c r="Z2" s="149"/>
    </row>
    <row r="3" spans="1:26" ht="15" thickBot="1">
      <c r="C3" s="178" t="s">
        <v>80</v>
      </c>
      <c r="D3" s="176"/>
      <c r="E3" s="176"/>
      <c r="F3" s="176" t="s">
        <v>98</v>
      </c>
      <c r="G3" s="176"/>
      <c r="H3" s="179"/>
      <c r="I3" s="178" t="s">
        <v>80</v>
      </c>
      <c r="J3" s="176"/>
      <c r="K3" s="176"/>
      <c r="L3" s="176" t="s">
        <v>98</v>
      </c>
      <c r="M3" s="176"/>
      <c r="N3" s="179"/>
      <c r="O3" s="176" t="s">
        <v>80</v>
      </c>
      <c r="P3" s="176"/>
      <c r="Q3" s="176"/>
      <c r="R3" s="176" t="s">
        <v>98</v>
      </c>
      <c r="S3" s="176"/>
      <c r="T3" s="179"/>
      <c r="U3" s="178" t="s">
        <v>80</v>
      </c>
      <c r="V3" s="176"/>
      <c r="W3" s="176"/>
      <c r="X3" s="176" t="s">
        <v>98</v>
      </c>
      <c r="Y3" s="176"/>
      <c r="Z3" s="179"/>
    </row>
    <row r="4" spans="1:26" ht="15" customHeight="1" thickBot="1">
      <c r="A4" s="76"/>
      <c r="B4" s="76"/>
      <c r="C4" s="180"/>
      <c r="D4" s="181"/>
      <c r="E4" s="181"/>
      <c r="F4" s="181"/>
      <c r="G4" s="181"/>
      <c r="H4" s="182"/>
      <c r="I4" s="191"/>
      <c r="J4" s="192"/>
      <c r="K4" s="192"/>
      <c r="L4" s="192"/>
      <c r="M4" s="192"/>
      <c r="N4" s="193"/>
      <c r="O4" s="181"/>
      <c r="P4" s="181"/>
      <c r="Q4" s="182"/>
      <c r="R4" s="180"/>
      <c r="S4" s="181"/>
      <c r="T4" s="182"/>
      <c r="U4" s="180"/>
      <c r="V4" s="181"/>
      <c r="W4" s="182"/>
      <c r="X4" s="180"/>
      <c r="Y4" s="181"/>
      <c r="Z4" s="182"/>
    </row>
    <row r="5" spans="1:26" ht="15" thickBot="1">
      <c r="A5" s="76"/>
      <c r="B5" s="76"/>
      <c r="C5" s="162" t="s">
        <v>55</v>
      </c>
      <c r="D5" s="163" t="s">
        <v>97</v>
      </c>
      <c r="E5" s="164" t="s">
        <v>56</v>
      </c>
      <c r="F5" s="162" t="s">
        <v>55</v>
      </c>
      <c r="G5" s="163" t="s">
        <v>97</v>
      </c>
      <c r="H5" s="164" t="s">
        <v>56</v>
      </c>
      <c r="I5" s="162" t="s">
        <v>55</v>
      </c>
      <c r="J5" s="163" t="s">
        <v>97</v>
      </c>
      <c r="K5" s="164" t="s">
        <v>56</v>
      </c>
      <c r="L5" s="162" t="s">
        <v>55</v>
      </c>
      <c r="M5" s="163" t="s">
        <v>97</v>
      </c>
      <c r="N5" s="183" t="s">
        <v>56</v>
      </c>
      <c r="O5" s="177" t="s">
        <v>55</v>
      </c>
      <c r="P5" s="163" t="s">
        <v>97</v>
      </c>
      <c r="Q5" s="164" t="s">
        <v>56</v>
      </c>
      <c r="R5" s="162" t="s">
        <v>55</v>
      </c>
      <c r="S5" s="163" t="s">
        <v>97</v>
      </c>
      <c r="T5" s="164" t="s">
        <v>56</v>
      </c>
      <c r="U5" s="162" t="s">
        <v>55</v>
      </c>
      <c r="V5" s="163" t="s">
        <v>97</v>
      </c>
      <c r="W5" s="164" t="s">
        <v>56</v>
      </c>
      <c r="X5" s="162" t="s">
        <v>55</v>
      </c>
      <c r="Y5" s="163" t="s">
        <v>97</v>
      </c>
      <c r="Z5" s="164" t="s">
        <v>56</v>
      </c>
    </row>
    <row r="6" spans="1:26">
      <c r="A6" s="128" t="b">
        <v>1</v>
      </c>
      <c r="B6" s="77" t="s">
        <v>55</v>
      </c>
      <c r="C6" s="194">
        <v>0.66328299999999996</v>
      </c>
      <c r="D6" s="195">
        <v>0.32910299999999998</v>
      </c>
      <c r="E6" s="196">
        <v>7.6140000000000001E-3</v>
      </c>
      <c r="F6" s="194">
        <v>0.67597300000000005</v>
      </c>
      <c r="G6" s="195">
        <v>0.31725900000000001</v>
      </c>
      <c r="H6" s="196">
        <v>6.7679999999999997E-3</v>
      </c>
      <c r="I6" s="203">
        <v>0.67089699999999997</v>
      </c>
      <c r="J6" s="204">
        <v>0.32148900000000002</v>
      </c>
      <c r="K6" s="205">
        <v>7.6140000000000001E-3</v>
      </c>
      <c r="L6" s="203">
        <v>0.66751300000000002</v>
      </c>
      <c r="M6" s="204">
        <v>0.32487300000000002</v>
      </c>
      <c r="N6" s="206">
        <v>7.6140000000000001E-3</v>
      </c>
      <c r="O6" s="215">
        <v>0.67343500000000001</v>
      </c>
      <c r="P6" s="216">
        <v>0.31895099999999998</v>
      </c>
      <c r="Q6" s="217">
        <v>7.6140000000000001E-3</v>
      </c>
      <c r="R6" s="218">
        <v>0.68612499999999998</v>
      </c>
      <c r="S6" s="216">
        <v>0.30710700000000002</v>
      </c>
      <c r="T6" s="217">
        <v>6.7679999999999997E-3</v>
      </c>
      <c r="U6" s="227">
        <v>0.67258899999999999</v>
      </c>
      <c r="V6" s="228">
        <v>0.323181</v>
      </c>
      <c r="W6" s="229">
        <v>4.2300000000000003E-3</v>
      </c>
      <c r="X6" s="227">
        <v>0.680203</v>
      </c>
      <c r="Y6" s="228">
        <v>0.31725900000000001</v>
      </c>
      <c r="Z6" s="229">
        <v>2.5379999999999999E-3</v>
      </c>
    </row>
    <row r="7" spans="1:26">
      <c r="A7" s="165"/>
      <c r="B7" s="166" t="s">
        <v>97</v>
      </c>
      <c r="C7" s="197">
        <v>0.34124599999999999</v>
      </c>
      <c r="D7" s="198">
        <v>0.60830899999999999</v>
      </c>
      <c r="E7" s="199">
        <v>5.0444999999999997E-2</v>
      </c>
      <c r="F7" s="197">
        <v>0.32344200000000001</v>
      </c>
      <c r="G7" s="198">
        <v>0.61918899999999999</v>
      </c>
      <c r="H7" s="199">
        <v>5.7369000000000003E-2</v>
      </c>
      <c r="I7" s="207">
        <v>0.346192</v>
      </c>
      <c r="J7" s="208">
        <v>0.60237399999999997</v>
      </c>
      <c r="K7" s="209">
        <v>5.1434000000000001E-2</v>
      </c>
      <c r="L7" s="207">
        <v>0.327399</v>
      </c>
      <c r="M7" s="208">
        <v>0.62314499999999995</v>
      </c>
      <c r="N7" s="210">
        <v>4.9456E-2</v>
      </c>
      <c r="O7" s="219">
        <v>0.357072</v>
      </c>
      <c r="P7" s="220">
        <v>0.593472</v>
      </c>
      <c r="Q7" s="221">
        <v>4.9456E-2</v>
      </c>
      <c r="R7" s="222">
        <v>0.34520299999999998</v>
      </c>
      <c r="S7" s="220">
        <v>0.604352</v>
      </c>
      <c r="T7" s="221">
        <v>5.0444999999999997E-2</v>
      </c>
      <c r="U7" s="230">
        <v>0.346192</v>
      </c>
      <c r="V7" s="231">
        <v>0.60633000000000004</v>
      </c>
      <c r="W7" s="232">
        <v>4.7477999999999999E-2</v>
      </c>
      <c r="X7" s="230">
        <v>0.34816999999999998</v>
      </c>
      <c r="Y7" s="231">
        <v>0.60731900000000005</v>
      </c>
      <c r="Z7" s="232">
        <v>4.4510000000000001E-2</v>
      </c>
    </row>
    <row r="8" spans="1:26" ht="15" thickBot="1">
      <c r="A8" s="129"/>
      <c r="B8" s="78" t="s">
        <v>56</v>
      </c>
      <c r="C8" s="200">
        <v>7.9238000000000003E-2</v>
      </c>
      <c r="D8" s="201">
        <v>0.270812</v>
      </c>
      <c r="E8" s="202">
        <v>0.64995000000000003</v>
      </c>
      <c r="F8" s="200">
        <v>4.7141000000000002E-2</v>
      </c>
      <c r="G8" s="201">
        <v>0.30992999999999998</v>
      </c>
      <c r="H8" s="202">
        <v>0.64292899999999997</v>
      </c>
      <c r="I8" s="211">
        <v>9.2276999999999998E-2</v>
      </c>
      <c r="J8" s="212">
        <v>0.26980900000000002</v>
      </c>
      <c r="K8" s="213">
        <v>0.63791399999999998</v>
      </c>
      <c r="L8" s="211">
        <v>9.1273999999999994E-2</v>
      </c>
      <c r="M8" s="212">
        <v>0.26780300000000001</v>
      </c>
      <c r="N8" s="214">
        <v>0.64092300000000002</v>
      </c>
      <c r="O8" s="223">
        <v>8.9268E-2</v>
      </c>
      <c r="P8" s="224">
        <v>0.27482400000000001</v>
      </c>
      <c r="Q8" s="225">
        <v>0.63590800000000003</v>
      </c>
      <c r="R8" s="226">
        <v>0.104313</v>
      </c>
      <c r="S8" s="224">
        <v>0.25075199999999997</v>
      </c>
      <c r="T8" s="225">
        <v>0.64493500000000004</v>
      </c>
      <c r="U8" s="233">
        <v>9.5285999999999996E-2</v>
      </c>
      <c r="V8" s="234">
        <v>0.26980900000000002</v>
      </c>
      <c r="W8" s="235">
        <v>0.63490500000000005</v>
      </c>
      <c r="X8" s="233">
        <v>0.13741200000000001</v>
      </c>
      <c r="Y8" s="234">
        <v>0.23771300000000001</v>
      </c>
      <c r="Z8" s="235">
        <v>0.625</v>
      </c>
    </row>
    <row r="9" spans="1:26" ht="15" thickBot="1">
      <c r="C9" s="184"/>
      <c r="D9" s="185"/>
      <c r="E9" s="185"/>
      <c r="F9" s="185"/>
      <c r="G9" s="185"/>
      <c r="H9" s="185"/>
      <c r="I9" s="187"/>
      <c r="J9" s="188"/>
      <c r="K9" s="185"/>
      <c r="L9" s="185"/>
      <c r="M9" s="185"/>
      <c r="N9" s="186"/>
      <c r="O9" s="103"/>
      <c r="P9" s="103"/>
      <c r="Q9" s="103"/>
      <c r="R9" s="103"/>
      <c r="S9" s="103"/>
      <c r="T9" s="103"/>
      <c r="U9" s="236"/>
      <c r="V9" s="236"/>
      <c r="W9" s="236"/>
      <c r="X9" s="236"/>
      <c r="Y9" s="236"/>
      <c r="Z9" s="236"/>
    </row>
    <row r="10" spans="1:26" ht="15" thickBot="1">
      <c r="A10" s="167" t="s">
        <v>72</v>
      </c>
      <c r="B10" s="161" t="s">
        <v>72</v>
      </c>
      <c r="C10" s="168"/>
      <c r="D10" s="169"/>
      <c r="E10" s="170"/>
      <c r="F10" s="168"/>
      <c r="G10" s="169"/>
      <c r="H10" s="170"/>
      <c r="I10" s="103"/>
      <c r="J10" s="103"/>
      <c r="K10" s="168"/>
      <c r="L10" s="169"/>
      <c r="M10" s="170"/>
      <c r="N10" s="168"/>
      <c r="O10" s="168"/>
      <c r="P10" s="169"/>
      <c r="Q10" s="170"/>
      <c r="R10" s="168"/>
      <c r="S10" s="169"/>
      <c r="T10" s="170"/>
      <c r="U10" s="168"/>
      <c r="V10" s="169"/>
      <c r="W10" s="170"/>
      <c r="X10" s="168"/>
      <c r="Y10" s="169"/>
      <c r="Z10" s="170"/>
    </row>
    <row r="11" spans="1:26" ht="15" thickBot="1">
      <c r="A11" s="171" t="s">
        <v>73</v>
      </c>
      <c r="B11" s="172" t="s">
        <v>73</v>
      </c>
      <c r="C11" s="173"/>
      <c r="D11" s="174"/>
      <c r="E11" s="175"/>
      <c r="F11" s="173"/>
      <c r="G11" s="174"/>
      <c r="H11" s="175"/>
      <c r="I11" s="169"/>
      <c r="J11" s="170"/>
      <c r="K11" s="173"/>
      <c r="L11" s="174"/>
      <c r="M11" s="175"/>
      <c r="N11" s="173"/>
      <c r="O11" s="173"/>
      <c r="P11" s="174"/>
      <c r="Q11" s="175"/>
      <c r="R11" s="173"/>
      <c r="S11" s="174"/>
      <c r="T11" s="175"/>
      <c r="U11" s="173"/>
      <c r="V11" s="174"/>
      <c r="W11" s="175"/>
      <c r="X11" s="173"/>
      <c r="Y11" s="174"/>
      <c r="Z11" s="175"/>
    </row>
    <row r="12" spans="1:26" ht="15" thickBot="1">
      <c r="I12" s="174"/>
      <c r="J12" s="175"/>
    </row>
    <row r="13" spans="1:26">
      <c r="C13" t="s">
        <v>105</v>
      </c>
      <c r="I13" t="s">
        <v>105</v>
      </c>
      <c r="P13" t="s">
        <v>102</v>
      </c>
      <c r="V13" t="s">
        <v>106</v>
      </c>
    </row>
    <row r="14" spans="1:26">
      <c r="C14" t="s">
        <v>99</v>
      </c>
      <c r="I14" t="s">
        <v>99</v>
      </c>
      <c r="P14" t="s">
        <v>99</v>
      </c>
      <c r="V14" t="s">
        <v>99</v>
      </c>
    </row>
    <row r="15" spans="1:26">
      <c r="C15" t="s">
        <v>103</v>
      </c>
      <c r="I15" t="s">
        <v>103</v>
      </c>
      <c r="P15" t="s">
        <v>103</v>
      </c>
      <c r="V15" t="s">
        <v>103</v>
      </c>
    </row>
    <row r="16" spans="1:26">
      <c r="V16" t="s">
        <v>107</v>
      </c>
    </row>
    <row r="17" spans="1:43" ht="15" thickBot="1">
      <c r="C17" s="108" t="s">
        <v>101</v>
      </c>
      <c r="G17" s="99"/>
      <c r="H17" s="100"/>
      <c r="I17" t="s">
        <v>101</v>
      </c>
      <c r="K17" s="108"/>
      <c r="P17" s="108" t="s">
        <v>101</v>
      </c>
      <c r="V17" s="108" t="s">
        <v>101</v>
      </c>
    </row>
    <row r="18" spans="1:43" ht="15" thickBot="1">
      <c r="C18" t="s">
        <v>104</v>
      </c>
      <c r="I18" s="237" t="s">
        <v>104</v>
      </c>
      <c r="J18" s="238"/>
      <c r="P18" t="s">
        <v>104</v>
      </c>
      <c r="AE18" s="148">
        <v>0</v>
      </c>
      <c r="AF18" s="160"/>
      <c r="AG18" s="160"/>
      <c r="AH18" s="160"/>
      <c r="AI18" s="160"/>
      <c r="AJ18" s="149"/>
    </row>
    <row r="19" spans="1:43" ht="15" thickBot="1">
      <c r="D19" s="261"/>
      <c r="E19" s="261"/>
      <c r="F19" s="261"/>
      <c r="G19" s="261"/>
      <c r="H19" s="261"/>
      <c r="I19" s="239" t="s">
        <v>100</v>
      </c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1"/>
      <c r="AE19" s="178" t="s">
        <v>80</v>
      </c>
      <c r="AF19" s="176"/>
      <c r="AG19" s="176"/>
      <c r="AH19" s="176" t="s">
        <v>98</v>
      </c>
      <c r="AI19" s="176"/>
      <c r="AJ19" s="179"/>
    </row>
    <row r="20" spans="1:43" ht="15" thickBot="1">
      <c r="I20" s="148">
        <v>10</v>
      </c>
      <c r="J20" s="160"/>
      <c r="K20" s="160"/>
      <c r="L20" s="160"/>
      <c r="M20" s="160"/>
      <c r="N20" s="149"/>
      <c r="O20" s="160">
        <v>20</v>
      </c>
      <c r="P20" s="160"/>
      <c r="Q20" s="160"/>
      <c r="R20" s="160"/>
      <c r="S20" s="160"/>
      <c r="T20" s="149"/>
      <c r="U20" s="148">
        <v>25</v>
      </c>
      <c r="V20" s="160"/>
      <c r="W20" s="160"/>
      <c r="X20" s="160"/>
      <c r="Y20" s="160"/>
      <c r="Z20" s="149"/>
      <c r="AE20" s="180"/>
      <c r="AF20" s="181"/>
      <c r="AG20" s="181"/>
      <c r="AH20" s="181"/>
      <c r="AI20" s="181"/>
      <c r="AJ20" s="182"/>
    </row>
    <row r="21" spans="1:43" ht="15" thickBot="1">
      <c r="I21" s="178" t="s">
        <v>80</v>
      </c>
      <c r="J21" s="176"/>
      <c r="K21" s="176"/>
      <c r="L21" s="176" t="s">
        <v>98</v>
      </c>
      <c r="M21" s="176"/>
      <c r="N21" s="179"/>
      <c r="O21" s="176" t="s">
        <v>80</v>
      </c>
      <c r="P21" s="176"/>
      <c r="Q21" s="176"/>
      <c r="R21" s="176" t="s">
        <v>98</v>
      </c>
      <c r="S21" s="176"/>
      <c r="T21" s="179"/>
      <c r="U21" s="178" t="s">
        <v>80</v>
      </c>
      <c r="V21" s="176"/>
      <c r="W21" s="176"/>
      <c r="X21" s="176" t="s">
        <v>98</v>
      </c>
      <c r="Y21" s="176"/>
      <c r="Z21" s="179"/>
      <c r="AE21" s="162" t="s">
        <v>55</v>
      </c>
      <c r="AF21" s="163" t="s">
        <v>97</v>
      </c>
      <c r="AG21" s="164" t="s">
        <v>56</v>
      </c>
      <c r="AH21" s="162" t="s">
        <v>55</v>
      </c>
      <c r="AI21" s="163" t="s">
        <v>97</v>
      </c>
      <c r="AJ21" s="164" t="s">
        <v>56</v>
      </c>
    </row>
    <row r="22" spans="1:43" ht="15" thickBot="1">
      <c r="A22" s="76"/>
      <c r="B22" s="76"/>
      <c r="I22" s="191"/>
      <c r="J22" s="192"/>
      <c r="K22" s="192"/>
      <c r="L22" s="192"/>
      <c r="M22" s="192"/>
      <c r="N22" s="193"/>
      <c r="O22" s="181"/>
      <c r="P22" s="181"/>
      <c r="Q22" s="182"/>
      <c r="R22" s="180"/>
      <c r="S22" s="181"/>
      <c r="T22" s="182"/>
      <c r="U22" s="180"/>
      <c r="V22" s="181"/>
      <c r="W22" s="182"/>
      <c r="X22" s="180"/>
      <c r="Y22" s="181"/>
      <c r="Z22" s="182"/>
      <c r="AE22" s="258">
        <v>0.66328299999999996</v>
      </c>
      <c r="AF22" s="243">
        <v>0.32910299999999998</v>
      </c>
      <c r="AG22" s="244">
        <v>7.6140000000000001E-3</v>
      </c>
      <c r="AH22" s="258">
        <v>0.67597300000000005</v>
      </c>
      <c r="AI22" s="243">
        <v>0.31725900000000001</v>
      </c>
      <c r="AJ22" s="244">
        <v>6.7679999999999997E-3</v>
      </c>
    </row>
    <row r="23" spans="1:43" ht="15" thickBot="1">
      <c r="A23" s="76"/>
      <c r="B23" s="76"/>
      <c r="G23" s="128" t="b">
        <v>1</v>
      </c>
      <c r="H23" s="77" t="s">
        <v>55</v>
      </c>
      <c r="I23" s="162" t="s">
        <v>55</v>
      </c>
      <c r="J23" s="163" t="s">
        <v>97</v>
      </c>
      <c r="K23" s="164" t="s">
        <v>56</v>
      </c>
      <c r="L23" s="162" t="s">
        <v>55</v>
      </c>
      <c r="M23" s="163" t="s">
        <v>97</v>
      </c>
      <c r="N23" s="183" t="s">
        <v>56</v>
      </c>
      <c r="O23" s="177" t="s">
        <v>55</v>
      </c>
      <c r="P23" s="163" t="s">
        <v>97</v>
      </c>
      <c r="Q23" s="164" t="s">
        <v>56</v>
      </c>
      <c r="R23" s="162" t="s">
        <v>55</v>
      </c>
      <c r="S23" s="163" t="s">
        <v>97</v>
      </c>
      <c r="T23" s="164" t="s">
        <v>56</v>
      </c>
      <c r="U23" s="162" t="s">
        <v>55</v>
      </c>
      <c r="V23" s="163" t="s">
        <v>97</v>
      </c>
      <c r="W23" s="164" t="s">
        <v>56</v>
      </c>
      <c r="X23" s="162" t="s">
        <v>55</v>
      </c>
      <c r="Y23" s="163" t="s">
        <v>97</v>
      </c>
      <c r="Z23" s="164" t="s">
        <v>56</v>
      </c>
      <c r="AE23" s="249">
        <v>0.34124599999999999</v>
      </c>
      <c r="AF23" s="247">
        <v>0.60830899999999999</v>
      </c>
      <c r="AG23" s="248">
        <v>5.0444999999999997E-2</v>
      </c>
      <c r="AH23" s="249">
        <v>0.32344200000000001</v>
      </c>
      <c r="AI23" s="247">
        <v>0.61918899999999999</v>
      </c>
      <c r="AJ23" s="248">
        <v>5.7369000000000003E-2</v>
      </c>
    </row>
    <row r="24" spans="1:43" ht="15" thickBot="1">
      <c r="G24" s="165"/>
      <c r="H24" s="166" t="s">
        <v>97</v>
      </c>
      <c r="I24" s="245">
        <v>0.846024</v>
      </c>
      <c r="J24" s="243">
        <v>0.14551600000000001</v>
      </c>
      <c r="K24" s="244">
        <v>8.4600000000000005E-3</v>
      </c>
      <c r="L24" s="245">
        <v>0.86209800000000003</v>
      </c>
      <c r="M24" s="243">
        <v>0.132826</v>
      </c>
      <c r="N24" s="255">
        <v>5.0759999999999998E-3</v>
      </c>
      <c r="O24" s="242">
        <v>0.84348599999999996</v>
      </c>
      <c r="P24" s="243">
        <v>0.14974599999999999</v>
      </c>
      <c r="Q24" s="244">
        <v>6.7679999999999997E-3</v>
      </c>
      <c r="R24" s="245">
        <v>0.86499999999999999</v>
      </c>
      <c r="S24" s="243">
        <v>0.12</v>
      </c>
      <c r="T24" s="244">
        <v>8.4600000000000005E-3</v>
      </c>
      <c r="U24" s="245">
        <v>0.82910300000000003</v>
      </c>
      <c r="V24" s="243">
        <v>0.15143799999999999</v>
      </c>
      <c r="W24" s="244">
        <v>1.9459000000000001E-2</v>
      </c>
      <c r="X24" s="245">
        <v>0.85363800000000001</v>
      </c>
      <c r="Y24" s="243">
        <v>0.12859599999999999</v>
      </c>
      <c r="Z24" s="244">
        <v>1.7766000000000001E-2</v>
      </c>
      <c r="AE24" s="253">
        <v>7.9238000000000003E-2</v>
      </c>
      <c r="AF24" s="251">
        <v>0.270812</v>
      </c>
      <c r="AG24" s="252">
        <v>0.64995000000000003</v>
      </c>
      <c r="AH24" s="253">
        <v>4.7141000000000002E-2</v>
      </c>
      <c r="AI24" s="251">
        <v>0.30992999999999998</v>
      </c>
      <c r="AJ24" s="252">
        <v>0.64292899999999997</v>
      </c>
    </row>
    <row r="25" spans="1:43" ht="15" thickBot="1">
      <c r="G25" s="129"/>
      <c r="H25" s="78" t="s">
        <v>56</v>
      </c>
      <c r="I25" s="249">
        <v>0.27497500000000002</v>
      </c>
      <c r="J25" s="247">
        <v>0.65380799999999994</v>
      </c>
      <c r="K25" s="248">
        <v>7.1217000000000003E-2</v>
      </c>
      <c r="L25" s="249">
        <v>0.288823</v>
      </c>
      <c r="M25" s="247">
        <v>0.64688400000000001</v>
      </c>
      <c r="N25" s="256">
        <v>6.4293000000000003E-2</v>
      </c>
      <c r="O25" s="246">
        <v>0.22057399999999999</v>
      </c>
      <c r="P25" s="247">
        <v>0.67359100000000005</v>
      </c>
      <c r="Q25" s="248">
        <v>0.105836</v>
      </c>
      <c r="R25" s="249">
        <v>0.24332300000000001</v>
      </c>
      <c r="S25" s="247">
        <v>0.66864500000000004</v>
      </c>
      <c r="T25" s="248">
        <v>8.8031999999999999E-2</v>
      </c>
      <c r="U25" s="249">
        <v>0.2364</v>
      </c>
      <c r="V25" s="247">
        <v>0.644895</v>
      </c>
      <c r="W25" s="248">
        <v>0.117705</v>
      </c>
      <c r="X25" s="249">
        <v>0.25816</v>
      </c>
      <c r="Y25" s="247">
        <v>0.63600400000000001</v>
      </c>
      <c r="Z25" s="248">
        <v>0.105836</v>
      </c>
    </row>
    <row r="26" spans="1:43" ht="15" thickBot="1">
      <c r="I26" s="253">
        <v>1.4042000000000001E-2</v>
      </c>
      <c r="J26" s="251">
        <v>0.21564700000000001</v>
      </c>
      <c r="K26" s="252">
        <v>0.77031099999999997</v>
      </c>
      <c r="L26" s="253">
        <v>1.4042000000000001E-2</v>
      </c>
      <c r="M26" s="251">
        <v>0.21865599999999999</v>
      </c>
      <c r="N26" s="257">
        <v>0.76730200000000004</v>
      </c>
      <c r="O26" s="250">
        <v>3.2096E-2</v>
      </c>
      <c r="P26" s="251">
        <v>0.21063200000000001</v>
      </c>
      <c r="Q26" s="252">
        <v>0.75727199999999995</v>
      </c>
      <c r="R26" s="253">
        <v>3.2096E-2</v>
      </c>
      <c r="S26" s="251">
        <v>0.21163499999999999</v>
      </c>
      <c r="T26" s="252">
        <v>0.75626899999999997</v>
      </c>
      <c r="U26" s="253">
        <v>5.6168999999999997E-2</v>
      </c>
      <c r="V26" s="251">
        <v>0.21163499999999999</v>
      </c>
      <c r="W26" s="254">
        <v>0.73219699999999999</v>
      </c>
      <c r="X26" s="253">
        <v>5.1152999999999997E-2</v>
      </c>
      <c r="Y26" s="251">
        <v>0.207623</v>
      </c>
      <c r="Z26" s="254">
        <v>0.74122399999999999</v>
      </c>
    </row>
    <row r="27" spans="1:43" ht="15" thickBot="1">
      <c r="P27" t="s">
        <v>108</v>
      </c>
      <c r="V27" t="s">
        <v>106</v>
      </c>
    </row>
    <row r="28" spans="1:43" ht="15" thickBot="1">
      <c r="P28" t="s">
        <v>109</v>
      </c>
      <c r="V28" t="s">
        <v>99</v>
      </c>
      <c r="X28" s="261"/>
      <c r="Y28" s="261"/>
      <c r="Z28" s="239" t="s">
        <v>100</v>
      </c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/>
      <c r="AM28" s="240"/>
      <c r="AN28" s="240"/>
      <c r="AO28" s="240"/>
      <c r="AP28" s="240"/>
      <c r="AQ28" s="241"/>
    </row>
    <row r="29" spans="1:43" ht="15" thickBot="1">
      <c r="Z29" s="148">
        <v>10</v>
      </c>
      <c r="AA29" s="160"/>
      <c r="AB29" s="160"/>
      <c r="AC29" s="160"/>
      <c r="AD29" s="160"/>
      <c r="AE29" s="149"/>
      <c r="AF29" s="160">
        <v>20</v>
      </c>
      <c r="AG29" s="160"/>
      <c r="AH29" s="160"/>
      <c r="AI29" s="160"/>
      <c r="AJ29" s="160"/>
      <c r="AK29" s="149"/>
      <c r="AL29" s="148">
        <v>25</v>
      </c>
      <c r="AM29" s="160"/>
      <c r="AN29" s="160"/>
      <c r="AO29" s="160"/>
      <c r="AP29" s="160"/>
      <c r="AQ29" s="149"/>
    </row>
    <row r="30" spans="1:43" ht="15" thickBot="1">
      <c r="Z30" s="178" t="s">
        <v>80</v>
      </c>
      <c r="AA30" s="176"/>
      <c r="AB30" s="176"/>
      <c r="AC30" s="176" t="s">
        <v>98</v>
      </c>
      <c r="AD30" s="176"/>
      <c r="AE30" s="179"/>
      <c r="AF30" s="176" t="s">
        <v>80</v>
      </c>
      <c r="AG30" s="176"/>
      <c r="AH30" s="176"/>
      <c r="AI30" s="176" t="s">
        <v>98</v>
      </c>
      <c r="AJ30" s="176"/>
      <c r="AK30" s="179"/>
      <c r="AL30" s="178" t="s">
        <v>80</v>
      </c>
      <c r="AM30" s="176"/>
      <c r="AN30" s="176"/>
      <c r="AO30" s="176" t="s">
        <v>98</v>
      </c>
      <c r="AP30" s="176"/>
      <c r="AQ30" s="179"/>
    </row>
    <row r="31" spans="1:43" ht="15" thickBot="1">
      <c r="Z31" s="191"/>
      <c r="AA31" s="192"/>
      <c r="AB31" s="192"/>
      <c r="AC31" s="192"/>
      <c r="AD31" s="192"/>
      <c r="AE31" s="193"/>
      <c r="AF31" s="181"/>
      <c r="AG31" s="181"/>
      <c r="AH31" s="182"/>
      <c r="AI31" s="180"/>
      <c r="AJ31" s="181"/>
      <c r="AK31" s="182"/>
      <c r="AL31" s="180"/>
      <c r="AM31" s="181"/>
      <c r="AN31" s="182"/>
      <c r="AO31" s="180"/>
      <c r="AP31" s="181"/>
      <c r="AQ31" s="182"/>
    </row>
    <row r="32" spans="1:43" ht="15" thickBot="1">
      <c r="X32" s="128" t="b">
        <v>1</v>
      </c>
      <c r="Y32" s="77" t="s">
        <v>55</v>
      </c>
      <c r="Z32" s="162" t="s">
        <v>55</v>
      </c>
      <c r="AA32" s="163" t="s">
        <v>97</v>
      </c>
      <c r="AB32" s="164" t="s">
        <v>56</v>
      </c>
      <c r="AC32" s="162" t="s">
        <v>55</v>
      </c>
      <c r="AD32" s="163" t="s">
        <v>97</v>
      </c>
      <c r="AE32" s="183" t="s">
        <v>56</v>
      </c>
      <c r="AF32" s="177" t="s">
        <v>55</v>
      </c>
      <c r="AG32" s="163" t="s">
        <v>97</v>
      </c>
      <c r="AH32" s="164" t="s">
        <v>56</v>
      </c>
      <c r="AI32" s="162" t="s">
        <v>55</v>
      </c>
      <c r="AJ32" s="163" t="s">
        <v>97</v>
      </c>
      <c r="AK32" s="164" t="s">
        <v>56</v>
      </c>
      <c r="AL32" s="162" t="s">
        <v>55</v>
      </c>
      <c r="AM32" s="163" t="s">
        <v>97</v>
      </c>
      <c r="AN32" s="164" t="s">
        <v>56</v>
      </c>
      <c r="AO32" s="162" t="s">
        <v>55</v>
      </c>
      <c r="AP32" s="163" t="s">
        <v>97</v>
      </c>
      <c r="AQ32" s="164" t="s">
        <v>56</v>
      </c>
    </row>
    <row r="33" spans="2:43">
      <c r="X33" s="165"/>
      <c r="Y33" s="166" t="s">
        <v>97</v>
      </c>
      <c r="Z33" s="245">
        <v>0.846024</v>
      </c>
      <c r="AA33" s="243">
        <v>0.14551600000000001</v>
      </c>
      <c r="AB33" s="244">
        <v>8.4600000000000005E-3</v>
      </c>
      <c r="AC33" s="245">
        <v>0.86209800000000003</v>
      </c>
      <c r="AD33" s="243">
        <v>0.132826</v>
      </c>
      <c r="AE33" s="255">
        <v>5.0759999999999998E-3</v>
      </c>
      <c r="AF33" s="242">
        <v>0.84348599999999996</v>
      </c>
      <c r="AG33" s="243">
        <v>0.14974599999999999</v>
      </c>
      <c r="AH33" s="244">
        <v>6.7679999999999997E-3</v>
      </c>
      <c r="AI33" s="245">
        <v>0.86499999999999999</v>
      </c>
      <c r="AJ33" s="243">
        <v>0.12</v>
      </c>
      <c r="AK33" s="244">
        <v>8.4600000000000005E-3</v>
      </c>
      <c r="AL33" s="245">
        <v>0.82910300000000003</v>
      </c>
      <c r="AM33" s="243">
        <v>0.15143799999999999</v>
      </c>
      <c r="AN33" s="244">
        <v>1.9459000000000001E-2</v>
      </c>
      <c r="AO33" s="245">
        <v>0.85363800000000001</v>
      </c>
      <c r="AP33" s="243">
        <v>0.12859599999999999</v>
      </c>
      <c r="AQ33" s="244">
        <v>1.7766000000000001E-2</v>
      </c>
    </row>
    <row r="34" spans="2:43" ht="15" thickBot="1">
      <c r="X34" s="129"/>
      <c r="Y34" s="78" t="s">
        <v>56</v>
      </c>
      <c r="Z34" s="249">
        <v>0.27497500000000002</v>
      </c>
      <c r="AA34" s="247">
        <v>0.65380799999999994</v>
      </c>
      <c r="AB34" s="248">
        <v>7.1217000000000003E-2</v>
      </c>
      <c r="AC34" s="249">
        <v>0.288823</v>
      </c>
      <c r="AD34" s="247">
        <v>0.64688400000000001</v>
      </c>
      <c r="AE34" s="256">
        <v>6.4293000000000003E-2</v>
      </c>
      <c r="AF34" s="246">
        <v>0.22057399999999999</v>
      </c>
      <c r="AG34" s="247">
        <v>0.67359100000000005</v>
      </c>
      <c r="AH34" s="248">
        <v>0.105836</v>
      </c>
      <c r="AI34" s="249">
        <v>0.24332300000000001</v>
      </c>
      <c r="AJ34" s="247">
        <v>0.66864500000000004</v>
      </c>
      <c r="AK34" s="248">
        <v>8.8031999999999999E-2</v>
      </c>
      <c r="AL34" s="249">
        <v>0.2364</v>
      </c>
      <c r="AM34" s="247">
        <v>0.644895</v>
      </c>
      <c r="AN34" s="248">
        <v>0.117705</v>
      </c>
      <c r="AO34" s="249">
        <v>0.25816</v>
      </c>
      <c r="AP34" s="247">
        <v>0.63600400000000001</v>
      </c>
      <c r="AQ34" s="248">
        <v>0.105836</v>
      </c>
    </row>
    <row r="35" spans="2:43" ht="15" thickBot="1">
      <c r="Z35" s="253">
        <v>1.4042000000000001E-2</v>
      </c>
      <c r="AA35" s="251">
        <v>0.21564700000000001</v>
      </c>
      <c r="AB35" s="252">
        <v>0.77031099999999997</v>
      </c>
      <c r="AC35" s="253">
        <v>1.4042000000000001E-2</v>
      </c>
      <c r="AD35" s="251">
        <v>0.21865599999999999</v>
      </c>
      <c r="AE35" s="257">
        <v>0.76730200000000004</v>
      </c>
      <c r="AF35" s="250">
        <v>3.2096E-2</v>
      </c>
      <c r="AG35" s="251">
        <v>0.21063200000000001</v>
      </c>
      <c r="AH35" s="252">
        <v>0.75727199999999995</v>
      </c>
      <c r="AI35" s="253">
        <v>3.2096E-2</v>
      </c>
      <c r="AJ35" s="251">
        <v>0.21163499999999999</v>
      </c>
      <c r="AK35" s="252">
        <v>0.75626899999999997</v>
      </c>
      <c r="AL35" s="253">
        <v>5.6168999999999997E-2</v>
      </c>
      <c r="AM35" s="251">
        <v>0.21163499999999999</v>
      </c>
      <c r="AN35" s="254">
        <v>0.73219699999999999</v>
      </c>
      <c r="AO35" s="253">
        <v>5.1152999999999997E-2</v>
      </c>
      <c r="AP35" s="251">
        <v>0.207623</v>
      </c>
      <c r="AQ35" s="254">
        <v>0.74122399999999999</v>
      </c>
    </row>
    <row r="40" spans="2:43" ht="15" thickBot="1"/>
    <row r="41" spans="2:43" ht="15" thickBot="1">
      <c r="B41" s="261"/>
      <c r="C41" s="261"/>
      <c r="D41" s="239" t="s">
        <v>100</v>
      </c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1"/>
    </row>
    <row r="42" spans="2:43" ht="15" thickBot="1">
      <c r="D42" s="148">
        <v>10</v>
      </c>
      <c r="E42" s="160"/>
      <c r="F42" s="160"/>
      <c r="G42" s="160"/>
      <c r="H42" s="160"/>
      <c r="I42" s="149"/>
      <c r="J42" s="160">
        <v>20</v>
      </c>
      <c r="K42" s="160"/>
      <c r="L42" s="160"/>
      <c r="M42" s="160"/>
      <c r="N42" s="160"/>
      <c r="O42" s="149"/>
      <c r="P42" s="148">
        <v>25</v>
      </c>
      <c r="Q42" s="160"/>
      <c r="R42" s="160"/>
      <c r="S42" s="160"/>
      <c r="T42" s="160"/>
      <c r="U42" s="149"/>
    </row>
    <row r="43" spans="2:43" ht="15" thickBot="1">
      <c r="D43" s="178" t="s">
        <v>80</v>
      </c>
      <c r="E43" s="176"/>
      <c r="F43" s="176"/>
      <c r="G43" s="176" t="s">
        <v>98</v>
      </c>
      <c r="H43" s="176"/>
      <c r="I43" s="179"/>
      <c r="J43" s="176" t="s">
        <v>80</v>
      </c>
      <c r="K43" s="176"/>
      <c r="L43" s="176"/>
      <c r="M43" s="176" t="s">
        <v>98</v>
      </c>
      <c r="N43" s="176"/>
      <c r="O43" s="179"/>
      <c r="P43" s="178" t="s">
        <v>80</v>
      </c>
      <c r="Q43" s="176"/>
      <c r="R43" s="176"/>
      <c r="S43" s="176" t="s">
        <v>98</v>
      </c>
      <c r="T43" s="176"/>
      <c r="U43" s="179"/>
    </row>
    <row r="44" spans="2:43" ht="15" thickBot="1">
      <c r="D44" s="191"/>
      <c r="E44" s="192"/>
      <c r="F44" s="192"/>
      <c r="G44" s="192"/>
      <c r="H44" s="192"/>
      <c r="I44" s="193"/>
      <c r="J44" s="181"/>
      <c r="K44" s="181"/>
      <c r="L44" s="182"/>
      <c r="M44" s="180"/>
      <c r="N44" s="181"/>
      <c r="O44" s="182"/>
      <c r="P44" s="180"/>
      <c r="Q44" s="181"/>
      <c r="R44" s="182"/>
      <c r="S44" s="180"/>
      <c r="T44" s="181"/>
      <c r="U44" s="182"/>
    </row>
    <row r="45" spans="2:43" ht="15" thickBot="1">
      <c r="B45" s="128" t="b">
        <v>1</v>
      </c>
      <c r="C45" s="77" t="s">
        <v>55</v>
      </c>
      <c r="D45" s="162" t="s">
        <v>55</v>
      </c>
      <c r="E45" s="163" t="s">
        <v>97</v>
      </c>
      <c r="F45" s="164" t="s">
        <v>56</v>
      </c>
      <c r="G45" s="162" t="s">
        <v>55</v>
      </c>
      <c r="H45" s="163" t="s">
        <v>97</v>
      </c>
      <c r="I45" s="183" t="s">
        <v>56</v>
      </c>
      <c r="J45" s="177" t="s">
        <v>55</v>
      </c>
      <c r="K45" s="163" t="s">
        <v>97</v>
      </c>
      <c r="L45" s="164" t="s">
        <v>56</v>
      </c>
      <c r="M45" s="162" t="s">
        <v>55</v>
      </c>
      <c r="N45" s="163" t="s">
        <v>97</v>
      </c>
      <c r="O45" s="164" t="s">
        <v>56</v>
      </c>
      <c r="P45" s="162" t="s">
        <v>55</v>
      </c>
      <c r="Q45" s="163" t="s">
        <v>97</v>
      </c>
      <c r="R45" s="164" t="s">
        <v>56</v>
      </c>
      <c r="S45" s="162" t="s">
        <v>55</v>
      </c>
      <c r="T45" s="163" t="s">
        <v>97</v>
      </c>
      <c r="U45" s="164" t="s">
        <v>56</v>
      </c>
    </row>
    <row r="46" spans="2:43">
      <c r="B46" s="165"/>
      <c r="C46" s="166" t="s">
        <v>97</v>
      </c>
      <c r="D46" s="245"/>
      <c r="E46" s="243"/>
      <c r="F46" s="244"/>
      <c r="G46" s="245"/>
      <c r="H46" s="243"/>
      <c r="I46" s="255"/>
      <c r="J46" s="242"/>
      <c r="K46" s="243"/>
      <c r="L46" s="244"/>
      <c r="M46" s="245"/>
      <c r="N46" s="243"/>
      <c r="O46" s="244"/>
      <c r="P46" s="245"/>
      <c r="Q46" s="243"/>
      <c r="R46" s="244"/>
      <c r="S46" s="245"/>
      <c r="T46" s="243"/>
      <c r="U46" s="244"/>
    </row>
    <row r="47" spans="2:43" ht="15" thickBot="1">
      <c r="B47" s="129"/>
      <c r="C47" s="78" t="s">
        <v>56</v>
      </c>
      <c r="D47" s="249"/>
      <c r="E47" s="247"/>
      <c r="F47" s="248"/>
      <c r="G47" s="249"/>
      <c r="H47" s="247"/>
      <c r="I47" s="256"/>
      <c r="J47" s="246"/>
      <c r="K47" s="247"/>
      <c r="L47" s="248"/>
      <c r="M47" s="249"/>
      <c r="N47" s="247"/>
      <c r="O47" s="248"/>
      <c r="P47" s="249"/>
      <c r="Q47" s="247"/>
      <c r="R47" s="248"/>
      <c r="S47" s="249"/>
      <c r="T47" s="247"/>
      <c r="U47" s="248"/>
    </row>
    <row r="48" spans="2:43" ht="15" thickBot="1">
      <c r="D48" s="253"/>
      <c r="E48" s="251"/>
      <c r="F48" s="252"/>
      <c r="G48" s="253"/>
      <c r="H48" s="251"/>
      <c r="I48" s="257"/>
      <c r="J48" s="250"/>
      <c r="K48" s="251"/>
      <c r="L48" s="252"/>
      <c r="M48" s="253"/>
      <c r="N48" s="251"/>
      <c r="O48" s="252"/>
      <c r="P48" s="253"/>
      <c r="Q48" s="251"/>
      <c r="R48" s="254"/>
      <c r="S48" s="253"/>
      <c r="T48" s="251"/>
      <c r="U48" s="254"/>
    </row>
  </sheetData>
  <mergeCells count="53">
    <mergeCell ref="B45:B47"/>
    <mergeCell ref="D43:F43"/>
    <mergeCell ref="G43:I43"/>
    <mergeCell ref="J43:L43"/>
    <mergeCell ref="M43:O43"/>
    <mergeCell ref="P43:R43"/>
    <mergeCell ref="S43:U43"/>
    <mergeCell ref="AL30:AN30"/>
    <mergeCell ref="AO30:AQ30"/>
    <mergeCell ref="Z31:AE31"/>
    <mergeCell ref="X32:X34"/>
    <mergeCell ref="D41:U41"/>
    <mergeCell ref="D42:I42"/>
    <mergeCell ref="J42:O42"/>
    <mergeCell ref="P42:U42"/>
    <mergeCell ref="G23:G25"/>
    <mergeCell ref="I19:Z19"/>
    <mergeCell ref="Z28:AQ28"/>
    <mergeCell ref="Z29:AE29"/>
    <mergeCell ref="AF29:AK29"/>
    <mergeCell ref="AL29:AQ29"/>
    <mergeCell ref="O20:T20"/>
    <mergeCell ref="U20:Z20"/>
    <mergeCell ref="AE19:AG19"/>
    <mergeCell ref="AH19:AJ19"/>
    <mergeCell ref="I21:K21"/>
    <mergeCell ref="L21:N21"/>
    <mergeCell ref="O21:Q21"/>
    <mergeCell ref="R21:T21"/>
    <mergeCell ref="U21:W21"/>
    <mergeCell ref="X21:Z21"/>
    <mergeCell ref="I4:N4"/>
    <mergeCell ref="AE18:AJ18"/>
    <mergeCell ref="I20:N20"/>
    <mergeCell ref="Z30:AB30"/>
    <mergeCell ref="AC30:AE30"/>
    <mergeCell ref="AF30:AH30"/>
    <mergeCell ref="AI30:AK30"/>
    <mergeCell ref="D44:I44"/>
    <mergeCell ref="I22:N22"/>
    <mergeCell ref="U3:W3"/>
    <mergeCell ref="X3:Z3"/>
    <mergeCell ref="C3:E3"/>
    <mergeCell ref="F3:H3"/>
    <mergeCell ref="A6:A8"/>
    <mergeCell ref="O2:T2"/>
    <mergeCell ref="O3:Q3"/>
    <mergeCell ref="R3:T3"/>
    <mergeCell ref="I2:N2"/>
    <mergeCell ref="I3:K3"/>
    <mergeCell ref="L3:N3"/>
    <mergeCell ref="C2:H2"/>
    <mergeCell ref="U2:Z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356D-0B56-49A9-9497-982A8D45380F}">
  <dimension ref="A1:F14"/>
  <sheetViews>
    <sheetView workbookViewId="0">
      <selection activeCell="B21" sqref="B21"/>
    </sheetView>
  </sheetViews>
  <sheetFormatPr defaultRowHeight="14.4"/>
  <sheetData>
    <row r="1" spans="1:6" ht="15" thickBot="1">
      <c r="D1" s="158">
        <v>0</v>
      </c>
      <c r="E1" s="159"/>
    </row>
    <row r="2" spans="1:6" ht="15" thickBot="1">
      <c r="C2" s="148" t="s">
        <v>92</v>
      </c>
      <c r="D2" s="149"/>
      <c r="E2" s="148" t="s">
        <v>93</v>
      </c>
      <c r="F2" s="149"/>
    </row>
    <row r="3" spans="1:6" ht="15" thickBot="1"/>
    <row r="4" spans="1:6">
      <c r="A4" s="76"/>
      <c r="B4" s="76"/>
      <c r="C4" s="144" t="s">
        <v>45</v>
      </c>
      <c r="D4" s="145"/>
      <c r="E4" s="144" t="s">
        <v>45</v>
      </c>
      <c r="F4" s="145"/>
    </row>
    <row r="5" spans="1:6" ht="15" thickBot="1">
      <c r="A5" s="76"/>
      <c r="B5" s="76"/>
      <c r="C5" s="52" t="s">
        <v>55</v>
      </c>
      <c r="D5" s="53" t="s">
        <v>56</v>
      </c>
      <c r="E5" s="52" t="s">
        <v>55</v>
      </c>
      <c r="F5" s="53" t="s">
        <v>56</v>
      </c>
    </row>
    <row r="6" spans="1:6">
      <c r="A6" s="146" t="b">
        <v>1</v>
      </c>
      <c r="B6" s="77" t="s">
        <v>55</v>
      </c>
      <c r="C6" s="105">
        <v>0.87484099999999998</v>
      </c>
      <c r="D6" s="106">
        <v>0.12515899999999999</v>
      </c>
      <c r="E6" s="105">
        <v>0.87484099999999998</v>
      </c>
      <c r="F6" s="106">
        <v>0.12515899999999999</v>
      </c>
    </row>
    <row r="7" spans="1:6" ht="15" thickBot="1">
      <c r="A7" s="147"/>
      <c r="B7" s="78" t="s">
        <v>56</v>
      </c>
      <c r="C7" s="107">
        <v>8.0446000000000004E-2</v>
      </c>
      <c r="D7" s="100">
        <v>0.91955399999999998</v>
      </c>
      <c r="E7" s="107">
        <v>7.0000000000000007E-2</v>
      </c>
      <c r="F7" s="100">
        <v>0.93</v>
      </c>
    </row>
    <row r="8" spans="1:6">
      <c r="C8" s="103"/>
      <c r="D8" s="103"/>
      <c r="E8" s="103"/>
      <c r="F8" s="103"/>
    </row>
    <row r="9" spans="1:6" ht="15" thickBot="1">
      <c r="C9" s="103"/>
      <c r="D9" s="103"/>
      <c r="E9" s="103"/>
      <c r="F9" s="103"/>
    </row>
    <row r="10" spans="1:6">
      <c r="A10" s="79" t="s">
        <v>72</v>
      </c>
      <c r="B10" s="80"/>
      <c r="C10" s="142">
        <v>0.91955399999999998</v>
      </c>
      <c r="D10" s="143"/>
      <c r="E10" s="142">
        <v>0.92821799999999999</v>
      </c>
      <c r="F10" s="143"/>
    </row>
    <row r="11" spans="1:6" ht="15" thickBot="1">
      <c r="A11" s="81" t="s">
        <v>73</v>
      </c>
      <c r="B11" s="82"/>
      <c r="C11" s="134">
        <v>0.12642900000000001</v>
      </c>
      <c r="D11" s="135"/>
      <c r="E11" s="134">
        <v>0.12515899999999999</v>
      </c>
      <c r="F11" s="135"/>
    </row>
    <row r="13" spans="1:6">
      <c r="A13" s="108" t="s">
        <v>94</v>
      </c>
    </row>
    <row r="14" spans="1:6">
      <c r="A14" t="s">
        <v>95</v>
      </c>
    </row>
  </sheetData>
  <mergeCells count="10">
    <mergeCell ref="D1:E1"/>
    <mergeCell ref="C2:D2"/>
    <mergeCell ref="E2:F2"/>
    <mergeCell ref="C4:D4"/>
    <mergeCell ref="E4:F4"/>
    <mergeCell ref="A6:A7"/>
    <mergeCell ref="C10:D10"/>
    <mergeCell ref="E10:F10"/>
    <mergeCell ref="C11:D11"/>
    <mergeCell ref="E11:F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8C7D-851D-44B4-A1BB-C8085118862A}">
  <dimension ref="A1:J11"/>
  <sheetViews>
    <sheetView tabSelected="1" workbookViewId="0">
      <selection activeCell="N4" sqref="N4"/>
    </sheetView>
  </sheetViews>
  <sheetFormatPr defaultRowHeight="14.4"/>
  <sheetData>
    <row r="1" spans="1:10" ht="15" thickBot="1">
      <c r="D1" s="158">
        <v>0</v>
      </c>
      <c r="E1" s="159"/>
    </row>
    <row r="2" spans="1:10" ht="15" thickBot="1">
      <c r="C2" s="148" t="s">
        <v>92</v>
      </c>
      <c r="D2" s="149"/>
      <c r="E2" s="148" t="s">
        <v>93</v>
      </c>
      <c r="F2" s="149"/>
    </row>
    <row r="3" spans="1:10" ht="15" thickBot="1"/>
    <row r="4" spans="1:10">
      <c r="A4" s="76"/>
      <c r="B4" s="76"/>
      <c r="C4" s="144" t="s">
        <v>45</v>
      </c>
      <c r="D4" s="145"/>
      <c r="E4" s="144" t="s">
        <v>45</v>
      </c>
      <c r="F4" s="145"/>
      <c r="J4">
        <v>42465</v>
      </c>
    </row>
    <row r="5" spans="1:10" ht="15" thickBot="1">
      <c r="A5" s="76"/>
      <c r="B5" s="76"/>
      <c r="C5" s="52" t="s">
        <v>55</v>
      </c>
      <c r="D5" s="53" t="s">
        <v>56</v>
      </c>
      <c r="E5" s="52" t="s">
        <v>55</v>
      </c>
      <c r="F5" s="53" t="s">
        <v>56</v>
      </c>
    </row>
    <row r="6" spans="1:10">
      <c r="A6" s="146" t="b">
        <v>1</v>
      </c>
      <c r="B6" s="77" t="s">
        <v>55</v>
      </c>
      <c r="C6" s="105">
        <v>0.87357099999999999</v>
      </c>
      <c r="D6" s="106">
        <v>0.12642900000000001</v>
      </c>
      <c r="E6" s="105">
        <v>0.87484099999999998</v>
      </c>
      <c r="F6" s="106">
        <v>0.12515899999999999</v>
      </c>
    </row>
    <row r="7" spans="1:10" ht="15" thickBot="1">
      <c r="A7" s="147"/>
      <c r="B7" s="78" t="s">
        <v>56</v>
      </c>
      <c r="C7" s="107">
        <v>8.0446000000000004E-2</v>
      </c>
      <c r="D7" s="100">
        <v>0.91955399999999998</v>
      </c>
      <c r="E7" s="107">
        <v>7.1781999999999999E-2</v>
      </c>
      <c r="F7" s="100">
        <v>0.92821799999999999</v>
      </c>
    </row>
    <row r="8" spans="1:10">
      <c r="C8" s="103"/>
      <c r="D8" s="103"/>
      <c r="E8" s="103"/>
      <c r="F8" s="103"/>
    </row>
    <row r="9" spans="1:10" ht="15" thickBot="1">
      <c r="C9" s="103"/>
      <c r="D9" s="103"/>
      <c r="E9" s="103"/>
      <c r="F9" s="103"/>
    </row>
    <row r="10" spans="1:10">
      <c r="A10" s="79" t="s">
        <v>72</v>
      </c>
      <c r="B10" s="80"/>
      <c r="C10" s="142">
        <v>0.91955399999999998</v>
      </c>
      <c r="D10" s="143"/>
      <c r="E10" s="142">
        <v>0.92821799999999999</v>
      </c>
      <c r="F10" s="143"/>
    </row>
    <row r="11" spans="1:10" ht="15" thickBot="1">
      <c r="A11" s="81" t="s">
        <v>73</v>
      </c>
      <c r="B11" s="82"/>
      <c r="C11" s="134">
        <v>0.12642900000000001</v>
      </c>
      <c r="D11" s="135"/>
      <c r="E11" s="134">
        <v>0.12515899999999999</v>
      </c>
      <c r="F11" s="135"/>
    </row>
  </sheetData>
  <mergeCells count="10">
    <mergeCell ref="A6:A7"/>
    <mergeCell ref="C10:D10"/>
    <mergeCell ref="E10:F10"/>
    <mergeCell ref="C11:D11"/>
    <mergeCell ref="E11:F11"/>
    <mergeCell ref="D1:E1"/>
    <mergeCell ref="C2:D2"/>
    <mergeCell ref="E2:F2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3">
    <cfRule type="top10" dxfId="49" priority="10" bottom="1" rank="1"/>
    <cfRule type="expression" priority="11">
      <formula>"min"</formula>
    </cfRule>
  </conditionalFormatting>
  <conditionalFormatting sqref="M3:T10">
    <cfRule type="cellIs" dxfId="48" priority="12" operator="lessThan">
      <formula>$U3</formula>
    </cfRule>
  </conditionalFormatting>
  <conditionalFormatting sqref="M4:T10">
    <cfRule type="top10" dxfId="47" priority="9" bottom="1" rank="1"/>
  </conditionalFormatting>
  <conditionalFormatting sqref="M5:T5">
    <cfRule type="top10" dxfId="46" priority="8" bottom="1" rank="1"/>
  </conditionalFormatting>
  <conditionalFormatting sqref="M6:T6">
    <cfRule type="top10" dxfId="45" priority="7" bottom="1" rank="1"/>
  </conditionalFormatting>
  <conditionalFormatting sqref="M7:T7">
    <cfRule type="top10" dxfId="44" priority="6" bottom="1" rank="1"/>
  </conditionalFormatting>
  <conditionalFormatting sqref="M8:T8">
    <cfRule type="top10" dxfId="43" priority="5" bottom="1" rank="1"/>
  </conditionalFormatting>
  <conditionalFormatting sqref="M9:T9">
    <cfRule type="top10" dxfId="42" priority="4" bottom="1" rank="1"/>
  </conditionalFormatting>
  <conditionalFormatting sqref="M10:T10">
    <cfRule type="top10" dxfId="41" priority="3" bottom="1" rank="1"/>
  </conditionalFormatting>
  <conditionalFormatting sqref="W12:AD12">
    <cfRule type="top10" dxfId="40" priority="1" rank="1"/>
    <cfRule type="top10" priority="2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0475-DAD9-4256-8201-3930CC4813AD}">
  <dimension ref="B1:AA30"/>
  <sheetViews>
    <sheetView topLeftCell="A8" workbookViewId="0">
      <selection activeCell="V33" sqref="V33"/>
    </sheetView>
  </sheetViews>
  <sheetFormatPr defaultRowHeight="14.4"/>
  <sheetData>
    <row r="1" spans="2:27" ht="15" thickBot="1">
      <c r="D1" s="160">
        <v>10</v>
      </c>
      <c r="E1" s="160"/>
      <c r="F1" s="160"/>
      <c r="G1" s="160"/>
      <c r="H1" s="160"/>
      <c r="I1" s="149"/>
    </row>
    <row r="2" spans="2:27" ht="15" thickBot="1">
      <c r="D2" s="176" t="s">
        <v>80</v>
      </c>
      <c r="E2" s="176"/>
      <c r="F2" s="176"/>
      <c r="G2" s="176" t="s">
        <v>98</v>
      </c>
      <c r="H2" s="176"/>
      <c r="I2" s="179"/>
    </row>
    <row r="3" spans="2:27" ht="15" thickBot="1">
      <c r="D3" s="181"/>
      <c r="E3" s="181"/>
      <c r="F3" s="182"/>
      <c r="G3" s="180"/>
      <c r="H3" s="181"/>
      <c r="I3" s="182"/>
    </row>
    <row r="4" spans="2:27" ht="15" thickBot="1">
      <c r="D4" s="177" t="s">
        <v>55</v>
      </c>
      <c r="E4" s="163" t="s">
        <v>97</v>
      </c>
      <c r="F4" s="164" t="s">
        <v>56</v>
      </c>
      <c r="G4" s="162" t="s">
        <v>55</v>
      </c>
      <c r="H4" s="163" t="s">
        <v>97</v>
      </c>
      <c r="I4" s="164" t="s">
        <v>56</v>
      </c>
    </row>
    <row r="5" spans="2:27">
      <c r="D5" s="277">
        <v>0.8</v>
      </c>
      <c r="E5" s="274">
        <v>0.176208</v>
      </c>
      <c r="F5" s="275">
        <v>1.8579999999999999E-2</v>
      </c>
      <c r="G5" s="273">
        <v>0.81040900000000005</v>
      </c>
      <c r="H5" s="274">
        <v>0.166543</v>
      </c>
      <c r="I5" s="275">
        <v>2.3047999999999999E-2</v>
      </c>
    </row>
    <row r="6" spans="2:27">
      <c r="D6" s="282">
        <v>0.27746199999999999</v>
      </c>
      <c r="E6" s="279">
        <v>0.59375</v>
      </c>
      <c r="F6" s="280">
        <v>0.12878800000000001</v>
      </c>
      <c r="G6" s="278">
        <v>0.265152</v>
      </c>
      <c r="H6" s="279">
        <v>0.59090900000000002</v>
      </c>
      <c r="I6" s="280">
        <v>0.14393900000000001</v>
      </c>
    </row>
    <row r="7" spans="2:27" ht="15" thickBot="1">
      <c r="D7" s="287">
        <v>7.6046000000000002E-2</v>
      </c>
      <c r="E7" s="284">
        <v>0.25982300000000003</v>
      </c>
      <c r="F7" s="285">
        <v>0.66413199999999994</v>
      </c>
      <c r="G7" s="283">
        <v>8.1115000000000007E-2</v>
      </c>
      <c r="H7" s="284">
        <v>0.24968299999999999</v>
      </c>
      <c r="I7" s="285">
        <v>0.66920199999999996</v>
      </c>
    </row>
    <row r="9" spans="2:27" ht="15" thickBot="1"/>
    <row r="10" spans="2:27" ht="15" thickBot="1">
      <c r="B10" s="261"/>
      <c r="C10" s="261"/>
      <c r="D10" s="239" t="s">
        <v>141</v>
      </c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1"/>
    </row>
    <row r="11" spans="2:27" ht="15" thickBot="1">
      <c r="D11" s="270">
        <v>0</v>
      </c>
      <c r="E11" s="160"/>
      <c r="F11" s="160"/>
      <c r="G11" s="160"/>
      <c r="H11" s="160"/>
      <c r="I11" s="149"/>
      <c r="J11" s="160">
        <v>10</v>
      </c>
      <c r="K11" s="160"/>
      <c r="L11" s="160"/>
      <c r="M11" s="160"/>
      <c r="N11" s="160"/>
      <c r="O11" s="149"/>
      <c r="P11" s="270">
        <v>0.15</v>
      </c>
      <c r="Q11" s="160"/>
      <c r="R11" s="160"/>
      <c r="S11" s="160"/>
      <c r="T11" s="160"/>
      <c r="U11" s="149"/>
      <c r="V11" s="270">
        <v>0.2</v>
      </c>
      <c r="W11" s="160"/>
      <c r="X11" s="160"/>
      <c r="Y11" s="160"/>
      <c r="Z11" s="160"/>
      <c r="AA11" s="149"/>
    </row>
    <row r="12" spans="2:27" ht="15" thickBot="1">
      <c r="D12" s="178" t="s">
        <v>80</v>
      </c>
      <c r="E12" s="176"/>
      <c r="F12" s="176"/>
      <c r="G12" s="176" t="s">
        <v>98</v>
      </c>
      <c r="H12" s="176"/>
      <c r="I12" s="179"/>
      <c r="J12" s="176" t="s">
        <v>80</v>
      </c>
      <c r="K12" s="176"/>
      <c r="L12" s="176"/>
      <c r="M12" s="176" t="s">
        <v>98</v>
      </c>
      <c r="N12" s="176"/>
      <c r="O12" s="179"/>
      <c r="P12" s="178" t="s">
        <v>80</v>
      </c>
      <c r="Q12" s="176"/>
      <c r="R12" s="176"/>
      <c r="S12" s="176" t="s">
        <v>98</v>
      </c>
      <c r="T12" s="176"/>
      <c r="U12" s="179"/>
      <c r="V12" s="178" t="s">
        <v>80</v>
      </c>
      <c r="W12" s="176"/>
      <c r="X12" s="176"/>
      <c r="Y12" s="176" t="s">
        <v>98</v>
      </c>
      <c r="Z12" s="176"/>
      <c r="AA12" s="179"/>
    </row>
    <row r="13" spans="2:27" ht="15" thickBot="1">
      <c r="D13" s="191"/>
      <c r="E13" s="192"/>
      <c r="F13" s="192"/>
      <c r="G13" s="192"/>
      <c r="H13" s="192"/>
      <c r="I13" s="193"/>
      <c r="J13" s="181"/>
      <c r="K13" s="181"/>
      <c r="L13" s="182"/>
      <c r="M13" s="180"/>
      <c r="N13" s="181"/>
      <c r="O13" s="182"/>
      <c r="P13" s="191"/>
      <c r="Q13" s="192"/>
      <c r="R13" s="192"/>
      <c r="S13" s="192"/>
      <c r="T13" s="192"/>
      <c r="U13" s="193"/>
      <c r="V13" s="191"/>
      <c r="W13" s="192"/>
      <c r="X13" s="192"/>
      <c r="Y13" s="192"/>
      <c r="Z13" s="192"/>
      <c r="AA13" s="193"/>
    </row>
    <row r="14" spans="2:27" ht="15" thickBot="1">
      <c r="B14" s="128" t="b">
        <v>1</v>
      </c>
      <c r="C14" s="77" t="s">
        <v>55</v>
      </c>
      <c r="D14" s="162" t="s">
        <v>55</v>
      </c>
      <c r="E14" s="163" t="s">
        <v>97</v>
      </c>
      <c r="F14" s="164" t="s">
        <v>56</v>
      </c>
      <c r="G14" s="162" t="s">
        <v>55</v>
      </c>
      <c r="H14" s="163" t="s">
        <v>97</v>
      </c>
      <c r="I14" s="183" t="s">
        <v>56</v>
      </c>
      <c r="J14" s="177" t="s">
        <v>55</v>
      </c>
      <c r="K14" s="163" t="s">
        <v>97</v>
      </c>
      <c r="L14" s="164" t="s">
        <v>56</v>
      </c>
      <c r="M14" s="162" t="s">
        <v>55</v>
      </c>
      <c r="N14" s="163" t="s">
        <v>97</v>
      </c>
      <c r="O14" s="164" t="s">
        <v>56</v>
      </c>
      <c r="P14" s="162" t="s">
        <v>55</v>
      </c>
      <c r="Q14" s="163" t="s">
        <v>97</v>
      </c>
      <c r="R14" s="164" t="s">
        <v>56</v>
      </c>
      <c r="S14" s="162" t="s">
        <v>55</v>
      </c>
      <c r="T14" s="163" t="s">
        <v>97</v>
      </c>
      <c r="U14" s="183" t="s">
        <v>56</v>
      </c>
      <c r="V14" s="162" t="s">
        <v>55</v>
      </c>
      <c r="W14" s="163" t="s">
        <v>97</v>
      </c>
      <c r="X14" s="164" t="s">
        <v>56</v>
      </c>
      <c r="Y14" s="162" t="s">
        <v>55</v>
      </c>
      <c r="Z14" s="163" t="s">
        <v>97</v>
      </c>
      <c r="AA14" s="183" t="s">
        <v>56</v>
      </c>
    </row>
    <row r="15" spans="2:27">
      <c r="B15" s="165"/>
      <c r="C15" s="166" t="s">
        <v>97</v>
      </c>
      <c r="D15" s="273">
        <v>0.81189599999999995</v>
      </c>
      <c r="E15" s="274">
        <v>0.176208</v>
      </c>
      <c r="F15" s="275">
        <v>1.1896E-2</v>
      </c>
      <c r="G15" s="273">
        <v>0.81858699999999995</v>
      </c>
      <c r="H15" s="274">
        <v>0.165799</v>
      </c>
      <c r="I15" s="276">
        <v>1.5613E-2</v>
      </c>
      <c r="J15" s="277">
        <v>0.8</v>
      </c>
      <c r="K15" s="274">
        <v>0.176208</v>
      </c>
      <c r="L15" s="275">
        <v>1.8579999999999999E-2</v>
      </c>
      <c r="M15" s="273">
        <v>0.81040900000000005</v>
      </c>
      <c r="N15" s="274">
        <v>0.166543</v>
      </c>
      <c r="O15" s="275">
        <v>2.3047999999999999E-2</v>
      </c>
      <c r="P15" s="273">
        <v>0.79256499999999996</v>
      </c>
      <c r="Q15" s="274">
        <v>0.180669</v>
      </c>
      <c r="R15" s="275">
        <v>2.6766000000000002E-2</v>
      </c>
      <c r="S15" s="273">
        <v>0.799257</v>
      </c>
      <c r="T15" s="274">
        <v>0.16728599999999999</v>
      </c>
      <c r="U15" s="276">
        <v>3.3457000000000001E-2</v>
      </c>
      <c r="V15" s="273">
        <v>0.79256499999999996</v>
      </c>
      <c r="W15" s="274">
        <v>0.180669</v>
      </c>
      <c r="X15" s="275">
        <v>2.6766000000000002E-2</v>
      </c>
      <c r="Y15" s="273">
        <v>0.799257</v>
      </c>
      <c r="Z15" s="274">
        <v>0.16728599999999999</v>
      </c>
      <c r="AA15" s="276">
        <v>3.3457000000000001E-2</v>
      </c>
    </row>
    <row r="16" spans="2:27" ht="15" thickBot="1">
      <c r="B16" s="129"/>
      <c r="C16" s="78" t="s">
        <v>56</v>
      </c>
      <c r="D16" s="278">
        <v>0.25378800000000001</v>
      </c>
      <c r="E16" s="279">
        <v>0.624</v>
      </c>
      <c r="F16" s="280">
        <v>0.121212</v>
      </c>
      <c r="G16" s="278">
        <v>0.25</v>
      </c>
      <c r="H16" s="279">
        <v>0.62310600000000005</v>
      </c>
      <c r="I16" s="281">
        <v>0.12689400000000001</v>
      </c>
      <c r="J16" s="282">
        <v>0.27746199999999999</v>
      </c>
      <c r="K16" s="279">
        <v>0.59375</v>
      </c>
      <c r="L16" s="280">
        <v>0.12878800000000001</v>
      </c>
      <c r="M16" s="278">
        <v>0.265152</v>
      </c>
      <c r="N16" s="279">
        <v>0.59090900000000002</v>
      </c>
      <c r="O16" s="280">
        <v>0.14393900000000001</v>
      </c>
      <c r="P16" s="278">
        <v>0.28882600000000003</v>
      </c>
      <c r="Q16" s="279">
        <v>0.57399999999999995</v>
      </c>
      <c r="R16" s="280">
        <v>0.13541700000000001</v>
      </c>
      <c r="S16" s="278">
        <v>0.27746199999999999</v>
      </c>
      <c r="T16" s="279">
        <v>0.57670500000000002</v>
      </c>
      <c r="U16" s="281">
        <v>0.14582999999999999</v>
      </c>
      <c r="V16" s="278">
        <v>0.28882600000000003</v>
      </c>
      <c r="W16" s="279">
        <v>0.57399999999999995</v>
      </c>
      <c r="X16" s="280">
        <v>0.13541700000000001</v>
      </c>
      <c r="Y16" s="278">
        <v>0.27746199999999999</v>
      </c>
      <c r="Z16" s="279">
        <v>0.57670500000000002</v>
      </c>
      <c r="AA16" s="281">
        <v>0.14582999999999999</v>
      </c>
    </row>
    <row r="17" spans="4:27" ht="15" thickBot="1">
      <c r="D17" s="283">
        <v>8.8719999999999993E-2</v>
      </c>
      <c r="E17" s="284">
        <v>0.27376400000000001</v>
      </c>
      <c r="F17" s="285">
        <v>0.63751599999999997</v>
      </c>
      <c r="G17" s="283">
        <v>9.5057000000000003E-2</v>
      </c>
      <c r="H17" s="284">
        <v>0.26235700000000001</v>
      </c>
      <c r="I17" s="286">
        <v>0.64258599999999999</v>
      </c>
      <c r="J17" s="287">
        <v>7.6046000000000002E-2</v>
      </c>
      <c r="K17" s="284">
        <v>0.25982300000000003</v>
      </c>
      <c r="L17" s="285">
        <v>0.66413199999999994</v>
      </c>
      <c r="M17" s="283">
        <v>8.1115000000000007E-2</v>
      </c>
      <c r="N17" s="284">
        <v>0.24968299999999999</v>
      </c>
      <c r="O17" s="285">
        <v>0.66920199999999996</v>
      </c>
      <c r="P17" s="283">
        <v>0.13181200000000001</v>
      </c>
      <c r="Q17" s="284">
        <v>0.229404</v>
      </c>
      <c r="R17" s="285">
        <v>0.63878299999999999</v>
      </c>
      <c r="S17" s="283">
        <v>0.14195199999999999</v>
      </c>
      <c r="T17" s="284">
        <v>0.21292800000000001</v>
      </c>
      <c r="U17" s="286">
        <v>0.64512000000000003</v>
      </c>
      <c r="V17" s="283">
        <v>0.13181200000000001</v>
      </c>
      <c r="W17" s="284">
        <v>0.229404</v>
      </c>
      <c r="X17" s="285">
        <v>0.63878299999999999</v>
      </c>
      <c r="Y17" s="283">
        <v>0.14195199999999999</v>
      </c>
      <c r="Z17" s="284">
        <v>0.21292800000000001</v>
      </c>
      <c r="AA17" s="286">
        <v>0.64512000000000003</v>
      </c>
    </row>
    <row r="19" spans="4:27">
      <c r="P19" s="108" t="s">
        <v>147</v>
      </c>
    </row>
    <row r="20" spans="4:27">
      <c r="D20" s="108"/>
    </row>
    <row r="21" spans="4:27">
      <c r="D21" s="260"/>
    </row>
    <row r="22" spans="4:27">
      <c r="D22" s="108"/>
      <c r="J22" s="108" t="s">
        <v>145</v>
      </c>
    </row>
    <row r="23" spans="4:27">
      <c r="D23" s="108"/>
    </row>
    <row r="24" spans="4:27">
      <c r="D24" s="108"/>
    </row>
    <row r="25" spans="4:27">
      <c r="D25" s="108"/>
    </row>
    <row r="26" spans="4:27">
      <c r="D26" s="108"/>
    </row>
    <row r="27" spans="4:27">
      <c r="D27" s="260"/>
    </row>
    <row r="28" spans="4:27">
      <c r="D28" s="108"/>
    </row>
    <row r="30" spans="4:27">
      <c r="D30" s="108" t="s">
        <v>146</v>
      </c>
    </row>
  </sheetData>
  <mergeCells count="20">
    <mergeCell ref="V11:AA11"/>
    <mergeCell ref="V12:X12"/>
    <mergeCell ref="Y12:AA12"/>
    <mergeCell ref="V13:AA13"/>
    <mergeCell ref="D13:I13"/>
    <mergeCell ref="B14:B16"/>
    <mergeCell ref="D1:I1"/>
    <mergeCell ref="D2:F2"/>
    <mergeCell ref="G2:I2"/>
    <mergeCell ref="P13:U13"/>
    <mergeCell ref="D10:U10"/>
    <mergeCell ref="D11:I11"/>
    <mergeCell ref="J11:O11"/>
    <mergeCell ref="P11:U11"/>
    <mergeCell ref="D12:F12"/>
    <mergeCell ref="G12:I12"/>
    <mergeCell ref="J12:L12"/>
    <mergeCell ref="M12:O12"/>
    <mergeCell ref="P12:R12"/>
    <mergeCell ref="S12:U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3E3F-CCED-4321-9DD5-24C85FBF6AD3}">
  <dimension ref="A1:V23"/>
  <sheetViews>
    <sheetView workbookViewId="0">
      <selection activeCell="O17" sqref="O17"/>
    </sheetView>
  </sheetViews>
  <sheetFormatPr defaultRowHeight="14.4"/>
  <sheetData>
    <row r="1" spans="1:22" ht="15" thickBot="1"/>
    <row r="2" spans="1:22" ht="15" thickBot="1">
      <c r="C2" s="271">
        <v>0</v>
      </c>
      <c r="D2" s="176"/>
      <c r="E2" s="176"/>
      <c r="F2" s="179"/>
      <c r="G2" s="271">
        <v>0.1</v>
      </c>
      <c r="H2" s="176"/>
      <c r="I2" s="176"/>
      <c r="J2" s="179"/>
      <c r="K2" s="271">
        <v>0.15</v>
      </c>
      <c r="L2" s="176"/>
      <c r="M2" s="176"/>
      <c r="N2" s="179"/>
      <c r="O2" s="271">
        <v>0.2</v>
      </c>
      <c r="P2" s="176"/>
      <c r="Q2" s="176"/>
      <c r="R2" s="179"/>
      <c r="S2" s="271">
        <v>0.25</v>
      </c>
      <c r="T2" s="176"/>
      <c r="U2" s="176"/>
      <c r="V2" s="179"/>
    </row>
    <row r="3" spans="1:22" ht="15" thickBot="1">
      <c r="C3" s="148" t="s">
        <v>92</v>
      </c>
      <c r="D3" s="149"/>
      <c r="E3" s="148" t="s">
        <v>93</v>
      </c>
      <c r="F3" s="149"/>
      <c r="G3" s="148" t="s">
        <v>92</v>
      </c>
      <c r="H3" s="149"/>
      <c r="I3" s="148" t="s">
        <v>93</v>
      </c>
      <c r="J3" s="149"/>
      <c r="K3" s="148" t="s">
        <v>92</v>
      </c>
      <c r="L3" s="149"/>
      <c r="M3" s="148" t="s">
        <v>93</v>
      </c>
      <c r="N3" s="149"/>
      <c r="O3" s="148" t="s">
        <v>92</v>
      </c>
      <c r="P3" s="149"/>
      <c r="Q3" s="148" t="s">
        <v>93</v>
      </c>
      <c r="R3" s="149"/>
      <c r="S3" s="148" t="s">
        <v>92</v>
      </c>
      <c r="T3" s="149"/>
      <c r="U3" s="148" t="s">
        <v>93</v>
      </c>
      <c r="V3" s="149"/>
    </row>
    <row r="4" spans="1:22" ht="15" thickBot="1"/>
    <row r="5" spans="1:22">
      <c r="A5" s="76"/>
      <c r="B5" s="76"/>
      <c r="C5" s="144" t="s">
        <v>45</v>
      </c>
      <c r="D5" s="145"/>
      <c r="E5" s="144" t="s">
        <v>45</v>
      </c>
      <c r="F5" s="145"/>
      <c r="G5" s="144" t="s">
        <v>45</v>
      </c>
      <c r="H5" s="145"/>
      <c r="I5" s="144" t="s">
        <v>45</v>
      </c>
      <c r="J5" s="145"/>
      <c r="K5" s="144" t="s">
        <v>45</v>
      </c>
      <c r="L5" s="145"/>
      <c r="M5" s="144" t="s">
        <v>45</v>
      </c>
      <c r="N5" s="145"/>
      <c r="O5" s="144" t="s">
        <v>45</v>
      </c>
      <c r="P5" s="145"/>
      <c r="Q5" s="144" t="s">
        <v>45</v>
      </c>
      <c r="R5" s="145"/>
      <c r="S5" s="144" t="s">
        <v>45</v>
      </c>
      <c r="T5" s="145"/>
      <c r="U5" s="144" t="s">
        <v>45</v>
      </c>
      <c r="V5" s="145"/>
    </row>
    <row r="6" spans="1:22" ht="15" thickBot="1">
      <c r="A6" s="76"/>
      <c r="B6" s="76"/>
      <c r="C6" s="52" t="s">
        <v>55</v>
      </c>
      <c r="D6" s="53" t="s">
        <v>56</v>
      </c>
      <c r="E6" s="52" t="s">
        <v>55</v>
      </c>
      <c r="F6" s="53" t="s">
        <v>56</v>
      </c>
      <c r="G6" s="52" t="s">
        <v>55</v>
      </c>
      <c r="H6" s="53" t="s">
        <v>56</v>
      </c>
      <c r="I6" s="52" t="s">
        <v>55</v>
      </c>
      <c r="J6" s="53" t="s">
        <v>56</v>
      </c>
      <c r="K6" s="52" t="s">
        <v>55</v>
      </c>
      <c r="L6" s="53" t="s">
        <v>56</v>
      </c>
      <c r="M6" s="52" t="s">
        <v>55</v>
      </c>
      <c r="N6" s="53" t="s">
        <v>56</v>
      </c>
      <c r="O6" s="52" t="s">
        <v>55</v>
      </c>
      <c r="P6" s="53" t="s">
        <v>56</v>
      </c>
      <c r="Q6" s="52" t="s">
        <v>55</v>
      </c>
      <c r="R6" s="53" t="s">
        <v>56</v>
      </c>
      <c r="S6" s="52" t="s">
        <v>55</v>
      </c>
      <c r="T6" s="53" t="s">
        <v>56</v>
      </c>
      <c r="U6" s="52" t="s">
        <v>55</v>
      </c>
      <c r="V6" s="53" t="s">
        <v>56</v>
      </c>
    </row>
    <row r="7" spans="1:22">
      <c r="A7" s="146" t="b">
        <v>1</v>
      </c>
      <c r="B7" s="77" t="s">
        <v>55</v>
      </c>
      <c r="C7" s="105"/>
      <c r="D7" s="106"/>
      <c r="E7" s="105"/>
      <c r="F7" s="106"/>
      <c r="G7" s="105"/>
      <c r="H7" s="106"/>
      <c r="I7" s="105"/>
      <c r="J7" s="106"/>
      <c r="K7" s="105"/>
      <c r="L7" s="106"/>
      <c r="M7" s="105"/>
      <c r="N7" s="106"/>
      <c r="O7" s="105">
        <v>0.74129699999999998</v>
      </c>
      <c r="P7" s="106">
        <v>0.25870300000000002</v>
      </c>
      <c r="Q7" s="105">
        <v>0.74369700000000005</v>
      </c>
      <c r="R7" s="106">
        <v>0.256303</v>
      </c>
      <c r="S7" s="105"/>
      <c r="T7" s="106"/>
      <c r="U7" s="105"/>
      <c r="V7" s="106"/>
    </row>
    <row r="8" spans="1:22" ht="15" thickBot="1">
      <c r="A8" s="147"/>
      <c r="B8" s="78" t="s">
        <v>56</v>
      </c>
      <c r="C8" s="107"/>
      <c r="D8" s="100"/>
      <c r="E8" s="107"/>
      <c r="F8" s="100"/>
      <c r="G8" s="107"/>
      <c r="H8" s="100"/>
      <c r="I8" s="107"/>
      <c r="J8" s="100"/>
      <c r="K8" s="107"/>
      <c r="L8" s="100"/>
      <c r="M8" s="107"/>
      <c r="N8" s="100"/>
      <c r="O8" s="107">
        <v>0.24540699999999999</v>
      </c>
      <c r="P8" s="100">
        <v>0.75459299999999996</v>
      </c>
      <c r="Q8" s="107">
        <v>0.244751</v>
      </c>
      <c r="R8" s="100">
        <v>0.75524899999999995</v>
      </c>
      <c r="S8" s="107"/>
      <c r="T8" s="100"/>
      <c r="U8" s="107"/>
      <c r="V8" s="100"/>
    </row>
    <row r="10" spans="1:22">
      <c r="O10" s="108" t="s">
        <v>142</v>
      </c>
    </row>
    <row r="11" spans="1:22">
      <c r="O11" s="272" t="s">
        <v>143</v>
      </c>
    </row>
    <row r="12" spans="1:22">
      <c r="O12" s="108" t="s">
        <v>144</v>
      </c>
    </row>
    <row r="13" spans="1:22">
      <c r="O13" s="108"/>
    </row>
    <row r="14" spans="1:22">
      <c r="O14" s="108"/>
    </row>
    <row r="15" spans="1:22">
      <c r="O15" s="260"/>
    </row>
    <row r="16" spans="1:22">
      <c r="O16" s="108"/>
    </row>
    <row r="17" spans="15:15">
      <c r="O17" s="108"/>
    </row>
    <row r="18" spans="15:15">
      <c r="O18" s="108"/>
    </row>
    <row r="19" spans="15:15">
      <c r="O19" s="108"/>
    </row>
    <row r="20" spans="15:15">
      <c r="O20" s="108"/>
    </row>
    <row r="21" spans="15:15">
      <c r="O21" s="260"/>
    </row>
    <row r="22" spans="15:15">
      <c r="O22" s="260"/>
    </row>
    <row r="23" spans="15:15">
      <c r="O23" s="108"/>
    </row>
  </sheetData>
  <mergeCells count="26">
    <mergeCell ref="C2:F2"/>
    <mergeCell ref="C3:D3"/>
    <mergeCell ref="E3:F3"/>
    <mergeCell ref="C5:D5"/>
    <mergeCell ref="E5:F5"/>
    <mergeCell ref="K2:N2"/>
    <mergeCell ref="K3:L3"/>
    <mergeCell ref="M3:N3"/>
    <mergeCell ref="K5:L5"/>
    <mergeCell ref="M5:N5"/>
    <mergeCell ref="Q5:R5"/>
    <mergeCell ref="G2:J2"/>
    <mergeCell ref="G3:H3"/>
    <mergeCell ref="I3:J3"/>
    <mergeCell ref="G5:H5"/>
    <mergeCell ref="I5:J5"/>
    <mergeCell ref="S3:T3"/>
    <mergeCell ref="U3:V3"/>
    <mergeCell ref="S5:T5"/>
    <mergeCell ref="U5:V5"/>
    <mergeCell ref="A7:A8"/>
    <mergeCell ref="S2:V2"/>
    <mergeCell ref="O2:R2"/>
    <mergeCell ref="O3:P3"/>
    <mergeCell ref="Q3:R3"/>
    <mergeCell ref="O5:P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3">
    <cfRule type="top10" dxfId="19" priority="10" bottom="1" rank="1"/>
    <cfRule type="expression" priority="11">
      <formula>"min"</formula>
    </cfRule>
  </conditionalFormatting>
  <conditionalFormatting sqref="M3:T10">
    <cfRule type="cellIs" dxfId="18" priority="12" operator="lessThan">
      <formula>$U3</formula>
    </cfRule>
  </conditionalFormatting>
  <conditionalFormatting sqref="M4:T10">
    <cfRule type="top10" dxfId="17" priority="9" bottom="1" rank="1"/>
  </conditionalFormatting>
  <conditionalFormatting sqref="M5:T5">
    <cfRule type="top10" dxfId="16" priority="8" bottom="1" rank="1"/>
  </conditionalFormatting>
  <conditionalFormatting sqref="M6:T6">
    <cfRule type="top10" dxfId="15" priority="7" bottom="1" rank="1"/>
  </conditionalFormatting>
  <conditionalFormatting sqref="M7:T7">
    <cfRule type="top10" dxfId="14" priority="6" bottom="1" rank="1"/>
  </conditionalFormatting>
  <conditionalFormatting sqref="M8:T8">
    <cfRule type="top10" dxfId="13" priority="5" bottom="1" rank="1"/>
  </conditionalFormatting>
  <conditionalFormatting sqref="M9:T9">
    <cfRule type="top10" dxfId="12" priority="4" bottom="1" rank="1"/>
  </conditionalFormatting>
  <conditionalFormatting sqref="M10:T10">
    <cfRule type="top10" dxfId="11" priority="3" bottom="1" rank="1"/>
  </conditionalFormatting>
  <conditionalFormatting sqref="W12:AD12">
    <cfRule type="top10" dxfId="10" priority="1" rank="1"/>
    <cfRule type="top10" priority="2" rank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3">
    <cfRule type="top10" dxfId="9" priority="10" bottom="1" rank="1"/>
    <cfRule type="expression" priority="11">
      <formula>"min"</formula>
    </cfRule>
  </conditionalFormatting>
  <conditionalFormatting sqref="M3:T10">
    <cfRule type="cellIs" dxfId="8" priority="12" operator="lessThan">
      <formula>$U3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4"/>
  <cols>
    <col min="7" max="7" width="13.109375" bestFit="1" customWidth="1"/>
    <col min="8" max="8" width="18.109375" customWidth="1"/>
    <col min="9" max="9" width="29.6640625" bestFit="1" customWidth="1"/>
  </cols>
  <sheetData>
    <row r="1" spans="1:16" ht="15" thickBot="1">
      <c r="A1" s="1" t="s">
        <v>0</v>
      </c>
      <c r="G1" s="109" t="s">
        <v>34</v>
      </c>
      <c r="H1" s="110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4"/>
  <cols>
    <col min="7" max="7" width="13.109375" bestFit="1" customWidth="1"/>
    <col min="8" max="8" width="15.44140625" customWidth="1"/>
    <col min="9" max="9" width="30.109375" bestFit="1" customWidth="1"/>
  </cols>
  <sheetData>
    <row r="1" spans="1:16" ht="15" thickBot="1">
      <c r="A1" s="1" t="s">
        <v>0</v>
      </c>
      <c r="G1" s="109" t="s">
        <v>34</v>
      </c>
      <c r="H1" s="110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4"/>
  <cols>
    <col min="8" max="8" width="9.77734375" customWidth="1"/>
    <col min="9" max="9" width="19.21875" customWidth="1"/>
    <col min="10" max="10" width="11.44140625" customWidth="1"/>
  </cols>
  <sheetData>
    <row r="1" spans="1:16" ht="15" thickBot="1">
      <c r="A1" s="1" t="s">
        <v>0</v>
      </c>
      <c r="G1" s="111" t="s">
        <v>34</v>
      </c>
      <c r="H1" s="112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13" t="s">
        <v>35</v>
      </c>
      <c r="J2" s="114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115">
        <f>(H3-G3)/H3*100</f>
        <v>8.5526317722472331</v>
      </c>
      <c r="J3" s="116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70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4"/>
  <cols>
    <col min="2" max="2" width="13.5546875" bestFit="1" customWidth="1"/>
    <col min="3" max="3" width="16.33203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117" t="s">
        <v>39</v>
      </c>
      <c r="C2" s="117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117"/>
      <c r="E9" s="117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3">
    <cfRule type="top10" dxfId="39" priority="10" bottom="1" rank="1"/>
    <cfRule type="expression" priority="11">
      <formula>"min"</formula>
    </cfRule>
  </conditionalFormatting>
  <conditionalFormatting sqref="M3:T10">
    <cfRule type="cellIs" dxfId="38" priority="12" operator="lessThan">
      <formula>$U3</formula>
    </cfRule>
  </conditionalFormatting>
  <conditionalFormatting sqref="M4:T10">
    <cfRule type="top10" dxfId="37" priority="9" bottom="1" rank="1"/>
  </conditionalFormatting>
  <conditionalFormatting sqref="M5:T5">
    <cfRule type="top10" dxfId="36" priority="8" bottom="1" rank="1"/>
  </conditionalFormatting>
  <conditionalFormatting sqref="M6:T6">
    <cfRule type="top10" dxfId="35" priority="7" bottom="1" rank="1"/>
  </conditionalFormatting>
  <conditionalFormatting sqref="M7:T7">
    <cfRule type="top10" dxfId="34" priority="6" bottom="1" rank="1"/>
  </conditionalFormatting>
  <conditionalFormatting sqref="M8:T8">
    <cfRule type="top10" dxfId="33" priority="5" bottom="1" rank="1"/>
  </conditionalFormatting>
  <conditionalFormatting sqref="M9:T9">
    <cfRule type="top10" dxfId="32" priority="4" bottom="1" rank="1"/>
  </conditionalFormatting>
  <conditionalFormatting sqref="M10:T10">
    <cfRule type="top10" dxfId="31" priority="3" bottom="1" rank="1"/>
  </conditionalFormatting>
  <conditionalFormatting sqref="W12:AD12">
    <cfRule type="top10" dxfId="30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dbscan_acc</vt:lpstr>
      <vt:lpstr>dbscan</vt:lpstr>
      <vt:lpstr>knee_l1pca_0%</vt:lpstr>
      <vt:lpstr>knee_l1_10%</vt:lpstr>
      <vt:lpstr>svm_25%_dec3</vt:lpstr>
      <vt:lpstr>3class</vt:lpstr>
      <vt:lpstr>SVM_aug9</vt:lpstr>
      <vt:lpstr>SVM ranks8</vt:lpstr>
      <vt:lpstr>3class_8_feat</vt:lpstr>
      <vt:lpstr>2class_8feat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2023-12-05T00:49:22Z</dcterms:modified>
</cp:coreProperties>
</file>