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aily_Weather\"/>
    </mc:Choice>
  </mc:AlternateContent>
  <xr:revisionPtr revIDLastSave="0" documentId="13_ncr:1_{F2D716EE-5BA3-4935-ACED-99EF607309D7}" xr6:coauthVersionLast="47" xr6:coauthVersionMax="47" xr10:uidLastSave="{00000000-0000-0000-0000-000000000000}"/>
  <bookViews>
    <workbookView xWindow="-108" yWindow="-108" windowWidth="23256" windowHeight="12456" firstSheet="6" activeTab="14" xr2:uid="{9165270A-2809-4AF8-982C-0E3B25320FC9}"/>
  </bookViews>
  <sheets>
    <sheet name="WeatherDT%10" sheetId="1" state="hidden" r:id="rId1"/>
    <sheet name="WeatherSVM%10" sheetId="2" state="hidden" r:id="rId2"/>
    <sheet name="ace svm recur 75" sheetId="7" state="hidden" r:id="rId3"/>
    <sheet name="ace svm recur 20%" sheetId="8" state="hidden" r:id="rId4"/>
    <sheet name="ace svm eps 75 percentile" sheetId="9" state="hidden" r:id="rId5"/>
    <sheet name="ace svm esp 20%" sheetId="10" state="hidden" r:id="rId6"/>
    <sheet name="ace svm 25%" sheetId="11" r:id="rId7"/>
    <sheet name="Sheet1" sheetId="12" r:id="rId8"/>
    <sheet name="weatherSVM%15" sheetId="3" state="hidden" r:id="rId9"/>
    <sheet name="weatherDT%15" sheetId="4" state="hidden" r:id="rId10"/>
    <sheet name="Sheet2" sheetId="13" r:id="rId11"/>
    <sheet name="dbscan_acc" sheetId="14" r:id="rId12"/>
    <sheet name="dbscan" sheetId="15" r:id="rId13"/>
    <sheet name="dbscan_clust_l1pca" sheetId="16" r:id="rId14"/>
    <sheet name="knee_l1pca" sheetId="17" r:id="rId15"/>
    <sheet name="weatherDT%cor" sheetId="5" state="hidden" r:id="rId16"/>
    <sheet name="weatherSVM%cor" sheetId="6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7" l="1"/>
  <c r="F14" i="13"/>
  <c r="K13" i="16" l="1"/>
  <c r="K6" i="15"/>
  <c r="J6" i="15"/>
  <c r="F22" i="15" s="1"/>
  <c r="E6" i="15"/>
  <c r="D6" i="15"/>
  <c r="K5" i="15"/>
  <c r="J5" i="15"/>
  <c r="F21" i="15" s="1"/>
  <c r="E5" i="15"/>
  <c r="D5" i="15"/>
  <c r="H3" i="14"/>
  <c r="I3" i="14" s="1"/>
  <c r="G3" i="14"/>
  <c r="F13" i="13"/>
  <c r="K6" i="13"/>
  <c r="J6" i="13"/>
  <c r="K5" i="13"/>
  <c r="J5" i="13"/>
  <c r="E6" i="13"/>
  <c r="D6" i="13"/>
  <c r="E5" i="13"/>
  <c r="D5" i="13"/>
  <c r="F20" i="15" l="1"/>
  <c r="F14" i="15"/>
  <c r="F13" i="15"/>
  <c r="F16" i="15"/>
  <c r="I16" i="15"/>
  <c r="I17" i="15" s="1"/>
  <c r="F15" i="15"/>
  <c r="J16" i="15"/>
  <c r="J17" i="15" s="1"/>
  <c r="F19" i="15"/>
  <c r="F22" i="13"/>
  <c r="F21" i="13"/>
  <c r="F20" i="13"/>
  <c r="F19" i="13"/>
  <c r="I16" i="13"/>
  <c r="I17" i="13" s="1"/>
  <c r="J16" i="13"/>
  <c r="J17" i="13" s="1"/>
  <c r="K12" i="13" s="1"/>
  <c r="L12" i="13" s="1"/>
  <c r="F16" i="13"/>
  <c r="F15" i="13"/>
  <c r="H3" i="11"/>
  <c r="G3" i="11"/>
  <c r="H3" i="10"/>
  <c r="G3" i="10"/>
  <c r="H3" i="9"/>
  <c r="G3" i="9"/>
  <c r="K12" i="15" l="1"/>
  <c r="L12" i="15" s="1"/>
  <c r="I3" i="11"/>
  <c r="I3" i="10"/>
  <c r="I3" i="9"/>
  <c r="H3" i="7" l="1"/>
  <c r="G3" i="7"/>
  <c r="H3" i="8"/>
  <c r="G3" i="8"/>
  <c r="J3" i="7" l="1"/>
  <c r="J3" i="8"/>
  <c r="AB10" i="6"/>
  <c r="AA10" i="6"/>
  <c r="Z10" i="6"/>
  <c r="U10" i="6"/>
  <c r="Y10" i="6" s="1"/>
  <c r="T10" i="6"/>
  <c r="S10" i="6"/>
  <c r="R10" i="6"/>
  <c r="Q10" i="6"/>
  <c r="P10" i="6"/>
  <c r="O10" i="6"/>
  <c r="N10" i="6"/>
  <c r="M10" i="6"/>
  <c r="W10" i="6" s="1"/>
  <c r="AA9" i="6"/>
  <c r="U9" i="6"/>
  <c r="Z9" i="6" s="1"/>
  <c r="T9" i="6"/>
  <c r="AD9" i="6" s="1"/>
  <c r="S9" i="6"/>
  <c r="AC9" i="6" s="1"/>
  <c r="R9" i="6"/>
  <c r="AB9" i="6" s="1"/>
  <c r="Q9" i="6"/>
  <c r="P9" i="6"/>
  <c r="O9" i="6"/>
  <c r="Y9" i="6" s="1"/>
  <c r="N9" i="6"/>
  <c r="X9" i="6" s="1"/>
  <c r="M9" i="6"/>
  <c r="Z8" i="6"/>
  <c r="Y8" i="6"/>
  <c r="X8" i="6"/>
  <c r="U8" i="6"/>
  <c r="W8" i="6" s="1"/>
  <c r="T8" i="6"/>
  <c r="S8" i="6"/>
  <c r="R8" i="6"/>
  <c r="Q8" i="6"/>
  <c r="P8" i="6"/>
  <c r="O8" i="6"/>
  <c r="N8" i="6"/>
  <c r="M8" i="6"/>
  <c r="AD7" i="6"/>
  <c r="AC7" i="6"/>
  <c r="Y7" i="6"/>
  <c r="U7" i="6"/>
  <c r="X7" i="6" s="1"/>
  <c r="T7" i="6"/>
  <c r="S7" i="6"/>
  <c r="R7" i="6"/>
  <c r="AB7" i="6" s="1"/>
  <c r="Q7" i="6"/>
  <c r="AA7" i="6" s="1"/>
  <c r="P7" i="6"/>
  <c r="Z7" i="6" s="1"/>
  <c r="O7" i="6"/>
  <c r="N7" i="6"/>
  <c r="M7" i="6"/>
  <c r="W7" i="6" s="1"/>
  <c r="X6" i="6"/>
  <c r="W6" i="6"/>
  <c r="U6" i="6"/>
  <c r="AD6" i="6" s="1"/>
  <c r="T6" i="6"/>
  <c r="S6" i="6"/>
  <c r="R6" i="6"/>
  <c r="Q6" i="6"/>
  <c r="P6" i="6"/>
  <c r="O6" i="6"/>
  <c r="N6" i="6"/>
  <c r="M6" i="6"/>
  <c r="AC5" i="6"/>
  <c r="AB5" i="6"/>
  <c r="AA5" i="6"/>
  <c r="W5" i="6"/>
  <c r="U5" i="6"/>
  <c r="AD5" i="6" s="1"/>
  <c r="T5" i="6"/>
  <c r="S5" i="6"/>
  <c r="R5" i="6"/>
  <c r="Q5" i="6"/>
  <c r="P5" i="6"/>
  <c r="Z5" i="6" s="1"/>
  <c r="O5" i="6"/>
  <c r="Y5" i="6" s="1"/>
  <c r="N5" i="6"/>
  <c r="X5" i="6" s="1"/>
  <c r="M5" i="6"/>
  <c r="U4" i="6"/>
  <c r="AD4" i="6" s="1"/>
  <c r="T4" i="6"/>
  <c r="S4" i="6"/>
  <c r="R4" i="6"/>
  <c r="Q4" i="6"/>
  <c r="P4" i="6"/>
  <c r="O4" i="6"/>
  <c r="N4" i="6"/>
  <c r="M4" i="6"/>
  <c r="AA3" i="6"/>
  <c r="Z3" i="6"/>
  <c r="U3" i="6"/>
  <c r="Y3" i="6" s="1"/>
  <c r="T3" i="6"/>
  <c r="S3" i="6"/>
  <c r="R3" i="6"/>
  <c r="Q3" i="6"/>
  <c r="P3" i="6"/>
  <c r="O3" i="6"/>
  <c r="N3" i="6"/>
  <c r="M3" i="6"/>
  <c r="Z10" i="5"/>
  <c r="Y10" i="5"/>
  <c r="X10" i="5"/>
  <c r="U10" i="5"/>
  <c r="AD10" i="5" s="1"/>
  <c r="T10" i="5"/>
  <c r="S10" i="5"/>
  <c r="R10" i="5"/>
  <c r="Q10" i="5"/>
  <c r="P10" i="5"/>
  <c r="O10" i="5"/>
  <c r="N10" i="5"/>
  <c r="M10" i="5"/>
  <c r="W10" i="5" s="1"/>
  <c r="AD9" i="5"/>
  <c r="AC9" i="5"/>
  <c r="U9" i="5"/>
  <c r="T9" i="5"/>
  <c r="S9" i="5"/>
  <c r="R9" i="5"/>
  <c r="AB9" i="5" s="1"/>
  <c r="Q9" i="5"/>
  <c r="AA9" i="5" s="1"/>
  <c r="P9" i="5"/>
  <c r="Z9" i="5" s="1"/>
  <c r="O9" i="5"/>
  <c r="Y9" i="5" s="1"/>
  <c r="N9" i="5"/>
  <c r="X9" i="5" s="1"/>
  <c r="M9" i="5"/>
  <c r="W9" i="5" s="1"/>
  <c r="X8" i="5"/>
  <c r="W8" i="5"/>
  <c r="U8" i="5"/>
  <c r="AD8" i="5" s="1"/>
  <c r="T8" i="5"/>
  <c r="S8" i="5"/>
  <c r="R8" i="5"/>
  <c r="Q8" i="5"/>
  <c r="P8" i="5"/>
  <c r="O8" i="5"/>
  <c r="N8" i="5"/>
  <c r="M8" i="5"/>
  <c r="AC7" i="5"/>
  <c r="AB7" i="5"/>
  <c r="AA7" i="5"/>
  <c r="U7" i="5"/>
  <c r="AD7" i="5" s="1"/>
  <c r="T7" i="5"/>
  <c r="S7" i="5"/>
  <c r="R7" i="5"/>
  <c r="Q7" i="5"/>
  <c r="P7" i="5"/>
  <c r="Z7" i="5" s="1"/>
  <c r="O7" i="5"/>
  <c r="Y7" i="5" s="1"/>
  <c r="N7" i="5"/>
  <c r="X7" i="5" s="1"/>
  <c r="M7" i="5"/>
  <c r="W7" i="5" s="1"/>
  <c r="U6" i="5"/>
  <c r="AD6" i="5" s="1"/>
  <c r="T6" i="5"/>
  <c r="S6" i="5"/>
  <c r="R6" i="5"/>
  <c r="Q6" i="5"/>
  <c r="P6" i="5"/>
  <c r="O6" i="5"/>
  <c r="N6" i="5"/>
  <c r="M6" i="5"/>
  <c r="AA5" i="5"/>
  <c r="Z5" i="5"/>
  <c r="Y5" i="5"/>
  <c r="U5" i="5"/>
  <c r="AD5" i="5" s="1"/>
  <c r="T5" i="5"/>
  <c r="S5" i="5"/>
  <c r="R5" i="5"/>
  <c r="Q5" i="5"/>
  <c r="P5" i="5"/>
  <c r="O5" i="5"/>
  <c r="N5" i="5"/>
  <c r="X5" i="5" s="1"/>
  <c r="M5" i="5"/>
  <c r="W5" i="5" s="1"/>
  <c r="AD4" i="5"/>
  <c r="U4" i="5"/>
  <c r="W4" i="5" s="1"/>
  <c r="T4" i="5"/>
  <c r="S4" i="5"/>
  <c r="AC4" i="5" s="1"/>
  <c r="R4" i="5"/>
  <c r="AB4" i="5" s="1"/>
  <c r="Q4" i="5"/>
  <c r="AA4" i="5" s="1"/>
  <c r="P4" i="5"/>
  <c r="Z4" i="5" s="1"/>
  <c r="O4" i="5"/>
  <c r="Y4" i="5" s="1"/>
  <c r="N4" i="5"/>
  <c r="X4" i="5" s="1"/>
  <c r="M4" i="5"/>
  <c r="Y3" i="5"/>
  <c r="X3" i="5"/>
  <c r="W3" i="5"/>
  <c r="U3" i="5"/>
  <c r="AD3" i="5" s="1"/>
  <c r="AD12" i="5" s="1"/>
  <c r="T3" i="5"/>
  <c r="S3" i="5"/>
  <c r="R3" i="5"/>
  <c r="Q3" i="5"/>
  <c r="P3" i="5"/>
  <c r="O3" i="5"/>
  <c r="N3" i="5"/>
  <c r="M3" i="5"/>
  <c r="AB10" i="4"/>
  <c r="AA10" i="4"/>
  <c r="U10" i="4"/>
  <c r="Z10" i="4" s="1"/>
  <c r="T10" i="4"/>
  <c r="S10" i="4"/>
  <c r="R10" i="4"/>
  <c r="Q10" i="4"/>
  <c r="P10" i="4"/>
  <c r="O10" i="4"/>
  <c r="Y10" i="4" s="1"/>
  <c r="N10" i="4"/>
  <c r="X10" i="4" s="1"/>
  <c r="M10" i="4"/>
  <c r="Z9" i="4"/>
  <c r="U9" i="4"/>
  <c r="AD9" i="4" s="1"/>
  <c r="T9" i="4"/>
  <c r="S9" i="4"/>
  <c r="AC9" i="4" s="1"/>
  <c r="R9" i="4"/>
  <c r="Q9" i="4"/>
  <c r="P9" i="4"/>
  <c r="O9" i="4"/>
  <c r="N9" i="4"/>
  <c r="M9" i="4"/>
  <c r="W9" i="4" s="1"/>
  <c r="Z8" i="4"/>
  <c r="Y8" i="4"/>
  <c r="U8" i="4"/>
  <c r="X8" i="4" s="1"/>
  <c r="T8" i="4"/>
  <c r="S8" i="4"/>
  <c r="R8" i="4"/>
  <c r="Q8" i="4"/>
  <c r="P8" i="4"/>
  <c r="O8" i="4"/>
  <c r="N8" i="4"/>
  <c r="M8" i="4"/>
  <c r="AD7" i="4"/>
  <c r="X7" i="4"/>
  <c r="U7" i="4"/>
  <c r="AC7" i="4" s="1"/>
  <c r="T7" i="4"/>
  <c r="S7" i="4"/>
  <c r="R7" i="4"/>
  <c r="AB7" i="4" s="1"/>
  <c r="Q7" i="4"/>
  <c r="AA7" i="4" s="1"/>
  <c r="P7" i="4"/>
  <c r="O7" i="4"/>
  <c r="N7" i="4"/>
  <c r="M7" i="4"/>
  <c r="AC6" i="4"/>
  <c r="X6" i="4"/>
  <c r="W6" i="4"/>
  <c r="U6" i="4"/>
  <c r="AD6" i="4" s="1"/>
  <c r="T6" i="4"/>
  <c r="S6" i="4"/>
  <c r="R6" i="4"/>
  <c r="Q6" i="4"/>
  <c r="P6" i="4"/>
  <c r="Z6" i="4" s="1"/>
  <c r="O6" i="4"/>
  <c r="N6" i="4"/>
  <c r="M6" i="4"/>
  <c r="AC5" i="4"/>
  <c r="AB5" i="4"/>
  <c r="U5" i="4"/>
  <c r="AA5" i="4" s="1"/>
  <c r="T5" i="4"/>
  <c r="S5" i="4"/>
  <c r="R5" i="4"/>
  <c r="Q5" i="4"/>
  <c r="P5" i="4"/>
  <c r="O5" i="4"/>
  <c r="N5" i="4"/>
  <c r="M5" i="4"/>
  <c r="U4" i="4"/>
  <c r="AD4" i="4" s="1"/>
  <c r="T4" i="4"/>
  <c r="S4" i="4"/>
  <c r="R4" i="4"/>
  <c r="Q4" i="4"/>
  <c r="P4" i="4"/>
  <c r="O4" i="4"/>
  <c r="N4" i="4"/>
  <c r="M4" i="4"/>
  <c r="AA3" i="4"/>
  <c r="Z3" i="4"/>
  <c r="U3" i="4"/>
  <c r="Y3" i="4" s="1"/>
  <c r="T3" i="4"/>
  <c r="S3" i="4"/>
  <c r="AC3" i="4" s="1"/>
  <c r="R3" i="4"/>
  <c r="Q3" i="4"/>
  <c r="P3" i="4"/>
  <c r="O3" i="4"/>
  <c r="N3" i="4"/>
  <c r="X3" i="4" s="1"/>
  <c r="M3" i="4"/>
  <c r="W3" i="4" s="1"/>
  <c r="Z10" i="3"/>
  <c r="Y10" i="3"/>
  <c r="X10" i="3"/>
  <c r="U10" i="3"/>
  <c r="AD10" i="3" s="1"/>
  <c r="T10" i="3"/>
  <c r="S10" i="3"/>
  <c r="R10" i="3"/>
  <c r="Q10" i="3"/>
  <c r="P10" i="3"/>
  <c r="O10" i="3"/>
  <c r="N10" i="3"/>
  <c r="M10" i="3"/>
  <c r="W10" i="3" s="1"/>
  <c r="AD9" i="3"/>
  <c r="AC9" i="3"/>
  <c r="U9" i="3"/>
  <c r="T9" i="3"/>
  <c r="S9" i="3"/>
  <c r="R9" i="3"/>
  <c r="AB9" i="3" s="1"/>
  <c r="Q9" i="3"/>
  <c r="AA9" i="3" s="1"/>
  <c r="P9" i="3"/>
  <c r="Z9" i="3" s="1"/>
  <c r="O9" i="3"/>
  <c r="Y9" i="3" s="1"/>
  <c r="N9" i="3"/>
  <c r="X9" i="3" s="1"/>
  <c r="M9" i="3"/>
  <c r="W9" i="3" s="1"/>
  <c r="U8" i="3"/>
  <c r="W8" i="3" s="1"/>
  <c r="T8" i="3"/>
  <c r="S8" i="3"/>
  <c r="R8" i="3"/>
  <c r="Q8" i="3"/>
  <c r="P8" i="3"/>
  <c r="O8" i="3"/>
  <c r="N8" i="3"/>
  <c r="M8" i="3"/>
  <c r="AC7" i="3"/>
  <c r="AB7" i="3"/>
  <c r="AA7" i="3"/>
  <c r="U7" i="3"/>
  <c r="AD7" i="3" s="1"/>
  <c r="T7" i="3"/>
  <c r="S7" i="3"/>
  <c r="R7" i="3"/>
  <c r="Q7" i="3"/>
  <c r="P7" i="3"/>
  <c r="Z7" i="3" s="1"/>
  <c r="O7" i="3"/>
  <c r="Y7" i="3" s="1"/>
  <c r="N7" i="3"/>
  <c r="X7" i="3" s="1"/>
  <c r="M7" i="3"/>
  <c r="W7" i="3" s="1"/>
  <c r="U6" i="3"/>
  <c r="AD6" i="3" s="1"/>
  <c r="T6" i="3"/>
  <c r="S6" i="3"/>
  <c r="R6" i="3"/>
  <c r="Q6" i="3"/>
  <c r="P6" i="3"/>
  <c r="O6" i="3"/>
  <c r="N6" i="3"/>
  <c r="M6" i="3"/>
  <c r="AA5" i="3"/>
  <c r="Z5" i="3"/>
  <c r="Y5" i="3"/>
  <c r="U5" i="3"/>
  <c r="AD5" i="3" s="1"/>
  <c r="T5" i="3"/>
  <c r="S5" i="3"/>
  <c r="R5" i="3"/>
  <c r="Q5" i="3"/>
  <c r="P5" i="3"/>
  <c r="O5" i="3"/>
  <c r="N5" i="3"/>
  <c r="X5" i="3" s="1"/>
  <c r="M5" i="3"/>
  <c r="W5" i="3" s="1"/>
  <c r="AD4" i="3"/>
  <c r="U4" i="3"/>
  <c r="W4" i="3" s="1"/>
  <c r="T4" i="3"/>
  <c r="S4" i="3"/>
  <c r="AC4" i="3" s="1"/>
  <c r="R4" i="3"/>
  <c r="AB4" i="3" s="1"/>
  <c r="Q4" i="3"/>
  <c r="AA4" i="3" s="1"/>
  <c r="P4" i="3"/>
  <c r="Z4" i="3" s="1"/>
  <c r="O4" i="3"/>
  <c r="Y4" i="3" s="1"/>
  <c r="N4" i="3"/>
  <c r="X4" i="3" s="1"/>
  <c r="M4" i="3"/>
  <c r="Y3" i="3"/>
  <c r="X3" i="3"/>
  <c r="W3" i="3"/>
  <c r="U3" i="3"/>
  <c r="AD3" i="3" s="1"/>
  <c r="T3" i="3"/>
  <c r="S3" i="3"/>
  <c r="R3" i="3"/>
  <c r="Q3" i="3"/>
  <c r="P3" i="3"/>
  <c r="O3" i="3"/>
  <c r="N3" i="3"/>
  <c r="M3" i="3"/>
  <c r="AA10" i="2"/>
  <c r="U10" i="2"/>
  <c r="Z10" i="2" s="1"/>
  <c r="T10" i="2"/>
  <c r="S10" i="2"/>
  <c r="R10" i="2"/>
  <c r="Q10" i="2"/>
  <c r="P10" i="2"/>
  <c r="O10" i="2"/>
  <c r="N10" i="2"/>
  <c r="M10" i="2"/>
  <c r="AD9" i="2"/>
  <c r="AB9" i="2"/>
  <c r="AA9" i="2"/>
  <c r="W9" i="2"/>
  <c r="U9" i="2"/>
  <c r="Z9" i="2" s="1"/>
  <c r="T9" i="2"/>
  <c r="S9" i="2"/>
  <c r="AC9" i="2" s="1"/>
  <c r="R9" i="2"/>
  <c r="Q9" i="2"/>
  <c r="P9" i="2"/>
  <c r="O9" i="2"/>
  <c r="N9" i="2"/>
  <c r="X9" i="2" s="1"/>
  <c r="M9" i="2"/>
  <c r="Y8" i="2"/>
  <c r="U8" i="2"/>
  <c r="X8" i="2" s="1"/>
  <c r="T8" i="2"/>
  <c r="S8" i="2"/>
  <c r="R8" i="2"/>
  <c r="Q8" i="2"/>
  <c r="P8" i="2"/>
  <c r="O8" i="2"/>
  <c r="N8" i="2"/>
  <c r="M8" i="2"/>
  <c r="AD7" i="2"/>
  <c r="Z7" i="2"/>
  <c r="Y7" i="2"/>
  <c r="U7" i="2"/>
  <c r="AC7" i="2" s="1"/>
  <c r="T7" i="2"/>
  <c r="S7" i="2"/>
  <c r="R7" i="2"/>
  <c r="Q7" i="2"/>
  <c r="AA7" i="2" s="1"/>
  <c r="P7" i="2"/>
  <c r="O7" i="2"/>
  <c r="N7" i="2"/>
  <c r="M7" i="2"/>
  <c r="AD6" i="2"/>
  <c r="Z6" i="2"/>
  <c r="Y6" i="2"/>
  <c r="W6" i="2"/>
  <c r="U6" i="2"/>
  <c r="AC6" i="2" s="1"/>
  <c r="T6" i="2"/>
  <c r="S6" i="2"/>
  <c r="R6" i="2"/>
  <c r="Q6" i="2"/>
  <c r="AA6" i="2" s="1"/>
  <c r="P6" i="2"/>
  <c r="O6" i="2"/>
  <c r="N6" i="2"/>
  <c r="X6" i="2" s="1"/>
  <c r="M6" i="2"/>
  <c r="AB5" i="2"/>
  <c r="Z5" i="2"/>
  <c r="X5" i="2"/>
  <c r="W5" i="2"/>
  <c r="U5" i="2"/>
  <c r="AA5" i="2" s="1"/>
  <c r="T5" i="2"/>
  <c r="S5" i="2"/>
  <c r="R5" i="2"/>
  <c r="Q5" i="2"/>
  <c r="P5" i="2"/>
  <c r="O5" i="2"/>
  <c r="Y5" i="2" s="1"/>
  <c r="N5" i="2"/>
  <c r="M5" i="2"/>
  <c r="AC4" i="2"/>
  <c r="AB4" i="2"/>
  <c r="X4" i="2"/>
  <c r="U4" i="2"/>
  <c r="AA4" i="2" s="1"/>
  <c r="T4" i="2"/>
  <c r="AD4" i="2" s="1"/>
  <c r="S4" i="2"/>
  <c r="R4" i="2"/>
  <c r="Q4" i="2"/>
  <c r="P4" i="2"/>
  <c r="O4" i="2"/>
  <c r="Y4" i="2" s="1"/>
  <c r="N4" i="2"/>
  <c r="M4" i="2"/>
  <c r="Z3" i="2"/>
  <c r="U3" i="2"/>
  <c r="Y3" i="2" s="1"/>
  <c r="T3" i="2"/>
  <c r="S3" i="2"/>
  <c r="R3" i="2"/>
  <c r="Q3" i="2"/>
  <c r="P3" i="2"/>
  <c r="O3" i="2"/>
  <c r="N3" i="2"/>
  <c r="M3" i="2"/>
  <c r="Z10" i="1"/>
  <c r="Y10" i="1"/>
  <c r="X10" i="1"/>
  <c r="U10" i="1"/>
  <c r="AD10" i="1" s="1"/>
  <c r="T10" i="1"/>
  <c r="S10" i="1"/>
  <c r="R10" i="1"/>
  <c r="Q10" i="1"/>
  <c r="P10" i="1"/>
  <c r="O10" i="1"/>
  <c r="N10" i="1"/>
  <c r="M10" i="1"/>
  <c r="W10" i="1" s="1"/>
  <c r="AD9" i="1"/>
  <c r="AC9" i="1"/>
  <c r="U9" i="1"/>
  <c r="Z9" i="1" s="1"/>
  <c r="T9" i="1"/>
  <c r="S9" i="1"/>
  <c r="R9" i="1"/>
  <c r="AB9" i="1" s="1"/>
  <c r="Q9" i="1"/>
  <c r="AA9" i="1" s="1"/>
  <c r="P9" i="1"/>
  <c r="O9" i="1"/>
  <c r="N9" i="1"/>
  <c r="M9" i="1"/>
  <c r="U8" i="1"/>
  <c r="W8" i="1" s="1"/>
  <c r="T8" i="1"/>
  <c r="S8" i="1"/>
  <c r="R8" i="1"/>
  <c r="Q8" i="1"/>
  <c r="P8" i="1"/>
  <c r="O8" i="1"/>
  <c r="N8" i="1"/>
  <c r="M8" i="1"/>
  <c r="AD7" i="1"/>
  <c r="AC7" i="1"/>
  <c r="AB7" i="1"/>
  <c r="AA7" i="1"/>
  <c r="U7" i="1"/>
  <c r="W7" i="1" s="1"/>
  <c r="T7" i="1"/>
  <c r="S7" i="1"/>
  <c r="R7" i="1"/>
  <c r="Q7" i="1"/>
  <c r="P7" i="1"/>
  <c r="Z7" i="1" s="1"/>
  <c r="O7" i="1"/>
  <c r="Y7" i="1" s="1"/>
  <c r="N7" i="1"/>
  <c r="X7" i="1" s="1"/>
  <c r="M7" i="1"/>
  <c r="U6" i="1"/>
  <c r="AD6" i="1" s="1"/>
  <c r="T6" i="1"/>
  <c r="S6" i="1"/>
  <c r="R6" i="1"/>
  <c r="Q6" i="1"/>
  <c r="P6" i="1"/>
  <c r="O6" i="1"/>
  <c r="N6" i="1"/>
  <c r="M6" i="1"/>
  <c r="AD5" i="1"/>
  <c r="AA5" i="1"/>
  <c r="Z5" i="1"/>
  <c r="Y5" i="1"/>
  <c r="U5" i="1"/>
  <c r="AC5" i="1" s="1"/>
  <c r="T5" i="1"/>
  <c r="S5" i="1"/>
  <c r="R5" i="1"/>
  <c r="Q5" i="1"/>
  <c r="P5" i="1"/>
  <c r="O5" i="1"/>
  <c r="N5" i="1"/>
  <c r="X5" i="1" s="1"/>
  <c r="M5" i="1"/>
  <c r="W5" i="1" s="1"/>
  <c r="AD4" i="1"/>
  <c r="W4" i="1"/>
  <c r="U4" i="1"/>
  <c r="Z4" i="1" s="1"/>
  <c r="T4" i="1"/>
  <c r="S4" i="1"/>
  <c r="AC4" i="1" s="1"/>
  <c r="R4" i="1"/>
  <c r="AB4" i="1" s="1"/>
  <c r="Q4" i="1"/>
  <c r="AA4" i="1" s="1"/>
  <c r="P4" i="1"/>
  <c r="O4" i="1"/>
  <c r="N4" i="1"/>
  <c r="X4" i="1" s="1"/>
  <c r="M4" i="1"/>
  <c r="Y3" i="1"/>
  <c r="X3" i="1"/>
  <c r="W3" i="1"/>
  <c r="U3" i="1"/>
  <c r="AD3" i="1" s="1"/>
  <c r="T3" i="1"/>
  <c r="S3" i="1"/>
  <c r="R3" i="1"/>
  <c r="Q3" i="1"/>
  <c r="P3" i="1"/>
  <c r="O3" i="1"/>
  <c r="N3" i="1"/>
  <c r="M3" i="1"/>
  <c r="Y12" i="6" l="1"/>
  <c r="Z12" i="6"/>
  <c r="AB3" i="6"/>
  <c r="W4" i="6"/>
  <c r="Y6" i="6"/>
  <c r="AA8" i="6"/>
  <c r="AC10" i="6"/>
  <c r="AC3" i="6"/>
  <c r="X4" i="6"/>
  <c r="Z6" i="6"/>
  <c r="AB8" i="6"/>
  <c r="W9" i="6"/>
  <c r="AD10" i="6"/>
  <c r="AD3" i="6"/>
  <c r="Y4" i="6"/>
  <c r="AA6" i="6"/>
  <c r="AC8" i="6"/>
  <c r="Z4" i="6"/>
  <c r="AB6" i="6"/>
  <c r="AD8" i="6"/>
  <c r="AA4" i="6"/>
  <c r="AA12" i="6" s="1"/>
  <c r="AC6" i="6"/>
  <c r="AB4" i="6"/>
  <c r="AC4" i="6"/>
  <c r="W3" i="6"/>
  <c r="W12" i="6" s="1"/>
  <c r="X10" i="6"/>
  <c r="X3" i="6"/>
  <c r="W12" i="5"/>
  <c r="X12" i="5"/>
  <c r="Z3" i="5"/>
  <c r="Z12" i="5" s="1"/>
  <c r="AB5" i="5"/>
  <c r="W6" i="5"/>
  <c r="Y8" i="5"/>
  <c r="AA10" i="5"/>
  <c r="AA3" i="5"/>
  <c r="AC5" i="5"/>
  <c r="X6" i="5"/>
  <c r="Z8" i="5"/>
  <c r="AB10" i="5"/>
  <c r="AB3" i="5"/>
  <c r="Y6" i="5"/>
  <c r="Y12" i="5" s="1"/>
  <c r="AA8" i="5"/>
  <c r="AC10" i="5"/>
  <c r="AC3" i="5"/>
  <c r="Z6" i="5"/>
  <c r="AB8" i="5"/>
  <c r="AA6" i="5"/>
  <c r="AC8" i="5"/>
  <c r="AB6" i="5"/>
  <c r="AC6" i="5"/>
  <c r="Y12" i="4"/>
  <c r="Z12" i="4"/>
  <c r="AA12" i="4"/>
  <c r="AB3" i="4"/>
  <c r="W4" i="4"/>
  <c r="W12" i="4" s="1"/>
  <c r="AD5" i="4"/>
  <c r="Y6" i="4"/>
  <c r="AA8" i="4"/>
  <c r="AC10" i="4"/>
  <c r="X4" i="4"/>
  <c r="X12" i="4" s="1"/>
  <c r="AB8" i="4"/>
  <c r="AD10" i="4"/>
  <c r="AD3" i="4"/>
  <c r="AD12" i="4" s="1"/>
  <c r="Y4" i="4"/>
  <c r="AA6" i="4"/>
  <c r="AC8" i="4"/>
  <c r="X9" i="4"/>
  <c r="Z4" i="4"/>
  <c r="AB6" i="4"/>
  <c r="W7" i="4"/>
  <c r="AD8" i="4"/>
  <c r="Y9" i="4"/>
  <c r="AA4" i="4"/>
  <c r="AB4" i="4"/>
  <c r="W5" i="4"/>
  <c r="Y7" i="4"/>
  <c r="AA9" i="4"/>
  <c r="AC4" i="4"/>
  <c r="AC12" i="4" s="1"/>
  <c r="X5" i="4"/>
  <c r="Z7" i="4"/>
  <c r="AB9" i="4"/>
  <c r="W10" i="4"/>
  <c r="Y5" i="4"/>
  <c r="Z5" i="4"/>
  <c r="W8" i="4"/>
  <c r="W12" i="3"/>
  <c r="X12" i="3"/>
  <c r="Z3" i="3"/>
  <c r="Z12" i="3" s="1"/>
  <c r="AB5" i="3"/>
  <c r="W6" i="3"/>
  <c r="Y8" i="3"/>
  <c r="AA10" i="3"/>
  <c r="AA3" i="3"/>
  <c r="AC5" i="3"/>
  <c r="X6" i="3"/>
  <c r="Z8" i="3"/>
  <c r="AB10" i="3"/>
  <c r="AB3" i="3"/>
  <c r="AB12" i="3" s="1"/>
  <c r="Y6" i="3"/>
  <c r="Y12" i="3" s="1"/>
  <c r="AA8" i="3"/>
  <c r="AC10" i="3"/>
  <c r="AC3" i="3"/>
  <c r="Z6" i="3"/>
  <c r="AB8" i="3"/>
  <c r="AA6" i="3"/>
  <c r="AC8" i="3"/>
  <c r="X8" i="3"/>
  <c r="AB6" i="3"/>
  <c r="AD8" i="3"/>
  <c r="AD12" i="3" s="1"/>
  <c r="AC6" i="3"/>
  <c r="Y12" i="2"/>
  <c r="AA3" i="2"/>
  <c r="AC5" i="2"/>
  <c r="Z8" i="2"/>
  <c r="AB10" i="2"/>
  <c r="AB3" i="2"/>
  <c r="W4" i="2"/>
  <c r="AD5" i="2"/>
  <c r="AA8" i="2"/>
  <c r="AC10" i="2"/>
  <c r="AC3" i="2"/>
  <c r="AC12" i="2" s="1"/>
  <c r="AB8" i="2"/>
  <c r="AD10" i="2"/>
  <c r="AD3" i="2"/>
  <c r="AD12" i="2" s="1"/>
  <c r="AC8" i="2"/>
  <c r="Z4" i="2"/>
  <c r="Z12" i="2" s="1"/>
  <c r="AB6" i="2"/>
  <c r="W7" i="2"/>
  <c r="AD8" i="2"/>
  <c r="Y9" i="2"/>
  <c r="X7" i="2"/>
  <c r="W10" i="2"/>
  <c r="W3" i="2"/>
  <c r="W12" i="2" s="1"/>
  <c r="X10" i="2"/>
  <c r="X3" i="2"/>
  <c r="AB7" i="2"/>
  <c r="W8" i="2"/>
  <c r="Y10" i="2"/>
  <c r="AD12" i="1"/>
  <c r="W12" i="1"/>
  <c r="Z3" i="1"/>
  <c r="AB5" i="1"/>
  <c r="W6" i="1"/>
  <c r="Y8" i="1"/>
  <c r="AA10" i="1"/>
  <c r="AA3" i="1"/>
  <c r="X6" i="1"/>
  <c r="X12" i="1" s="1"/>
  <c r="Z8" i="1"/>
  <c r="AB10" i="1"/>
  <c r="AB3" i="1"/>
  <c r="Y6" i="1"/>
  <c r="Y12" i="1" s="1"/>
  <c r="AA8" i="1"/>
  <c r="AC10" i="1"/>
  <c r="AC3" i="1"/>
  <c r="Z6" i="1"/>
  <c r="AB8" i="1"/>
  <c r="W9" i="1"/>
  <c r="X8" i="1"/>
  <c r="Y4" i="1"/>
  <c r="AA6" i="1"/>
  <c r="AC8" i="1"/>
  <c r="X9" i="1"/>
  <c r="AB6" i="1"/>
  <c r="AD8" i="1"/>
  <c r="Y9" i="1"/>
  <c r="AC6" i="1"/>
  <c r="AC12" i="6" l="1"/>
  <c r="X12" i="6"/>
  <c r="AB12" i="6"/>
  <c r="AD12" i="6"/>
  <c r="AB12" i="5"/>
  <c r="AA12" i="5"/>
  <c r="AC12" i="5"/>
  <c r="AB12" i="4"/>
  <c r="AA12" i="3"/>
  <c r="AC12" i="3"/>
  <c r="AB12" i="2"/>
  <c r="AA12" i="2"/>
  <c r="X12" i="2"/>
  <c r="AA12" i="1"/>
  <c r="AB12" i="1"/>
  <c r="AC12" i="1"/>
  <c r="Z12" i="1"/>
</calcChain>
</file>

<file path=xl/sharedStrings.xml><?xml version="1.0" encoding="utf-8"?>
<sst xmlns="http://schemas.openxmlformats.org/spreadsheetml/2006/main" count="439" uniqueCount="86">
  <si>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</si>
  <si>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</si>
  <si>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</si>
  <si>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</si>
  <si>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</si>
  <si>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</si>
  <si>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</si>
  <si>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</si>
  <si>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</si>
  <si>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</si>
  <si>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</si>
  <si>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Missclassification error</t>
  </si>
  <si>
    <t>%cor</t>
  </si>
  <si>
    <t xml:space="preserve">ACE Rank1 </t>
  </si>
  <si>
    <t>Cor file</t>
  </si>
  <si>
    <t>%error reduction</t>
  </si>
  <si>
    <t>iter=10</t>
  </si>
  <si>
    <t>ACE epsilon=0.001</t>
  </si>
  <si>
    <t>1 label col : 2 classes : high , low</t>
  </si>
  <si>
    <t>air_pressure_9am</t>
  </si>
  <si>
    <t>air_temp_9am</t>
  </si>
  <si>
    <t>avg_wind_direction_9am</t>
  </si>
  <si>
    <t>avg_wind_speed_9am</t>
  </si>
  <si>
    <t>max_wind_direction_9am</t>
  </si>
  <si>
    <t>max_wind_speed_9am</t>
  </si>
  <si>
    <t>rain_accumulation_9am</t>
  </si>
  <si>
    <t>rain_duration_9am</t>
  </si>
  <si>
    <t>relative_humidity_9am</t>
  </si>
  <si>
    <t>relative_humidity_3pm</t>
  </si>
  <si>
    <t>Dataset: Train: 9X745, Test : 9X319</t>
  </si>
  <si>
    <t xml:space="preserve">9 features </t>
  </si>
  <si>
    <t>Cor %</t>
  </si>
  <si>
    <t>Rank1</t>
  </si>
  <si>
    <t>Org file</t>
  </si>
  <si>
    <t>Misclassification error</t>
  </si>
  <si>
    <t>% Misclassification error reduction</t>
  </si>
  <si>
    <t xml:space="preserve"> Rank1 </t>
  </si>
  <si>
    <t>ACE iteration=1</t>
  </si>
  <si>
    <t>C:\Users\shukl\Documents\GitHub\Daily_Weather\ace_l1pca_ace_recur.mlx</t>
  </si>
  <si>
    <t>SVM Misclassification error %</t>
  </si>
  <si>
    <t>With Algorithm</t>
  </si>
  <si>
    <t>Without Algorithm</t>
  </si>
  <si>
    <t xml:space="preserve">% error reduction achieved </t>
  </si>
  <si>
    <t>SVM with L1PCA dist based Training Data Curation</t>
  </si>
  <si>
    <t>SVM on Original File without Data Curation</t>
  </si>
  <si>
    <t>PREDICTED</t>
  </si>
  <si>
    <t>TPR=tp/(tp+fn)</t>
  </si>
  <si>
    <t>Recall, power</t>
  </si>
  <si>
    <t>FPR=fp/(fp+tn)</t>
  </si>
  <si>
    <t>pr of false alarm, type 1err</t>
  </si>
  <si>
    <t>TNR=tn/(tn+fp)</t>
  </si>
  <si>
    <t>Specificity</t>
  </si>
  <si>
    <t>Accuracy</t>
  </si>
  <si>
    <t>FNR=fn/(fn+tp)</t>
  </si>
  <si>
    <t>Miss rate, type II err</t>
  </si>
  <si>
    <t>low</t>
  </si>
  <si>
    <t>high</t>
  </si>
  <si>
    <t>TN</t>
  </si>
  <si>
    <t>FP</t>
  </si>
  <si>
    <t>FN</t>
  </si>
  <si>
    <t>TP</t>
  </si>
  <si>
    <r>
      <rPr>
        <b/>
        <sz val="11"/>
        <rFont val="Calibri"/>
        <family val="2"/>
        <scheme val="minor"/>
      </rPr>
      <t xml:space="preserve">Hamming Loss </t>
    </r>
    <r>
      <rPr>
        <sz val="11"/>
        <rFont val="Calibri"/>
        <family val="2"/>
        <scheme val="minor"/>
      </rPr>
      <t xml:space="preserve">        = 0.22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</si>
  <si>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0.24  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</si>
  <si>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= 0.228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</si>
  <si>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=0.746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</si>
  <si>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0.253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</si>
  <si>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
= 0.218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</si>
  <si>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0.778</t>
    </r>
  </si>
  <si>
    <r>
      <rPr>
        <b/>
        <sz val="11"/>
        <rFont val="Calibri"/>
        <family val="2"/>
        <scheme val="minor"/>
      </rPr>
      <t>Power/ True Positive Rate(high)</t>
    </r>
    <r>
      <rPr>
        <sz val="11"/>
        <rFont val="Calibri"/>
        <family val="2"/>
        <scheme val="minor"/>
      </rPr>
      <t xml:space="preserve">        
 = 0.771</t>
    </r>
  </si>
  <si>
    <r>
      <rPr>
        <b/>
        <sz val="11"/>
        <rFont val="Calibri"/>
        <family val="2"/>
        <scheme val="minor"/>
      </rPr>
      <t>1-Probability of False Alarm/   
True Negative Rate  (</t>
    </r>
    <r>
      <rPr>
        <sz val="11"/>
        <rFont val="Calibri"/>
        <family val="2"/>
        <scheme val="minor"/>
      </rPr>
      <t>low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                   = 0.781</t>
    </r>
  </si>
  <si>
    <t xml:space="preserve"> </t>
  </si>
  <si>
    <r>
      <rPr>
        <b/>
        <sz val="11"/>
        <rFont val="Calibri"/>
        <family val="2"/>
        <scheme val="minor"/>
      </rPr>
      <t xml:space="preserve">Hamming Loss </t>
    </r>
    <r>
      <rPr>
        <sz val="11"/>
        <rFont val="Calibri"/>
        <family val="2"/>
        <scheme val="minor"/>
      </rPr>
      <t xml:space="preserve">        = 0.23</t>
    </r>
  </si>
  <si>
    <t>Curated  Data</t>
  </si>
  <si>
    <t>Raw  Data</t>
  </si>
  <si>
    <t xml:space="preserve">Power </t>
  </si>
  <si>
    <t>Probability of False Alarm</t>
  </si>
  <si>
    <t>Error Rate</t>
  </si>
  <si>
    <r>
      <rPr>
        <b/>
        <sz val="11"/>
        <rFont val="Calibri"/>
        <family val="2"/>
        <scheme val="minor"/>
      </rPr>
      <t>Power/ True Positive Rate(high)</t>
    </r>
    <r>
      <rPr>
        <sz val="11"/>
        <rFont val="Calibri"/>
        <family val="2"/>
        <scheme val="minor"/>
      </rPr>
      <t xml:space="preserve">        
 = 0.751</t>
    </r>
  </si>
  <si>
    <r>
      <rPr>
        <b/>
        <sz val="11"/>
        <rFont val="Calibri"/>
        <family val="2"/>
        <scheme val="minor"/>
      </rPr>
      <t>1-Probability of False Alarm/   
True Negative Rate  (</t>
    </r>
    <r>
      <rPr>
        <sz val="11"/>
        <rFont val="Calibri"/>
        <family val="2"/>
        <scheme val="minor"/>
      </rPr>
      <t>low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                   = 0.782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</si>
  <si>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= 0.249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</si>
  <si>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
= 0.217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</si>
  <si>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
= 0.222</t>
    </r>
  </si>
  <si>
    <t>Raw</t>
  </si>
  <si>
    <t>20% excision</t>
  </si>
  <si>
    <t>knee angle</t>
  </si>
  <si>
    <t>knee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</si>
</sst>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7"/>
      <name val="Courier New"/>
      <family val="3"/>
    </font>
    <font>
      <sz val="8"/>
      <color rgb="FF212121"/>
      <name val="Courier New"/>
      <family val="3"/>
    </font>
    <font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4" fillId="4" borderId="9" xfId="0" applyFont="1" applyFill="1" applyBorder="1"/>
    <xf numFmtId="0" fontId="4" fillId="5" borderId="10" xfId="0" applyFont="1" applyFill="1" applyBorder="1"/>
    <xf numFmtId="0" fontId="4" fillId="0" borderId="10" xfId="0" applyFont="1" applyBorder="1"/>
    <xf numFmtId="0" fontId="4" fillId="6" borderId="11" xfId="0" applyFont="1" applyFill="1" applyBorder="1"/>
    <xf numFmtId="0" fontId="3" fillId="0" borderId="12" xfId="0" applyFont="1" applyBorder="1" applyAlignment="1">
      <alignment horizontal="right" vertical="center" wrapText="1"/>
    </xf>
    <xf numFmtId="0" fontId="0" fillId="0" borderId="13" xfId="0" applyBorder="1"/>
    <xf numFmtId="0" fontId="0" fillId="0" borderId="14" xfId="0" applyBorder="1"/>
    <xf numFmtId="0" fontId="4" fillId="7" borderId="5" xfId="0" applyFont="1" applyFill="1" applyBorder="1"/>
    <xf numFmtId="0" fontId="4" fillId="7" borderId="7" xfId="0" applyFont="1" applyFill="1" applyBorder="1"/>
    <xf numFmtId="0" fontId="4" fillId="8" borderId="5" xfId="0" applyFont="1" applyFill="1" applyBorder="1"/>
    <xf numFmtId="0" fontId="4" fillId="8" borderId="8" xfId="0" applyFont="1" applyFill="1" applyBorder="1"/>
    <xf numFmtId="0" fontId="0" fillId="8" borderId="8" xfId="0" applyFill="1" applyBorder="1"/>
    <xf numFmtId="0" fontId="0" fillId="8" borderId="7" xfId="0" applyFill="1" applyBorder="1"/>
    <xf numFmtId="0" fontId="4" fillId="8" borderId="15" xfId="0" applyFont="1" applyFill="1" applyBorder="1"/>
    <xf numFmtId="0" fontId="4" fillId="8" borderId="0" xfId="0" applyFont="1" applyFill="1"/>
    <xf numFmtId="0" fontId="0" fillId="8" borderId="0" xfId="0" applyFill="1"/>
    <xf numFmtId="0" fontId="0" fillId="8" borderId="16" xfId="0" applyFill="1" applyBorder="1"/>
    <xf numFmtId="0" fontId="0" fillId="8" borderId="15" xfId="0" applyFill="1" applyBorder="1"/>
    <xf numFmtId="0" fontId="4" fillId="8" borderId="0" xfId="0" applyFont="1" applyFill="1" applyAlignment="1">
      <alignment vertical="center"/>
    </xf>
    <xf numFmtId="0" fontId="4" fillId="8" borderId="17" xfId="0" applyFont="1" applyFill="1" applyBorder="1"/>
    <xf numFmtId="0" fontId="4" fillId="8" borderId="18" xfId="0" applyFont="1" applyFill="1" applyBorder="1"/>
    <xf numFmtId="0" fontId="4" fillId="8" borderId="18" xfId="0" applyFont="1" applyFill="1" applyBorder="1" applyAlignment="1">
      <alignment vertical="center"/>
    </xf>
    <xf numFmtId="0" fontId="0" fillId="8" borderId="18" xfId="0" applyFill="1" applyBorder="1"/>
    <xf numFmtId="0" fontId="0" fillId="8" borderId="19" xfId="0" applyFill="1" applyBorder="1"/>
    <xf numFmtId="0" fontId="0" fillId="9" borderId="9" xfId="0" applyFill="1" applyBorder="1"/>
    <xf numFmtId="0" fontId="2" fillId="7" borderId="10" xfId="0" applyFont="1" applyFill="1" applyBorder="1" applyAlignment="1">
      <alignment horizontal="right" vertical="center" wrapText="1"/>
    </xf>
    <xf numFmtId="0" fontId="4" fillId="0" borderId="11" xfId="0" applyFont="1" applyBorder="1"/>
    <xf numFmtId="0" fontId="4" fillId="9" borderId="9" xfId="0" applyFont="1" applyFill="1" applyBorder="1"/>
    <xf numFmtId="0" fontId="4" fillId="7" borderId="10" xfId="0" applyFont="1" applyFill="1" applyBorder="1"/>
    <xf numFmtId="0" fontId="0" fillId="0" borderId="20" xfId="0" applyBorder="1"/>
    <xf numFmtId="0" fontId="0" fillId="11" borderId="20" xfId="0" applyFill="1" applyBorder="1" applyAlignment="1">
      <alignment horizontal="center"/>
    </xf>
    <xf numFmtId="0" fontId="0" fillId="12" borderId="0" xfId="0" applyFill="1"/>
    <xf numFmtId="2" fontId="0" fillId="0" borderId="20" xfId="0" applyNumberFormat="1" applyBorder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12" borderId="0" xfId="0" applyFont="1" applyFill="1" applyAlignment="1">
      <alignment horizontal="center" vertical="center" wrapText="1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center" wrapText="1"/>
    </xf>
    <xf numFmtId="164" fontId="5" fillId="13" borderId="22" xfId="0" applyNumberFormat="1" applyFont="1" applyFill="1" applyBorder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5" fillId="13" borderId="12" xfId="0" applyNumberFormat="1" applyFont="1" applyFill="1" applyBorder="1" applyAlignment="1">
      <alignment vertical="center" wrapText="1"/>
    </xf>
    <xf numFmtId="164" fontId="5" fillId="13" borderId="14" xfId="0" applyNumberFormat="1" applyFont="1" applyFill="1" applyBorder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5" fillId="0" borderId="9" xfId="0" quotePrefix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top" wrapText="1"/>
    </xf>
    <xf numFmtId="164" fontId="5" fillId="13" borderId="22" xfId="0" applyNumberFormat="1" applyFont="1" applyFill="1" applyBorder="1" applyAlignment="1">
      <alignment vertical="top" wrapText="1"/>
    </xf>
    <xf numFmtId="164" fontId="5" fillId="13" borderId="12" xfId="0" applyNumberFormat="1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24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25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8" fillId="0" borderId="0" xfId="0" applyFont="1"/>
    <xf numFmtId="0" fontId="4" fillId="15" borderId="24" xfId="0" applyFont="1" applyFill="1" applyBorder="1" applyAlignment="1">
      <alignment vertical="center"/>
    </xf>
    <xf numFmtId="0" fontId="9" fillId="0" borderId="5" xfId="0" applyFont="1" applyBorder="1"/>
    <xf numFmtId="0" fontId="0" fillId="0" borderId="7" xfId="0" applyBorder="1"/>
    <xf numFmtId="0" fontId="4" fillId="15" borderId="25" xfId="0" applyFont="1" applyFill="1" applyBorder="1" applyAlignment="1">
      <alignment vertical="center"/>
    </xf>
    <xf numFmtId="0" fontId="0" fillId="0" borderId="17" xfId="0" applyBorder="1"/>
    <xf numFmtId="0" fontId="0" fillId="0" borderId="19" xfId="0" applyBorder="1" applyAlignment="1">
      <alignment vertical="center"/>
    </xf>
    <xf numFmtId="0" fontId="0" fillId="0" borderId="19" xfId="0" applyBorder="1"/>
    <xf numFmtId="0" fontId="10" fillId="0" borderId="0" xfId="0" applyFont="1"/>
    <xf numFmtId="0" fontId="4" fillId="15" borderId="4" xfId="0" applyFont="1" applyFill="1" applyBorder="1" applyAlignment="1">
      <alignment vertical="center"/>
    </xf>
    <xf numFmtId="0" fontId="0" fillId="0" borderId="4" xfId="0" applyBorder="1"/>
    <xf numFmtId="0" fontId="0" fillId="0" borderId="6" xfId="0" applyBorder="1"/>
    <xf numFmtId="164" fontId="0" fillId="0" borderId="23" xfId="0" applyNumberFormat="1" applyBorder="1"/>
    <xf numFmtId="164" fontId="0" fillId="0" borderId="0" xfId="0" applyNumberFormat="1"/>
    <xf numFmtId="164" fontId="0" fillId="0" borderId="10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5" fillId="0" borderId="8" xfId="0" applyNumberFormat="1" applyFon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5" xfId="0" applyNumberFormat="1" applyBorder="1"/>
    <xf numFmtId="164" fontId="0" fillId="0" borderId="8" xfId="0" applyNumberFormat="1" applyBorder="1"/>
    <xf numFmtId="164" fontId="0" fillId="0" borderId="18" xfId="0" applyNumberFormat="1" applyBorder="1" applyAlignment="1">
      <alignment vertical="center"/>
    </xf>
    <xf numFmtId="164" fontId="0" fillId="0" borderId="18" xfId="0" applyNumberFormat="1" applyBorder="1"/>
    <xf numFmtId="164" fontId="10" fillId="0" borderId="0" xfId="0" applyNumberFormat="1" applyFont="1"/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6" fillId="14" borderId="9" xfId="0" applyFont="1" applyFill="1" applyBorder="1" applyAlignment="1">
      <alignment horizontal="center" vertical="center"/>
    </xf>
    <xf numFmtId="0" fontId="6" fillId="14" borderId="1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15" borderId="4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4" fillId="14" borderId="23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164" fontId="11" fillId="0" borderId="6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64" fontId="5" fillId="0" borderId="19" xfId="0" applyNumberFormat="1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1B12-4791-41B2-9893-E40C1F23917A}">
  <dimension ref="A1:AD100"/>
  <sheetViews>
    <sheetView topLeftCell="L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10.971787000000001</v>
      </c>
      <c r="D3" s="4">
        <v>12.852665</v>
      </c>
      <c r="E3" s="4">
        <v>10.658307000000001</v>
      </c>
      <c r="F3" s="4">
        <v>9.4043890000000001</v>
      </c>
      <c r="G3" s="4">
        <v>9.0909089999999999</v>
      </c>
      <c r="H3" s="4">
        <v>9.0909089999999999</v>
      </c>
      <c r="I3" s="4">
        <v>8.4639500000000005</v>
      </c>
      <c r="J3" s="4">
        <v>9.0909089999999999</v>
      </c>
      <c r="K3" s="4">
        <v>8.7774289999999997</v>
      </c>
      <c r="L3" s="7">
        <v>0</v>
      </c>
      <c r="M3" s="8">
        <f>SUM(C3,C13,C23,C43,C53,C63,C73,C83,C93)/10</f>
        <v>10.501567500000002</v>
      </c>
      <c r="N3">
        <f t="shared" ref="N3:U10" si="0">SUM(D3,D13,D23,D43,D53,D63,D73,D83,D93)/10</f>
        <v>11.8181817</v>
      </c>
      <c r="O3">
        <f t="shared" si="0"/>
        <v>11.536049999999999</v>
      </c>
      <c r="P3">
        <f t="shared" si="0"/>
        <v>10.877742999999999</v>
      </c>
      <c r="Q3">
        <f t="shared" si="0"/>
        <v>10.5642633</v>
      </c>
      <c r="R3">
        <f t="shared" si="0"/>
        <v>10.3134798</v>
      </c>
      <c r="S3">
        <f t="shared" si="0"/>
        <v>9.4357367000000014</v>
      </c>
      <c r="T3">
        <f t="shared" si="0"/>
        <v>9.5297804999999975</v>
      </c>
      <c r="U3">
        <f>SUM(K3,K13,K23,K43,K53,K63,K73,K83,K93)/10</f>
        <v>8.8714732000000005</v>
      </c>
      <c r="W3">
        <f>$U3-M3</f>
        <v>-1.6300943000000014</v>
      </c>
      <c r="X3">
        <f t="shared" ref="X3:AD10" si="1">$U3-N3</f>
        <v>-2.9467084999999997</v>
      </c>
      <c r="Y3">
        <f t="shared" si="1"/>
        <v>-2.664576799999999</v>
      </c>
      <c r="Z3">
        <f t="shared" si="1"/>
        <v>-2.0062697999999983</v>
      </c>
      <c r="AA3">
        <f t="shared" si="1"/>
        <v>-1.6927900999999999</v>
      </c>
      <c r="AB3">
        <f t="shared" si="1"/>
        <v>-1.4420065999999991</v>
      </c>
      <c r="AC3">
        <f t="shared" si="1"/>
        <v>-0.56426350000000092</v>
      </c>
      <c r="AD3">
        <f t="shared" si="1"/>
        <v>-0.65830729999999704</v>
      </c>
    </row>
    <row r="4" spans="1:30">
      <c r="A4" s="3">
        <v>1</v>
      </c>
      <c r="B4" s="4">
        <v>2</v>
      </c>
      <c r="C4" s="4">
        <v>12.225705</v>
      </c>
      <c r="D4" s="4">
        <v>12.852665</v>
      </c>
      <c r="E4" s="4">
        <v>11.912226</v>
      </c>
      <c r="F4" s="4">
        <v>10.344828</v>
      </c>
      <c r="G4" s="4">
        <v>11.598746</v>
      </c>
      <c r="H4" s="4">
        <v>9.0909089999999999</v>
      </c>
      <c r="I4" s="4">
        <v>10.344828</v>
      </c>
      <c r="J4" s="4">
        <v>8.4639500000000005</v>
      </c>
      <c r="K4" s="4">
        <v>10.031347999999999</v>
      </c>
      <c r="L4" s="7">
        <v>2</v>
      </c>
      <c r="M4" s="8">
        <f t="shared" ref="M4:M10" si="2">SUM(C4,C14,C24,C44,C54,C64,C74,C84,C94)/10</f>
        <v>10.846394899999998</v>
      </c>
      <c r="N4">
        <f t="shared" si="0"/>
        <v>11.8181818</v>
      </c>
      <c r="O4">
        <f t="shared" si="0"/>
        <v>12.037617599999999</v>
      </c>
      <c r="P4">
        <f t="shared" si="0"/>
        <v>10.909091099999999</v>
      </c>
      <c r="Q4">
        <f t="shared" si="0"/>
        <v>11.347962300000001</v>
      </c>
      <c r="R4">
        <f t="shared" si="0"/>
        <v>9.9999998999999988</v>
      </c>
      <c r="S4">
        <f t="shared" si="0"/>
        <v>10.282131699999999</v>
      </c>
      <c r="T4">
        <f t="shared" si="0"/>
        <v>9.4984327000000004</v>
      </c>
      <c r="U4">
        <f t="shared" si="0"/>
        <v>9.5297805999999987</v>
      </c>
      <c r="W4">
        <f t="shared" ref="W4:X10" si="3">$U4-M4</f>
        <v>-1.3166142999999995</v>
      </c>
      <c r="X4">
        <f>$U4-N4</f>
        <v>-2.2884012000000009</v>
      </c>
      <c r="Y4">
        <f t="shared" si="1"/>
        <v>-2.5078370000000003</v>
      </c>
      <c r="Z4">
        <f t="shared" si="1"/>
        <v>-1.3793105000000008</v>
      </c>
      <c r="AA4">
        <f t="shared" si="1"/>
        <v>-1.818181700000002</v>
      </c>
      <c r="AB4">
        <f t="shared" si="1"/>
        <v>-0.47021930000000012</v>
      </c>
      <c r="AC4">
        <f t="shared" si="1"/>
        <v>-0.75235110000000027</v>
      </c>
      <c r="AD4">
        <f t="shared" si="1"/>
        <v>3.1347899999998319E-2</v>
      </c>
    </row>
    <row r="5" spans="1:30">
      <c r="A5" s="3">
        <v>2</v>
      </c>
      <c r="B5" s="4">
        <v>5</v>
      </c>
      <c r="C5" s="4">
        <v>13.166143999999999</v>
      </c>
      <c r="D5" s="4">
        <v>14.420063000000001</v>
      </c>
      <c r="E5" s="4">
        <v>14.420063000000001</v>
      </c>
      <c r="F5" s="4">
        <v>12.539185</v>
      </c>
      <c r="G5" s="4">
        <v>13.166143999999999</v>
      </c>
      <c r="H5" s="4">
        <v>10.971787000000001</v>
      </c>
      <c r="I5" s="4">
        <v>10.971787000000001</v>
      </c>
      <c r="J5" s="4">
        <v>12.539185</v>
      </c>
      <c r="K5" s="4">
        <v>10.344828</v>
      </c>
      <c r="L5" s="7">
        <v>5</v>
      </c>
      <c r="M5" s="8">
        <f t="shared" si="2"/>
        <v>10.940438800000001</v>
      </c>
      <c r="N5">
        <f t="shared" si="0"/>
        <v>12.539185000000002</v>
      </c>
      <c r="O5">
        <f t="shared" si="0"/>
        <v>12.225705399999999</v>
      </c>
      <c r="P5">
        <f t="shared" si="0"/>
        <v>11.442006299999999</v>
      </c>
      <c r="Q5">
        <f t="shared" si="0"/>
        <v>11.3793104</v>
      </c>
      <c r="R5">
        <f t="shared" si="0"/>
        <v>10.532915299999999</v>
      </c>
      <c r="S5">
        <f t="shared" si="0"/>
        <v>10.564263200000001</v>
      </c>
      <c r="T5">
        <f t="shared" si="0"/>
        <v>11.159874599999998</v>
      </c>
      <c r="U5">
        <f t="shared" si="0"/>
        <v>9.5924765000000001</v>
      </c>
      <c r="W5">
        <f t="shared" si="3"/>
        <v>-1.3479623000000007</v>
      </c>
      <c r="X5">
        <f t="shared" si="3"/>
        <v>-2.9467085000000015</v>
      </c>
      <c r="Y5">
        <f t="shared" si="1"/>
        <v>-2.6332288999999989</v>
      </c>
      <c r="Z5">
        <f t="shared" si="1"/>
        <v>-1.8495297999999991</v>
      </c>
      <c r="AA5">
        <f t="shared" si="1"/>
        <v>-1.7868338999999995</v>
      </c>
      <c r="AB5">
        <f t="shared" si="1"/>
        <v>-0.94043879999999902</v>
      </c>
      <c r="AC5">
        <f t="shared" si="1"/>
        <v>-0.97178670000000089</v>
      </c>
      <c r="AD5">
        <f t="shared" si="1"/>
        <v>-1.5673980999999984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13.322884199999999</v>
      </c>
      <c r="P6">
        <f t="shared" si="0"/>
        <v>12.7899686</v>
      </c>
      <c r="Q6">
        <f t="shared" si="0"/>
        <v>12.257053499999998</v>
      </c>
      <c r="R6">
        <f t="shared" si="0"/>
        <v>11.222570600000001</v>
      </c>
      <c r="S6">
        <f t="shared" si="0"/>
        <v>11.692789999999999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-1.4420064000000004</v>
      </c>
      <c r="Z6">
        <f t="shared" si="1"/>
        <v>-0.90909080000000131</v>
      </c>
      <c r="AA6">
        <f t="shared" si="1"/>
        <v>-0.37617569999999922</v>
      </c>
      <c r="AB6">
        <f t="shared" si="1"/>
        <v>0.65830719999999765</v>
      </c>
      <c r="AC6">
        <f t="shared" si="1"/>
        <v>0.18808779999999992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13.166143999999999</v>
      </c>
      <c r="D7" s="4">
        <v>14.106583000000001</v>
      </c>
      <c r="E7" s="4">
        <v>13.793103</v>
      </c>
      <c r="F7" s="4">
        <v>10.658307000000001</v>
      </c>
      <c r="G7" s="4">
        <v>14.106583000000001</v>
      </c>
      <c r="H7" s="4">
        <v>11.285266</v>
      </c>
      <c r="I7" s="4">
        <v>11.912226</v>
      </c>
      <c r="J7" s="4">
        <v>12.225705</v>
      </c>
      <c r="K7" s="4">
        <v>11.285266</v>
      </c>
      <c r="L7" s="7">
        <v>20</v>
      </c>
      <c r="M7" s="8">
        <f t="shared" si="2"/>
        <v>14.984325999999999</v>
      </c>
      <c r="N7">
        <f t="shared" si="0"/>
        <v>15.642633199999997</v>
      </c>
      <c r="O7">
        <f t="shared" si="0"/>
        <v>15.454545400000001</v>
      </c>
      <c r="P7">
        <f t="shared" si="0"/>
        <v>14.5141066</v>
      </c>
      <c r="Q7">
        <f t="shared" si="0"/>
        <v>15.172413899999999</v>
      </c>
      <c r="R7">
        <f t="shared" si="0"/>
        <v>12.789968500000001</v>
      </c>
      <c r="S7">
        <f t="shared" si="0"/>
        <v>15.235109799999998</v>
      </c>
      <c r="T7">
        <f t="shared" si="0"/>
        <v>15.579937199999998</v>
      </c>
      <c r="U7">
        <f t="shared" si="0"/>
        <v>14.420062699999999</v>
      </c>
      <c r="W7">
        <f t="shared" si="3"/>
        <v>-0.56426330000000036</v>
      </c>
      <c r="X7">
        <f t="shared" si="3"/>
        <v>-1.222570499999998</v>
      </c>
      <c r="Y7">
        <f t="shared" si="1"/>
        <v>-1.0344827000000016</v>
      </c>
      <c r="Z7">
        <f t="shared" si="1"/>
        <v>-9.4043900000000846E-2</v>
      </c>
      <c r="AA7">
        <f t="shared" si="1"/>
        <v>-0.75235119999999966</v>
      </c>
      <c r="AB7">
        <f t="shared" si="1"/>
        <v>1.6300941999999985</v>
      </c>
      <c r="AC7">
        <f t="shared" si="1"/>
        <v>-0.81504709999999925</v>
      </c>
      <c r="AD7">
        <f t="shared" si="1"/>
        <v>-1.159874499999999</v>
      </c>
    </row>
    <row r="8" spans="1:30">
      <c r="A8" s="3">
        <v>5</v>
      </c>
      <c r="B8" s="4">
        <v>30</v>
      </c>
      <c r="C8" s="4">
        <v>19.435737</v>
      </c>
      <c r="D8" s="4">
        <v>23.824451</v>
      </c>
      <c r="E8" s="4">
        <v>23.824451</v>
      </c>
      <c r="F8" s="4">
        <v>19.749216000000001</v>
      </c>
      <c r="G8" s="4">
        <v>22.257052999999999</v>
      </c>
      <c r="H8" s="4">
        <v>17.241378999999998</v>
      </c>
      <c r="I8" s="4">
        <v>19.122257000000001</v>
      </c>
      <c r="J8" s="4">
        <v>21.316614000000001</v>
      </c>
      <c r="K8" s="4">
        <v>19.122257000000001</v>
      </c>
      <c r="L8" s="7">
        <v>30</v>
      </c>
      <c r="M8" s="8">
        <f t="shared" si="2"/>
        <v>18.996865200000002</v>
      </c>
      <c r="N8">
        <f t="shared" si="0"/>
        <v>19.937304099999999</v>
      </c>
      <c r="O8">
        <f t="shared" si="0"/>
        <v>19.874608200000001</v>
      </c>
      <c r="P8">
        <f t="shared" si="0"/>
        <v>18.307209999999998</v>
      </c>
      <c r="Q8">
        <f t="shared" si="0"/>
        <v>18.996865200000002</v>
      </c>
      <c r="R8">
        <f t="shared" si="0"/>
        <v>17.9623825</v>
      </c>
      <c r="S8">
        <f t="shared" si="0"/>
        <v>20.376175499999999</v>
      </c>
      <c r="T8">
        <f t="shared" si="0"/>
        <v>20.282131600000003</v>
      </c>
      <c r="U8">
        <f t="shared" si="0"/>
        <v>19.529780600000002</v>
      </c>
      <c r="W8">
        <f t="shared" si="3"/>
        <v>0.53291540000000026</v>
      </c>
      <c r="X8">
        <f t="shared" si="3"/>
        <v>-0.40752349999999637</v>
      </c>
      <c r="Y8">
        <f t="shared" si="1"/>
        <v>-0.34482759999999857</v>
      </c>
      <c r="Z8">
        <f t="shared" si="1"/>
        <v>1.2225706000000045</v>
      </c>
      <c r="AA8">
        <f t="shared" si="1"/>
        <v>0.53291540000000026</v>
      </c>
      <c r="AB8">
        <f t="shared" si="1"/>
        <v>1.5673981000000019</v>
      </c>
      <c r="AC8">
        <f t="shared" si="1"/>
        <v>-0.8463948999999964</v>
      </c>
      <c r="AD8">
        <f t="shared" si="1"/>
        <v>-0.75235100000000088</v>
      </c>
    </row>
    <row r="9" spans="1:30">
      <c r="A9" s="3">
        <v>6</v>
      </c>
      <c r="B9" s="4">
        <v>40</v>
      </c>
      <c r="C9" s="4">
        <v>30.094044</v>
      </c>
      <c r="D9" s="4">
        <v>33.542319999999997</v>
      </c>
      <c r="E9" s="4">
        <v>30.094044</v>
      </c>
      <c r="F9" s="4">
        <v>32.288401</v>
      </c>
      <c r="G9" s="4">
        <v>31.974921999999999</v>
      </c>
      <c r="H9" s="4">
        <v>27.899687</v>
      </c>
      <c r="I9" s="4">
        <v>37.304074999999997</v>
      </c>
      <c r="J9" s="4">
        <v>24.451411</v>
      </c>
      <c r="K9" s="4">
        <v>30.721003</v>
      </c>
      <c r="L9" s="7">
        <v>40</v>
      </c>
      <c r="M9" s="8">
        <f t="shared" si="2"/>
        <v>31.097178700000001</v>
      </c>
      <c r="N9">
        <f t="shared" si="0"/>
        <v>30.6896551</v>
      </c>
      <c r="O9">
        <f t="shared" si="0"/>
        <v>30.0626958</v>
      </c>
      <c r="P9">
        <f t="shared" si="0"/>
        <v>30.721003199999995</v>
      </c>
      <c r="Q9">
        <f t="shared" si="0"/>
        <v>30.752351299999997</v>
      </c>
      <c r="R9">
        <f t="shared" si="0"/>
        <v>28.965517200000001</v>
      </c>
      <c r="S9">
        <f t="shared" si="0"/>
        <v>31.818181700000004</v>
      </c>
      <c r="T9">
        <f t="shared" si="0"/>
        <v>29.874608200000001</v>
      </c>
      <c r="U9">
        <f t="shared" si="0"/>
        <v>30.815047</v>
      </c>
      <c r="W9">
        <f t="shared" si="3"/>
        <v>-0.28213170000000076</v>
      </c>
      <c r="X9">
        <f t="shared" si="3"/>
        <v>0.12539190000000033</v>
      </c>
      <c r="Y9">
        <f t="shared" si="1"/>
        <v>0.75235119999999966</v>
      </c>
      <c r="Z9">
        <f t="shared" si="1"/>
        <v>9.4043800000005007E-2</v>
      </c>
      <c r="AA9">
        <f t="shared" si="1"/>
        <v>6.2695700000002574E-2</v>
      </c>
      <c r="AB9">
        <f t="shared" si="1"/>
        <v>1.8495297999999991</v>
      </c>
      <c r="AC9">
        <f t="shared" si="1"/>
        <v>-1.0031347000000039</v>
      </c>
      <c r="AD9">
        <f t="shared" si="1"/>
        <v>0.94043879999999902</v>
      </c>
    </row>
    <row r="10" spans="1:30" ht="15" thickBot="1">
      <c r="A10" s="3">
        <v>7</v>
      </c>
      <c r="B10" s="4">
        <v>50</v>
      </c>
      <c r="C10" s="4">
        <v>49.216301000000001</v>
      </c>
      <c r="D10" s="4">
        <v>50.156739999999999</v>
      </c>
      <c r="E10" s="4">
        <v>50.156739999999999</v>
      </c>
      <c r="F10" s="4">
        <v>52.037618000000002</v>
      </c>
      <c r="G10" s="4">
        <v>51.097178999999997</v>
      </c>
      <c r="H10" s="4">
        <v>52.037618000000002</v>
      </c>
      <c r="I10" s="4">
        <v>42.633229</v>
      </c>
      <c r="J10" s="4">
        <v>52.978056000000002</v>
      </c>
      <c r="K10" s="4">
        <v>50.470219</v>
      </c>
      <c r="L10" s="7">
        <v>50</v>
      </c>
      <c r="M10" s="9">
        <f t="shared" si="2"/>
        <v>45.3918496</v>
      </c>
      <c r="N10">
        <f t="shared" si="0"/>
        <v>45.423197600000002</v>
      </c>
      <c r="O10">
        <f t="shared" si="0"/>
        <v>45.3605017</v>
      </c>
      <c r="P10">
        <f>SUM(F10,F20,F30,F50,F60,F70,F80,F90,F100)/10</f>
        <v>44.984326000000003</v>
      </c>
      <c r="Q10">
        <f t="shared" si="0"/>
        <v>44.420062799999997</v>
      </c>
      <c r="R10">
        <f t="shared" si="0"/>
        <v>45.548589400000004</v>
      </c>
      <c r="S10">
        <f t="shared" si="0"/>
        <v>43.040752399999995</v>
      </c>
      <c r="T10">
        <f t="shared" si="0"/>
        <v>45.172413599999992</v>
      </c>
      <c r="U10">
        <f t="shared" si="0"/>
        <v>45.047021999999998</v>
      </c>
      <c r="W10">
        <f t="shared" si="3"/>
        <v>-0.34482760000000212</v>
      </c>
      <c r="X10">
        <f t="shared" si="3"/>
        <v>-0.37617560000000339</v>
      </c>
      <c r="Y10">
        <f t="shared" si="1"/>
        <v>-0.31347970000000203</v>
      </c>
      <c r="Z10">
        <f t="shared" si="1"/>
        <v>6.2695999999995422E-2</v>
      </c>
      <c r="AA10">
        <f t="shared" si="1"/>
        <v>0.62695920000000172</v>
      </c>
      <c r="AB10">
        <f t="shared" si="1"/>
        <v>-0.5015674000000061</v>
      </c>
      <c r="AC10">
        <f t="shared" si="1"/>
        <v>2.0062696000000031</v>
      </c>
      <c r="AD10">
        <f t="shared" si="1"/>
        <v>-0.12539159999999328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-0.86729360000000033</v>
      </c>
      <c r="X12">
        <f t="shared" ref="X12:AD12" si="4">SUM(X3:X8)/6</f>
        <v>-1.9278996833333328</v>
      </c>
      <c r="Y12">
        <f t="shared" si="4"/>
        <v>-1.7711598999999998</v>
      </c>
      <c r="Z12">
        <f t="shared" si="4"/>
        <v>-0.83594569999999935</v>
      </c>
      <c r="AA12">
        <f t="shared" si="4"/>
        <v>-0.9822362</v>
      </c>
      <c r="AB12">
        <f t="shared" si="4"/>
        <v>0.1671891333333333</v>
      </c>
      <c r="AC12">
        <f t="shared" si="4"/>
        <v>-0.62695924999999963</v>
      </c>
      <c r="AD12">
        <f t="shared" si="4"/>
        <v>-0.76802504999999943</v>
      </c>
    </row>
    <row r="13" spans="1:30">
      <c r="A13" s="3">
        <v>0</v>
      </c>
      <c r="B13" s="4">
        <v>0</v>
      </c>
      <c r="C13" s="4">
        <v>9.7178679999999993</v>
      </c>
      <c r="D13" s="4">
        <v>13.166143999999999</v>
      </c>
      <c r="E13" s="4">
        <v>13.166143999999999</v>
      </c>
      <c r="F13" s="4">
        <v>13.166143999999999</v>
      </c>
      <c r="G13" s="4">
        <v>13.166143999999999</v>
      </c>
      <c r="H13" s="4">
        <v>10.344828</v>
      </c>
      <c r="I13" s="4">
        <v>11.598746</v>
      </c>
      <c r="J13" s="4">
        <v>10.658307000000001</v>
      </c>
      <c r="K13" s="4">
        <v>8.4639500000000005</v>
      </c>
    </row>
    <row r="14" spans="1:30">
      <c r="A14" s="3">
        <v>1</v>
      </c>
      <c r="B14" s="4">
        <v>2</v>
      </c>
      <c r="C14" s="4">
        <v>12.852665</v>
      </c>
      <c r="D14" s="4">
        <v>12.852665</v>
      </c>
      <c r="E14" s="4">
        <v>12.539185</v>
      </c>
      <c r="F14" s="4">
        <v>11.285266</v>
      </c>
      <c r="G14" s="4">
        <v>11.285266</v>
      </c>
      <c r="H14" s="4">
        <v>10.971787000000001</v>
      </c>
      <c r="I14" s="4">
        <v>12.539185</v>
      </c>
      <c r="J14" s="4">
        <v>10.031347999999999</v>
      </c>
      <c r="K14" s="4">
        <v>11.285266</v>
      </c>
    </row>
    <row r="15" spans="1:30">
      <c r="A15" s="3">
        <v>2</v>
      </c>
      <c r="B15" s="4">
        <v>5</v>
      </c>
      <c r="C15" s="4">
        <v>11.598746</v>
      </c>
      <c r="D15" s="4">
        <v>15.360502</v>
      </c>
      <c r="E15" s="4">
        <v>15.047022</v>
      </c>
      <c r="F15" s="4">
        <v>13.479623999999999</v>
      </c>
      <c r="G15" s="4">
        <v>13.479623999999999</v>
      </c>
      <c r="H15" s="4">
        <v>10.971787000000001</v>
      </c>
      <c r="I15" s="4">
        <v>12.539185</v>
      </c>
      <c r="J15" s="4">
        <v>12.225705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10.658307000000001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16.927900000000001</v>
      </c>
      <c r="D17" s="4">
        <v>17.241378999999998</v>
      </c>
      <c r="E17" s="4">
        <v>17.241378999999998</v>
      </c>
      <c r="F17" s="4">
        <v>15.360502</v>
      </c>
      <c r="G17" s="4">
        <v>16.300940000000001</v>
      </c>
      <c r="H17" s="4">
        <v>13.793103</v>
      </c>
      <c r="I17" s="4">
        <v>15.987461</v>
      </c>
      <c r="J17" s="4">
        <v>14.733542</v>
      </c>
      <c r="K17" s="4">
        <v>15.987461</v>
      </c>
    </row>
    <row r="18" spans="1:11">
      <c r="A18" s="3">
        <v>5</v>
      </c>
      <c r="B18" s="4">
        <v>30</v>
      </c>
      <c r="C18" s="4">
        <v>23.197492</v>
      </c>
      <c r="D18" s="4">
        <v>24.137930999999998</v>
      </c>
      <c r="E18" s="4">
        <v>23.510971999999999</v>
      </c>
      <c r="F18" s="4">
        <v>22.257052999999999</v>
      </c>
      <c r="G18" s="4">
        <v>22.570533000000001</v>
      </c>
      <c r="H18" s="4">
        <v>20.689654999999998</v>
      </c>
      <c r="I18" s="4">
        <v>31.034483000000002</v>
      </c>
      <c r="J18" s="4">
        <v>21.003135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31.974921999999999</v>
      </c>
      <c r="E19" s="4">
        <v>31.974921999999999</v>
      </c>
      <c r="F19" s="4">
        <v>32.915360999999997</v>
      </c>
      <c r="G19" s="4">
        <v>32.915360999999997</v>
      </c>
      <c r="H19" s="4">
        <v>33.228839999999998</v>
      </c>
      <c r="I19" s="4">
        <v>30.721003</v>
      </c>
      <c r="J19" s="4">
        <v>39.184953</v>
      </c>
      <c r="K19" s="4">
        <v>34.482759000000001</v>
      </c>
    </row>
    <row r="20" spans="1:11">
      <c r="A20" s="3">
        <v>7</v>
      </c>
      <c r="B20" s="4">
        <v>50</v>
      </c>
      <c r="C20" s="4">
        <v>48.589342000000002</v>
      </c>
      <c r="D20" s="4">
        <v>51.097178999999997</v>
      </c>
      <c r="E20" s="4">
        <v>51.724138000000004</v>
      </c>
      <c r="F20" s="4">
        <v>47.648902999999997</v>
      </c>
      <c r="G20" s="4">
        <v>47.648902999999997</v>
      </c>
      <c r="H20" s="4">
        <v>49.216301000000001</v>
      </c>
      <c r="I20" s="4">
        <v>52.664577000000001</v>
      </c>
      <c r="J20" s="4">
        <v>59.247649000000003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9.4043890000000001</v>
      </c>
      <c r="D23" s="4">
        <v>11.285266</v>
      </c>
      <c r="E23" s="4">
        <v>11.285266</v>
      </c>
      <c r="F23" s="4">
        <v>10.971787000000001</v>
      </c>
      <c r="G23" s="4">
        <v>10.971787000000001</v>
      </c>
      <c r="H23" s="4">
        <v>10.971787000000001</v>
      </c>
      <c r="I23" s="4">
        <v>8.4639500000000005</v>
      </c>
      <c r="J23" s="4">
        <v>9.4043890000000001</v>
      </c>
      <c r="K23" s="4">
        <v>8.1504700000000003</v>
      </c>
    </row>
    <row r="24" spans="1:11">
      <c r="A24" s="3">
        <v>1</v>
      </c>
      <c r="B24" s="4">
        <v>2</v>
      </c>
      <c r="C24" s="4">
        <v>9.4043890000000001</v>
      </c>
      <c r="D24" s="4">
        <v>11.285266</v>
      </c>
      <c r="E24" s="4">
        <v>12.225705</v>
      </c>
      <c r="F24" s="4">
        <v>10.344828</v>
      </c>
      <c r="G24" s="4">
        <v>10.971787000000001</v>
      </c>
      <c r="H24" s="4">
        <v>8.7774289999999997</v>
      </c>
      <c r="I24" s="4">
        <v>9.4043890000000001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9.4043890000000001</v>
      </c>
      <c r="D25" s="4">
        <v>10.971787000000001</v>
      </c>
      <c r="E25" s="4">
        <v>10.031347999999999</v>
      </c>
      <c r="F25" s="4">
        <v>10.031347999999999</v>
      </c>
      <c r="G25" s="4">
        <v>9.4043890000000001</v>
      </c>
      <c r="H25" s="4">
        <v>10.658307000000001</v>
      </c>
      <c r="I25" s="4">
        <v>10.658307000000001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11.598746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15.987461</v>
      </c>
      <c r="D27" s="4">
        <v>16.614419999999999</v>
      </c>
      <c r="E27" s="4">
        <v>14.733542</v>
      </c>
      <c r="F27" s="4">
        <v>14.733542</v>
      </c>
      <c r="G27" s="4">
        <v>14.420063000000001</v>
      </c>
      <c r="H27" s="4">
        <v>13.166143999999999</v>
      </c>
      <c r="I27" s="4">
        <v>15.047022</v>
      </c>
      <c r="J27" s="4">
        <v>17.868338999999999</v>
      </c>
      <c r="K27" s="4">
        <v>14.420063000000001</v>
      </c>
    </row>
    <row r="28" spans="1:11">
      <c r="A28" s="3">
        <v>5</v>
      </c>
      <c r="B28" s="4">
        <v>30</v>
      </c>
      <c r="C28" s="4">
        <v>19.435737</v>
      </c>
      <c r="D28" s="4">
        <v>19.749216000000001</v>
      </c>
      <c r="E28" s="4">
        <v>19.435737</v>
      </c>
      <c r="F28" s="4">
        <v>14.420063000000001</v>
      </c>
      <c r="G28" s="4">
        <v>16.300940000000001</v>
      </c>
      <c r="H28" s="4">
        <v>15.360502</v>
      </c>
      <c r="I28" s="4">
        <v>18.495297999999998</v>
      </c>
      <c r="J28" s="4">
        <v>23.197492</v>
      </c>
      <c r="K28" s="4">
        <v>19.749216000000001</v>
      </c>
    </row>
    <row r="29" spans="1:11">
      <c r="A29" s="3">
        <v>6</v>
      </c>
      <c r="B29" s="4">
        <v>40</v>
      </c>
      <c r="C29" s="4">
        <v>30.721003</v>
      </c>
      <c r="D29" s="4">
        <v>30.094044</v>
      </c>
      <c r="E29" s="4">
        <v>29.780563999999998</v>
      </c>
      <c r="F29" s="4">
        <v>29.780563999999998</v>
      </c>
      <c r="G29" s="4">
        <v>32.601880999999999</v>
      </c>
      <c r="H29" s="4">
        <v>34.169279000000003</v>
      </c>
      <c r="I29" s="4">
        <v>28.840125</v>
      </c>
      <c r="J29" s="4">
        <v>27.272727</v>
      </c>
      <c r="K29" s="4">
        <v>30.094044</v>
      </c>
    </row>
    <row r="30" spans="1:11">
      <c r="A30" s="3">
        <v>7</v>
      </c>
      <c r="B30" s="4">
        <v>50</v>
      </c>
      <c r="C30" s="4">
        <v>52.351097000000003</v>
      </c>
      <c r="D30" s="4">
        <v>55.799373000000003</v>
      </c>
      <c r="E30" s="4">
        <v>55.799373000000003</v>
      </c>
      <c r="F30" s="4">
        <v>49.843260000000001</v>
      </c>
      <c r="G30" s="4">
        <v>52.978056000000002</v>
      </c>
      <c r="H30" s="4">
        <v>58.307209999999998</v>
      </c>
      <c r="I30" s="4">
        <v>56.112853000000001</v>
      </c>
      <c r="J30" s="4">
        <v>59.874608000000002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11.285266</v>
      </c>
      <c r="D33" s="4">
        <v>14.106583000000001</v>
      </c>
      <c r="E33" s="4">
        <v>11.598746</v>
      </c>
      <c r="F33" s="4">
        <v>10.971787000000001</v>
      </c>
      <c r="G33" s="4">
        <v>13.793103</v>
      </c>
      <c r="H33" s="4">
        <v>12.539185</v>
      </c>
      <c r="I33" s="4">
        <v>9.0909089999999999</v>
      </c>
      <c r="J33" s="4">
        <v>10.344828</v>
      </c>
      <c r="K33" s="4">
        <v>9.0909089999999999</v>
      </c>
    </row>
    <row r="34" spans="1:11">
      <c r="A34" s="3">
        <v>1</v>
      </c>
      <c r="B34" s="4">
        <v>2</v>
      </c>
      <c r="C34" s="4">
        <v>11.285266</v>
      </c>
      <c r="D34" s="4">
        <v>13.793103</v>
      </c>
      <c r="E34" s="4">
        <v>14.106583000000001</v>
      </c>
      <c r="F34" s="4">
        <v>10.031347999999999</v>
      </c>
      <c r="G34" s="4">
        <v>10.344828</v>
      </c>
      <c r="H34" s="4">
        <v>10.658307000000001</v>
      </c>
      <c r="I34" s="4">
        <v>10.971787000000001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16.300940000000001</v>
      </c>
      <c r="D35" s="4">
        <v>17.241378999999998</v>
      </c>
      <c r="E35" s="4">
        <v>17.241378999999998</v>
      </c>
      <c r="F35" s="4">
        <v>16.300940000000001</v>
      </c>
      <c r="G35" s="4">
        <v>16.614419999999999</v>
      </c>
      <c r="H35" s="4">
        <v>13.166143999999999</v>
      </c>
      <c r="I35" s="4">
        <v>14.420063000000001</v>
      </c>
      <c r="J35" s="4">
        <v>14.420063000000001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13.793103</v>
      </c>
      <c r="G36" s="4">
        <v>14.733542</v>
      </c>
      <c r="H36" s="4">
        <v>14.420063000000001</v>
      </c>
      <c r="I36" s="4">
        <v>12.539185</v>
      </c>
      <c r="J36" s="4">
        <v>14.106583000000001</v>
      </c>
      <c r="K36" s="4">
        <v>11.912226</v>
      </c>
    </row>
    <row r="37" spans="1:11">
      <c r="A37" s="3">
        <v>4</v>
      </c>
      <c r="B37" s="4">
        <v>20</v>
      </c>
      <c r="C37" s="4">
        <v>15.047022</v>
      </c>
      <c r="D37" s="4">
        <v>15.360502</v>
      </c>
      <c r="E37" s="4">
        <v>15.987461</v>
      </c>
      <c r="F37" s="4">
        <v>15.360502</v>
      </c>
      <c r="G37" s="4">
        <v>16.927900000000001</v>
      </c>
      <c r="H37" s="4">
        <v>13.479623999999999</v>
      </c>
      <c r="I37" s="4">
        <v>16.927900000000001</v>
      </c>
      <c r="J37" s="4">
        <v>17.554859</v>
      </c>
      <c r="K37" s="4">
        <v>13.793103</v>
      </c>
    </row>
    <row r="38" spans="1:11">
      <c r="A38" s="3">
        <v>5</v>
      </c>
      <c r="B38" s="4">
        <v>30</v>
      </c>
      <c r="C38" s="4">
        <v>24.451411</v>
      </c>
      <c r="D38" s="4">
        <v>24.764890000000001</v>
      </c>
      <c r="E38" s="4">
        <v>24.764890000000001</v>
      </c>
      <c r="F38" s="4">
        <v>24.451411</v>
      </c>
      <c r="G38" s="4">
        <v>23.824451</v>
      </c>
      <c r="H38" s="4">
        <v>20.689654999999998</v>
      </c>
      <c r="I38" s="4">
        <v>26.332287999999998</v>
      </c>
      <c r="J38" s="4">
        <v>23.197492</v>
      </c>
      <c r="K38" s="4">
        <v>23.824451</v>
      </c>
    </row>
    <row r="39" spans="1:11">
      <c r="A39" s="3">
        <v>6</v>
      </c>
      <c r="B39" s="4">
        <v>40</v>
      </c>
      <c r="C39" s="4">
        <v>40.752350999999997</v>
      </c>
      <c r="D39" s="4">
        <v>43.260187999999999</v>
      </c>
      <c r="E39" s="4">
        <v>41.065831000000003</v>
      </c>
      <c r="F39" s="4">
        <v>38.871473000000002</v>
      </c>
      <c r="G39" s="4">
        <v>38.871473000000002</v>
      </c>
      <c r="H39" s="4">
        <v>34.482759000000001</v>
      </c>
      <c r="I39" s="4">
        <v>43.260187999999999</v>
      </c>
      <c r="J39" s="4">
        <v>51.410657999999998</v>
      </c>
      <c r="K39" s="4">
        <v>40.438870999999999</v>
      </c>
    </row>
    <row r="40" spans="1:11">
      <c r="A40" s="3">
        <v>7</v>
      </c>
      <c r="B40" s="4">
        <v>50</v>
      </c>
      <c r="C40" s="4">
        <v>52.664577000000001</v>
      </c>
      <c r="D40" s="4">
        <v>52.978056000000002</v>
      </c>
      <c r="E40" s="4">
        <v>52.037618000000002</v>
      </c>
      <c r="F40" s="4">
        <v>52.351097000000003</v>
      </c>
      <c r="G40" s="4">
        <v>52.351097000000003</v>
      </c>
      <c r="H40" s="4">
        <v>48.589342000000002</v>
      </c>
      <c r="I40" s="4">
        <v>48.589342000000002</v>
      </c>
      <c r="J40" s="4">
        <v>47.648902999999997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11.598746</v>
      </c>
      <c r="D43" s="4">
        <v>12.539185</v>
      </c>
      <c r="E43" s="4">
        <v>12.539185</v>
      </c>
      <c r="F43" s="4">
        <v>10.971787000000001</v>
      </c>
      <c r="G43" s="4">
        <v>11.285266</v>
      </c>
      <c r="H43" s="4">
        <v>10.031347999999999</v>
      </c>
      <c r="I43" s="4">
        <v>9.4043890000000001</v>
      </c>
      <c r="J43" s="4">
        <v>9.7178679999999993</v>
      </c>
      <c r="K43" s="4">
        <v>8.7774289999999997</v>
      </c>
    </row>
    <row r="44" spans="1:11">
      <c r="A44" s="3">
        <v>1</v>
      </c>
      <c r="B44" s="4">
        <v>2</v>
      </c>
      <c r="C44" s="4">
        <v>12.852665</v>
      </c>
      <c r="D44" s="4">
        <v>11.598746</v>
      </c>
      <c r="E44" s="4">
        <v>11.912226</v>
      </c>
      <c r="F44" s="4">
        <v>12.852665</v>
      </c>
      <c r="G44" s="4">
        <v>13.479623999999999</v>
      </c>
      <c r="H44" s="4">
        <v>11.598746</v>
      </c>
      <c r="I44" s="4">
        <v>10.344828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9.7178679999999993</v>
      </c>
      <c r="D45" s="4">
        <v>11.598746</v>
      </c>
      <c r="E45" s="4">
        <v>11.598746</v>
      </c>
      <c r="F45" s="4">
        <v>10.971787000000001</v>
      </c>
      <c r="G45" s="4">
        <v>10.344828</v>
      </c>
      <c r="H45" s="4">
        <v>8.4639500000000005</v>
      </c>
      <c r="I45" s="4">
        <v>9.7178679999999993</v>
      </c>
      <c r="J45" s="4">
        <v>10.344828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13.166143999999999</v>
      </c>
      <c r="D47" s="4">
        <v>15.047022</v>
      </c>
      <c r="E47" s="4">
        <v>15.360502</v>
      </c>
      <c r="F47" s="4">
        <v>13.793103</v>
      </c>
      <c r="G47" s="4">
        <v>14.420063000000001</v>
      </c>
      <c r="H47" s="4">
        <v>10.971787000000001</v>
      </c>
      <c r="I47" s="4">
        <v>12.539185</v>
      </c>
      <c r="J47" s="4">
        <v>16.300940000000001</v>
      </c>
      <c r="K47" s="4">
        <v>13.793103</v>
      </c>
    </row>
    <row r="48" spans="1:11">
      <c r="A48" s="3">
        <v>5</v>
      </c>
      <c r="B48" s="4">
        <v>30</v>
      </c>
      <c r="C48" s="4">
        <v>19.122257000000001</v>
      </c>
      <c r="D48" s="4">
        <v>20.689654999999998</v>
      </c>
      <c r="E48" s="4">
        <v>20.689654999999998</v>
      </c>
      <c r="F48" s="4">
        <v>20.376176000000001</v>
      </c>
      <c r="G48" s="4">
        <v>20.376176000000001</v>
      </c>
      <c r="H48" s="4">
        <v>18.495297999999998</v>
      </c>
      <c r="I48" s="4">
        <v>16.300940000000001</v>
      </c>
      <c r="J48" s="4">
        <v>20.376176000000001</v>
      </c>
      <c r="K48" s="4">
        <v>20.062695999999999</v>
      </c>
    </row>
    <row r="49" spans="1:11">
      <c r="A49" s="3">
        <v>6</v>
      </c>
      <c r="B49" s="4">
        <v>40</v>
      </c>
      <c r="C49" s="4">
        <v>37.304074999999997</v>
      </c>
      <c r="D49" s="4">
        <v>36.677115999999998</v>
      </c>
      <c r="E49" s="4">
        <v>37.931033999999997</v>
      </c>
      <c r="F49" s="4">
        <v>39.184953</v>
      </c>
      <c r="G49" s="4">
        <v>36.363636</v>
      </c>
      <c r="H49" s="4">
        <v>26.332287999999998</v>
      </c>
      <c r="I49" s="4">
        <v>36.677115999999998</v>
      </c>
      <c r="J49" s="4">
        <v>26.645768</v>
      </c>
      <c r="K49" s="4">
        <v>34.796238000000002</v>
      </c>
    </row>
    <row r="50" spans="1:11">
      <c r="A50" s="3">
        <v>7</v>
      </c>
      <c r="B50" s="4">
        <v>50</v>
      </c>
      <c r="C50" s="4">
        <v>53.918495</v>
      </c>
      <c r="D50" s="4">
        <v>46.081505</v>
      </c>
      <c r="E50" s="4">
        <v>44.827585999999997</v>
      </c>
      <c r="F50" s="4">
        <v>47.335422999999999</v>
      </c>
      <c r="G50" s="4">
        <v>47.021943999999998</v>
      </c>
      <c r="H50" s="4">
        <v>53.605015999999999</v>
      </c>
      <c r="I50" s="4">
        <v>41.065831000000003</v>
      </c>
      <c r="J50" s="4">
        <v>48.275861999999996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13.793103</v>
      </c>
      <c r="E53" s="4">
        <v>12.225705</v>
      </c>
      <c r="F53" s="4">
        <v>10.971787000000001</v>
      </c>
      <c r="G53" s="4">
        <v>10.344828</v>
      </c>
      <c r="H53" s="4">
        <v>10.344828</v>
      </c>
      <c r="I53" s="4">
        <v>10.344828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10.658307000000001</v>
      </c>
      <c r="D54" s="4">
        <v>13.793103</v>
      </c>
      <c r="E54" s="4">
        <v>14.420063000000001</v>
      </c>
      <c r="F54" s="4">
        <v>11.912226</v>
      </c>
      <c r="G54" s="4">
        <v>12.225705</v>
      </c>
      <c r="H54" s="4">
        <v>10.344828</v>
      </c>
      <c r="I54" s="4">
        <v>11.285266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12.225705</v>
      </c>
      <c r="D55" s="4">
        <v>14.106583000000001</v>
      </c>
      <c r="E55" s="4">
        <v>12.539185</v>
      </c>
      <c r="F55" s="4">
        <v>12.852665</v>
      </c>
      <c r="G55" s="4">
        <v>12.852665</v>
      </c>
      <c r="H55" s="4">
        <v>10.971787000000001</v>
      </c>
      <c r="I55" s="4">
        <v>10.658307000000001</v>
      </c>
      <c r="J55" s="4">
        <v>10.971787000000001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14.420063000000001</v>
      </c>
      <c r="D57" s="4">
        <v>15.673980999999999</v>
      </c>
      <c r="E57" s="4">
        <v>15.673980999999999</v>
      </c>
      <c r="F57" s="4">
        <v>16.614419999999999</v>
      </c>
      <c r="G57" s="4">
        <v>16.614419999999999</v>
      </c>
      <c r="H57" s="4">
        <v>14.733542</v>
      </c>
      <c r="I57" s="4">
        <v>15.673980999999999</v>
      </c>
      <c r="J57" s="4">
        <v>16.614419999999999</v>
      </c>
      <c r="K57" s="4">
        <v>14.420063000000001</v>
      </c>
    </row>
    <row r="58" spans="1:11">
      <c r="A58" s="3">
        <v>5</v>
      </c>
      <c r="B58" s="4">
        <v>30</v>
      </c>
      <c r="C58" s="4">
        <v>19.122257000000001</v>
      </c>
      <c r="D58" s="4">
        <v>17.868338999999999</v>
      </c>
      <c r="E58" s="4">
        <v>18.181818</v>
      </c>
      <c r="F58" s="4">
        <v>20.062695999999999</v>
      </c>
      <c r="G58" s="4">
        <v>20.062695999999999</v>
      </c>
      <c r="H58" s="4">
        <v>17.868338999999999</v>
      </c>
      <c r="I58" s="4">
        <v>17.241378999999998</v>
      </c>
      <c r="J58" s="4">
        <v>20.062695999999999</v>
      </c>
      <c r="K58" s="4">
        <v>21.003135</v>
      </c>
    </row>
    <row r="59" spans="1:11">
      <c r="A59" s="3">
        <v>6</v>
      </c>
      <c r="B59" s="4">
        <v>40</v>
      </c>
      <c r="C59" s="4">
        <v>34.482759000000001</v>
      </c>
      <c r="D59" s="4">
        <v>30.721003</v>
      </c>
      <c r="E59" s="4">
        <v>30.721003</v>
      </c>
      <c r="F59" s="4">
        <v>27.899687</v>
      </c>
      <c r="G59" s="4">
        <v>27.899687</v>
      </c>
      <c r="H59" s="4">
        <v>28.213166000000001</v>
      </c>
      <c r="I59" s="4">
        <v>31.347961999999999</v>
      </c>
      <c r="J59" s="4">
        <v>33.542319999999997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50.156739999999999</v>
      </c>
      <c r="E60" s="4">
        <v>52.664577000000001</v>
      </c>
      <c r="F60" s="4">
        <v>51.410657999999998</v>
      </c>
      <c r="G60" s="4">
        <v>49.529781</v>
      </c>
      <c r="H60" s="4">
        <v>46.708463999999999</v>
      </c>
      <c r="I60" s="4">
        <v>45.768025000000002</v>
      </c>
      <c r="J60" s="4">
        <v>49.843260000000001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7.5235110000000001</v>
      </c>
      <c r="D63" s="4">
        <v>8.1504700000000003</v>
      </c>
      <c r="E63" s="4">
        <v>9.0909089999999999</v>
      </c>
      <c r="F63" s="4">
        <v>7.8369910000000003</v>
      </c>
      <c r="G63" s="4">
        <v>7.5235110000000001</v>
      </c>
      <c r="H63" s="4">
        <v>7.8369910000000003</v>
      </c>
      <c r="I63" s="4">
        <v>9.4043890000000001</v>
      </c>
      <c r="J63" s="4">
        <v>7.8369910000000003</v>
      </c>
      <c r="K63" s="4">
        <v>7.2100309999999999</v>
      </c>
    </row>
    <row r="64" spans="1:11">
      <c r="A64" s="3">
        <v>1</v>
      </c>
      <c r="B64" s="4">
        <v>2</v>
      </c>
      <c r="C64" s="4">
        <v>6.5830719999999996</v>
      </c>
      <c r="D64" s="4">
        <v>7.5235110000000001</v>
      </c>
      <c r="E64" s="4">
        <v>9.7178679999999993</v>
      </c>
      <c r="F64" s="4">
        <v>6.8965519999999998</v>
      </c>
      <c r="G64" s="4">
        <v>8.4639500000000005</v>
      </c>
      <c r="H64" s="4">
        <v>8.1504700000000003</v>
      </c>
      <c r="I64" s="4">
        <v>7.2100309999999999</v>
      </c>
      <c r="J64" s="4">
        <v>7.5235110000000001</v>
      </c>
      <c r="K64" s="4">
        <v>6.5830719999999996</v>
      </c>
    </row>
    <row r="65" spans="1:11">
      <c r="A65" s="3">
        <v>2</v>
      </c>
      <c r="B65" s="4">
        <v>5</v>
      </c>
      <c r="C65" s="4">
        <v>8.4639500000000005</v>
      </c>
      <c r="D65" s="4">
        <v>10.344828</v>
      </c>
      <c r="E65" s="4">
        <v>10.031347999999999</v>
      </c>
      <c r="F65" s="4">
        <v>10.344828</v>
      </c>
      <c r="G65" s="4">
        <v>10.031347999999999</v>
      </c>
      <c r="H65" s="4">
        <v>8.7774289999999997</v>
      </c>
      <c r="I65" s="4">
        <v>8.4639500000000005</v>
      </c>
      <c r="J65" s="4">
        <v>9.7178679999999993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15.360502</v>
      </c>
      <c r="D67" s="4">
        <v>15.047022</v>
      </c>
      <c r="E67" s="4">
        <v>15.047022</v>
      </c>
      <c r="F67" s="4">
        <v>15.047022</v>
      </c>
      <c r="G67" s="4">
        <v>15.360502</v>
      </c>
      <c r="H67" s="4">
        <v>14.420063000000001</v>
      </c>
      <c r="I67" s="4">
        <v>16.927900000000001</v>
      </c>
      <c r="J67" s="4">
        <v>19.122257000000001</v>
      </c>
      <c r="K67" s="4">
        <v>15.047022</v>
      </c>
    </row>
    <row r="68" spans="1:11">
      <c r="A68" s="3">
        <v>5</v>
      </c>
      <c r="B68" s="4">
        <v>30</v>
      </c>
      <c r="C68" s="4">
        <v>20.376176000000001</v>
      </c>
      <c r="D68" s="4">
        <v>19.435737</v>
      </c>
      <c r="E68" s="4">
        <v>18.181818</v>
      </c>
      <c r="F68" s="4">
        <v>18.808776999999999</v>
      </c>
      <c r="G68" s="4">
        <v>20.376176000000001</v>
      </c>
      <c r="H68" s="4">
        <v>18.808776999999999</v>
      </c>
      <c r="I68" s="4">
        <v>21.316614000000001</v>
      </c>
      <c r="J68" s="4">
        <v>20.062695999999999</v>
      </c>
      <c r="K68" s="4">
        <v>20.689654999999998</v>
      </c>
    </row>
    <row r="69" spans="1:11">
      <c r="A69" s="3">
        <v>6</v>
      </c>
      <c r="B69" s="4">
        <v>40</v>
      </c>
      <c r="C69" s="4">
        <v>32.601880999999999</v>
      </c>
      <c r="D69" s="4">
        <v>32.288401</v>
      </c>
      <c r="E69" s="4">
        <v>32.288401</v>
      </c>
      <c r="F69" s="4">
        <v>31.661442000000001</v>
      </c>
      <c r="G69" s="4">
        <v>32.915360999999997</v>
      </c>
      <c r="H69" s="4">
        <v>31.034483000000002</v>
      </c>
      <c r="I69" s="4">
        <v>39.811912</v>
      </c>
      <c r="J69" s="4">
        <v>31.347961999999999</v>
      </c>
      <c r="K69" s="4">
        <v>31.974921999999999</v>
      </c>
    </row>
    <row r="70" spans="1:11">
      <c r="A70" s="3">
        <v>7</v>
      </c>
      <c r="B70" s="4">
        <v>50</v>
      </c>
      <c r="C70" s="4">
        <v>40.752350999999997</v>
      </c>
      <c r="D70" s="4">
        <v>45.768025000000002</v>
      </c>
      <c r="E70" s="4">
        <v>47.021943999999998</v>
      </c>
      <c r="F70" s="4">
        <v>40.752350999999997</v>
      </c>
      <c r="G70" s="4">
        <v>40.752350999999997</v>
      </c>
      <c r="H70" s="4">
        <v>37.617555000000003</v>
      </c>
      <c r="I70" s="4">
        <v>43.887146999999999</v>
      </c>
      <c r="J70" s="4">
        <v>37.931033999999997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15.360502</v>
      </c>
      <c r="D73" s="4">
        <v>15.673980999999999</v>
      </c>
      <c r="E73" s="4">
        <v>15.673980999999999</v>
      </c>
      <c r="F73" s="4">
        <v>15.673980999999999</v>
      </c>
      <c r="G73" s="4">
        <v>15.047022</v>
      </c>
      <c r="H73" s="4">
        <v>17.868338999999999</v>
      </c>
      <c r="I73" s="4">
        <v>11.598746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16.300940000000001</v>
      </c>
      <c r="D74" s="4">
        <v>16.300940000000001</v>
      </c>
      <c r="E74" s="4">
        <v>16.927900000000001</v>
      </c>
      <c r="F74" s="4">
        <v>16.614419999999999</v>
      </c>
      <c r="G74" s="4">
        <v>16.300940000000001</v>
      </c>
      <c r="H74" s="4">
        <v>17.241378999999998</v>
      </c>
      <c r="I74" s="4">
        <v>13.793103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15.047022</v>
      </c>
      <c r="D75" s="4">
        <v>16.300940000000001</v>
      </c>
      <c r="E75" s="4">
        <v>15.987461</v>
      </c>
      <c r="F75" s="4">
        <v>15.673980999999999</v>
      </c>
      <c r="G75" s="4">
        <v>16.300940000000001</v>
      </c>
      <c r="H75" s="4">
        <v>14.106583000000001</v>
      </c>
      <c r="I75" s="4">
        <v>14.733542</v>
      </c>
      <c r="J75" s="4">
        <v>15.673980999999999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15.987461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21.003135</v>
      </c>
      <c r="E77" s="4">
        <v>21.316614000000001</v>
      </c>
      <c r="F77" s="4">
        <v>17.868338999999999</v>
      </c>
      <c r="G77" s="4">
        <v>19.122257000000001</v>
      </c>
      <c r="H77" s="4">
        <v>16.927900000000001</v>
      </c>
      <c r="I77" s="4">
        <v>17.554859</v>
      </c>
      <c r="J77" s="4">
        <v>20.062695999999999</v>
      </c>
      <c r="K77" s="4">
        <v>19.122257000000001</v>
      </c>
    </row>
    <row r="78" spans="1:11">
      <c r="A78" s="3">
        <v>5</v>
      </c>
      <c r="B78" s="4">
        <v>30</v>
      </c>
      <c r="C78" s="4">
        <v>21.630094</v>
      </c>
      <c r="D78" s="4">
        <v>23.510971999999999</v>
      </c>
      <c r="E78" s="4">
        <v>22.884012999999999</v>
      </c>
      <c r="F78" s="4">
        <v>21.316614000000001</v>
      </c>
      <c r="G78" s="4">
        <v>21.316614000000001</v>
      </c>
      <c r="H78" s="4">
        <v>27.272727</v>
      </c>
      <c r="I78" s="4">
        <v>19.122257000000001</v>
      </c>
      <c r="J78" s="4">
        <v>22.257052999999999</v>
      </c>
      <c r="K78" s="4">
        <v>23.197492</v>
      </c>
    </row>
    <row r="79" spans="1:11">
      <c r="A79" s="3">
        <v>6</v>
      </c>
      <c r="B79" s="4">
        <v>40</v>
      </c>
      <c r="C79" s="4">
        <v>37.931033999999997</v>
      </c>
      <c r="D79" s="4">
        <v>37.304074999999997</v>
      </c>
      <c r="E79" s="4">
        <v>35.423197000000002</v>
      </c>
      <c r="F79" s="4">
        <v>36.050156999999999</v>
      </c>
      <c r="G79" s="4">
        <v>38.557994000000001</v>
      </c>
      <c r="H79" s="4">
        <v>37.304074999999997</v>
      </c>
      <c r="I79" s="4">
        <v>42.946708000000001</v>
      </c>
      <c r="J79" s="4">
        <v>41.692790000000002</v>
      </c>
      <c r="K79" s="4">
        <v>37.617555000000003</v>
      </c>
    </row>
    <row r="80" spans="1:11">
      <c r="A80" s="3">
        <v>7</v>
      </c>
      <c r="B80" s="4">
        <v>50</v>
      </c>
      <c r="C80" s="4">
        <v>52.037618000000002</v>
      </c>
      <c r="D80" s="4">
        <v>52.351097000000003</v>
      </c>
      <c r="E80" s="4">
        <v>49.843260000000001</v>
      </c>
      <c r="F80" s="4">
        <v>51.410657999999998</v>
      </c>
      <c r="G80" s="4">
        <v>49.216301000000001</v>
      </c>
      <c r="H80" s="4">
        <v>50.783698999999999</v>
      </c>
      <c r="I80" s="4">
        <v>51.097178999999997</v>
      </c>
      <c r="J80" s="4">
        <v>49.216301000000001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18.495297999999998</v>
      </c>
      <c r="D83" s="4">
        <v>17.241378999999998</v>
      </c>
      <c r="E83" s="4">
        <v>17.241378999999998</v>
      </c>
      <c r="F83" s="4">
        <v>15.673980999999999</v>
      </c>
      <c r="G83" s="4">
        <v>15.673980999999999</v>
      </c>
      <c r="H83" s="4">
        <v>15.673980999999999</v>
      </c>
      <c r="I83" s="4">
        <v>13.793103</v>
      </c>
      <c r="J83" s="4">
        <v>14.733542</v>
      </c>
      <c r="K83" s="4">
        <v>15.360502</v>
      </c>
    </row>
    <row r="84" spans="1:11">
      <c r="A84" s="3">
        <v>1</v>
      </c>
      <c r="B84" s="4">
        <v>2</v>
      </c>
      <c r="C84" s="4">
        <v>16.300940000000001</v>
      </c>
      <c r="D84" s="4">
        <v>18.495297999999998</v>
      </c>
      <c r="E84" s="4">
        <v>18.495297999999998</v>
      </c>
      <c r="F84" s="4">
        <v>15.360502</v>
      </c>
      <c r="G84" s="4">
        <v>17.554859</v>
      </c>
      <c r="H84" s="4">
        <v>13.793103</v>
      </c>
      <c r="I84" s="4">
        <v>15.360502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18.495297999999998</v>
      </c>
      <c r="D85" s="4">
        <v>19.122257000000001</v>
      </c>
      <c r="E85" s="4">
        <v>19.122257000000001</v>
      </c>
      <c r="F85" s="4">
        <v>17.241378999999998</v>
      </c>
      <c r="G85" s="4">
        <v>17.241378999999998</v>
      </c>
      <c r="H85" s="4">
        <v>16.614419999999999</v>
      </c>
      <c r="I85" s="4">
        <v>16.300940000000001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17.554859</v>
      </c>
      <c r="H86" s="4">
        <v>13.793103</v>
      </c>
      <c r="I86" s="4">
        <v>14.733542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20.689654999999998</v>
      </c>
      <c r="D87" s="4">
        <v>21.003135</v>
      </c>
      <c r="E87" s="4">
        <v>20.376176000000001</v>
      </c>
      <c r="F87" s="4">
        <v>20.062695999999999</v>
      </c>
      <c r="G87" s="4">
        <v>20.376176000000001</v>
      </c>
      <c r="H87" s="4">
        <v>16.300940000000001</v>
      </c>
      <c r="I87" s="4">
        <v>18.495297999999998</v>
      </c>
      <c r="J87" s="4">
        <v>18.808776999999999</v>
      </c>
      <c r="K87" s="4">
        <v>19.435737</v>
      </c>
    </row>
    <row r="88" spans="1:11">
      <c r="A88" s="3">
        <v>5</v>
      </c>
      <c r="B88" s="4">
        <v>30</v>
      </c>
      <c r="C88" s="4">
        <v>26.332287999999998</v>
      </c>
      <c r="D88" s="4">
        <v>26.645768</v>
      </c>
      <c r="E88" s="4">
        <v>26.645768</v>
      </c>
      <c r="F88" s="4">
        <v>25.07837</v>
      </c>
      <c r="G88" s="4">
        <v>25.391850000000002</v>
      </c>
      <c r="H88" s="4">
        <v>23.510971999999999</v>
      </c>
      <c r="I88" s="4">
        <v>26.018809000000001</v>
      </c>
      <c r="J88" s="4">
        <v>28.840125</v>
      </c>
      <c r="K88" s="4">
        <v>25.391850000000002</v>
      </c>
    </row>
    <row r="89" spans="1:11">
      <c r="A89" s="3">
        <v>6</v>
      </c>
      <c r="B89" s="4">
        <v>40</v>
      </c>
      <c r="C89" s="4">
        <v>39.184953</v>
      </c>
      <c r="D89" s="4">
        <v>38.871473000000002</v>
      </c>
      <c r="E89" s="4">
        <v>36.677115999999998</v>
      </c>
      <c r="F89" s="4">
        <v>36.990595999999996</v>
      </c>
      <c r="G89" s="4">
        <v>38.557994000000001</v>
      </c>
      <c r="H89" s="4">
        <v>35.109718000000001</v>
      </c>
      <c r="I89" s="4">
        <v>37.617555000000003</v>
      </c>
      <c r="J89" s="4">
        <v>37.617555000000003</v>
      </c>
      <c r="K89" s="4">
        <v>38.244514000000002</v>
      </c>
    </row>
    <row r="90" spans="1:11">
      <c r="A90" s="3">
        <v>7</v>
      </c>
      <c r="B90" s="4">
        <v>50</v>
      </c>
      <c r="C90" s="4">
        <v>58.934168999999997</v>
      </c>
      <c r="D90" s="4">
        <v>59.561129000000001</v>
      </c>
      <c r="E90" s="4">
        <v>57.053291999999999</v>
      </c>
      <c r="F90" s="4">
        <v>59.247649000000003</v>
      </c>
      <c r="G90" s="4">
        <v>59.561129000000001</v>
      </c>
      <c r="H90" s="4">
        <v>59.247649000000003</v>
      </c>
      <c r="I90" s="4">
        <v>54.231974999999998</v>
      </c>
      <c r="J90" s="4">
        <v>55.485892999999997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11.598746</v>
      </c>
      <c r="D93" s="4">
        <v>13.479623999999999</v>
      </c>
      <c r="E93" s="4">
        <v>13.479623999999999</v>
      </c>
      <c r="F93" s="4">
        <v>14.106583000000001</v>
      </c>
      <c r="G93" s="4">
        <v>12.539185</v>
      </c>
      <c r="H93" s="4">
        <v>10.971787000000001</v>
      </c>
      <c r="I93" s="4">
        <v>11.285266</v>
      </c>
      <c r="J93" s="4">
        <v>10.031347999999999</v>
      </c>
      <c r="K93" s="4">
        <v>9.7178679999999993</v>
      </c>
    </row>
    <row r="94" spans="1:11">
      <c r="A94" s="3">
        <v>1</v>
      </c>
      <c r="B94" s="4">
        <v>2</v>
      </c>
      <c r="C94" s="4">
        <v>11.285266</v>
      </c>
      <c r="D94" s="4">
        <v>13.479623999999999</v>
      </c>
      <c r="E94" s="4">
        <v>12.225705</v>
      </c>
      <c r="F94" s="4">
        <v>13.479623999999999</v>
      </c>
      <c r="G94" s="4">
        <v>11.598746</v>
      </c>
      <c r="H94" s="4">
        <v>10.031347999999999</v>
      </c>
      <c r="I94" s="4">
        <v>12.539185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11.285266</v>
      </c>
      <c r="D95" s="4">
        <v>13.166143999999999</v>
      </c>
      <c r="E95" s="4">
        <v>13.479623999999999</v>
      </c>
      <c r="F95" s="4">
        <v>11.285266</v>
      </c>
      <c r="G95" s="4">
        <v>10.971787000000001</v>
      </c>
      <c r="H95" s="4">
        <v>13.793103</v>
      </c>
      <c r="I95" s="4">
        <v>11.598746</v>
      </c>
      <c r="J95" s="4">
        <v>13.479623999999999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21.316614000000001</v>
      </c>
      <c r="D97" s="4">
        <v>20.689654999999998</v>
      </c>
      <c r="E97" s="4">
        <v>21.003135</v>
      </c>
      <c r="F97" s="4">
        <v>21.003135</v>
      </c>
      <c r="G97" s="4">
        <v>21.003135</v>
      </c>
      <c r="H97" s="4">
        <v>16.300940000000001</v>
      </c>
      <c r="I97" s="4">
        <v>28.213166000000001</v>
      </c>
      <c r="J97" s="4">
        <v>20.062695999999999</v>
      </c>
      <c r="K97" s="4">
        <v>20.689654999999998</v>
      </c>
    </row>
    <row r="98" spans="1:11">
      <c r="A98" s="3">
        <v>5</v>
      </c>
      <c r="B98" s="4">
        <v>30</v>
      </c>
      <c r="C98" s="4">
        <v>21.316614000000001</v>
      </c>
      <c r="D98" s="4">
        <v>23.510971999999999</v>
      </c>
      <c r="E98" s="4">
        <v>25.391850000000002</v>
      </c>
      <c r="F98" s="4">
        <v>21.003135</v>
      </c>
      <c r="G98" s="4">
        <v>21.316614000000001</v>
      </c>
      <c r="H98" s="4">
        <v>20.376176000000001</v>
      </c>
      <c r="I98" s="4">
        <v>35.109718000000001</v>
      </c>
      <c r="J98" s="4">
        <v>25.705328999999999</v>
      </c>
      <c r="K98" s="4">
        <v>22.884012999999999</v>
      </c>
    </row>
    <row r="99" spans="1:11">
      <c r="A99" s="3">
        <v>6</v>
      </c>
      <c r="B99" s="4">
        <v>40</v>
      </c>
      <c r="C99" s="4">
        <v>36.677115999999998</v>
      </c>
      <c r="D99" s="4">
        <v>35.423197000000002</v>
      </c>
      <c r="E99" s="4">
        <v>35.736677</v>
      </c>
      <c r="F99" s="4">
        <v>40.438870999999999</v>
      </c>
      <c r="G99" s="4">
        <v>35.736677</v>
      </c>
      <c r="H99" s="4">
        <v>36.363636</v>
      </c>
      <c r="I99" s="4">
        <v>32.915360999999997</v>
      </c>
      <c r="J99" s="4">
        <v>36.990595999999996</v>
      </c>
      <c r="K99" s="4">
        <v>37.931033999999997</v>
      </c>
    </row>
    <row r="100" spans="1:11">
      <c r="A100" s="3">
        <v>7</v>
      </c>
      <c r="B100" s="4">
        <v>50</v>
      </c>
      <c r="C100" s="4">
        <v>47.021943999999998</v>
      </c>
      <c r="D100" s="4">
        <v>43.260187999999999</v>
      </c>
      <c r="E100" s="4">
        <v>44.514107000000003</v>
      </c>
      <c r="F100" s="4">
        <v>50.156739999999999</v>
      </c>
      <c r="G100" s="4">
        <v>46.394984000000001</v>
      </c>
      <c r="H100" s="4">
        <v>47.962381999999998</v>
      </c>
      <c r="I100" s="4">
        <v>42.946708000000001</v>
      </c>
      <c r="J100" s="4">
        <v>38.871473000000002</v>
      </c>
      <c r="K100" s="4">
        <v>49.529781</v>
      </c>
    </row>
  </sheetData>
  <conditionalFormatting sqref="M3:T10">
    <cfRule type="cellIs" dxfId="65" priority="13" operator="lessThan">
      <formula>$U3</formula>
    </cfRule>
  </conditionalFormatting>
  <conditionalFormatting sqref="M3:T10">
    <cfRule type="cellIs" dxfId="64" priority="12" operator="lessThan">
      <formula>$U3</formula>
    </cfRule>
  </conditionalFormatting>
  <conditionalFormatting sqref="M3:T3">
    <cfRule type="top10" dxfId="63" priority="10" bottom="1" rank="1"/>
    <cfRule type="expression" priority="11">
      <formula>"min"</formula>
    </cfRule>
  </conditionalFormatting>
  <conditionalFormatting sqref="M4:T10">
    <cfRule type="top10" dxfId="62" priority="9" bottom="1" rank="1"/>
  </conditionalFormatting>
  <conditionalFormatting sqref="M5:T5">
    <cfRule type="top10" dxfId="61" priority="8" bottom="1" rank="1"/>
  </conditionalFormatting>
  <conditionalFormatting sqref="M6:T6">
    <cfRule type="top10" dxfId="60" priority="7" bottom="1" rank="1"/>
  </conditionalFormatting>
  <conditionalFormatting sqref="M7:T7">
    <cfRule type="top10" dxfId="59" priority="6" bottom="1" rank="1"/>
  </conditionalFormatting>
  <conditionalFormatting sqref="M8:T8">
    <cfRule type="top10" dxfId="58" priority="5" bottom="1" rank="1"/>
  </conditionalFormatting>
  <conditionalFormatting sqref="M9:T9">
    <cfRule type="top10" dxfId="57" priority="4" bottom="1" rank="1"/>
  </conditionalFormatting>
  <conditionalFormatting sqref="M10:T10">
    <cfRule type="top10" dxfId="56" priority="3" bottom="1" rank="1"/>
  </conditionalFormatting>
  <conditionalFormatting sqref="W12:AD12">
    <cfRule type="top10" dxfId="55" priority="1" rank="1"/>
    <cfRule type="top10" priority="2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2268-A8C7-446E-8932-1CC7623DB454}">
  <dimension ref="A1:AD100"/>
  <sheetViews>
    <sheetView topLeftCell="E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11.598746</v>
      </c>
      <c r="D3" s="4">
        <v>13.479623999999999</v>
      </c>
      <c r="E3" s="4">
        <v>9.7178679999999993</v>
      </c>
      <c r="F3" s="4">
        <v>10.971787000000001</v>
      </c>
      <c r="G3" s="4">
        <v>11.912226</v>
      </c>
      <c r="H3" s="4">
        <v>9.0909089999999999</v>
      </c>
      <c r="I3" s="4">
        <v>8.4639500000000005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11.097178600000001</v>
      </c>
      <c r="N3">
        <f t="shared" ref="N3:U10" si="0">SUM(D3,D13,D23,D43,D53,D63,D73,D83,D93)/10</f>
        <v>13.416928000000002</v>
      </c>
      <c r="O3">
        <f t="shared" si="0"/>
        <v>12.915360299999998</v>
      </c>
      <c r="P3">
        <f t="shared" si="0"/>
        <v>12.664576700000001</v>
      </c>
      <c r="Q3">
        <f t="shared" si="0"/>
        <v>12.413793099999999</v>
      </c>
      <c r="R3">
        <f t="shared" si="0"/>
        <v>10.6896551</v>
      </c>
      <c r="S3">
        <f t="shared" si="0"/>
        <v>10.1567398</v>
      </c>
      <c r="T3">
        <f t="shared" si="0"/>
        <v>9.9686519000000011</v>
      </c>
      <c r="U3">
        <f>SUM(K3,K13,K23,K43,K53,K63,K73,K83,K93)/10</f>
        <v>8.8714732000000005</v>
      </c>
      <c r="W3">
        <f>$U3-M3</f>
        <v>-2.2257054000000007</v>
      </c>
      <c r="X3">
        <f t="shared" ref="X3:AD10" si="1">$U3-N3</f>
        <v>-4.5454548000000017</v>
      </c>
      <c r="Y3">
        <f t="shared" si="1"/>
        <v>-4.0438870999999974</v>
      </c>
      <c r="Z3">
        <f t="shared" si="1"/>
        <v>-3.7931035000000008</v>
      </c>
      <c r="AA3">
        <f t="shared" si="1"/>
        <v>-3.542319899999999</v>
      </c>
      <c r="AB3">
        <f t="shared" si="1"/>
        <v>-1.818181899999999</v>
      </c>
      <c r="AC3">
        <f t="shared" si="1"/>
        <v>-1.2852665999999999</v>
      </c>
      <c r="AD3">
        <f t="shared" si="1"/>
        <v>-1.0971787000000006</v>
      </c>
    </row>
    <row r="4" spans="1:30">
      <c r="A4" s="3">
        <v>1</v>
      </c>
      <c r="B4" s="4">
        <v>2</v>
      </c>
      <c r="C4" s="4">
        <v>12.225705</v>
      </c>
      <c r="D4" s="4">
        <v>13.166143999999999</v>
      </c>
      <c r="E4" s="4">
        <v>11.598746</v>
      </c>
      <c r="F4" s="4">
        <v>11.912226</v>
      </c>
      <c r="G4" s="4">
        <v>11.598746</v>
      </c>
      <c r="H4" s="4">
        <v>9.0909089999999999</v>
      </c>
      <c r="I4" s="4">
        <v>10.344828</v>
      </c>
      <c r="J4" s="4">
        <v>9.0909089999999999</v>
      </c>
      <c r="K4" s="4">
        <v>10.031347999999999</v>
      </c>
      <c r="L4" s="7">
        <v>2</v>
      </c>
      <c r="M4" s="8">
        <f t="shared" ref="M4:M10" si="2">SUM(C4,C14,C24,C44,C54,C64,C74,C84,C94)/10</f>
        <v>11.3479625</v>
      </c>
      <c r="N4">
        <f t="shared" si="0"/>
        <v>13.197492199999999</v>
      </c>
      <c r="O4">
        <f t="shared" si="0"/>
        <v>13.636363599999999</v>
      </c>
      <c r="P4">
        <f t="shared" si="0"/>
        <v>12.7899686</v>
      </c>
      <c r="Q4">
        <f t="shared" si="0"/>
        <v>12.1316612</v>
      </c>
      <c r="R4">
        <f t="shared" si="0"/>
        <v>10.0626959</v>
      </c>
      <c r="S4">
        <f t="shared" si="0"/>
        <v>10.9717869</v>
      </c>
      <c r="T4">
        <f t="shared" si="0"/>
        <v>10.0626961</v>
      </c>
      <c r="U4">
        <f t="shared" si="0"/>
        <v>9.5297805999999987</v>
      </c>
      <c r="W4">
        <f t="shared" ref="W4:X10" si="3">$U4-M4</f>
        <v>-1.8181819000000008</v>
      </c>
      <c r="X4">
        <f>$U4-N4</f>
        <v>-3.6677116000000005</v>
      </c>
      <c r="Y4">
        <f t="shared" si="1"/>
        <v>-4.1065830000000005</v>
      </c>
      <c r="Z4">
        <f t="shared" si="1"/>
        <v>-3.2601880000000012</v>
      </c>
      <c r="AA4">
        <f t="shared" si="1"/>
        <v>-2.6018806000000012</v>
      </c>
      <c r="AB4">
        <f t="shared" si="1"/>
        <v>-0.53291530000000087</v>
      </c>
      <c r="AC4">
        <f t="shared" si="1"/>
        <v>-1.442006300000001</v>
      </c>
      <c r="AD4">
        <f t="shared" si="1"/>
        <v>-0.53291550000000143</v>
      </c>
    </row>
    <row r="5" spans="1:30">
      <c r="A5" s="3">
        <v>2</v>
      </c>
      <c r="B5" s="4">
        <v>5</v>
      </c>
      <c r="C5" s="4">
        <v>12.539185</v>
      </c>
      <c r="D5" s="4">
        <v>14.106583000000001</v>
      </c>
      <c r="E5" s="4">
        <v>13.793103</v>
      </c>
      <c r="F5" s="4">
        <v>13.793103</v>
      </c>
      <c r="G5" s="4">
        <v>13.793103</v>
      </c>
      <c r="H5" s="4">
        <v>10.971787000000001</v>
      </c>
      <c r="I5" s="4">
        <v>10.344828</v>
      </c>
      <c r="J5" s="4">
        <v>11.912226</v>
      </c>
      <c r="K5" s="4">
        <v>10.344828</v>
      </c>
      <c r="L5" s="7">
        <v>5</v>
      </c>
      <c r="M5" s="8">
        <f t="shared" si="2"/>
        <v>11.442006299999999</v>
      </c>
      <c r="N5">
        <f t="shared" si="0"/>
        <v>13.730407400000001</v>
      </c>
      <c r="O5">
        <f t="shared" si="0"/>
        <v>13.009404200000001</v>
      </c>
      <c r="P5">
        <f t="shared" si="0"/>
        <v>12.9780563</v>
      </c>
      <c r="Q5">
        <f t="shared" si="0"/>
        <v>12.413792999999998</v>
      </c>
      <c r="R5">
        <f t="shared" si="0"/>
        <v>10.501567500000002</v>
      </c>
      <c r="S5">
        <f t="shared" si="0"/>
        <v>11.285266500000001</v>
      </c>
      <c r="T5">
        <f t="shared" si="0"/>
        <v>12.225705299999998</v>
      </c>
      <c r="U5">
        <f t="shared" si="0"/>
        <v>9.5924765000000001</v>
      </c>
      <c r="W5">
        <f t="shared" si="3"/>
        <v>-1.8495297999999991</v>
      </c>
      <c r="X5">
        <f t="shared" si="3"/>
        <v>-4.1379309000000006</v>
      </c>
      <c r="Y5">
        <f t="shared" si="1"/>
        <v>-3.4169277000000005</v>
      </c>
      <c r="Z5">
        <f t="shared" si="1"/>
        <v>-3.3855798000000004</v>
      </c>
      <c r="AA5">
        <f t="shared" si="1"/>
        <v>-2.8213164999999982</v>
      </c>
      <c r="AB5">
        <f t="shared" si="1"/>
        <v>-0.90909100000000187</v>
      </c>
      <c r="AC5">
        <f t="shared" si="1"/>
        <v>-1.6927900000000005</v>
      </c>
      <c r="AD5">
        <f t="shared" si="1"/>
        <v>-2.6332287999999977</v>
      </c>
    </row>
    <row r="6" spans="1:30">
      <c r="A6" s="3">
        <v>3</v>
      </c>
      <c r="B6" s="4">
        <v>10</v>
      </c>
      <c r="C6" s="4">
        <v>15.360502</v>
      </c>
      <c r="D6" s="4">
        <v>17.241378999999998</v>
      </c>
      <c r="E6" s="4">
        <v>17.241378999999998</v>
      </c>
      <c r="F6" s="4">
        <v>13.793103</v>
      </c>
      <c r="G6" s="4">
        <v>13.793103</v>
      </c>
      <c r="H6" s="4">
        <v>14.106583000000001</v>
      </c>
      <c r="I6" s="4">
        <v>20.376176000000001</v>
      </c>
      <c r="J6" s="4">
        <v>15.987461</v>
      </c>
      <c r="K6" s="4">
        <v>14.420063000000001</v>
      </c>
      <c r="L6" s="7">
        <v>10</v>
      </c>
      <c r="M6" s="8">
        <f t="shared" si="2"/>
        <v>12.507837</v>
      </c>
      <c r="N6">
        <f t="shared" si="0"/>
        <v>14.4514107</v>
      </c>
      <c r="O6">
        <f t="shared" si="0"/>
        <v>14.545454500000002</v>
      </c>
      <c r="P6">
        <f t="shared" si="0"/>
        <v>13.918495199999999</v>
      </c>
      <c r="Q6">
        <f t="shared" si="0"/>
        <v>12.915360400000001</v>
      </c>
      <c r="R6">
        <f t="shared" si="0"/>
        <v>11.724137900000001</v>
      </c>
      <c r="S6">
        <f t="shared" si="0"/>
        <v>12.6959248</v>
      </c>
      <c r="T6">
        <f t="shared" si="0"/>
        <v>12.539184799999999</v>
      </c>
      <c r="U6">
        <f t="shared" si="0"/>
        <v>11.880877799999999</v>
      </c>
      <c r="W6">
        <f t="shared" si="3"/>
        <v>-0.62695920000000172</v>
      </c>
      <c r="X6">
        <f t="shared" si="3"/>
        <v>-2.5705329000000017</v>
      </c>
      <c r="Y6">
        <f t="shared" si="1"/>
        <v>-2.6645767000000031</v>
      </c>
      <c r="Z6">
        <f t="shared" si="1"/>
        <v>-2.0376174000000002</v>
      </c>
      <c r="AA6">
        <f t="shared" si="1"/>
        <v>-1.0344826000000023</v>
      </c>
      <c r="AB6">
        <f t="shared" si="1"/>
        <v>0.15673989999999804</v>
      </c>
      <c r="AC6">
        <f t="shared" si="1"/>
        <v>-0.81504700000000163</v>
      </c>
      <c r="AD6">
        <f t="shared" si="1"/>
        <v>-0.65830700000000064</v>
      </c>
    </row>
    <row r="7" spans="1:30">
      <c r="A7" s="3">
        <v>4</v>
      </c>
      <c r="B7" s="4">
        <v>20</v>
      </c>
      <c r="C7" s="4">
        <v>13.166143999999999</v>
      </c>
      <c r="D7" s="4">
        <v>14.420063000000001</v>
      </c>
      <c r="E7" s="4">
        <v>14.420063000000001</v>
      </c>
      <c r="F7" s="4">
        <v>13.166143999999999</v>
      </c>
      <c r="G7" s="4">
        <v>14.733542</v>
      </c>
      <c r="H7" s="4">
        <v>13.479623999999999</v>
      </c>
      <c r="I7" s="4">
        <v>11.912226</v>
      </c>
      <c r="J7" s="4">
        <v>11.285266</v>
      </c>
      <c r="K7" s="4">
        <v>11.285266</v>
      </c>
      <c r="L7" s="7">
        <v>20</v>
      </c>
      <c r="M7" s="8">
        <f t="shared" si="2"/>
        <v>14.858934099999999</v>
      </c>
      <c r="N7">
        <f t="shared" si="0"/>
        <v>15.548589199999999</v>
      </c>
      <c r="O7">
        <f t="shared" si="0"/>
        <v>15.297805699999998</v>
      </c>
      <c r="P7">
        <f t="shared" si="0"/>
        <v>15.673981100000001</v>
      </c>
      <c r="Q7">
        <f t="shared" si="0"/>
        <v>15.391849500000001</v>
      </c>
      <c r="R7">
        <f t="shared" si="0"/>
        <v>14.326018799999996</v>
      </c>
      <c r="S7">
        <f t="shared" si="0"/>
        <v>16.018808799999995</v>
      </c>
      <c r="T7">
        <f t="shared" si="0"/>
        <v>16.645767999999997</v>
      </c>
      <c r="U7">
        <f t="shared" si="0"/>
        <v>14.420062699999999</v>
      </c>
      <c r="W7">
        <f t="shared" si="3"/>
        <v>-0.43887140000000002</v>
      </c>
      <c r="X7">
        <f t="shared" si="3"/>
        <v>-1.1285264999999995</v>
      </c>
      <c r="Y7">
        <f t="shared" si="1"/>
        <v>-0.87774299999999883</v>
      </c>
      <c r="Z7">
        <f t="shared" si="1"/>
        <v>-1.2539184000000017</v>
      </c>
      <c r="AA7">
        <f t="shared" si="1"/>
        <v>-0.97178680000000206</v>
      </c>
      <c r="AB7">
        <f t="shared" si="1"/>
        <v>9.4043900000002623E-2</v>
      </c>
      <c r="AC7">
        <f t="shared" si="1"/>
        <v>-1.5987460999999961</v>
      </c>
      <c r="AD7">
        <f t="shared" si="1"/>
        <v>-2.2257052999999978</v>
      </c>
    </row>
    <row r="8" spans="1:30">
      <c r="A8" s="3">
        <v>5</v>
      </c>
      <c r="B8" s="4">
        <v>30</v>
      </c>
      <c r="C8" s="4">
        <v>20.062695999999999</v>
      </c>
      <c r="D8" s="4">
        <v>23.510971999999999</v>
      </c>
      <c r="E8" s="4">
        <v>23.510971999999999</v>
      </c>
      <c r="F8" s="4">
        <v>20.062695999999999</v>
      </c>
      <c r="G8" s="4">
        <v>22.570533000000001</v>
      </c>
      <c r="H8" s="4">
        <v>18.495297999999998</v>
      </c>
      <c r="I8" s="4">
        <v>21.630094</v>
      </c>
      <c r="J8" s="4">
        <v>21.630094</v>
      </c>
      <c r="K8" s="4">
        <v>19.122257000000001</v>
      </c>
      <c r="L8" s="7">
        <v>30</v>
      </c>
      <c r="M8" s="8">
        <f t="shared" si="2"/>
        <v>19.435736800000001</v>
      </c>
      <c r="N8">
        <f t="shared" si="0"/>
        <v>19.655172300000004</v>
      </c>
      <c r="O8">
        <f t="shared" si="0"/>
        <v>19.373040800000002</v>
      </c>
      <c r="P8">
        <f t="shared" si="0"/>
        <v>19.341692799999997</v>
      </c>
      <c r="Q8">
        <f t="shared" si="0"/>
        <v>19.341692800000004</v>
      </c>
      <c r="R8">
        <f t="shared" si="0"/>
        <v>17.868338599999998</v>
      </c>
      <c r="S8">
        <f t="shared" si="0"/>
        <v>21.442006199999998</v>
      </c>
      <c r="T8">
        <f t="shared" si="0"/>
        <v>20.783698999999999</v>
      </c>
      <c r="U8">
        <f t="shared" si="0"/>
        <v>19.529780600000002</v>
      </c>
      <c r="W8">
        <f t="shared" si="3"/>
        <v>9.4043800000001454E-2</v>
      </c>
      <c r="X8">
        <f t="shared" si="3"/>
        <v>-0.12539170000000155</v>
      </c>
      <c r="Y8">
        <f t="shared" si="1"/>
        <v>0.15673980000000043</v>
      </c>
      <c r="Z8">
        <f t="shared" si="1"/>
        <v>0.18808780000000525</v>
      </c>
      <c r="AA8">
        <f t="shared" si="1"/>
        <v>0.18808779999999814</v>
      </c>
      <c r="AB8">
        <f t="shared" si="1"/>
        <v>1.6614420000000045</v>
      </c>
      <c r="AC8">
        <f t="shared" si="1"/>
        <v>-1.9122255999999958</v>
      </c>
      <c r="AD8">
        <f t="shared" si="1"/>
        <v>-1.2539183999999963</v>
      </c>
    </row>
    <row r="9" spans="1:30">
      <c r="A9" s="3">
        <v>6</v>
      </c>
      <c r="B9" s="4">
        <v>40</v>
      </c>
      <c r="C9" s="4">
        <v>27.899687</v>
      </c>
      <c r="D9" s="4">
        <v>34.482759000000001</v>
      </c>
      <c r="E9" s="4">
        <v>36.363636</v>
      </c>
      <c r="F9" s="4">
        <v>33.228839999999998</v>
      </c>
      <c r="G9" s="4">
        <v>32.915360999999997</v>
      </c>
      <c r="H9" s="4">
        <v>25.705328999999999</v>
      </c>
      <c r="I9" s="4">
        <v>39.184953</v>
      </c>
      <c r="J9" s="4">
        <v>19.435737</v>
      </c>
      <c r="K9" s="4">
        <v>30.721003</v>
      </c>
      <c r="L9" s="7">
        <v>40</v>
      </c>
      <c r="M9" s="8">
        <f t="shared" si="2"/>
        <v>31.034483000000002</v>
      </c>
      <c r="N9">
        <f t="shared" si="0"/>
        <v>30.783698900000001</v>
      </c>
      <c r="O9">
        <f t="shared" si="0"/>
        <v>31.003134799999998</v>
      </c>
      <c r="P9">
        <f t="shared" si="0"/>
        <v>30.188087699999993</v>
      </c>
      <c r="Q9">
        <f t="shared" si="0"/>
        <v>29.247649000000003</v>
      </c>
      <c r="R9">
        <f t="shared" si="0"/>
        <v>28.244513999999999</v>
      </c>
      <c r="S9">
        <f t="shared" si="0"/>
        <v>33.730407499999998</v>
      </c>
      <c r="T9">
        <f t="shared" si="0"/>
        <v>33.2288402</v>
      </c>
      <c r="U9">
        <f t="shared" si="0"/>
        <v>30.815047</v>
      </c>
      <c r="W9">
        <f t="shared" si="3"/>
        <v>-0.21943600000000174</v>
      </c>
      <c r="X9">
        <f t="shared" si="3"/>
        <v>3.134809999999888E-2</v>
      </c>
      <c r="Y9">
        <f t="shared" si="1"/>
        <v>-0.18808779999999814</v>
      </c>
      <c r="Z9">
        <f t="shared" si="1"/>
        <v>0.62695930000000644</v>
      </c>
      <c r="AA9">
        <f t="shared" si="1"/>
        <v>1.5673979999999972</v>
      </c>
      <c r="AB9">
        <f t="shared" si="1"/>
        <v>2.5705330000000011</v>
      </c>
      <c r="AC9">
        <f t="shared" si="1"/>
        <v>-2.9153604999999985</v>
      </c>
      <c r="AD9">
        <f t="shared" si="1"/>
        <v>-2.4137932000000006</v>
      </c>
    </row>
    <row r="10" spans="1:30" ht="15" thickBot="1">
      <c r="A10" s="3">
        <v>7</v>
      </c>
      <c r="B10" s="4">
        <v>50</v>
      </c>
      <c r="C10" s="4">
        <v>50.156739999999999</v>
      </c>
      <c r="D10" s="4">
        <v>52.978056000000002</v>
      </c>
      <c r="E10" s="4">
        <v>52.978056000000002</v>
      </c>
      <c r="F10" s="4">
        <v>47.962381999999998</v>
      </c>
      <c r="G10" s="4">
        <v>46.394984000000001</v>
      </c>
      <c r="H10" s="4">
        <v>57.993729999999999</v>
      </c>
      <c r="I10" s="4">
        <v>37.617555000000003</v>
      </c>
      <c r="J10" s="4">
        <v>54.858933999999998</v>
      </c>
      <c r="K10" s="4">
        <v>50.470219</v>
      </c>
      <c r="L10" s="7">
        <v>50</v>
      </c>
      <c r="M10" s="9">
        <f t="shared" si="2"/>
        <v>44.921630199999996</v>
      </c>
      <c r="N10">
        <f t="shared" si="0"/>
        <v>44.451410600000003</v>
      </c>
      <c r="O10">
        <f t="shared" si="0"/>
        <v>44.670846299999994</v>
      </c>
      <c r="P10">
        <f>SUM(F10,F20,F30,F50,F60,F70,F80,F90,F100)/10</f>
        <v>45.172413800000001</v>
      </c>
      <c r="Q10">
        <f t="shared" si="0"/>
        <v>44.388714800000002</v>
      </c>
      <c r="R10">
        <f t="shared" si="0"/>
        <v>45.517241400000003</v>
      </c>
      <c r="S10">
        <f t="shared" si="0"/>
        <v>42.570532800000002</v>
      </c>
      <c r="T10">
        <f t="shared" si="0"/>
        <v>45.548589499999991</v>
      </c>
      <c r="U10">
        <f t="shared" si="0"/>
        <v>45.047021999999998</v>
      </c>
      <c r="W10">
        <f t="shared" si="3"/>
        <v>0.12539180000000272</v>
      </c>
      <c r="X10">
        <f t="shared" si="3"/>
        <v>0.59561139999999568</v>
      </c>
      <c r="Y10">
        <f t="shared" si="1"/>
        <v>0.37617570000000455</v>
      </c>
      <c r="Z10">
        <f t="shared" si="1"/>
        <v>-0.12539180000000272</v>
      </c>
      <c r="AA10">
        <f t="shared" si="1"/>
        <v>0.65830719999999587</v>
      </c>
      <c r="AB10">
        <f t="shared" si="1"/>
        <v>-0.47021940000000484</v>
      </c>
      <c r="AC10">
        <f t="shared" si="1"/>
        <v>2.4764891999999961</v>
      </c>
      <c r="AD10">
        <f t="shared" si="1"/>
        <v>-0.50156749999999306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-1.1442006500000002</v>
      </c>
      <c r="X12">
        <f t="shared" ref="X12:AD12" si="4">SUM(X3:X8)/6</f>
        <v>-2.6959247333333338</v>
      </c>
      <c r="Y12">
        <f t="shared" si="4"/>
        <v>-2.49216295</v>
      </c>
      <c r="Z12">
        <f t="shared" si="4"/>
        <v>-2.2570532166666664</v>
      </c>
      <c r="AA12">
        <f t="shared" si="4"/>
        <v>-1.7972831000000007</v>
      </c>
      <c r="AB12">
        <f t="shared" si="4"/>
        <v>-0.22466039999999943</v>
      </c>
      <c r="AC12">
        <f t="shared" si="4"/>
        <v>-1.4576802666666657</v>
      </c>
      <c r="AD12">
        <f t="shared" si="4"/>
        <v>-1.400208949999999</v>
      </c>
    </row>
    <row r="13" spans="1:30">
      <c r="A13" s="3">
        <v>0</v>
      </c>
      <c r="B13" s="4">
        <v>0</v>
      </c>
      <c r="C13" s="4">
        <v>10.658307000000001</v>
      </c>
      <c r="D13" s="4">
        <v>14.420063000000001</v>
      </c>
      <c r="E13" s="4">
        <v>14.733542</v>
      </c>
      <c r="F13" s="4">
        <v>14.733542</v>
      </c>
      <c r="G13" s="4">
        <v>14.733542</v>
      </c>
      <c r="H13" s="4">
        <v>11.598746</v>
      </c>
      <c r="I13" s="4">
        <v>12.539185</v>
      </c>
      <c r="J13" s="4">
        <v>11.912226</v>
      </c>
      <c r="K13" s="4">
        <v>8.4639500000000005</v>
      </c>
    </row>
    <row r="14" spans="1:30">
      <c r="A14" s="3">
        <v>1</v>
      </c>
      <c r="B14" s="4">
        <v>2</v>
      </c>
      <c r="C14" s="4">
        <v>13.479623999999999</v>
      </c>
      <c r="D14" s="4">
        <v>15.047022</v>
      </c>
      <c r="E14" s="4">
        <v>16.927900000000001</v>
      </c>
      <c r="F14" s="4">
        <v>14.733542</v>
      </c>
      <c r="G14" s="4">
        <v>12.225705</v>
      </c>
      <c r="H14" s="4">
        <v>11.285266</v>
      </c>
      <c r="I14" s="4">
        <v>12.539185</v>
      </c>
      <c r="J14" s="4">
        <v>10.344828</v>
      </c>
      <c r="K14" s="4">
        <v>11.285266</v>
      </c>
    </row>
    <row r="15" spans="1:30">
      <c r="A15" s="3">
        <v>2</v>
      </c>
      <c r="B15" s="4">
        <v>5</v>
      </c>
      <c r="C15" s="4">
        <v>12.539185</v>
      </c>
      <c r="D15" s="4">
        <v>15.047022</v>
      </c>
      <c r="E15" s="4">
        <v>14.733542</v>
      </c>
      <c r="F15" s="4">
        <v>15.987461</v>
      </c>
      <c r="G15" s="4">
        <v>15.360502</v>
      </c>
      <c r="H15" s="4">
        <v>10.658307000000001</v>
      </c>
      <c r="I15" s="4">
        <v>13.166143999999999</v>
      </c>
      <c r="J15" s="4">
        <v>15.987461</v>
      </c>
      <c r="K15" s="4">
        <v>10.344828</v>
      </c>
    </row>
    <row r="16" spans="1:30">
      <c r="A16" s="3">
        <v>3</v>
      </c>
      <c r="B16" s="4">
        <v>10</v>
      </c>
      <c r="C16" s="4">
        <v>13.166143999999999</v>
      </c>
      <c r="D16" s="4">
        <v>16.614419999999999</v>
      </c>
      <c r="E16" s="4">
        <v>16.927900000000001</v>
      </c>
      <c r="F16" s="4">
        <v>16.927900000000001</v>
      </c>
      <c r="G16" s="4">
        <v>13.793103</v>
      </c>
      <c r="H16" s="4">
        <v>10.658307000000001</v>
      </c>
      <c r="I16" s="4">
        <v>13.166143999999999</v>
      </c>
      <c r="J16" s="4">
        <v>11.598746</v>
      </c>
      <c r="K16" s="4">
        <v>12.539185</v>
      </c>
    </row>
    <row r="17" spans="1:11">
      <c r="A17" s="3">
        <v>4</v>
      </c>
      <c r="B17" s="4">
        <v>20</v>
      </c>
      <c r="C17" s="4">
        <v>15.987461</v>
      </c>
      <c r="D17" s="4">
        <v>16.614419999999999</v>
      </c>
      <c r="E17" s="4">
        <v>16.927900000000001</v>
      </c>
      <c r="F17" s="4">
        <v>16.614419999999999</v>
      </c>
      <c r="G17" s="4">
        <v>15.047022</v>
      </c>
      <c r="H17" s="4">
        <v>16.614419999999999</v>
      </c>
      <c r="I17" s="4">
        <v>17.241378999999998</v>
      </c>
      <c r="J17" s="4">
        <v>15.360502</v>
      </c>
      <c r="K17" s="4">
        <v>15.987461</v>
      </c>
    </row>
    <row r="18" spans="1:11">
      <c r="A18" s="3">
        <v>5</v>
      </c>
      <c r="B18" s="4">
        <v>30</v>
      </c>
      <c r="C18" s="4">
        <v>25.705328999999999</v>
      </c>
      <c r="D18" s="4">
        <v>23.824451</v>
      </c>
      <c r="E18" s="4">
        <v>22.257052999999999</v>
      </c>
      <c r="F18" s="4">
        <v>24.764890000000001</v>
      </c>
      <c r="G18" s="4">
        <v>23.197492</v>
      </c>
      <c r="H18" s="4">
        <v>20.376176000000001</v>
      </c>
      <c r="I18" s="4">
        <v>29.467085000000001</v>
      </c>
      <c r="J18" s="4">
        <v>22.570533000000001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32.288401</v>
      </c>
      <c r="E19" s="4">
        <v>32.288401</v>
      </c>
      <c r="F19" s="4">
        <v>30.407523999999999</v>
      </c>
      <c r="G19" s="4">
        <v>31.034483000000002</v>
      </c>
      <c r="H19" s="4">
        <v>28.213166000000001</v>
      </c>
      <c r="I19" s="4">
        <v>29.780563999999998</v>
      </c>
      <c r="J19" s="4">
        <v>49.843260000000001</v>
      </c>
      <c r="K19" s="4">
        <v>34.482759000000001</v>
      </c>
    </row>
    <row r="20" spans="1:11">
      <c r="A20" s="3">
        <v>7</v>
      </c>
      <c r="B20" s="4">
        <v>50</v>
      </c>
      <c r="C20" s="4">
        <v>48.902821000000003</v>
      </c>
      <c r="D20" s="4">
        <v>48.275861999999996</v>
      </c>
      <c r="E20" s="4">
        <v>50.783698999999999</v>
      </c>
      <c r="F20" s="4">
        <v>50.156739999999999</v>
      </c>
      <c r="G20" s="4">
        <v>44.514107000000003</v>
      </c>
      <c r="H20" s="4">
        <v>52.978056000000002</v>
      </c>
      <c r="I20" s="4">
        <v>55.485892999999997</v>
      </c>
      <c r="J20" s="4">
        <v>61.128526999999998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10.658307000000001</v>
      </c>
      <c r="D23" s="4">
        <v>13.166143999999999</v>
      </c>
      <c r="E23" s="4">
        <v>13.166143999999999</v>
      </c>
      <c r="F23" s="4">
        <v>10.658307000000001</v>
      </c>
      <c r="G23" s="4">
        <v>9.7178679999999993</v>
      </c>
      <c r="H23" s="4">
        <v>9.7178679999999993</v>
      </c>
      <c r="I23" s="4">
        <v>8.4639500000000005</v>
      </c>
      <c r="J23" s="4">
        <v>10.031347999999999</v>
      </c>
      <c r="K23" s="4">
        <v>8.1504700000000003</v>
      </c>
    </row>
    <row r="24" spans="1:11">
      <c r="A24" s="3">
        <v>1</v>
      </c>
      <c r="B24" s="4">
        <v>2</v>
      </c>
      <c r="C24" s="4">
        <v>10.344828</v>
      </c>
      <c r="D24" s="4">
        <v>12.539185</v>
      </c>
      <c r="E24" s="4">
        <v>12.225705</v>
      </c>
      <c r="F24" s="4">
        <v>12.225705</v>
      </c>
      <c r="G24" s="4">
        <v>10.658307000000001</v>
      </c>
      <c r="H24" s="4">
        <v>9.4043890000000001</v>
      </c>
      <c r="I24" s="4">
        <v>9.4043890000000001</v>
      </c>
      <c r="J24" s="4">
        <v>7.5235110000000001</v>
      </c>
      <c r="K24" s="4">
        <v>8.1504700000000003</v>
      </c>
    </row>
    <row r="25" spans="1:11">
      <c r="A25" s="3">
        <v>2</v>
      </c>
      <c r="B25" s="4">
        <v>5</v>
      </c>
      <c r="C25" s="4">
        <v>10.344828</v>
      </c>
      <c r="D25" s="4">
        <v>11.285266</v>
      </c>
      <c r="E25" s="4">
        <v>9.7178679999999993</v>
      </c>
      <c r="F25" s="4">
        <v>12.539185</v>
      </c>
      <c r="G25" s="4">
        <v>9.7178679999999993</v>
      </c>
      <c r="H25" s="4">
        <v>10.344828</v>
      </c>
      <c r="I25" s="4">
        <v>10.971787000000001</v>
      </c>
      <c r="J25" s="4">
        <v>12.225705</v>
      </c>
      <c r="K25" s="4">
        <v>8.1504700000000003</v>
      </c>
    </row>
    <row r="26" spans="1:11">
      <c r="A26" s="3">
        <v>3</v>
      </c>
      <c r="B26" s="4">
        <v>10</v>
      </c>
      <c r="C26" s="4">
        <v>12.225705</v>
      </c>
      <c r="D26" s="4">
        <v>12.852665</v>
      </c>
      <c r="E26" s="4">
        <v>11.285266</v>
      </c>
      <c r="F26" s="4">
        <v>14.106583000000001</v>
      </c>
      <c r="G26" s="4">
        <v>12.539185</v>
      </c>
      <c r="H26" s="4">
        <v>15.047022</v>
      </c>
      <c r="I26" s="4">
        <v>12.852665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15.673980999999999</v>
      </c>
      <c r="D27" s="4">
        <v>16.300940000000001</v>
      </c>
      <c r="E27" s="4">
        <v>14.106583000000001</v>
      </c>
      <c r="F27" s="4">
        <v>15.360502</v>
      </c>
      <c r="G27" s="4">
        <v>15.047022</v>
      </c>
      <c r="H27" s="4">
        <v>14.106583000000001</v>
      </c>
      <c r="I27" s="4">
        <v>15.987461</v>
      </c>
      <c r="J27" s="4">
        <v>16.614419999999999</v>
      </c>
      <c r="K27" s="4">
        <v>14.420063000000001</v>
      </c>
    </row>
    <row r="28" spans="1:11">
      <c r="A28" s="3">
        <v>5</v>
      </c>
      <c r="B28" s="4">
        <v>30</v>
      </c>
      <c r="C28" s="4">
        <v>21.003135</v>
      </c>
      <c r="D28" s="4">
        <v>18.808776999999999</v>
      </c>
      <c r="E28" s="4">
        <v>19.749216000000001</v>
      </c>
      <c r="F28" s="4">
        <v>18.495297999999998</v>
      </c>
      <c r="G28" s="4">
        <v>15.360502</v>
      </c>
      <c r="H28" s="4">
        <v>15.047022</v>
      </c>
      <c r="I28" s="4">
        <v>22.570533000000001</v>
      </c>
      <c r="J28" s="4">
        <v>26.018809000000001</v>
      </c>
      <c r="K28" s="4">
        <v>19.749216000000001</v>
      </c>
    </row>
    <row r="29" spans="1:11">
      <c r="A29" s="3">
        <v>6</v>
      </c>
      <c r="B29" s="4">
        <v>40</v>
      </c>
      <c r="C29" s="4">
        <v>30.407523999999999</v>
      </c>
      <c r="D29" s="4">
        <v>29.780563999999998</v>
      </c>
      <c r="E29" s="4">
        <v>29.467085000000001</v>
      </c>
      <c r="F29" s="4">
        <v>32.288401</v>
      </c>
      <c r="G29" s="4">
        <v>32.915360999999997</v>
      </c>
      <c r="H29" s="4">
        <v>39.184953</v>
      </c>
      <c r="I29" s="4">
        <v>29.153604999999999</v>
      </c>
      <c r="J29" s="4">
        <v>30.407523999999999</v>
      </c>
      <c r="K29" s="4">
        <v>30.094044</v>
      </c>
    </row>
    <row r="30" spans="1:11">
      <c r="A30" s="3">
        <v>7</v>
      </c>
      <c r="B30" s="4">
        <v>50</v>
      </c>
      <c r="C30" s="4">
        <v>51.724138000000004</v>
      </c>
      <c r="D30" s="4">
        <v>52.664577000000001</v>
      </c>
      <c r="E30" s="4">
        <v>52.351097000000003</v>
      </c>
      <c r="F30" s="4">
        <v>50.783698999999999</v>
      </c>
      <c r="G30" s="4">
        <v>52.351097000000003</v>
      </c>
      <c r="H30" s="4">
        <v>54.858933999999998</v>
      </c>
      <c r="I30" s="4">
        <v>53.918495</v>
      </c>
      <c r="J30" s="4">
        <v>60.188088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13.166143999999999</v>
      </c>
      <c r="D33" s="4">
        <v>14.420063000000001</v>
      </c>
      <c r="E33" s="4">
        <v>12.539185</v>
      </c>
      <c r="F33" s="4">
        <v>11.912226</v>
      </c>
      <c r="G33" s="4">
        <v>14.420063000000001</v>
      </c>
      <c r="H33" s="4">
        <v>12.539185</v>
      </c>
      <c r="I33" s="4">
        <v>10.031347999999999</v>
      </c>
      <c r="J33" s="4">
        <v>10.658307000000001</v>
      </c>
      <c r="K33" s="4">
        <v>9.0909089999999999</v>
      </c>
    </row>
    <row r="34" spans="1:11">
      <c r="A34" s="3">
        <v>1</v>
      </c>
      <c r="B34" s="4">
        <v>2</v>
      </c>
      <c r="C34" s="4">
        <v>12.539185</v>
      </c>
      <c r="D34" s="4">
        <v>14.420063000000001</v>
      </c>
      <c r="E34" s="4">
        <v>13.793103</v>
      </c>
      <c r="F34" s="4">
        <v>10.658307000000001</v>
      </c>
      <c r="G34" s="4">
        <v>10.971787000000001</v>
      </c>
      <c r="H34" s="4">
        <v>10.658307000000001</v>
      </c>
      <c r="I34" s="4">
        <v>10.658307000000001</v>
      </c>
      <c r="J34" s="4">
        <v>9.0909089999999999</v>
      </c>
      <c r="K34" s="4">
        <v>9.4043890000000001</v>
      </c>
    </row>
    <row r="35" spans="1:11">
      <c r="A35" s="3">
        <v>2</v>
      </c>
      <c r="B35" s="4">
        <v>5</v>
      </c>
      <c r="C35" s="4">
        <v>15.987461</v>
      </c>
      <c r="D35" s="4">
        <v>17.241378999999998</v>
      </c>
      <c r="E35" s="4">
        <v>17.241378999999998</v>
      </c>
      <c r="F35" s="4">
        <v>16.927900000000001</v>
      </c>
      <c r="G35" s="4">
        <v>16.927900000000001</v>
      </c>
      <c r="H35" s="4">
        <v>12.852665</v>
      </c>
      <c r="I35" s="4">
        <v>14.420063000000001</v>
      </c>
      <c r="J35" s="4">
        <v>15.673980999999999</v>
      </c>
      <c r="K35" s="4">
        <v>14.106583000000001</v>
      </c>
    </row>
    <row r="36" spans="1:11">
      <c r="A36" s="3">
        <v>3</v>
      </c>
      <c r="B36" s="4">
        <v>10</v>
      </c>
      <c r="C36" s="4">
        <v>13.479623999999999</v>
      </c>
      <c r="D36" s="4">
        <v>15.047022</v>
      </c>
      <c r="E36" s="4">
        <v>13.166143999999999</v>
      </c>
      <c r="F36" s="4">
        <v>13.479623999999999</v>
      </c>
      <c r="G36" s="4">
        <v>14.420063000000001</v>
      </c>
      <c r="H36" s="4">
        <v>13.793103</v>
      </c>
      <c r="I36" s="4">
        <v>14.733542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15.360502</v>
      </c>
      <c r="D37" s="4">
        <v>17.868338999999999</v>
      </c>
      <c r="E37" s="4">
        <v>16.927900000000001</v>
      </c>
      <c r="F37" s="4">
        <v>15.360502</v>
      </c>
      <c r="G37" s="4">
        <v>15.987461</v>
      </c>
      <c r="H37" s="4">
        <v>15.047022</v>
      </c>
      <c r="I37" s="4">
        <v>19.122257000000001</v>
      </c>
      <c r="J37" s="4">
        <v>17.241378999999998</v>
      </c>
      <c r="K37" s="4">
        <v>13.793103</v>
      </c>
    </row>
    <row r="38" spans="1:11">
      <c r="A38" s="3">
        <v>5</v>
      </c>
      <c r="B38" s="4">
        <v>30</v>
      </c>
      <c r="C38" s="4">
        <v>24.764890000000001</v>
      </c>
      <c r="D38" s="4">
        <v>25.07837</v>
      </c>
      <c r="E38" s="4">
        <v>25.07837</v>
      </c>
      <c r="F38" s="4">
        <v>23.510971999999999</v>
      </c>
      <c r="G38" s="4">
        <v>23.824451</v>
      </c>
      <c r="H38" s="4">
        <v>20.376176000000001</v>
      </c>
      <c r="I38" s="4">
        <v>31.034483000000002</v>
      </c>
      <c r="J38" s="4">
        <v>22.884012999999999</v>
      </c>
      <c r="K38" s="4">
        <v>23.824451</v>
      </c>
    </row>
    <row r="39" spans="1:11">
      <c r="A39" s="3">
        <v>6</v>
      </c>
      <c r="B39" s="4">
        <v>40</v>
      </c>
      <c r="C39" s="4">
        <v>40.438870999999999</v>
      </c>
      <c r="D39" s="4">
        <v>42.319749000000002</v>
      </c>
      <c r="E39" s="4">
        <v>42.946708000000001</v>
      </c>
      <c r="F39" s="4">
        <v>40.438870999999999</v>
      </c>
      <c r="G39" s="4">
        <v>41.379309999999997</v>
      </c>
      <c r="H39" s="4">
        <v>33.228839999999998</v>
      </c>
      <c r="I39" s="4">
        <v>47.021943999999998</v>
      </c>
      <c r="J39" s="4">
        <v>51.097178999999997</v>
      </c>
      <c r="K39" s="4">
        <v>40.438870999999999</v>
      </c>
    </row>
    <row r="40" spans="1:11">
      <c r="A40" s="3">
        <v>7</v>
      </c>
      <c r="B40" s="4">
        <v>50</v>
      </c>
      <c r="C40" s="4">
        <v>54.858933999999998</v>
      </c>
      <c r="D40" s="4">
        <v>54.231974999999998</v>
      </c>
      <c r="E40" s="4">
        <v>56.112853000000001</v>
      </c>
      <c r="F40" s="4">
        <v>53.291536000000001</v>
      </c>
      <c r="G40" s="4">
        <v>52.978056000000002</v>
      </c>
      <c r="H40" s="4">
        <v>53.918495</v>
      </c>
      <c r="I40" s="4">
        <v>50.156739999999999</v>
      </c>
      <c r="J40" s="4">
        <v>48.275861999999996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13.166143999999999</v>
      </c>
      <c r="D43" s="4">
        <v>14.420063000000001</v>
      </c>
      <c r="E43" s="4">
        <v>14.733542</v>
      </c>
      <c r="F43" s="4">
        <v>12.852665</v>
      </c>
      <c r="G43" s="4">
        <v>12.539185</v>
      </c>
      <c r="H43" s="4">
        <v>10.971787000000001</v>
      </c>
      <c r="I43" s="4">
        <v>9.7178679999999993</v>
      </c>
      <c r="J43" s="4">
        <v>10.658307000000001</v>
      </c>
      <c r="K43" s="4">
        <v>8.7774289999999997</v>
      </c>
    </row>
    <row r="44" spans="1:11">
      <c r="A44" s="3">
        <v>1</v>
      </c>
      <c r="B44" s="4">
        <v>2</v>
      </c>
      <c r="C44" s="4">
        <v>15.047022</v>
      </c>
      <c r="D44" s="4">
        <v>15.987461</v>
      </c>
      <c r="E44" s="4">
        <v>16.300940000000001</v>
      </c>
      <c r="F44" s="4">
        <v>15.360502</v>
      </c>
      <c r="G44" s="4">
        <v>13.793103</v>
      </c>
      <c r="H44" s="4">
        <v>10.658307000000001</v>
      </c>
      <c r="I44" s="4">
        <v>10.658307000000001</v>
      </c>
      <c r="J44" s="4">
        <v>12.852665</v>
      </c>
      <c r="K44" s="4">
        <v>10.344828</v>
      </c>
    </row>
    <row r="45" spans="1:11">
      <c r="A45" s="3">
        <v>2</v>
      </c>
      <c r="B45" s="4">
        <v>5</v>
      </c>
      <c r="C45" s="4">
        <v>11.285266</v>
      </c>
      <c r="D45" s="4">
        <v>12.852665</v>
      </c>
      <c r="E45" s="4">
        <v>12.539185</v>
      </c>
      <c r="F45" s="4">
        <v>13.166143999999999</v>
      </c>
      <c r="G45" s="4">
        <v>8.1504700000000003</v>
      </c>
      <c r="H45" s="4">
        <v>9.0909089999999999</v>
      </c>
      <c r="I45" s="4">
        <v>11.285266</v>
      </c>
      <c r="J45" s="4">
        <v>12.539185</v>
      </c>
      <c r="K45" s="4">
        <v>7.5235110000000001</v>
      </c>
    </row>
    <row r="46" spans="1:11">
      <c r="A46" s="3">
        <v>3</v>
      </c>
      <c r="B46" s="4">
        <v>10</v>
      </c>
      <c r="C46" s="4">
        <v>13.793103</v>
      </c>
      <c r="D46" s="4">
        <v>15.987461</v>
      </c>
      <c r="E46" s="4">
        <v>16.300940000000001</v>
      </c>
      <c r="F46" s="4">
        <v>14.733542</v>
      </c>
      <c r="G46" s="4">
        <v>14.106583000000001</v>
      </c>
      <c r="H46" s="4">
        <v>13.793103</v>
      </c>
      <c r="I46" s="4">
        <v>12.539185</v>
      </c>
      <c r="J46" s="4">
        <v>16.300940000000001</v>
      </c>
      <c r="K46" s="4">
        <v>13.479623999999999</v>
      </c>
    </row>
    <row r="47" spans="1:11">
      <c r="A47" s="3">
        <v>4</v>
      </c>
      <c r="B47" s="4">
        <v>20</v>
      </c>
      <c r="C47" s="4">
        <v>14.420063000000001</v>
      </c>
      <c r="D47" s="4">
        <v>14.733542</v>
      </c>
      <c r="E47" s="4">
        <v>15.047022</v>
      </c>
      <c r="F47" s="4">
        <v>14.420063000000001</v>
      </c>
      <c r="G47" s="4">
        <v>14.733542</v>
      </c>
      <c r="H47" s="4">
        <v>15.360502</v>
      </c>
      <c r="I47" s="4">
        <v>11.598746</v>
      </c>
      <c r="J47" s="4">
        <v>18.181818</v>
      </c>
      <c r="K47" s="4">
        <v>13.793103</v>
      </c>
    </row>
    <row r="48" spans="1:11">
      <c r="A48" s="3">
        <v>5</v>
      </c>
      <c r="B48" s="4">
        <v>30</v>
      </c>
      <c r="C48" s="4">
        <v>18.181818</v>
      </c>
      <c r="D48" s="4">
        <v>18.181818</v>
      </c>
      <c r="E48" s="4">
        <v>18.181818</v>
      </c>
      <c r="F48" s="4">
        <v>18.495297999999998</v>
      </c>
      <c r="G48" s="4">
        <v>20.689654999999998</v>
      </c>
      <c r="H48" s="4">
        <v>19.749216000000001</v>
      </c>
      <c r="I48" s="4">
        <v>15.673980999999999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35.109718000000001</v>
      </c>
      <c r="D49" s="4">
        <v>36.363636</v>
      </c>
      <c r="E49" s="4">
        <v>39.498432999999999</v>
      </c>
      <c r="F49" s="4">
        <v>37.931033999999997</v>
      </c>
      <c r="G49" s="4">
        <v>31.661442000000001</v>
      </c>
      <c r="H49" s="4">
        <v>28.213166000000001</v>
      </c>
      <c r="I49" s="4">
        <v>37.931033999999997</v>
      </c>
      <c r="J49" s="4">
        <v>27.586207000000002</v>
      </c>
      <c r="K49" s="4">
        <v>34.796238000000002</v>
      </c>
    </row>
    <row r="50" spans="1:11">
      <c r="A50" s="3">
        <v>7</v>
      </c>
      <c r="B50" s="4">
        <v>50</v>
      </c>
      <c r="C50" s="4">
        <v>46.081505</v>
      </c>
      <c r="D50" s="4">
        <v>44.514107000000003</v>
      </c>
      <c r="E50" s="4">
        <v>44.200626999999997</v>
      </c>
      <c r="F50" s="4">
        <v>47.962381999999998</v>
      </c>
      <c r="G50" s="4">
        <v>47.335422999999999</v>
      </c>
      <c r="H50" s="4">
        <v>55.799373000000003</v>
      </c>
      <c r="I50" s="4">
        <v>49.216301000000001</v>
      </c>
      <c r="J50" s="4">
        <v>47.021943999999998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13.479623999999999</v>
      </c>
      <c r="E53" s="4">
        <v>11.285266</v>
      </c>
      <c r="F53" s="4">
        <v>11.912226</v>
      </c>
      <c r="G53" s="4">
        <v>11.598746</v>
      </c>
      <c r="H53" s="4">
        <v>8.7774289999999997</v>
      </c>
      <c r="I53" s="4">
        <v>11.285266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14.106583000000001</v>
      </c>
      <c r="E54" s="4">
        <v>14.420063000000001</v>
      </c>
      <c r="F54" s="4">
        <v>13.793103</v>
      </c>
      <c r="G54" s="4">
        <v>13.793103</v>
      </c>
      <c r="H54" s="4">
        <v>9.4043890000000001</v>
      </c>
      <c r="I54" s="4">
        <v>14.420063000000001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11.598746</v>
      </c>
      <c r="D55" s="4">
        <v>15.047022</v>
      </c>
      <c r="E55" s="4">
        <v>12.225705</v>
      </c>
      <c r="F55" s="4">
        <v>13.793103</v>
      </c>
      <c r="G55" s="4">
        <v>14.733542</v>
      </c>
      <c r="H55" s="4">
        <v>10.971787000000001</v>
      </c>
      <c r="I55" s="4">
        <v>11.598746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14.106583000000001</v>
      </c>
      <c r="E56" s="4">
        <v>14.420063000000001</v>
      </c>
      <c r="F56" s="4">
        <v>13.166143999999999</v>
      </c>
      <c r="G56" s="4">
        <v>12.539185</v>
      </c>
      <c r="H56" s="4">
        <v>11.598746</v>
      </c>
      <c r="I56" s="4">
        <v>13.166143999999999</v>
      </c>
      <c r="J56" s="4">
        <v>11.598746</v>
      </c>
      <c r="K56" s="4">
        <v>13.166143999999999</v>
      </c>
    </row>
    <row r="57" spans="1:11">
      <c r="A57" s="3">
        <v>4</v>
      </c>
      <c r="B57" s="4">
        <v>20</v>
      </c>
      <c r="C57" s="4">
        <v>13.166143999999999</v>
      </c>
      <c r="D57" s="4">
        <v>16.300940000000001</v>
      </c>
      <c r="E57" s="4">
        <v>16.300940000000001</v>
      </c>
      <c r="F57" s="4">
        <v>16.300940000000001</v>
      </c>
      <c r="G57" s="4">
        <v>16.614419999999999</v>
      </c>
      <c r="H57" s="4">
        <v>18.808776999999999</v>
      </c>
      <c r="I57" s="4">
        <v>15.673980999999999</v>
      </c>
      <c r="J57" s="4">
        <v>20.062695999999999</v>
      </c>
      <c r="K57" s="4">
        <v>14.420063000000001</v>
      </c>
    </row>
    <row r="58" spans="1:11">
      <c r="A58" s="3">
        <v>5</v>
      </c>
      <c r="B58" s="4">
        <v>30</v>
      </c>
      <c r="C58" s="4">
        <v>17.241378999999998</v>
      </c>
      <c r="D58" s="4">
        <v>19.122257000000001</v>
      </c>
      <c r="E58" s="4">
        <v>17.868338999999999</v>
      </c>
      <c r="F58" s="4">
        <v>20.376176000000001</v>
      </c>
      <c r="G58" s="4">
        <v>22.570533000000001</v>
      </c>
      <c r="H58" s="4">
        <v>15.673980999999999</v>
      </c>
      <c r="I58" s="4">
        <v>17.554859</v>
      </c>
      <c r="J58" s="4">
        <v>19.122257000000001</v>
      </c>
      <c r="K58" s="4">
        <v>21.003135</v>
      </c>
    </row>
    <row r="59" spans="1:11">
      <c r="A59" s="3">
        <v>6</v>
      </c>
      <c r="B59" s="4">
        <v>40</v>
      </c>
      <c r="C59" s="4">
        <v>35.736677</v>
      </c>
      <c r="D59" s="4">
        <v>31.347961999999999</v>
      </c>
      <c r="E59" s="4">
        <v>31.034483000000002</v>
      </c>
      <c r="F59" s="4">
        <v>25.391850000000002</v>
      </c>
      <c r="G59" s="4">
        <v>26.332287999999998</v>
      </c>
      <c r="H59" s="4">
        <v>23.510971999999999</v>
      </c>
      <c r="I59" s="4">
        <v>36.050156999999999</v>
      </c>
      <c r="J59" s="4">
        <v>39.498432999999999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50.470219</v>
      </c>
      <c r="E60" s="4">
        <v>50.783698999999999</v>
      </c>
      <c r="F60" s="4">
        <v>52.037618000000002</v>
      </c>
      <c r="G60" s="4">
        <v>51.097178999999997</v>
      </c>
      <c r="H60" s="4">
        <v>48.589342000000002</v>
      </c>
      <c r="I60" s="4">
        <v>38.244514000000002</v>
      </c>
      <c r="J60" s="4">
        <v>40.752350999999997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9.4043890000000001</v>
      </c>
      <c r="D63" s="4">
        <v>10.971787000000001</v>
      </c>
      <c r="E63" s="4">
        <v>11.285266</v>
      </c>
      <c r="F63" s="4">
        <v>12.225705</v>
      </c>
      <c r="G63" s="4">
        <v>12.852665</v>
      </c>
      <c r="H63" s="4">
        <v>7.8369910000000003</v>
      </c>
      <c r="I63" s="4">
        <v>10.344828</v>
      </c>
      <c r="J63" s="4">
        <v>8.7774289999999997</v>
      </c>
      <c r="K63" s="4">
        <v>7.2100309999999999</v>
      </c>
    </row>
    <row r="64" spans="1:11">
      <c r="A64" s="3">
        <v>1</v>
      </c>
      <c r="B64" s="4">
        <v>2</v>
      </c>
      <c r="C64" s="4">
        <v>8.4639500000000005</v>
      </c>
      <c r="D64" s="4">
        <v>10.344828</v>
      </c>
      <c r="E64" s="4">
        <v>11.598746</v>
      </c>
      <c r="F64" s="4">
        <v>9.4043890000000001</v>
      </c>
      <c r="G64" s="4">
        <v>7.5235110000000001</v>
      </c>
      <c r="H64" s="4">
        <v>7.5235110000000001</v>
      </c>
      <c r="I64" s="4">
        <v>8.7774289999999997</v>
      </c>
      <c r="J64" s="4">
        <v>8.1504700000000003</v>
      </c>
      <c r="K64" s="4">
        <v>6.5830719999999996</v>
      </c>
    </row>
    <row r="65" spans="1:11">
      <c r="A65" s="3">
        <v>2</v>
      </c>
      <c r="B65" s="4">
        <v>5</v>
      </c>
      <c r="C65" s="4">
        <v>10.658307000000001</v>
      </c>
      <c r="D65" s="4">
        <v>13.166143999999999</v>
      </c>
      <c r="E65" s="4">
        <v>13.166143999999999</v>
      </c>
      <c r="F65" s="4">
        <v>13.793103</v>
      </c>
      <c r="G65" s="4">
        <v>13.479623999999999</v>
      </c>
      <c r="H65" s="4">
        <v>8.1504700000000003</v>
      </c>
      <c r="I65" s="4">
        <v>8.4639500000000005</v>
      </c>
      <c r="J65" s="4">
        <v>10.658307000000001</v>
      </c>
      <c r="K65" s="4">
        <v>8.4639500000000005</v>
      </c>
    </row>
    <row r="66" spans="1:11">
      <c r="A66" s="3">
        <v>3</v>
      </c>
      <c r="B66" s="4">
        <v>10</v>
      </c>
      <c r="C66" s="4">
        <v>10.971787000000001</v>
      </c>
      <c r="D66" s="4">
        <v>11.598746</v>
      </c>
      <c r="E66" s="4">
        <v>11.598746</v>
      </c>
      <c r="F66" s="4">
        <v>13.166143999999999</v>
      </c>
      <c r="G66" s="4">
        <v>12.539185</v>
      </c>
      <c r="H66" s="4">
        <v>10.971787000000001</v>
      </c>
      <c r="I66" s="4">
        <v>10.658307000000001</v>
      </c>
      <c r="J66" s="4">
        <v>9.7178679999999993</v>
      </c>
      <c r="K66" s="4">
        <v>9.0909089999999999</v>
      </c>
    </row>
    <row r="67" spans="1:11">
      <c r="A67" s="3">
        <v>4</v>
      </c>
      <c r="B67" s="4">
        <v>20</v>
      </c>
      <c r="C67" s="4">
        <v>16.614419999999999</v>
      </c>
      <c r="D67" s="4">
        <v>16.300940000000001</v>
      </c>
      <c r="E67" s="4">
        <v>15.987461</v>
      </c>
      <c r="F67" s="4">
        <v>16.300940000000001</v>
      </c>
      <c r="G67" s="4">
        <v>15.360502</v>
      </c>
      <c r="H67" s="4">
        <v>14.106583000000001</v>
      </c>
      <c r="I67" s="4">
        <v>18.495297999999998</v>
      </c>
      <c r="J67" s="4">
        <v>21.630094</v>
      </c>
      <c r="K67" s="4">
        <v>15.047022</v>
      </c>
    </row>
    <row r="68" spans="1:11">
      <c r="A68" s="3">
        <v>5</v>
      </c>
      <c r="B68" s="4">
        <v>30</v>
      </c>
      <c r="C68" s="4">
        <v>19.435737</v>
      </c>
      <c r="D68" s="4">
        <v>19.749216000000001</v>
      </c>
      <c r="E68" s="4">
        <v>18.495297999999998</v>
      </c>
      <c r="F68" s="4">
        <v>20.689654999999998</v>
      </c>
      <c r="G68" s="4">
        <v>18.808776999999999</v>
      </c>
      <c r="H68" s="4">
        <v>19.122257000000001</v>
      </c>
      <c r="I68" s="4">
        <v>22.257052999999999</v>
      </c>
      <c r="J68" s="4">
        <v>19.122257000000001</v>
      </c>
      <c r="K68" s="4">
        <v>20.689654999999998</v>
      </c>
    </row>
    <row r="69" spans="1:11">
      <c r="A69" s="3">
        <v>6</v>
      </c>
      <c r="B69" s="4">
        <v>40</v>
      </c>
      <c r="C69" s="4">
        <v>32.915360999999997</v>
      </c>
      <c r="D69" s="4">
        <v>30.721003</v>
      </c>
      <c r="E69" s="4">
        <v>30.721003</v>
      </c>
      <c r="F69" s="4">
        <v>32.288401</v>
      </c>
      <c r="G69" s="4">
        <v>29.780563999999998</v>
      </c>
      <c r="H69" s="4">
        <v>30.721003</v>
      </c>
      <c r="I69" s="4">
        <v>43.573667999999998</v>
      </c>
      <c r="J69" s="4">
        <v>34.169279000000003</v>
      </c>
      <c r="K69" s="4">
        <v>31.974921999999999</v>
      </c>
    </row>
    <row r="70" spans="1:11">
      <c r="A70" s="3">
        <v>7</v>
      </c>
      <c r="B70" s="4">
        <v>50</v>
      </c>
      <c r="C70" s="4">
        <v>41.065831000000003</v>
      </c>
      <c r="D70" s="4">
        <v>46.394984000000001</v>
      </c>
      <c r="E70" s="4">
        <v>49.216301000000001</v>
      </c>
      <c r="F70" s="4">
        <v>47.335422999999999</v>
      </c>
      <c r="G70" s="4">
        <v>49.216301000000001</v>
      </c>
      <c r="H70" s="4">
        <v>32.915360999999997</v>
      </c>
      <c r="I70" s="4">
        <v>43.260187999999999</v>
      </c>
      <c r="J70" s="4">
        <v>36.990595999999996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14.733542</v>
      </c>
      <c r="D73" s="4">
        <v>16.927900000000001</v>
      </c>
      <c r="E73" s="4">
        <v>16.927900000000001</v>
      </c>
      <c r="F73" s="4">
        <v>16.300940000000001</v>
      </c>
      <c r="G73" s="4">
        <v>15.360502</v>
      </c>
      <c r="H73" s="4">
        <v>17.241378999999998</v>
      </c>
      <c r="I73" s="4">
        <v>13.479623999999999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15.673980999999999</v>
      </c>
      <c r="D74" s="4">
        <v>16.927900000000001</v>
      </c>
      <c r="E74" s="4">
        <v>18.495297999999998</v>
      </c>
      <c r="F74" s="4">
        <v>18.181818</v>
      </c>
      <c r="G74" s="4">
        <v>18.181818</v>
      </c>
      <c r="H74" s="4">
        <v>16.614419999999999</v>
      </c>
      <c r="I74" s="4">
        <v>14.106583000000001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16.927900000000001</v>
      </c>
      <c r="D75" s="4">
        <v>18.808776999999999</v>
      </c>
      <c r="E75" s="4">
        <v>17.241378999999998</v>
      </c>
      <c r="F75" s="4">
        <v>14.733542</v>
      </c>
      <c r="G75" s="4">
        <v>16.927900000000001</v>
      </c>
      <c r="H75" s="4">
        <v>14.420063000000001</v>
      </c>
      <c r="I75" s="4">
        <v>18.495297999999998</v>
      </c>
      <c r="J75" s="4">
        <v>17.554859</v>
      </c>
      <c r="K75" s="4">
        <v>13.793103</v>
      </c>
    </row>
    <row r="76" spans="1:11">
      <c r="A76" s="3">
        <v>3</v>
      </c>
      <c r="B76" s="4">
        <v>10</v>
      </c>
      <c r="C76" s="4">
        <v>15.987461</v>
      </c>
      <c r="D76" s="4">
        <v>16.614419999999999</v>
      </c>
      <c r="E76" s="4">
        <v>17.554859</v>
      </c>
      <c r="F76" s="4">
        <v>18.495297999999998</v>
      </c>
      <c r="G76" s="4">
        <v>16.927900000000001</v>
      </c>
      <c r="H76" s="4">
        <v>15.360502</v>
      </c>
      <c r="I76" s="4">
        <v>15.673980999999999</v>
      </c>
      <c r="J76" s="4">
        <v>16.300940000000001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19.435737</v>
      </c>
      <c r="E77" s="4">
        <v>18.495297999999998</v>
      </c>
      <c r="F77" s="4">
        <v>19.749216000000001</v>
      </c>
      <c r="G77" s="4">
        <v>19.122257000000001</v>
      </c>
      <c r="H77" s="4">
        <v>18.181818</v>
      </c>
      <c r="I77" s="4">
        <v>17.868338999999999</v>
      </c>
      <c r="J77" s="4">
        <v>20.689654999999998</v>
      </c>
      <c r="K77" s="4">
        <v>19.122257000000001</v>
      </c>
    </row>
    <row r="78" spans="1:11">
      <c r="A78" s="3">
        <v>5</v>
      </c>
      <c r="B78" s="4">
        <v>30</v>
      </c>
      <c r="C78" s="4">
        <v>22.884012999999999</v>
      </c>
      <c r="D78" s="4">
        <v>23.197492</v>
      </c>
      <c r="E78" s="4">
        <v>24.137930999999998</v>
      </c>
      <c r="F78" s="4">
        <v>23.510971999999999</v>
      </c>
      <c r="G78" s="4">
        <v>23.510971999999999</v>
      </c>
      <c r="H78" s="4">
        <v>28.526646</v>
      </c>
      <c r="I78" s="4">
        <v>18.808776999999999</v>
      </c>
      <c r="J78" s="4">
        <v>21.316614000000001</v>
      </c>
      <c r="K78" s="4">
        <v>23.197492</v>
      </c>
    </row>
    <row r="79" spans="1:11">
      <c r="A79" s="3">
        <v>6</v>
      </c>
      <c r="B79" s="4">
        <v>40</v>
      </c>
      <c r="C79" s="4">
        <v>38.244514000000002</v>
      </c>
      <c r="D79" s="4">
        <v>40.752350999999997</v>
      </c>
      <c r="E79" s="4">
        <v>37.617555000000003</v>
      </c>
      <c r="F79" s="4">
        <v>32.601880999999999</v>
      </c>
      <c r="G79" s="4">
        <v>35.109718000000001</v>
      </c>
      <c r="H79" s="4">
        <v>35.423197000000002</v>
      </c>
      <c r="I79" s="4">
        <v>46.081505</v>
      </c>
      <c r="J79" s="4">
        <v>43.573667999999998</v>
      </c>
      <c r="K79" s="4">
        <v>37.617555000000003</v>
      </c>
    </row>
    <row r="80" spans="1:11">
      <c r="A80" s="3">
        <v>7</v>
      </c>
      <c r="B80" s="4">
        <v>50</v>
      </c>
      <c r="C80" s="4">
        <v>49.216301000000001</v>
      </c>
      <c r="D80" s="4">
        <v>47.648902999999997</v>
      </c>
      <c r="E80" s="4">
        <v>47.335422999999999</v>
      </c>
      <c r="F80" s="4">
        <v>50.156739999999999</v>
      </c>
      <c r="G80" s="4">
        <v>50.783698999999999</v>
      </c>
      <c r="H80" s="4">
        <v>53.291536000000001</v>
      </c>
      <c r="I80" s="4">
        <v>56.426332000000002</v>
      </c>
      <c r="J80" s="4">
        <v>59.561129000000001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19.122257000000001</v>
      </c>
      <c r="D83" s="4">
        <v>23.197492</v>
      </c>
      <c r="E83" s="4">
        <v>23.197492</v>
      </c>
      <c r="F83" s="4">
        <v>22.257052999999999</v>
      </c>
      <c r="G83" s="4">
        <v>22.257052999999999</v>
      </c>
      <c r="H83" s="4">
        <v>19.749216000000001</v>
      </c>
      <c r="I83" s="4">
        <v>14.733542</v>
      </c>
      <c r="J83" s="4">
        <v>15.047022</v>
      </c>
      <c r="K83" s="4">
        <v>15.360502</v>
      </c>
    </row>
    <row r="84" spans="1:11">
      <c r="A84" s="3">
        <v>1</v>
      </c>
      <c r="B84" s="4">
        <v>2</v>
      </c>
      <c r="C84" s="4">
        <v>16.927900000000001</v>
      </c>
      <c r="D84" s="4">
        <v>20.062695999999999</v>
      </c>
      <c r="E84" s="4">
        <v>21.003135</v>
      </c>
      <c r="F84" s="4">
        <v>18.808776999999999</v>
      </c>
      <c r="G84" s="4">
        <v>19.749216000000001</v>
      </c>
      <c r="H84" s="4">
        <v>15.673980999999999</v>
      </c>
      <c r="I84" s="4">
        <v>15.987461</v>
      </c>
      <c r="J84" s="4">
        <v>15.987461</v>
      </c>
      <c r="K84" s="4">
        <v>14.106583000000001</v>
      </c>
    </row>
    <row r="85" spans="1:11">
      <c r="A85" s="3">
        <v>2</v>
      </c>
      <c r="B85" s="4">
        <v>5</v>
      </c>
      <c r="C85" s="4">
        <v>17.868338999999999</v>
      </c>
      <c r="D85" s="4">
        <v>21.316614000000001</v>
      </c>
      <c r="E85" s="4">
        <v>21.003135</v>
      </c>
      <c r="F85" s="4">
        <v>18.495297999999998</v>
      </c>
      <c r="G85" s="4">
        <v>18.181818</v>
      </c>
      <c r="H85" s="4">
        <v>17.868338999999999</v>
      </c>
      <c r="I85" s="4">
        <v>17.868338999999999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17.554859</v>
      </c>
      <c r="D86" s="4">
        <v>22.884012999999999</v>
      </c>
      <c r="E86" s="4">
        <v>23.510971999999999</v>
      </c>
      <c r="F86" s="4">
        <v>18.495297999999998</v>
      </c>
      <c r="G86" s="4">
        <v>16.614419999999999</v>
      </c>
      <c r="H86" s="4">
        <v>13.479623999999999</v>
      </c>
      <c r="I86" s="4">
        <v>15.047022</v>
      </c>
      <c r="J86" s="4">
        <v>17.241378999999998</v>
      </c>
      <c r="K86" s="4">
        <v>14.733542</v>
      </c>
    </row>
    <row r="87" spans="1:11">
      <c r="A87" s="3">
        <v>4</v>
      </c>
      <c r="B87" s="4">
        <v>20</v>
      </c>
      <c r="C87" s="4">
        <v>19.122257000000001</v>
      </c>
      <c r="D87" s="4">
        <v>19.122257000000001</v>
      </c>
      <c r="E87" s="4">
        <v>19.435737</v>
      </c>
      <c r="F87" s="4">
        <v>22.257052999999999</v>
      </c>
      <c r="G87" s="4">
        <v>20.689654999999998</v>
      </c>
      <c r="H87" s="4">
        <v>16.614419999999999</v>
      </c>
      <c r="I87" s="4">
        <v>20.062695999999999</v>
      </c>
      <c r="J87" s="4">
        <v>22.884012999999999</v>
      </c>
      <c r="K87" s="4">
        <v>19.435737</v>
      </c>
    </row>
    <row r="88" spans="1:11">
      <c r="A88" s="3">
        <v>5</v>
      </c>
      <c r="B88" s="4">
        <v>30</v>
      </c>
      <c r="C88" s="4">
        <v>26.959247999999999</v>
      </c>
      <c r="D88" s="4">
        <v>26.645768</v>
      </c>
      <c r="E88" s="4">
        <v>26.645768</v>
      </c>
      <c r="F88" s="4">
        <v>25.705328999999999</v>
      </c>
      <c r="G88" s="4">
        <v>25.391850000000002</v>
      </c>
      <c r="H88" s="4">
        <v>24.137930999999998</v>
      </c>
      <c r="I88" s="4">
        <v>29.780563999999998</v>
      </c>
      <c r="J88" s="4">
        <v>31.347961999999999</v>
      </c>
      <c r="K88" s="4">
        <v>25.391850000000002</v>
      </c>
    </row>
    <row r="89" spans="1:11">
      <c r="A89" s="3">
        <v>6</v>
      </c>
      <c r="B89" s="4">
        <v>40</v>
      </c>
      <c r="C89" s="4">
        <v>41.065831000000003</v>
      </c>
      <c r="D89" s="4">
        <v>36.363636</v>
      </c>
      <c r="E89" s="4">
        <v>37.304074999999997</v>
      </c>
      <c r="F89" s="4">
        <v>38.871473000000002</v>
      </c>
      <c r="G89" s="4">
        <v>39.811912</v>
      </c>
      <c r="H89" s="4">
        <v>36.363636</v>
      </c>
      <c r="I89" s="4">
        <v>41.692790000000002</v>
      </c>
      <c r="J89" s="4">
        <v>41.379309999999997</v>
      </c>
      <c r="K89" s="4">
        <v>38.244514000000002</v>
      </c>
    </row>
    <row r="90" spans="1:11">
      <c r="A90" s="3">
        <v>7</v>
      </c>
      <c r="B90" s="4">
        <v>50</v>
      </c>
      <c r="C90" s="4">
        <v>59.247649000000003</v>
      </c>
      <c r="D90" s="4">
        <v>60.188088</v>
      </c>
      <c r="E90" s="4">
        <v>57.993729999999999</v>
      </c>
      <c r="F90" s="4">
        <v>60.188088</v>
      </c>
      <c r="G90" s="4">
        <v>60.188088</v>
      </c>
      <c r="H90" s="4">
        <v>57.680250999999998</v>
      </c>
      <c r="I90" s="4">
        <v>53.291536000000001</v>
      </c>
      <c r="J90" s="4">
        <v>56.739812000000001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11.285266</v>
      </c>
      <c r="D93" s="4">
        <v>14.106583000000001</v>
      </c>
      <c r="E93" s="4">
        <v>14.106583000000001</v>
      </c>
      <c r="F93" s="4">
        <v>14.733542</v>
      </c>
      <c r="G93" s="4">
        <v>13.166143999999999</v>
      </c>
      <c r="H93" s="4">
        <v>11.912226</v>
      </c>
      <c r="I93" s="4">
        <v>12.539185</v>
      </c>
      <c r="J93" s="4">
        <v>10.658307000000001</v>
      </c>
      <c r="K93" s="4">
        <v>9.7178679999999993</v>
      </c>
    </row>
    <row r="94" spans="1:11">
      <c r="A94" s="3">
        <v>1</v>
      </c>
      <c r="B94" s="4">
        <v>2</v>
      </c>
      <c r="C94" s="4">
        <v>10.971787000000001</v>
      </c>
      <c r="D94" s="4">
        <v>13.793103</v>
      </c>
      <c r="E94" s="4">
        <v>13.793103</v>
      </c>
      <c r="F94" s="4">
        <v>13.479623999999999</v>
      </c>
      <c r="G94" s="4">
        <v>13.793103</v>
      </c>
      <c r="H94" s="4">
        <v>10.971787000000001</v>
      </c>
      <c r="I94" s="4">
        <v>13.479623999999999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10.658307000000001</v>
      </c>
      <c r="D95" s="4">
        <v>15.673980999999999</v>
      </c>
      <c r="E95" s="4">
        <v>15.673980999999999</v>
      </c>
      <c r="F95" s="4">
        <v>13.479623999999999</v>
      </c>
      <c r="G95" s="4">
        <v>13.793103</v>
      </c>
      <c r="H95" s="4">
        <v>12.539185</v>
      </c>
      <c r="I95" s="4">
        <v>10.658307000000001</v>
      </c>
      <c r="J95" s="4">
        <v>14.106583000000001</v>
      </c>
      <c r="K95" s="4">
        <v>10.031347999999999</v>
      </c>
    </row>
    <row r="96" spans="1:11">
      <c r="A96" s="3">
        <v>3</v>
      </c>
      <c r="B96" s="4">
        <v>10</v>
      </c>
      <c r="C96" s="4">
        <v>14.420063000000001</v>
      </c>
      <c r="D96" s="4">
        <v>16.614419999999999</v>
      </c>
      <c r="E96" s="4">
        <v>16.614419999999999</v>
      </c>
      <c r="F96" s="4">
        <v>16.300940000000001</v>
      </c>
      <c r="G96" s="4">
        <v>16.300940000000001</v>
      </c>
      <c r="H96" s="4">
        <v>12.225705</v>
      </c>
      <c r="I96" s="4">
        <v>13.479623999999999</v>
      </c>
      <c r="J96" s="4">
        <v>14.420063000000001</v>
      </c>
      <c r="K96" s="4">
        <v>15.360502</v>
      </c>
    </row>
    <row r="97" spans="1:11">
      <c r="A97" s="3">
        <v>4</v>
      </c>
      <c r="B97" s="4">
        <v>20</v>
      </c>
      <c r="C97" s="4">
        <v>21.630094</v>
      </c>
      <c r="D97" s="4">
        <v>22.257052999999999</v>
      </c>
      <c r="E97" s="4">
        <v>22.257052999999999</v>
      </c>
      <c r="F97" s="4">
        <v>22.570533000000001</v>
      </c>
      <c r="G97" s="4">
        <v>22.570533000000001</v>
      </c>
      <c r="H97" s="4">
        <v>15.987461</v>
      </c>
      <c r="I97" s="4">
        <v>31.347961999999999</v>
      </c>
      <c r="J97" s="4">
        <v>19.749216000000001</v>
      </c>
      <c r="K97" s="4">
        <v>20.689654999999998</v>
      </c>
    </row>
    <row r="98" spans="1:11">
      <c r="A98" s="3">
        <v>5</v>
      </c>
      <c r="B98" s="4">
        <v>30</v>
      </c>
      <c r="C98" s="4">
        <v>22.884012999999999</v>
      </c>
      <c r="D98" s="4">
        <v>23.510971999999999</v>
      </c>
      <c r="E98" s="4">
        <v>22.884012999999999</v>
      </c>
      <c r="F98" s="4">
        <v>21.316614000000001</v>
      </c>
      <c r="G98" s="4">
        <v>21.316614000000001</v>
      </c>
      <c r="H98" s="4">
        <v>17.554859</v>
      </c>
      <c r="I98" s="4">
        <v>36.677115999999998</v>
      </c>
      <c r="J98" s="4">
        <v>24.764890000000001</v>
      </c>
      <c r="K98" s="4">
        <v>22.884012999999999</v>
      </c>
    </row>
    <row r="99" spans="1:11">
      <c r="A99" s="3">
        <v>6</v>
      </c>
      <c r="B99" s="4">
        <v>40</v>
      </c>
      <c r="C99" s="4">
        <v>36.990595999999996</v>
      </c>
      <c r="D99" s="4">
        <v>35.736677</v>
      </c>
      <c r="E99" s="4">
        <v>35.736677</v>
      </c>
      <c r="F99" s="4">
        <v>38.871473000000002</v>
      </c>
      <c r="G99" s="4">
        <v>32.915360999999997</v>
      </c>
      <c r="H99" s="4">
        <v>35.109718000000001</v>
      </c>
      <c r="I99" s="4">
        <v>33.855798999999998</v>
      </c>
      <c r="J99" s="4">
        <v>46.394984000000001</v>
      </c>
      <c r="K99" s="4">
        <v>37.931033999999997</v>
      </c>
    </row>
    <row r="100" spans="1:11">
      <c r="A100" s="3">
        <v>7</v>
      </c>
      <c r="B100" s="4">
        <v>50</v>
      </c>
      <c r="C100" s="4">
        <v>51.724138000000004</v>
      </c>
      <c r="D100" s="4">
        <v>41.379309999999997</v>
      </c>
      <c r="E100" s="4">
        <v>41.065831000000003</v>
      </c>
      <c r="F100" s="4">
        <v>45.141066000000002</v>
      </c>
      <c r="G100" s="4">
        <v>42.006270000000001</v>
      </c>
      <c r="H100" s="4">
        <v>41.065831000000003</v>
      </c>
      <c r="I100" s="4">
        <v>38.244514000000002</v>
      </c>
      <c r="J100" s="4">
        <v>38.244514000000002</v>
      </c>
      <c r="K100" s="4">
        <v>49.529781</v>
      </c>
    </row>
  </sheetData>
  <conditionalFormatting sqref="M3:T10">
    <cfRule type="cellIs" dxfId="32" priority="13" operator="lessThan">
      <formula>$U3</formula>
    </cfRule>
  </conditionalFormatting>
  <conditionalFormatting sqref="M3:T10">
    <cfRule type="cellIs" dxfId="31" priority="12" operator="lessThan">
      <formula>$U3</formula>
    </cfRule>
  </conditionalFormatting>
  <conditionalFormatting sqref="M3:T3">
    <cfRule type="top10" dxfId="30" priority="10" bottom="1" rank="1"/>
    <cfRule type="expression" priority="11">
      <formula>"min"</formula>
    </cfRule>
  </conditionalFormatting>
  <conditionalFormatting sqref="M4:T10">
    <cfRule type="top10" dxfId="29" priority="9" bottom="1" rank="1"/>
  </conditionalFormatting>
  <conditionalFormatting sqref="M5:T5">
    <cfRule type="top10" dxfId="28" priority="8" bottom="1" rank="1"/>
  </conditionalFormatting>
  <conditionalFormatting sqref="M6:T6">
    <cfRule type="top10" dxfId="27" priority="7" bottom="1" rank="1"/>
  </conditionalFormatting>
  <conditionalFormatting sqref="M7:T7">
    <cfRule type="top10" dxfId="26" priority="6" bottom="1" rank="1"/>
  </conditionalFormatting>
  <conditionalFormatting sqref="M8:T8">
    <cfRule type="top10" dxfId="25" priority="5" bottom="1" rank="1"/>
  </conditionalFormatting>
  <conditionalFormatting sqref="M9:T9">
    <cfRule type="top10" dxfId="24" priority="4" bottom="1" rank="1"/>
  </conditionalFormatting>
  <conditionalFormatting sqref="M10:T10">
    <cfRule type="top10" dxfId="23" priority="3" bottom="1" rank="1"/>
  </conditionalFormatting>
  <conditionalFormatting sqref="W12:AD12">
    <cfRule type="top10" dxfId="22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38B1-1E37-4D0B-9B15-37FBBE2F12F9}">
  <dimension ref="B1:L23"/>
  <sheetViews>
    <sheetView showGridLines="0" topLeftCell="A2" workbookViewId="0">
      <selection activeCell="J21" sqref="J21"/>
    </sheetView>
  </sheetViews>
  <sheetFormatPr defaultColWidth="8.77734375" defaultRowHeight="14.4"/>
  <cols>
    <col min="1" max="3" width="8.77734375" style="48"/>
    <col min="4" max="4" width="30" style="48" customWidth="1"/>
    <col min="5" max="5" width="26" style="48" bestFit="1" customWidth="1"/>
    <col min="6" max="6" width="13.77734375" style="48" customWidth="1"/>
    <col min="7" max="9" width="8.77734375" style="48"/>
    <col min="10" max="10" width="27" style="48" customWidth="1"/>
    <col min="11" max="11" width="26" style="48" bestFit="1" customWidth="1"/>
    <col min="12" max="12" width="13" style="48" customWidth="1"/>
    <col min="13" max="16384" width="8.77734375" style="48"/>
  </cols>
  <sheetData>
    <row r="1" spans="2:12" ht="15" thickBot="1"/>
    <row r="2" spans="2:12" ht="15" thickBot="1">
      <c r="B2" s="49"/>
      <c r="C2" s="49"/>
      <c r="D2" s="122" t="s">
        <v>43</v>
      </c>
      <c r="E2" s="123"/>
      <c r="F2" s="50"/>
      <c r="J2" s="122" t="s">
        <v>44</v>
      </c>
      <c r="K2" s="123"/>
    </row>
    <row r="3" spans="2:12" ht="14.55" customHeight="1">
      <c r="D3" s="124" t="s">
        <v>45</v>
      </c>
      <c r="E3" s="125"/>
      <c r="F3" s="51"/>
      <c r="J3" s="124" t="s">
        <v>45</v>
      </c>
      <c r="K3" s="125"/>
    </row>
    <row r="4" spans="2:12" ht="15" thickBot="1">
      <c r="D4" s="52" t="s">
        <v>55</v>
      </c>
      <c r="E4" s="53" t="s">
        <v>56</v>
      </c>
      <c r="F4" s="54"/>
      <c r="J4" s="52" t="s">
        <v>55</v>
      </c>
      <c r="K4" s="53" t="s">
        <v>56</v>
      </c>
    </row>
    <row r="5" spans="2:12" ht="14.55" customHeight="1">
      <c r="B5" s="118" t="b">
        <v>1</v>
      </c>
      <c r="C5" s="55" t="s">
        <v>55</v>
      </c>
      <c r="D5" s="56">
        <f>C14</f>
        <v>122.7</v>
      </c>
      <c r="E5" s="57">
        <f>D14</f>
        <v>34.4</v>
      </c>
      <c r="F5" s="120" t="s">
        <v>61</v>
      </c>
      <c r="H5" s="118" t="b">
        <v>1</v>
      </c>
      <c r="I5" s="55" t="s">
        <v>55</v>
      </c>
      <c r="J5" s="56">
        <f>C20</f>
        <v>122.2</v>
      </c>
      <c r="K5" s="57">
        <f>D20</f>
        <v>34.9</v>
      </c>
      <c r="L5" s="120" t="s">
        <v>62</v>
      </c>
    </row>
    <row r="6" spans="2:12" ht="15" thickBot="1">
      <c r="B6" s="119"/>
      <c r="C6" s="58" t="s">
        <v>56</v>
      </c>
      <c r="D6" s="56">
        <f>C15</f>
        <v>37</v>
      </c>
      <c r="E6" s="57">
        <f>D15</f>
        <v>124.9</v>
      </c>
      <c r="F6" s="121"/>
      <c r="H6" s="119"/>
      <c r="I6" s="58" t="s">
        <v>56</v>
      </c>
      <c r="J6" s="56">
        <f>C21</f>
        <v>41.1</v>
      </c>
      <c r="K6" s="57">
        <f>D21</f>
        <v>120.8</v>
      </c>
      <c r="L6" s="121"/>
    </row>
    <row r="7" spans="2:12" ht="28.8">
      <c r="D7" s="73" t="s">
        <v>68</v>
      </c>
      <c r="E7" s="74" t="s">
        <v>63</v>
      </c>
      <c r="F7" s="61"/>
      <c r="J7" s="59" t="s">
        <v>64</v>
      </c>
      <c r="K7" s="60" t="s">
        <v>65</v>
      </c>
    </row>
    <row r="8" spans="2:12" ht="43.8" thickBot="1">
      <c r="D8" s="75" t="s">
        <v>69</v>
      </c>
      <c r="E8" s="63" t="s">
        <v>66</v>
      </c>
      <c r="F8" s="64"/>
      <c r="J8" s="62" t="s">
        <v>67</v>
      </c>
      <c r="K8" s="63" t="s">
        <v>81</v>
      </c>
    </row>
    <row r="10" spans="2:12">
      <c r="G10" s="48" t="s">
        <v>57</v>
      </c>
      <c r="H10" s="48" t="s">
        <v>58</v>
      </c>
    </row>
    <row r="11" spans="2:12">
      <c r="G11" s="48" t="s">
        <v>59</v>
      </c>
      <c r="H11" s="48" t="s">
        <v>60</v>
      </c>
    </row>
    <row r="12" spans="2:12" ht="15" thickBot="1">
      <c r="K12" s="48">
        <f>(J17-I17)/J17</f>
        <v>6.0526315789474178E-2</v>
      </c>
      <c r="L12" s="48">
        <f>K12*100</f>
        <v>6.0526315789474179</v>
      </c>
    </row>
    <row r="13" spans="2:12">
      <c r="C13" s="48">
        <v>0</v>
      </c>
      <c r="D13" s="48">
        <v>1</v>
      </c>
      <c r="E13" s="65" t="s">
        <v>46</v>
      </c>
      <c r="F13" s="66">
        <f>E6/(E6+D6)</f>
        <v>0.77146386658431132</v>
      </c>
      <c r="G13" s="48" t="s">
        <v>47</v>
      </c>
    </row>
    <row r="14" spans="2:12" ht="15" thickBot="1">
      <c r="B14" s="48">
        <v>0</v>
      </c>
      <c r="C14" s="48">
        <v>122.7</v>
      </c>
      <c r="D14" s="48">
        <v>34.4</v>
      </c>
      <c r="E14" s="56" t="s">
        <v>48</v>
      </c>
      <c r="F14" s="57">
        <f>E5/(E5+D5)</f>
        <v>0.218968809675366</v>
      </c>
      <c r="G14" s="48" t="s">
        <v>49</v>
      </c>
    </row>
    <row r="15" spans="2:12">
      <c r="B15" s="48">
        <v>1</v>
      </c>
      <c r="C15" s="48">
        <v>37</v>
      </c>
      <c r="D15" s="48">
        <v>124.9</v>
      </c>
      <c r="E15" s="56" t="s">
        <v>50</v>
      </c>
      <c r="F15" s="57">
        <f>D5/(D5+E5)</f>
        <v>0.78103119032463408</v>
      </c>
      <c r="G15" s="48" t="s">
        <v>51</v>
      </c>
      <c r="I15" s="67" t="s">
        <v>52</v>
      </c>
      <c r="J15" s="68"/>
    </row>
    <row r="16" spans="2:12" ht="15" thickBot="1">
      <c r="B16" s="48">
        <v>2</v>
      </c>
      <c r="C16" s="48">
        <v>0.77146400000000004</v>
      </c>
      <c r="D16" s="48">
        <v>0.22853599999999999</v>
      </c>
      <c r="E16" s="69" t="s">
        <v>53</v>
      </c>
      <c r="F16" s="70">
        <f>D6/(D6+E6)</f>
        <v>0.22853613341568868</v>
      </c>
      <c r="G16" s="48" t="s">
        <v>54</v>
      </c>
      <c r="I16" s="71">
        <f>(D5+E6)/(D5+E5+E6+D6)</f>
        <v>0.77617554858934179</v>
      </c>
      <c r="J16" s="72">
        <f>(J5+K6)/SUM(J5:K6)</f>
        <v>0.76175548589341691</v>
      </c>
    </row>
    <row r="17" spans="2:10">
      <c r="B17" s="48">
        <v>3</v>
      </c>
      <c r="C17" s="48">
        <v>0.78103100000000003</v>
      </c>
      <c r="D17" s="48">
        <v>0.218969</v>
      </c>
      <c r="I17" s="48">
        <f>1-I16</f>
        <v>0.22382445141065821</v>
      </c>
      <c r="J17" s="48">
        <f>1-J16</f>
        <v>0.23824451410658309</v>
      </c>
    </row>
    <row r="18" spans="2:10" ht="15" thickBot="1"/>
    <row r="19" spans="2:10">
      <c r="C19" s="48">
        <v>0</v>
      </c>
      <c r="D19" s="48">
        <v>1</v>
      </c>
      <c r="E19" s="65" t="s">
        <v>46</v>
      </c>
      <c r="F19" s="66">
        <f>K6/(J6+K6)</f>
        <v>0.74613959234095117</v>
      </c>
      <c r="G19" s="48" t="s">
        <v>47</v>
      </c>
    </row>
    <row r="20" spans="2:10">
      <c r="B20" s="48">
        <v>0</v>
      </c>
      <c r="C20" s="48">
        <v>122.2</v>
      </c>
      <c r="D20" s="48">
        <v>34.9</v>
      </c>
      <c r="E20" s="56" t="s">
        <v>48</v>
      </c>
      <c r="F20" s="57">
        <f>K5/(K5+J5)</f>
        <v>0.22215149586250796</v>
      </c>
      <c r="G20" s="48" t="s">
        <v>49</v>
      </c>
    </row>
    <row r="21" spans="2:10">
      <c r="B21" s="48">
        <v>1</v>
      </c>
      <c r="C21" s="48">
        <v>41.1</v>
      </c>
      <c r="D21" s="48">
        <v>120.8</v>
      </c>
      <c r="E21" s="56" t="s">
        <v>50</v>
      </c>
      <c r="F21" s="57">
        <f>J5/(J5+K5)</f>
        <v>0.77784850413749207</v>
      </c>
      <c r="G21" s="48" t="s">
        <v>51</v>
      </c>
    </row>
    <row r="22" spans="2:10" ht="15" thickBot="1">
      <c r="B22" s="48">
        <v>2</v>
      </c>
      <c r="C22" s="48">
        <v>0.74614000000000003</v>
      </c>
      <c r="D22" s="48">
        <v>0.25385999999999997</v>
      </c>
      <c r="E22" s="69" t="s">
        <v>53</v>
      </c>
      <c r="F22" s="70">
        <f>J6/(J6+K6)</f>
        <v>0.25386040765904877</v>
      </c>
      <c r="G22" s="48" t="s">
        <v>54</v>
      </c>
    </row>
    <row r="23" spans="2:10">
      <c r="B23" s="48">
        <v>3</v>
      </c>
      <c r="C23" s="48">
        <v>0.77784900000000001</v>
      </c>
      <c r="D23" s="48">
        <v>0.22215099999999999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C275F-CA8A-49D3-BE62-370D9FDF9439}">
  <dimension ref="A1:J30"/>
  <sheetViews>
    <sheetView workbookViewId="0">
      <selection activeCell="I26" sqref="I26"/>
    </sheetView>
  </sheetViews>
  <sheetFormatPr defaultRowHeight="14.4"/>
  <sheetData>
    <row r="1" spans="1:10" ht="15" thickBot="1">
      <c r="A1" s="1" t="s">
        <v>0</v>
      </c>
      <c r="G1" s="111" t="s">
        <v>34</v>
      </c>
      <c r="H1" s="112"/>
    </row>
    <row r="2" spans="1:10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113" t="s">
        <v>35</v>
      </c>
      <c r="J2" s="114"/>
    </row>
    <row r="3" spans="1:10" ht="15" thickBot="1">
      <c r="A3" s="3">
        <v>0</v>
      </c>
      <c r="B3" s="4">
        <v>0</v>
      </c>
      <c r="C3" s="4">
        <v>21.630094</v>
      </c>
      <c r="D3" s="4">
        <v>22.257052999999999</v>
      </c>
      <c r="F3" s="19">
        <v>0</v>
      </c>
      <c r="G3" s="20">
        <f>SUM(C3,C6,C9,C12,C15,C18,C21,C24,C27,C30)/10</f>
        <v>22.946708500000003</v>
      </c>
      <c r="H3" s="20">
        <f>SUM(D3,D6,D9,D12,D15,D18,D21,D24,D27,D30)/10</f>
        <v>23.824451400000001</v>
      </c>
      <c r="I3" s="115">
        <f>(H3-G3)/H3*100</f>
        <v>3.6842103319113475</v>
      </c>
      <c r="J3" s="116"/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21.003135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22.884012999999999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25.391850000000002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24.764890000000001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22.884012999999999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23.824451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27.272727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20.062695999999999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962D-2D25-48D2-A1A3-5A7ABA50BEA0}">
  <dimension ref="B1:L23"/>
  <sheetViews>
    <sheetView workbookViewId="0">
      <selection activeCell="I17" sqref="I17"/>
    </sheetView>
  </sheetViews>
  <sheetFormatPr defaultColWidth="8.77734375" defaultRowHeight="14.4"/>
  <cols>
    <col min="1" max="3" width="8.77734375" style="48"/>
    <col min="4" max="4" width="30" style="48" customWidth="1"/>
    <col min="5" max="5" width="26" style="48" bestFit="1" customWidth="1"/>
    <col min="6" max="6" width="13.77734375" style="48" customWidth="1"/>
    <col min="7" max="9" width="8.77734375" style="48"/>
    <col min="10" max="10" width="27" style="48" customWidth="1"/>
    <col min="11" max="11" width="26" style="48" bestFit="1" customWidth="1"/>
    <col min="12" max="12" width="13" style="48" customWidth="1"/>
    <col min="13" max="16384" width="8.77734375" style="48"/>
  </cols>
  <sheetData>
    <row r="1" spans="2:12" ht="15" thickBot="1"/>
    <row r="2" spans="2:12" ht="15" thickBot="1">
      <c r="B2" s="49"/>
      <c r="C2" s="49"/>
      <c r="D2" s="122" t="s">
        <v>43</v>
      </c>
      <c r="E2" s="123"/>
      <c r="F2" s="50"/>
      <c r="J2" s="122" t="s">
        <v>44</v>
      </c>
      <c r="K2" s="123"/>
    </row>
    <row r="3" spans="2:12" ht="14.55" customHeight="1">
      <c r="D3" s="124" t="s">
        <v>45</v>
      </c>
      <c r="E3" s="125"/>
      <c r="F3" s="51"/>
      <c r="J3" s="124" t="s">
        <v>45</v>
      </c>
      <c r="K3" s="125"/>
    </row>
    <row r="4" spans="2:12" ht="15" thickBot="1">
      <c r="D4" s="52" t="s">
        <v>55</v>
      </c>
      <c r="E4" s="53" t="s">
        <v>56</v>
      </c>
      <c r="F4" s="54"/>
      <c r="J4" s="52" t="s">
        <v>55</v>
      </c>
      <c r="K4" s="53" t="s">
        <v>56</v>
      </c>
    </row>
    <row r="5" spans="2:12" ht="14.55" customHeight="1">
      <c r="B5" s="118" t="b">
        <v>1</v>
      </c>
      <c r="C5" s="55" t="s">
        <v>55</v>
      </c>
      <c r="D5" s="56">
        <f>C14</f>
        <v>123</v>
      </c>
      <c r="E5" s="57">
        <f>D14</f>
        <v>34.1</v>
      </c>
      <c r="F5" s="120" t="s">
        <v>71</v>
      </c>
      <c r="H5" s="118" t="b">
        <v>1</v>
      </c>
      <c r="I5" s="55" t="s">
        <v>55</v>
      </c>
      <c r="J5" s="56">
        <f>C20</f>
        <v>122.2</v>
      </c>
      <c r="K5" s="57">
        <f>D20</f>
        <v>34.9</v>
      </c>
      <c r="L5" s="120" t="s">
        <v>62</v>
      </c>
    </row>
    <row r="6" spans="2:12" ht="15" thickBot="1">
      <c r="B6" s="119"/>
      <c r="C6" s="58" t="s">
        <v>56</v>
      </c>
      <c r="D6" s="56">
        <f>C15</f>
        <v>40.299999999999997</v>
      </c>
      <c r="E6" s="57">
        <f>D15</f>
        <v>121.6</v>
      </c>
      <c r="F6" s="121"/>
      <c r="H6" s="119"/>
      <c r="I6" s="58" t="s">
        <v>56</v>
      </c>
      <c r="J6" s="56">
        <f>C21</f>
        <v>41.1</v>
      </c>
      <c r="K6" s="57">
        <f>D21</f>
        <v>120.8</v>
      </c>
      <c r="L6" s="121"/>
    </row>
    <row r="7" spans="2:12" ht="28.8">
      <c r="D7" s="73" t="s">
        <v>77</v>
      </c>
      <c r="E7" s="74" t="s">
        <v>79</v>
      </c>
      <c r="F7" s="61"/>
      <c r="J7" s="59" t="s">
        <v>64</v>
      </c>
      <c r="K7" s="60" t="s">
        <v>65</v>
      </c>
    </row>
    <row r="8" spans="2:12" ht="43.8" thickBot="1">
      <c r="D8" s="75" t="s">
        <v>78</v>
      </c>
      <c r="E8" s="63" t="s">
        <v>80</v>
      </c>
      <c r="F8" s="64"/>
      <c r="J8" s="62" t="s">
        <v>67</v>
      </c>
      <c r="K8" s="63" t="s">
        <v>81</v>
      </c>
    </row>
    <row r="10" spans="2:12">
      <c r="G10" s="48" t="s">
        <v>57</v>
      </c>
      <c r="H10" s="48" t="s">
        <v>58</v>
      </c>
    </row>
    <row r="11" spans="2:12">
      <c r="G11" s="48" t="s">
        <v>59</v>
      </c>
      <c r="H11" s="48" t="s">
        <v>60</v>
      </c>
    </row>
    <row r="12" spans="2:12" ht="15" thickBot="1">
      <c r="K12" s="48">
        <f>(J17-I17)/J17</f>
        <v>2.1052631578947198E-2</v>
      </c>
      <c r="L12" s="48">
        <f>K12*100</f>
        <v>2.1052631578947198</v>
      </c>
    </row>
    <row r="13" spans="2:12">
      <c r="C13" s="48">
        <v>0</v>
      </c>
      <c r="D13" s="48">
        <v>1</v>
      </c>
      <c r="E13" s="65" t="s">
        <v>46</v>
      </c>
      <c r="F13" s="66">
        <f>E6/(E6+D6)</f>
        <v>0.75108091414453371</v>
      </c>
      <c r="G13" s="48" t="s">
        <v>47</v>
      </c>
    </row>
    <row r="14" spans="2:12" ht="15" thickBot="1">
      <c r="B14" s="48">
        <v>0</v>
      </c>
      <c r="C14" s="48">
        <v>123</v>
      </c>
      <c r="D14" s="48">
        <v>34.1</v>
      </c>
      <c r="E14" s="56" t="s">
        <v>48</v>
      </c>
      <c r="F14" s="57">
        <f>E5/(E5+D5)</f>
        <v>0.21705919796308085</v>
      </c>
      <c r="G14" s="48" t="s">
        <v>49</v>
      </c>
    </row>
    <row r="15" spans="2:12">
      <c r="B15" s="48">
        <v>1</v>
      </c>
      <c r="C15" s="48">
        <v>40.299999999999997</v>
      </c>
      <c r="D15" s="48">
        <v>121.6</v>
      </c>
      <c r="E15" s="56" t="s">
        <v>50</v>
      </c>
      <c r="F15" s="57">
        <f>D5/(D5+E5)</f>
        <v>0.78294080203691918</v>
      </c>
      <c r="G15" s="48" t="s">
        <v>51</v>
      </c>
      <c r="I15" s="67" t="s">
        <v>52</v>
      </c>
      <c r="J15" s="68"/>
    </row>
    <row r="16" spans="2:12" ht="15" thickBot="1">
      <c r="B16" s="48">
        <v>2</v>
      </c>
      <c r="C16" s="48">
        <v>0.751081</v>
      </c>
      <c r="D16" s="48">
        <v>0.248919</v>
      </c>
      <c r="E16" s="69" t="s">
        <v>53</v>
      </c>
      <c r="F16" s="70">
        <f>D6/(D6+E6)</f>
        <v>0.24891908585546635</v>
      </c>
      <c r="G16" s="48" t="s">
        <v>54</v>
      </c>
      <c r="I16" s="71">
        <f>(D5+E6)/(D5+E5+E6+D6)</f>
        <v>0.76677115987460809</v>
      </c>
      <c r="J16" s="72">
        <f>(J5+K6)/SUM(J5:K6)</f>
        <v>0.76175548589341691</v>
      </c>
    </row>
    <row r="17" spans="2:10">
      <c r="B17" s="48">
        <v>3</v>
      </c>
      <c r="C17" s="48">
        <v>0.782941</v>
      </c>
      <c r="D17" s="48">
        <v>0.217059</v>
      </c>
      <c r="I17" s="48">
        <f>1-I16</f>
        <v>0.23322884012539191</v>
      </c>
      <c r="J17" s="48">
        <f>1-J16</f>
        <v>0.23824451410658309</v>
      </c>
    </row>
    <row r="18" spans="2:10" ht="15" thickBot="1"/>
    <row r="19" spans="2:10">
      <c r="C19" s="48">
        <v>0</v>
      </c>
      <c r="D19" s="48">
        <v>1</v>
      </c>
      <c r="E19" s="65" t="s">
        <v>46</v>
      </c>
      <c r="F19" s="66">
        <f>K6/(J6+K6)</f>
        <v>0.74613959234095117</v>
      </c>
      <c r="G19" s="48" t="s">
        <v>47</v>
      </c>
    </row>
    <row r="20" spans="2:10">
      <c r="B20" s="48">
        <v>0</v>
      </c>
      <c r="C20" s="48">
        <v>122.2</v>
      </c>
      <c r="D20" s="48">
        <v>34.9</v>
      </c>
      <c r="E20" s="56" t="s">
        <v>48</v>
      </c>
      <c r="F20" s="57">
        <f>K5/(K5+J5)</f>
        <v>0.22215149586250796</v>
      </c>
      <c r="G20" s="48" t="s">
        <v>49</v>
      </c>
    </row>
    <row r="21" spans="2:10">
      <c r="B21" s="48">
        <v>1</v>
      </c>
      <c r="C21" s="48">
        <v>41.1</v>
      </c>
      <c r="D21" s="48">
        <v>120.8</v>
      </c>
      <c r="E21" s="56" t="s">
        <v>50</v>
      </c>
      <c r="F21" s="57">
        <f>J5/(J5+K5)</f>
        <v>0.77784850413749207</v>
      </c>
      <c r="G21" s="48" t="s">
        <v>51</v>
      </c>
    </row>
    <row r="22" spans="2:10" ht="15" thickBot="1">
      <c r="B22" s="48">
        <v>2</v>
      </c>
      <c r="C22" s="48">
        <v>0.74614000000000003</v>
      </c>
      <c r="D22" s="48">
        <v>0.25385999999999997</v>
      </c>
      <c r="E22" s="69" t="s">
        <v>53</v>
      </c>
      <c r="F22" s="70">
        <f>J6/(J6+K6)</f>
        <v>0.25386040765904877</v>
      </c>
      <c r="G22" s="48" t="s">
        <v>54</v>
      </c>
    </row>
    <row r="23" spans="2:10">
      <c r="B23" s="48">
        <v>3</v>
      </c>
      <c r="C23" s="48">
        <v>0.77784900000000001</v>
      </c>
      <c r="D23" s="48">
        <v>0.22215099999999999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CF9C-4179-4E8D-87B1-E22DB0904974}">
  <dimension ref="A1:N14"/>
  <sheetViews>
    <sheetView workbookViewId="0">
      <selection activeCell="I17" sqref="I17"/>
    </sheetView>
  </sheetViews>
  <sheetFormatPr defaultRowHeight="14.4"/>
  <cols>
    <col min="1" max="1" width="22.6640625" bestFit="1" customWidth="1"/>
    <col min="3" max="3" width="9.5546875" bestFit="1" customWidth="1"/>
    <col min="8" max="8" width="9.5546875" bestFit="1" customWidth="1"/>
  </cols>
  <sheetData>
    <row r="1" spans="1:14" ht="15" thickBot="1">
      <c r="B1" s="126" t="s">
        <v>72</v>
      </c>
      <c r="C1" s="127"/>
      <c r="D1" s="128"/>
      <c r="G1" s="126" t="s">
        <v>73</v>
      </c>
      <c r="H1" s="127"/>
      <c r="I1" s="128"/>
    </row>
    <row r="2" spans="1:14" ht="15" thickBot="1"/>
    <row r="3" spans="1:14" ht="15" thickBot="1">
      <c r="A3" s="76"/>
      <c r="B3" s="76"/>
      <c r="C3" s="129" t="s">
        <v>45</v>
      </c>
      <c r="D3" s="130"/>
      <c r="E3" s="77"/>
      <c r="H3" s="131" t="s">
        <v>45</v>
      </c>
      <c r="I3" s="132"/>
    </row>
    <row r="4" spans="1:14" ht="15" thickBot="1">
      <c r="A4" s="76"/>
      <c r="B4" s="76"/>
      <c r="C4" s="52" t="s">
        <v>55</v>
      </c>
      <c r="D4" s="53" t="s">
        <v>56</v>
      </c>
      <c r="G4" s="76"/>
      <c r="H4" s="52" t="s">
        <v>55</v>
      </c>
      <c r="I4" s="53" t="s">
        <v>56</v>
      </c>
    </row>
    <row r="5" spans="1:14">
      <c r="A5" s="133" t="b">
        <v>1</v>
      </c>
      <c r="B5" s="78" t="s">
        <v>55</v>
      </c>
      <c r="C5" s="79"/>
      <c r="D5" s="80"/>
      <c r="G5" s="78"/>
      <c r="H5" s="79"/>
      <c r="I5" s="80"/>
    </row>
    <row r="6" spans="1:14" ht="15" thickBot="1">
      <c r="A6" s="134"/>
      <c r="B6" s="81" t="s">
        <v>56</v>
      </c>
      <c r="C6" s="82"/>
      <c r="D6" s="83"/>
      <c r="G6" s="81"/>
      <c r="H6" s="82"/>
      <c r="I6" s="83"/>
    </row>
    <row r="8" spans="1:14" ht="15" thickBot="1">
      <c r="N8" s="84"/>
    </row>
    <row r="9" spans="1:14">
      <c r="A9" s="85" t="s">
        <v>74</v>
      </c>
      <c r="B9" s="86"/>
      <c r="C9" s="102"/>
      <c r="D9" s="103"/>
      <c r="E9" s="97"/>
      <c r="F9" s="97"/>
      <c r="G9" s="104"/>
      <c r="H9" s="105"/>
      <c r="I9" s="87"/>
    </row>
    <row r="10" spans="1:14" ht="15" thickBot="1">
      <c r="A10" s="88" t="s">
        <v>75</v>
      </c>
      <c r="B10" s="89"/>
      <c r="C10" s="106"/>
      <c r="D10" s="90"/>
      <c r="G10" s="89"/>
      <c r="H10" s="107"/>
      <c r="I10" s="91"/>
    </row>
    <row r="12" spans="1:14" ht="15" thickBot="1">
      <c r="I12" s="92"/>
    </row>
    <row r="13" spans="1:14" ht="15" thickBot="1">
      <c r="A13" s="93" t="s">
        <v>76</v>
      </c>
      <c r="B13" s="94"/>
      <c r="C13" s="96"/>
      <c r="D13" s="95"/>
      <c r="G13" s="94"/>
      <c r="H13" s="96"/>
      <c r="I13" s="95"/>
      <c r="K13" t="e">
        <f>(H13-C13)/H13 *100</f>
        <v>#DIV/0!</v>
      </c>
    </row>
    <row r="14" spans="1:14">
      <c r="A14" s="92"/>
    </row>
  </sheetData>
  <mergeCells count="5">
    <mergeCell ref="B1:D1"/>
    <mergeCell ref="G1:I1"/>
    <mergeCell ref="C3:D3"/>
    <mergeCell ref="H3:I3"/>
    <mergeCell ref="A5:A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F5402-0B55-4FF7-968A-750CFC968FFA}">
  <dimension ref="A1:O14"/>
  <sheetViews>
    <sheetView showGridLines="0" tabSelected="1" workbookViewId="0">
      <selection activeCell="P12" sqref="P12"/>
    </sheetView>
  </sheetViews>
  <sheetFormatPr defaultRowHeight="14.4"/>
  <cols>
    <col min="1" max="1" width="22.6640625" bestFit="1" customWidth="1"/>
  </cols>
  <sheetData>
    <row r="1" spans="1:15" ht="15" thickBot="1">
      <c r="C1" s="135" t="s">
        <v>85</v>
      </c>
      <c r="D1" s="136"/>
      <c r="E1" s="135" t="s">
        <v>83</v>
      </c>
      <c r="F1" s="136"/>
      <c r="G1" s="135" t="s">
        <v>84</v>
      </c>
      <c r="H1" s="136"/>
      <c r="I1" s="135" t="s">
        <v>82</v>
      </c>
      <c r="J1" s="136"/>
    </row>
    <row r="2" spans="1:15" ht="15" thickBot="1"/>
    <row r="3" spans="1:15" ht="15" customHeight="1" thickBot="1">
      <c r="A3" s="76"/>
      <c r="B3" s="76"/>
      <c r="C3" s="129" t="s">
        <v>45</v>
      </c>
      <c r="D3" s="130"/>
      <c r="E3" s="129" t="s">
        <v>45</v>
      </c>
      <c r="F3" s="130"/>
      <c r="G3" s="131" t="s">
        <v>45</v>
      </c>
      <c r="H3" s="132"/>
      <c r="I3" s="131" t="s">
        <v>45</v>
      </c>
      <c r="J3" s="132"/>
    </row>
    <row r="4" spans="1:15" ht="15" thickBot="1">
      <c r="A4" s="76"/>
      <c r="B4" s="76"/>
      <c r="C4" s="52" t="s">
        <v>55</v>
      </c>
      <c r="D4" s="53" t="s">
        <v>56</v>
      </c>
      <c r="E4" s="52" t="s">
        <v>55</v>
      </c>
      <c r="F4" s="53" t="s">
        <v>56</v>
      </c>
      <c r="G4" s="52" t="s">
        <v>55</v>
      </c>
      <c r="H4" s="53" t="s">
        <v>56</v>
      </c>
      <c r="I4" s="52" t="s">
        <v>55</v>
      </c>
      <c r="J4" s="53" t="s">
        <v>56</v>
      </c>
    </row>
    <row r="5" spans="1:15">
      <c r="A5" s="133" t="b">
        <v>1</v>
      </c>
      <c r="B5" s="78" t="s">
        <v>55</v>
      </c>
      <c r="C5" s="98">
        <v>0.92934399999999995</v>
      </c>
      <c r="D5" s="99">
        <v>7.0456000000000005E-2</v>
      </c>
      <c r="E5" s="98">
        <v>0.80649300000000002</v>
      </c>
      <c r="F5" s="99">
        <v>0.19350700000000001</v>
      </c>
      <c r="G5" s="98">
        <v>0.92870799999999998</v>
      </c>
      <c r="H5" s="99">
        <v>7.1291999999999994E-2</v>
      </c>
      <c r="I5" s="98">
        <v>0.92870799999999998</v>
      </c>
      <c r="J5" s="99">
        <v>7.1291999999999994E-2</v>
      </c>
    </row>
    <row r="6" spans="1:15" ht="15" thickBot="1">
      <c r="A6" s="134"/>
      <c r="B6" s="81" t="s">
        <v>56</v>
      </c>
      <c r="C6" s="100">
        <v>0.13712199999999999</v>
      </c>
      <c r="D6" s="101">
        <v>0.86287800000000003</v>
      </c>
      <c r="E6" s="100">
        <v>0.11303299999999999</v>
      </c>
      <c r="F6" s="101">
        <v>0.88696699999999995</v>
      </c>
      <c r="G6" s="100">
        <v>0.14021</v>
      </c>
      <c r="H6" s="101">
        <v>0.85979000000000005</v>
      </c>
      <c r="I6" s="100">
        <v>0.13959199999999999</v>
      </c>
      <c r="J6" s="101">
        <v>0.86040799999999995</v>
      </c>
    </row>
    <row r="7" spans="1:15">
      <c r="C7" s="97"/>
      <c r="D7" s="97"/>
      <c r="E7" s="97"/>
      <c r="F7" s="97"/>
      <c r="G7" s="97"/>
      <c r="H7" s="97"/>
      <c r="I7" s="97"/>
      <c r="J7" s="97"/>
    </row>
    <row r="8" spans="1:15" ht="15" thickBot="1">
      <c r="C8" s="97"/>
      <c r="D8" s="97"/>
      <c r="E8" s="97"/>
      <c r="F8" s="97"/>
      <c r="G8" s="97"/>
      <c r="H8" s="97"/>
      <c r="I8" s="97"/>
      <c r="J8" s="97"/>
      <c r="O8" s="84"/>
    </row>
    <row r="9" spans="1:15">
      <c r="A9" s="85" t="s">
        <v>74</v>
      </c>
      <c r="B9" s="86"/>
      <c r="C9" s="141">
        <v>0.86287800000000003</v>
      </c>
      <c r="D9" s="142"/>
      <c r="E9" s="141">
        <v>0.88696699999999995</v>
      </c>
      <c r="F9" s="142"/>
      <c r="G9" s="143">
        <v>0.85979000000000005</v>
      </c>
      <c r="H9" s="144"/>
      <c r="I9" s="143">
        <v>0.86040799999999995</v>
      </c>
      <c r="J9" s="144"/>
    </row>
    <row r="10" spans="1:15" ht="15" thickBot="1">
      <c r="A10" s="88" t="s">
        <v>75</v>
      </c>
      <c r="B10" s="89"/>
      <c r="C10" s="145">
        <v>7.0456000000000005E-2</v>
      </c>
      <c r="D10" s="146"/>
      <c r="E10" s="145">
        <v>0.19350700000000001</v>
      </c>
      <c r="F10" s="146"/>
      <c r="G10" s="147">
        <v>7.1291999999999994E-2</v>
      </c>
      <c r="H10" s="148"/>
      <c r="I10" s="147">
        <v>7.1291999999999994E-2</v>
      </c>
      <c r="J10" s="148"/>
    </row>
    <row r="11" spans="1:15">
      <c r="C11" s="97"/>
      <c r="D11" s="97"/>
      <c r="E11" s="97"/>
      <c r="F11" s="97"/>
      <c r="G11" s="97"/>
      <c r="H11" s="97"/>
      <c r="I11" s="97"/>
      <c r="J11" s="97"/>
    </row>
    <row r="12" spans="1:15" ht="15" thickBot="1">
      <c r="C12" s="97"/>
      <c r="D12" s="97"/>
      <c r="E12" s="97"/>
      <c r="F12" s="97"/>
      <c r="G12" s="97"/>
      <c r="H12" s="108"/>
      <c r="I12" s="97"/>
      <c r="J12" s="108"/>
    </row>
    <row r="13" spans="1:15" ht="15" thickBot="1">
      <c r="A13" s="93" t="s">
        <v>76</v>
      </c>
      <c r="B13" s="94"/>
      <c r="C13" s="137">
        <v>0.104389</v>
      </c>
      <c r="D13" s="138"/>
      <c r="E13" s="137">
        <v>0.152665</v>
      </c>
      <c r="F13" s="138"/>
      <c r="G13" s="139">
        <v>0.10627</v>
      </c>
      <c r="H13" s="140"/>
      <c r="I13" s="139">
        <v>0.10595599999999999</v>
      </c>
      <c r="J13" s="140"/>
      <c r="L13">
        <f>(I13-C13)/I13*100</f>
        <v>1.4789157763599976</v>
      </c>
    </row>
    <row r="14" spans="1:15">
      <c r="A14" s="92"/>
    </row>
  </sheetData>
  <mergeCells count="21">
    <mergeCell ref="C13:D13"/>
    <mergeCell ref="E13:F13"/>
    <mergeCell ref="I13:J13"/>
    <mergeCell ref="C9:D9"/>
    <mergeCell ref="E9:F9"/>
    <mergeCell ref="I9:J9"/>
    <mergeCell ref="C10:D10"/>
    <mergeCell ref="E10:F10"/>
    <mergeCell ref="I10:J10"/>
    <mergeCell ref="G9:H9"/>
    <mergeCell ref="G10:H10"/>
    <mergeCell ref="G13:H13"/>
    <mergeCell ref="C3:D3"/>
    <mergeCell ref="I3:J3"/>
    <mergeCell ref="A5:A6"/>
    <mergeCell ref="E3:F3"/>
    <mergeCell ref="C1:D1"/>
    <mergeCell ref="E1:F1"/>
    <mergeCell ref="I1:J1"/>
    <mergeCell ref="G1:H1"/>
    <mergeCell ref="G3:H3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0386-4415-4EA4-8432-46269E7FD37D}">
  <dimension ref="A1:AD100"/>
  <sheetViews>
    <sheetView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8.7774289999999997</v>
      </c>
      <c r="D3" s="4">
        <v>8.7774289999999997</v>
      </c>
      <c r="E3" s="4">
        <v>8.7774289999999997</v>
      </c>
      <c r="F3" s="4">
        <v>8.7774289999999997</v>
      </c>
      <c r="G3" s="4">
        <v>8.7774289999999997</v>
      </c>
      <c r="H3" s="4">
        <v>8.7774289999999997</v>
      </c>
      <c r="I3" s="4">
        <v>8.7774289999999997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8.8714732000000005</v>
      </c>
      <c r="N3">
        <f t="shared" ref="N3:U10" si="0">SUM(D3,D13,D23,D43,D53,D63,D73,D83,D93)/10</f>
        <v>8.8714732000000005</v>
      </c>
      <c r="O3">
        <f t="shared" si="0"/>
        <v>8.8714732000000005</v>
      </c>
      <c r="P3">
        <f t="shared" si="0"/>
        <v>8.8714732000000005</v>
      </c>
      <c r="Q3">
        <f t="shared" si="0"/>
        <v>8.8714732000000005</v>
      </c>
      <c r="R3">
        <f t="shared" si="0"/>
        <v>8.8714732000000005</v>
      </c>
      <c r="S3">
        <f t="shared" si="0"/>
        <v>8.8714732000000005</v>
      </c>
      <c r="T3">
        <f t="shared" si="0"/>
        <v>8.8714732000000005</v>
      </c>
      <c r="U3">
        <f>SUM(K3,K13,K23,K43,K53,K63,K73,K83,K93)/10</f>
        <v>8.8714732000000005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10.031347999999999</v>
      </c>
      <c r="D4" s="4">
        <v>10.031347999999999</v>
      </c>
      <c r="E4" s="4">
        <v>9.4043890000000001</v>
      </c>
      <c r="F4" s="4">
        <v>10.344828</v>
      </c>
      <c r="G4" s="4">
        <v>10.344828</v>
      </c>
      <c r="H4" s="4">
        <v>9.4043890000000001</v>
      </c>
      <c r="I4" s="4">
        <v>10.031347999999999</v>
      </c>
      <c r="J4" s="4">
        <v>9.4043890000000001</v>
      </c>
      <c r="K4" s="4">
        <v>10.031347999999999</v>
      </c>
      <c r="L4" s="7">
        <v>2</v>
      </c>
      <c r="M4" s="8">
        <f t="shared" ref="M4:M10" si="2">SUM(C4,C14,C24,C44,C54,C64,C74,C84,C94)/10</f>
        <v>9.6865204000000009</v>
      </c>
      <c r="N4">
        <f t="shared" si="0"/>
        <v>9.7492163999999999</v>
      </c>
      <c r="O4">
        <f t="shared" si="0"/>
        <v>9.3730408000000018</v>
      </c>
      <c r="P4">
        <f t="shared" si="0"/>
        <v>9.4043887000000002</v>
      </c>
      <c r="Q4">
        <f t="shared" si="0"/>
        <v>9.4670845999999997</v>
      </c>
      <c r="R4">
        <f t="shared" si="0"/>
        <v>9.5924765000000001</v>
      </c>
      <c r="S4">
        <f t="shared" si="0"/>
        <v>9.4043887000000002</v>
      </c>
      <c r="T4">
        <f t="shared" si="0"/>
        <v>9.0282131999999997</v>
      </c>
      <c r="U4">
        <f t="shared" si="0"/>
        <v>9.5297805999999987</v>
      </c>
      <c r="W4">
        <f t="shared" ref="W4:X10" si="3">$U4-M4</f>
        <v>-0.15673980000000221</v>
      </c>
      <c r="X4">
        <f>$U4-N4</f>
        <v>-0.21943580000000118</v>
      </c>
      <c r="Y4">
        <f t="shared" si="1"/>
        <v>0.15673979999999688</v>
      </c>
      <c r="Z4">
        <f t="shared" si="1"/>
        <v>0.12539189999999856</v>
      </c>
      <c r="AA4">
        <f t="shared" si="1"/>
        <v>6.2695999999998975E-2</v>
      </c>
      <c r="AB4">
        <f t="shared" si="1"/>
        <v>-6.2695900000001359E-2</v>
      </c>
      <c r="AC4">
        <f t="shared" si="1"/>
        <v>0.12539189999999856</v>
      </c>
      <c r="AD4">
        <f t="shared" si="1"/>
        <v>0.501567399999999</v>
      </c>
    </row>
    <row r="5" spans="1:30">
      <c r="A5" s="3">
        <v>2</v>
      </c>
      <c r="B5" s="4">
        <v>5</v>
      </c>
      <c r="C5" s="4">
        <v>10.971787000000001</v>
      </c>
      <c r="D5" s="4">
        <v>12.539185</v>
      </c>
      <c r="E5" s="4">
        <v>12.539185</v>
      </c>
      <c r="F5" s="4">
        <v>10.031347999999999</v>
      </c>
      <c r="G5" s="4">
        <v>11.912226</v>
      </c>
      <c r="H5" s="4">
        <v>10.971787000000001</v>
      </c>
      <c r="I5" s="4">
        <v>10.971787000000001</v>
      </c>
      <c r="J5" s="4">
        <v>10.971787000000001</v>
      </c>
      <c r="K5" s="4">
        <v>10.344828</v>
      </c>
      <c r="L5" s="7">
        <v>5</v>
      </c>
      <c r="M5" s="8">
        <f t="shared" si="2"/>
        <v>9.9373039999999992</v>
      </c>
      <c r="N5">
        <f t="shared" si="0"/>
        <v>11.1598747</v>
      </c>
      <c r="O5">
        <f t="shared" si="0"/>
        <v>10.783699100000002</v>
      </c>
      <c r="P5">
        <f t="shared" si="0"/>
        <v>9.937304199999998</v>
      </c>
      <c r="Q5">
        <f t="shared" si="0"/>
        <v>10.250783699999998</v>
      </c>
      <c r="R5">
        <f t="shared" si="0"/>
        <v>10.1253919</v>
      </c>
      <c r="S5">
        <f t="shared" si="0"/>
        <v>9.9059561000000009</v>
      </c>
      <c r="T5">
        <f t="shared" si="0"/>
        <v>10.094043899999999</v>
      </c>
      <c r="U5">
        <f t="shared" si="0"/>
        <v>9.5924765000000001</v>
      </c>
      <c r="W5">
        <f t="shared" si="3"/>
        <v>-0.34482749999999918</v>
      </c>
      <c r="X5">
        <f t="shared" si="3"/>
        <v>-1.5673981999999995</v>
      </c>
      <c r="Y5">
        <f t="shared" si="1"/>
        <v>-1.1912226000000015</v>
      </c>
      <c r="Z5">
        <f t="shared" si="1"/>
        <v>-0.34482769999999796</v>
      </c>
      <c r="AA5">
        <f t="shared" si="1"/>
        <v>-0.65830719999999765</v>
      </c>
      <c r="AB5">
        <f t="shared" si="1"/>
        <v>-0.53291540000000026</v>
      </c>
      <c r="AC5">
        <f t="shared" si="1"/>
        <v>-0.31347960000000086</v>
      </c>
      <c r="AD5">
        <f t="shared" si="1"/>
        <v>-0.501567399999999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13.291536199999999</v>
      </c>
      <c r="P6">
        <f t="shared" si="0"/>
        <v>12.7899686</v>
      </c>
      <c r="Q6">
        <f t="shared" si="0"/>
        <v>12.225705499999998</v>
      </c>
      <c r="R6">
        <f t="shared" si="0"/>
        <v>11.222570600000001</v>
      </c>
      <c r="S6">
        <f t="shared" si="0"/>
        <v>12.006269700000001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-1.4106584000000009</v>
      </c>
      <c r="Z6">
        <f t="shared" si="1"/>
        <v>-0.90909080000000131</v>
      </c>
      <c r="AA6">
        <f t="shared" si="1"/>
        <v>-0.34482769999999974</v>
      </c>
      <c r="AB6">
        <f t="shared" si="1"/>
        <v>0.65830719999999765</v>
      </c>
      <c r="AC6">
        <f t="shared" si="1"/>
        <v>-0.12539190000000211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15.673980999999999</v>
      </c>
      <c r="D7" s="4">
        <v>14.106583000000001</v>
      </c>
      <c r="E7" s="4">
        <v>14.733542</v>
      </c>
      <c r="F7" s="4">
        <v>15.673980999999999</v>
      </c>
      <c r="G7" s="4">
        <v>15.360502</v>
      </c>
      <c r="H7" s="4">
        <v>12.852665</v>
      </c>
      <c r="I7" s="4">
        <v>12.852665</v>
      </c>
      <c r="J7" s="4">
        <v>10.344828</v>
      </c>
      <c r="K7" s="4">
        <v>11.285266</v>
      </c>
      <c r="L7" s="7">
        <v>20</v>
      </c>
      <c r="M7" s="8">
        <f t="shared" si="2"/>
        <v>16.583071999999998</v>
      </c>
      <c r="N7">
        <f t="shared" si="0"/>
        <v>15.987460799999999</v>
      </c>
      <c r="O7">
        <f t="shared" si="0"/>
        <v>15.7993731</v>
      </c>
      <c r="P7">
        <f t="shared" si="0"/>
        <v>16.300940499999999</v>
      </c>
      <c r="Q7">
        <f t="shared" si="0"/>
        <v>16.081504899999999</v>
      </c>
      <c r="R7">
        <f t="shared" si="0"/>
        <v>13.730407599999998</v>
      </c>
      <c r="S7">
        <f t="shared" si="0"/>
        <v>16.238244600000002</v>
      </c>
      <c r="T7">
        <f t="shared" si="0"/>
        <v>17.648902800000002</v>
      </c>
      <c r="U7">
        <f t="shared" si="0"/>
        <v>14.420062699999999</v>
      </c>
      <c r="W7">
        <f t="shared" si="3"/>
        <v>-2.1630092999999988</v>
      </c>
      <c r="X7">
        <f t="shared" si="3"/>
        <v>-1.5673981000000001</v>
      </c>
      <c r="Y7">
        <f t="shared" si="1"/>
        <v>-1.3793104000000014</v>
      </c>
      <c r="Z7">
        <f t="shared" si="1"/>
        <v>-1.8808778000000004</v>
      </c>
      <c r="AA7">
        <f t="shared" si="1"/>
        <v>-1.6614421999999998</v>
      </c>
      <c r="AB7">
        <f t="shared" si="1"/>
        <v>0.6896551000000013</v>
      </c>
      <c r="AC7">
        <f t="shared" si="1"/>
        <v>-1.8181819000000026</v>
      </c>
      <c r="AD7">
        <f t="shared" si="1"/>
        <v>-3.2288401000000029</v>
      </c>
    </row>
    <row r="8" spans="1:30">
      <c r="A8" s="3">
        <v>5</v>
      </c>
      <c r="B8" s="4">
        <v>30</v>
      </c>
      <c r="C8" s="4">
        <v>16.300940000000001</v>
      </c>
      <c r="D8" s="4">
        <v>21.630094</v>
      </c>
      <c r="E8" s="4">
        <v>22.257052999999999</v>
      </c>
      <c r="F8" s="4">
        <v>20.689654999999998</v>
      </c>
      <c r="G8" s="4">
        <v>21.316614000000001</v>
      </c>
      <c r="H8" s="4">
        <v>14.733542</v>
      </c>
      <c r="I8" s="4">
        <v>24.451411</v>
      </c>
      <c r="J8" s="4">
        <v>23.824451</v>
      </c>
      <c r="K8" s="4">
        <v>19.122257000000001</v>
      </c>
      <c r="L8" s="7">
        <v>30</v>
      </c>
      <c r="M8" s="8">
        <f t="shared" si="2"/>
        <v>22.821316600000003</v>
      </c>
      <c r="N8">
        <f t="shared" si="0"/>
        <v>20.125391799999999</v>
      </c>
      <c r="O8">
        <f t="shared" si="0"/>
        <v>20.156739900000002</v>
      </c>
      <c r="P8">
        <f t="shared" si="0"/>
        <v>20.125391699999994</v>
      </c>
      <c r="Q8">
        <f t="shared" si="0"/>
        <v>20.689655300000002</v>
      </c>
      <c r="R8">
        <f t="shared" si="0"/>
        <v>18.746081499999999</v>
      </c>
      <c r="S8">
        <f t="shared" si="0"/>
        <v>24.451410800000001</v>
      </c>
      <c r="T8">
        <f t="shared" si="0"/>
        <v>23.1347962</v>
      </c>
      <c r="U8">
        <f t="shared" si="0"/>
        <v>19.529780600000002</v>
      </c>
      <c r="W8">
        <f t="shared" si="3"/>
        <v>-3.2915360000000007</v>
      </c>
      <c r="X8">
        <f t="shared" si="3"/>
        <v>-0.5956111999999969</v>
      </c>
      <c r="Y8">
        <f t="shared" si="1"/>
        <v>-0.62695929999999933</v>
      </c>
      <c r="Z8">
        <f t="shared" si="1"/>
        <v>-0.59561109999999218</v>
      </c>
      <c r="AA8">
        <f t="shared" si="1"/>
        <v>-1.1598746999999996</v>
      </c>
      <c r="AB8">
        <f t="shared" si="1"/>
        <v>0.78369910000000331</v>
      </c>
      <c r="AC8">
        <f t="shared" si="1"/>
        <v>-4.9216301999999992</v>
      </c>
      <c r="AD8">
        <f t="shared" si="1"/>
        <v>-3.605015599999998</v>
      </c>
    </row>
    <row r="9" spans="1:30">
      <c r="A9" s="3">
        <v>6</v>
      </c>
      <c r="B9" s="4">
        <v>40</v>
      </c>
      <c r="C9" s="4">
        <v>26.332287999999998</v>
      </c>
      <c r="D9" s="4">
        <v>28.213166000000001</v>
      </c>
      <c r="E9" s="4">
        <v>50.470219</v>
      </c>
      <c r="F9" s="4">
        <v>21.316614000000001</v>
      </c>
      <c r="G9" s="4">
        <v>23.824451</v>
      </c>
      <c r="H9" s="4">
        <v>25.391850000000002</v>
      </c>
      <c r="I9" s="4">
        <v>39.184953</v>
      </c>
      <c r="J9" s="4">
        <v>29.153604999999999</v>
      </c>
      <c r="K9" s="4">
        <v>30.721003</v>
      </c>
      <c r="L9" s="7">
        <v>40</v>
      </c>
      <c r="M9" s="8">
        <f t="shared" si="2"/>
        <v>30.846394999999994</v>
      </c>
      <c r="N9">
        <f t="shared" si="0"/>
        <v>28.432601799999997</v>
      </c>
      <c r="O9">
        <f t="shared" si="0"/>
        <v>34.012539200000006</v>
      </c>
      <c r="P9">
        <f t="shared" si="0"/>
        <v>30.376175400000001</v>
      </c>
      <c r="Q9">
        <f t="shared" si="0"/>
        <v>29.623824199999994</v>
      </c>
      <c r="R9">
        <f t="shared" si="0"/>
        <v>27.304075300000001</v>
      </c>
      <c r="S9">
        <f t="shared" si="0"/>
        <v>33.8244513</v>
      </c>
      <c r="T9">
        <f t="shared" si="0"/>
        <v>38.808777400000004</v>
      </c>
      <c r="U9">
        <f t="shared" si="0"/>
        <v>30.815047</v>
      </c>
      <c r="W9">
        <f t="shared" si="3"/>
        <v>-3.1347999999994158E-2</v>
      </c>
      <c r="X9">
        <f t="shared" si="3"/>
        <v>2.3824452000000029</v>
      </c>
      <c r="Y9">
        <f t="shared" si="1"/>
        <v>-3.1974922000000063</v>
      </c>
      <c r="Z9">
        <f t="shared" si="1"/>
        <v>0.43887159999999881</v>
      </c>
      <c r="AA9">
        <f t="shared" si="1"/>
        <v>1.1912228000000056</v>
      </c>
      <c r="AB9">
        <f t="shared" si="1"/>
        <v>3.5109716999999989</v>
      </c>
      <c r="AC9">
        <f t="shared" si="1"/>
        <v>-3.0094042999999999</v>
      </c>
      <c r="AD9">
        <f t="shared" si="1"/>
        <v>-7.993730400000004</v>
      </c>
    </row>
    <row r="10" spans="1:30" ht="15" thickBot="1">
      <c r="A10" s="3">
        <v>7</v>
      </c>
      <c r="B10" s="4">
        <v>50</v>
      </c>
      <c r="C10" s="4">
        <v>62.382444999999997</v>
      </c>
      <c r="D10" s="4">
        <v>48.589342000000002</v>
      </c>
      <c r="E10" s="4">
        <v>56.739812000000001</v>
      </c>
      <c r="F10" s="4">
        <v>32.601880999999999</v>
      </c>
      <c r="G10" s="4">
        <v>37.931033999999997</v>
      </c>
      <c r="H10" s="4">
        <v>52.351097000000003</v>
      </c>
      <c r="I10" s="4">
        <v>33.855798999999998</v>
      </c>
      <c r="J10" s="4">
        <v>56.112853000000001</v>
      </c>
      <c r="K10" s="4">
        <v>50.470219</v>
      </c>
      <c r="L10" s="7">
        <v>50</v>
      </c>
      <c r="M10" s="9">
        <f t="shared" si="2"/>
        <v>41.1285265</v>
      </c>
      <c r="N10">
        <f t="shared" si="0"/>
        <v>42.539184800000001</v>
      </c>
      <c r="O10">
        <f t="shared" si="0"/>
        <v>41.818181800000005</v>
      </c>
      <c r="P10">
        <f>SUM(F10,F20,F30,F50,F60,F70,F80,F90,F100)/10</f>
        <v>42.382445099999998</v>
      </c>
      <c r="Q10">
        <f t="shared" si="0"/>
        <v>41.191222400000001</v>
      </c>
      <c r="R10">
        <f t="shared" si="0"/>
        <v>43.0094043</v>
      </c>
      <c r="S10">
        <f t="shared" si="0"/>
        <v>43.761755400000006</v>
      </c>
      <c r="T10">
        <f t="shared" si="0"/>
        <v>42.257053299999995</v>
      </c>
      <c r="U10">
        <f t="shared" si="0"/>
        <v>45.047021999999998</v>
      </c>
      <c r="W10">
        <f t="shared" si="3"/>
        <v>3.9184954999999988</v>
      </c>
      <c r="X10">
        <f t="shared" si="3"/>
        <v>2.5078371999999973</v>
      </c>
      <c r="Y10">
        <f t="shared" si="1"/>
        <v>3.2288401999999934</v>
      </c>
      <c r="Z10">
        <f t="shared" si="1"/>
        <v>2.6645769000000001</v>
      </c>
      <c r="AA10">
        <f t="shared" si="1"/>
        <v>3.8557995999999974</v>
      </c>
      <c r="AB10">
        <f t="shared" si="1"/>
        <v>2.0376176999999984</v>
      </c>
      <c r="AC10">
        <f t="shared" si="1"/>
        <v>1.2852665999999928</v>
      </c>
      <c r="AD10">
        <f t="shared" si="1"/>
        <v>2.7899687000000029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-1.1389759000000002</v>
      </c>
      <c r="X12">
        <f t="shared" ref="X12:AD12" si="4">SUM(X3:X8)/6</f>
        <v>-0.95088819999999963</v>
      </c>
      <c r="Y12">
        <f t="shared" si="4"/>
        <v>-0.74190181666666766</v>
      </c>
      <c r="Z12">
        <f t="shared" si="4"/>
        <v>-0.60083591666666558</v>
      </c>
      <c r="AA12">
        <f t="shared" si="4"/>
        <v>-0.62695929999999966</v>
      </c>
      <c r="AB12">
        <f t="shared" si="4"/>
        <v>0.25600835000000011</v>
      </c>
      <c r="AC12">
        <f t="shared" si="4"/>
        <v>-1.1755486166666678</v>
      </c>
      <c r="AD12">
        <f t="shared" si="4"/>
        <v>-1.2225705</v>
      </c>
    </row>
    <row r="13" spans="1:30">
      <c r="A13" s="3">
        <v>0</v>
      </c>
      <c r="B13" s="4">
        <v>0</v>
      </c>
      <c r="C13" s="4">
        <v>8.4639500000000005</v>
      </c>
      <c r="D13" s="4">
        <v>8.4639500000000005</v>
      </c>
      <c r="E13" s="4">
        <v>8.4639500000000005</v>
      </c>
      <c r="F13" s="4">
        <v>8.4639500000000005</v>
      </c>
      <c r="G13" s="4">
        <v>8.4639500000000005</v>
      </c>
      <c r="H13" s="4">
        <v>8.4639500000000005</v>
      </c>
      <c r="I13" s="4">
        <v>8.4639500000000005</v>
      </c>
      <c r="J13" s="4">
        <v>8.4639500000000005</v>
      </c>
      <c r="K13" s="4">
        <v>8.4639500000000005</v>
      </c>
    </row>
    <row r="14" spans="1:30">
      <c r="A14" s="3">
        <v>1</v>
      </c>
      <c r="B14" s="4">
        <v>2</v>
      </c>
      <c r="C14" s="4">
        <v>11.285266</v>
      </c>
      <c r="D14" s="4">
        <v>12.225705</v>
      </c>
      <c r="E14" s="4">
        <v>11.285266</v>
      </c>
      <c r="F14" s="4">
        <v>11.598746</v>
      </c>
      <c r="G14" s="4">
        <v>11.598746</v>
      </c>
      <c r="H14" s="4">
        <v>11.598746</v>
      </c>
      <c r="I14" s="4">
        <v>10.971787000000001</v>
      </c>
      <c r="J14" s="4">
        <v>9.0909089999999999</v>
      </c>
      <c r="K14" s="4">
        <v>11.285266</v>
      </c>
    </row>
    <row r="15" spans="1:30">
      <c r="A15" s="3">
        <v>2</v>
      </c>
      <c r="B15" s="4">
        <v>5</v>
      </c>
      <c r="C15" s="4">
        <v>10.658307000000001</v>
      </c>
      <c r="D15" s="4">
        <v>12.852665</v>
      </c>
      <c r="E15" s="4">
        <v>10.971787000000001</v>
      </c>
      <c r="F15" s="4">
        <v>10.344828</v>
      </c>
      <c r="G15" s="4">
        <v>9.4043890000000001</v>
      </c>
      <c r="H15" s="4">
        <v>9.7178679999999993</v>
      </c>
      <c r="I15" s="4">
        <v>11.285266</v>
      </c>
      <c r="J15" s="4">
        <v>11.598746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13.166143999999999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15.360502</v>
      </c>
      <c r="D17" s="4">
        <v>15.673980999999999</v>
      </c>
      <c r="E17" s="4">
        <v>15.673980999999999</v>
      </c>
      <c r="F17" s="4">
        <v>17.241378999999998</v>
      </c>
      <c r="G17" s="4">
        <v>17.554859</v>
      </c>
      <c r="H17" s="4">
        <v>15.360502</v>
      </c>
      <c r="I17" s="4">
        <v>16.927900000000001</v>
      </c>
      <c r="J17" s="4">
        <v>16.300940000000001</v>
      </c>
      <c r="K17" s="4">
        <v>15.987461</v>
      </c>
    </row>
    <row r="18" spans="1:11">
      <c r="A18" s="3">
        <v>5</v>
      </c>
      <c r="B18" s="4">
        <v>30</v>
      </c>
      <c r="C18" s="4">
        <v>26.018809000000001</v>
      </c>
      <c r="D18" s="4">
        <v>26.332287999999998</v>
      </c>
      <c r="E18" s="4">
        <v>22.884012999999999</v>
      </c>
      <c r="F18" s="4">
        <v>25.07837</v>
      </c>
      <c r="G18" s="4">
        <v>24.137930999999998</v>
      </c>
      <c r="H18" s="4">
        <v>17.554859</v>
      </c>
      <c r="I18" s="4">
        <v>31.974921999999999</v>
      </c>
      <c r="J18" s="4">
        <v>25.705328999999999</v>
      </c>
      <c r="K18" s="4">
        <v>23.197492</v>
      </c>
    </row>
    <row r="19" spans="1:11">
      <c r="A19" s="3">
        <v>6</v>
      </c>
      <c r="B19" s="4">
        <v>40</v>
      </c>
      <c r="C19" s="4">
        <v>37.304074999999997</v>
      </c>
      <c r="D19" s="4">
        <v>31.974921999999999</v>
      </c>
      <c r="E19" s="4">
        <v>31.661442000000001</v>
      </c>
      <c r="F19" s="4">
        <v>29.780563999999998</v>
      </c>
      <c r="G19" s="4">
        <v>29.780563999999998</v>
      </c>
      <c r="H19" s="4">
        <v>30.094044</v>
      </c>
      <c r="I19" s="4">
        <v>22.257052999999999</v>
      </c>
      <c r="J19" s="4">
        <v>43.573667999999998</v>
      </c>
      <c r="K19" s="4">
        <v>34.482759000000001</v>
      </c>
    </row>
    <row r="20" spans="1:11">
      <c r="A20" s="3">
        <v>7</v>
      </c>
      <c r="B20" s="4">
        <v>50</v>
      </c>
      <c r="C20" s="4">
        <v>47.335422999999999</v>
      </c>
      <c r="D20" s="4">
        <v>42.319749000000002</v>
      </c>
      <c r="E20" s="4">
        <v>36.677115999999998</v>
      </c>
      <c r="F20" s="4">
        <v>47.648902999999997</v>
      </c>
      <c r="G20" s="4">
        <v>29.153604999999999</v>
      </c>
      <c r="H20" s="4">
        <v>45.768025000000002</v>
      </c>
      <c r="I20" s="4">
        <v>50.470219</v>
      </c>
      <c r="J20" s="4">
        <v>61.755485999999998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8.1504700000000003</v>
      </c>
      <c r="D23" s="4">
        <v>8.1504700000000003</v>
      </c>
      <c r="E23" s="4">
        <v>8.1504700000000003</v>
      </c>
      <c r="F23" s="4">
        <v>8.1504700000000003</v>
      </c>
      <c r="G23" s="4">
        <v>8.1504700000000003</v>
      </c>
      <c r="H23" s="4">
        <v>8.1504700000000003</v>
      </c>
      <c r="I23" s="4">
        <v>8.1504700000000003</v>
      </c>
      <c r="J23" s="4">
        <v>8.1504700000000003</v>
      </c>
      <c r="K23" s="4">
        <v>8.1504700000000003</v>
      </c>
    </row>
    <row r="24" spans="1:11">
      <c r="A24" s="3">
        <v>1</v>
      </c>
      <c r="B24" s="4">
        <v>2</v>
      </c>
      <c r="C24" s="4">
        <v>8.4639500000000005</v>
      </c>
      <c r="D24" s="4">
        <v>7.8369910000000003</v>
      </c>
      <c r="E24" s="4">
        <v>7.8369910000000003</v>
      </c>
      <c r="F24" s="4">
        <v>7.8369910000000003</v>
      </c>
      <c r="G24" s="4">
        <v>8.1504700000000003</v>
      </c>
      <c r="H24" s="4">
        <v>8.1504700000000003</v>
      </c>
      <c r="I24" s="4">
        <v>8.4639500000000005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8.1504700000000003</v>
      </c>
      <c r="D25" s="4">
        <v>9.0909089999999999</v>
      </c>
      <c r="E25" s="4">
        <v>9.7178679999999993</v>
      </c>
      <c r="F25" s="4">
        <v>7.8369910000000003</v>
      </c>
      <c r="G25" s="4">
        <v>9.7178679999999993</v>
      </c>
      <c r="H25" s="4">
        <v>10.344828</v>
      </c>
      <c r="I25" s="4">
        <v>8.4639500000000005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11.285266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19.122257000000001</v>
      </c>
      <c r="D27" s="4">
        <v>15.673980999999999</v>
      </c>
      <c r="E27" s="4">
        <v>13.793103</v>
      </c>
      <c r="F27" s="4">
        <v>15.360502</v>
      </c>
      <c r="G27" s="4">
        <v>15.360502</v>
      </c>
      <c r="H27" s="4">
        <v>13.793103</v>
      </c>
      <c r="I27" s="4">
        <v>18.808776999999999</v>
      </c>
      <c r="J27" s="4">
        <v>16.927900000000001</v>
      </c>
      <c r="K27" s="4">
        <v>14.420063000000001</v>
      </c>
    </row>
    <row r="28" spans="1:11">
      <c r="A28" s="3">
        <v>5</v>
      </c>
      <c r="B28" s="4">
        <v>30</v>
      </c>
      <c r="C28" s="4">
        <v>26.332287999999998</v>
      </c>
      <c r="D28" s="4">
        <v>17.554859</v>
      </c>
      <c r="E28" s="4">
        <v>17.554859</v>
      </c>
      <c r="F28" s="4">
        <v>18.808776999999999</v>
      </c>
      <c r="G28" s="4">
        <v>15.987461</v>
      </c>
      <c r="H28" s="4">
        <v>15.360502</v>
      </c>
      <c r="I28" s="4">
        <v>27.272727</v>
      </c>
      <c r="J28" s="4">
        <v>29.153604999999999</v>
      </c>
      <c r="K28" s="4">
        <v>19.749216000000001</v>
      </c>
    </row>
    <row r="29" spans="1:11">
      <c r="A29" s="3">
        <v>6</v>
      </c>
      <c r="B29" s="4">
        <v>40</v>
      </c>
      <c r="C29" s="4">
        <v>27.586207000000002</v>
      </c>
      <c r="D29" s="4">
        <v>24.137930999999998</v>
      </c>
      <c r="E29" s="4">
        <v>24.764890000000001</v>
      </c>
      <c r="F29" s="4">
        <v>28.840125</v>
      </c>
      <c r="G29" s="4">
        <v>30.721003</v>
      </c>
      <c r="H29" s="4">
        <v>46.394984000000001</v>
      </c>
      <c r="I29" s="4">
        <v>24.137930999999998</v>
      </c>
      <c r="J29" s="4">
        <v>41.065831000000003</v>
      </c>
      <c r="K29" s="4">
        <v>30.094044</v>
      </c>
    </row>
    <row r="30" spans="1:11">
      <c r="A30" s="3">
        <v>7</v>
      </c>
      <c r="B30" s="4">
        <v>50</v>
      </c>
      <c r="C30" s="4">
        <v>40.752350999999997</v>
      </c>
      <c r="D30" s="4">
        <v>43.887146999999999</v>
      </c>
      <c r="E30" s="4">
        <v>43.573667999999998</v>
      </c>
      <c r="F30" s="4">
        <v>32.601880999999999</v>
      </c>
      <c r="G30" s="4">
        <v>44.827585999999997</v>
      </c>
      <c r="H30" s="4">
        <v>44.827585999999997</v>
      </c>
      <c r="I30" s="4">
        <v>44.827585999999997</v>
      </c>
      <c r="J30" s="4">
        <v>35.736677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9.0909089999999999</v>
      </c>
      <c r="D33" s="4">
        <v>9.0909089999999999</v>
      </c>
      <c r="E33" s="4">
        <v>9.0909089999999999</v>
      </c>
      <c r="F33" s="4">
        <v>9.0909089999999999</v>
      </c>
      <c r="G33" s="4">
        <v>9.0909089999999999</v>
      </c>
      <c r="H33" s="4">
        <v>9.0909089999999999</v>
      </c>
      <c r="I33" s="4">
        <v>9.0909089999999999</v>
      </c>
      <c r="J33" s="4">
        <v>9.0909089999999999</v>
      </c>
      <c r="K33" s="4">
        <v>9.0909089999999999</v>
      </c>
    </row>
    <row r="34" spans="1:11">
      <c r="A34" s="3">
        <v>1</v>
      </c>
      <c r="B34" s="4">
        <v>2</v>
      </c>
      <c r="C34" s="4">
        <v>9.4043890000000001</v>
      </c>
      <c r="D34" s="4">
        <v>10.031347999999999</v>
      </c>
      <c r="E34" s="4">
        <v>10.031347999999999</v>
      </c>
      <c r="F34" s="4">
        <v>9.0909089999999999</v>
      </c>
      <c r="G34" s="4">
        <v>9.0909089999999999</v>
      </c>
      <c r="H34" s="4">
        <v>9.7178679999999993</v>
      </c>
      <c r="I34" s="4">
        <v>9.4043890000000001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14.733542</v>
      </c>
      <c r="D35" s="4">
        <v>14.106583000000001</v>
      </c>
      <c r="E35" s="4">
        <v>14.106583000000001</v>
      </c>
      <c r="F35" s="4">
        <v>14.106583000000001</v>
      </c>
      <c r="G35" s="4">
        <v>14.106583000000001</v>
      </c>
      <c r="H35" s="4">
        <v>13.166143999999999</v>
      </c>
      <c r="I35" s="4">
        <v>14.733542</v>
      </c>
      <c r="J35" s="4">
        <v>13.166143999999999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14.733542</v>
      </c>
      <c r="G36" s="4">
        <v>14.733542</v>
      </c>
      <c r="H36" s="4">
        <v>11.912226</v>
      </c>
      <c r="I36" s="4">
        <v>12.539185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15.987461</v>
      </c>
      <c r="D37" s="4">
        <v>16.614419999999999</v>
      </c>
      <c r="E37" s="4">
        <v>18.808776999999999</v>
      </c>
      <c r="F37" s="4">
        <v>15.987461</v>
      </c>
      <c r="G37" s="4">
        <v>15.987461</v>
      </c>
      <c r="H37" s="4">
        <v>13.793103</v>
      </c>
      <c r="I37" s="4">
        <v>21.003135</v>
      </c>
      <c r="J37" s="4">
        <v>16.300940000000001</v>
      </c>
      <c r="K37" s="4">
        <v>13.793103</v>
      </c>
    </row>
    <row r="38" spans="1:11">
      <c r="A38" s="3">
        <v>5</v>
      </c>
      <c r="B38" s="4">
        <v>30</v>
      </c>
      <c r="C38" s="4">
        <v>27.272727</v>
      </c>
      <c r="D38" s="4">
        <v>26.018809000000001</v>
      </c>
      <c r="E38" s="4">
        <v>25.391850000000002</v>
      </c>
      <c r="F38" s="4">
        <v>22.884012999999999</v>
      </c>
      <c r="G38" s="4">
        <v>22.884012999999999</v>
      </c>
      <c r="H38" s="4">
        <v>25.705328999999999</v>
      </c>
      <c r="I38" s="4">
        <v>31.347961999999999</v>
      </c>
      <c r="J38" s="4">
        <v>24.764890000000001</v>
      </c>
      <c r="K38" s="4">
        <v>23.824451</v>
      </c>
    </row>
    <row r="39" spans="1:11">
      <c r="A39" s="3">
        <v>6</v>
      </c>
      <c r="B39" s="4">
        <v>40</v>
      </c>
      <c r="C39" s="4">
        <v>54.858933999999998</v>
      </c>
      <c r="D39" s="4">
        <v>36.990595999999996</v>
      </c>
      <c r="E39" s="4">
        <v>35.109718000000001</v>
      </c>
      <c r="F39" s="4">
        <v>51.410657999999998</v>
      </c>
      <c r="G39" s="4">
        <v>54.231974999999998</v>
      </c>
      <c r="H39" s="4">
        <v>31.974921999999999</v>
      </c>
      <c r="I39" s="4">
        <v>42.946708000000001</v>
      </c>
      <c r="J39" s="4">
        <v>57.053291999999999</v>
      </c>
      <c r="K39" s="4">
        <v>40.438870999999999</v>
      </c>
    </row>
    <row r="40" spans="1:11">
      <c r="A40" s="3">
        <v>7</v>
      </c>
      <c r="B40" s="4">
        <v>50</v>
      </c>
      <c r="C40" s="4">
        <v>64.890281999999999</v>
      </c>
      <c r="D40" s="4">
        <v>62.382444999999997</v>
      </c>
      <c r="E40" s="4">
        <v>71.159875</v>
      </c>
      <c r="F40" s="4">
        <v>43.573667999999998</v>
      </c>
      <c r="G40" s="4">
        <v>43.573667999999998</v>
      </c>
      <c r="H40" s="4">
        <v>57.366771</v>
      </c>
      <c r="I40" s="4">
        <v>49.843260000000001</v>
      </c>
      <c r="J40" s="4">
        <v>51.724138000000004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8.7774289999999997</v>
      </c>
      <c r="D43" s="4">
        <v>8.7774289999999997</v>
      </c>
      <c r="E43" s="4">
        <v>8.7774289999999997</v>
      </c>
      <c r="F43" s="4">
        <v>8.7774289999999997</v>
      </c>
      <c r="G43" s="4">
        <v>8.7774289999999997</v>
      </c>
      <c r="H43" s="4">
        <v>8.7774289999999997</v>
      </c>
      <c r="I43" s="4">
        <v>8.7774289999999997</v>
      </c>
      <c r="J43" s="4">
        <v>8.7774289999999997</v>
      </c>
      <c r="K43" s="4">
        <v>8.7774289999999997</v>
      </c>
    </row>
    <row r="44" spans="1:11">
      <c r="A44" s="3">
        <v>1</v>
      </c>
      <c r="B44" s="4">
        <v>2</v>
      </c>
      <c r="C44" s="4">
        <v>10.971787000000001</v>
      </c>
      <c r="D44" s="4">
        <v>10.344828</v>
      </c>
      <c r="E44" s="4">
        <v>10.344828</v>
      </c>
      <c r="F44" s="4">
        <v>10.658307000000001</v>
      </c>
      <c r="G44" s="4">
        <v>10.658307000000001</v>
      </c>
      <c r="H44" s="4">
        <v>11.285266</v>
      </c>
      <c r="I44" s="4">
        <v>9.7178679999999993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8.1504700000000003</v>
      </c>
      <c r="D45" s="4">
        <v>9.4043890000000001</v>
      </c>
      <c r="E45" s="4">
        <v>7.5235110000000001</v>
      </c>
      <c r="F45" s="4">
        <v>9.4043890000000001</v>
      </c>
      <c r="G45" s="4">
        <v>8.1504700000000003</v>
      </c>
      <c r="H45" s="4">
        <v>7.2100309999999999</v>
      </c>
      <c r="I45" s="4">
        <v>6.8965519999999998</v>
      </c>
      <c r="J45" s="4">
        <v>9.0909089999999999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14.733542</v>
      </c>
      <c r="D47" s="4">
        <v>15.987461</v>
      </c>
      <c r="E47" s="4">
        <v>16.614419999999999</v>
      </c>
      <c r="F47" s="4">
        <v>15.673980999999999</v>
      </c>
      <c r="G47" s="4">
        <v>16.614419999999999</v>
      </c>
      <c r="H47" s="4">
        <v>12.852665</v>
      </c>
      <c r="I47" s="4">
        <v>10.971787000000001</v>
      </c>
      <c r="J47" s="4">
        <v>20.062695999999999</v>
      </c>
      <c r="K47" s="4">
        <v>13.793103</v>
      </c>
    </row>
    <row r="48" spans="1:11">
      <c r="A48" s="3">
        <v>5</v>
      </c>
      <c r="B48" s="4">
        <v>30</v>
      </c>
      <c r="C48" s="4">
        <v>25.391850000000002</v>
      </c>
      <c r="D48" s="4">
        <v>21.630094</v>
      </c>
      <c r="E48" s="4">
        <v>21.943574000000002</v>
      </c>
      <c r="F48" s="4">
        <v>20.062695999999999</v>
      </c>
      <c r="G48" s="4">
        <v>21.003135</v>
      </c>
      <c r="H48" s="4">
        <v>17.241378999999998</v>
      </c>
      <c r="I48" s="4">
        <v>23.510971999999999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36.677115999999998</v>
      </c>
      <c r="D49" s="4">
        <v>37.931033999999997</v>
      </c>
      <c r="E49" s="4">
        <v>54.545454999999997</v>
      </c>
      <c r="F49" s="4">
        <v>37.304074999999997</v>
      </c>
      <c r="G49" s="4">
        <v>32.288401</v>
      </c>
      <c r="H49" s="4">
        <v>17.868338999999999</v>
      </c>
      <c r="I49" s="4">
        <v>44.200626999999997</v>
      </c>
      <c r="J49" s="4">
        <v>36.363636</v>
      </c>
      <c r="K49" s="4">
        <v>34.796238000000002</v>
      </c>
    </row>
    <row r="50" spans="1:11">
      <c r="A50" s="3">
        <v>7</v>
      </c>
      <c r="B50" s="4">
        <v>50</v>
      </c>
      <c r="C50" s="4">
        <v>38.244514000000002</v>
      </c>
      <c r="D50" s="4">
        <v>45.454545000000003</v>
      </c>
      <c r="E50" s="4">
        <v>46.394984000000001</v>
      </c>
      <c r="F50" s="4">
        <v>49.843260000000001</v>
      </c>
      <c r="G50" s="4">
        <v>49.843260000000001</v>
      </c>
      <c r="H50" s="4">
        <v>47.648902999999997</v>
      </c>
      <c r="I50" s="4">
        <v>58.620690000000003</v>
      </c>
      <c r="J50" s="4">
        <v>33.228839999999998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9.7178679999999993</v>
      </c>
      <c r="D53" s="4">
        <v>9.7178679999999993</v>
      </c>
      <c r="E53" s="4">
        <v>9.7178679999999993</v>
      </c>
      <c r="F53" s="4">
        <v>9.7178679999999993</v>
      </c>
      <c r="G53" s="4">
        <v>9.7178679999999993</v>
      </c>
      <c r="H53" s="4">
        <v>9.7178679999999993</v>
      </c>
      <c r="I53" s="4">
        <v>9.7178679999999993</v>
      </c>
      <c r="J53" s="4">
        <v>9.7178679999999993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10.344828</v>
      </c>
      <c r="E54" s="4">
        <v>10.031347999999999</v>
      </c>
      <c r="F54" s="4">
        <v>9.7178679999999993</v>
      </c>
      <c r="G54" s="4">
        <v>9.7178679999999993</v>
      </c>
      <c r="H54" s="4">
        <v>10.344828</v>
      </c>
      <c r="I54" s="4">
        <v>10.031347999999999</v>
      </c>
      <c r="J54" s="4">
        <v>10.031347999999999</v>
      </c>
      <c r="K54" s="4">
        <v>10.344828</v>
      </c>
    </row>
    <row r="55" spans="1:11">
      <c r="A55" s="3">
        <v>2</v>
      </c>
      <c r="B55" s="4">
        <v>5</v>
      </c>
      <c r="C55" s="4">
        <v>11.912226</v>
      </c>
      <c r="D55" s="4">
        <v>13.793103</v>
      </c>
      <c r="E55" s="4">
        <v>11.912226</v>
      </c>
      <c r="F55" s="4">
        <v>11.598746</v>
      </c>
      <c r="G55" s="4">
        <v>11.598746</v>
      </c>
      <c r="H55" s="4">
        <v>10.971787000000001</v>
      </c>
      <c r="I55" s="4">
        <v>10.344828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17.241378999999998</v>
      </c>
      <c r="D57" s="4">
        <v>18.181818</v>
      </c>
      <c r="E57" s="4">
        <v>17.868338999999999</v>
      </c>
      <c r="F57" s="4">
        <v>19.435737</v>
      </c>
      <c r="G57" s="4">
        <v>19.435737</v>
      </c>
      <c r="H57" s="4">
        <v>16.927900000000001</v>
      </c>
      <c r="I57" s="4">
        <v>17.241378999999998</v>
      </c>
      <c r="J57" s="4">
        <v>20.689654999999998</v>
      </c>
      <c r="K57" s="4">
        <v>14.420063000000001</v>
      </c>
    </row>
    <row r="58" spans="1:11">
      <c r="A58" s="3">
        <v>5</v>
      </c>
      <c r="B58" s="4">
        <v>30</v>
      </c>
      <c r="C58" s="4">
        <v>24.764890000000001</v>
      </c>
      <c r="D58" s="4">
        <v>21.003135</v>
      </c>
      <c r="E58" s="4">
        <v>24.764890000000001</v>
      </c>
      <c r="F58" s="4">
        <v>23.824451</v>
      </c>
      <c r="G58" s="4">
        <v>31.974921999999999</v>
      </c>
      <c r="H58" s="4">
        <v>21.316614000000001</v>
      </c>
      <c r="I58" s="4">
        <v>18.181818</v>
      </c>
      <c r="J58" s="4">
        <v>17.241378999999998</v>
      </c>
      <c r="K58" s="4">
        <v>21.003135</v>
      </c>
    </row>
    <row r="59" spans="1:11">
      <c r="A59" s="3">
        <v>6</v>
      </c>
      <c r="B59" s="4">
        <v>40</v>
      </c>
      <c r="C59" s="4">
        <v>35.109718000000001</v>
      </c>
      <c r="D59" s="4">
        <v>27.272727</v>
      </c>
      <c r="E59" s="4">
        <v>26.959247999999999</v>
      </c>
      <c r="F59" s="4">
        <v>28.840125</v>
      </c>
      <c r="G59" s="4">
        <v>28.840125</v>
      </c>
      <c r="H59" s="4">
        <v>20.376176000000001</v>
      </c>
      <c r="I59" s="4">
        <v>35.736677</v>
      </c>
      <c r="J59" s="4">
        <v>47.335422999999999</v>
      </c>
      <c r="K59" s="4">
        <v>32.288401</v>
      </c>
    </row>
    <row r="60" spans="1:11">
      <c r="A60" s="3">
        <v>7</v>
      </c>
      <c r="B60" s="4">
        <v>50</v>
      </c>
      <c r="C60" s="4">
        <v>32.601880999999999</v>
      </c>
      <c r="D60" s="4">
        <v>43.573667999999998</v>
      </c>
      <c r="E60" s="4">
        <v>32.288401</v>
      </c>
      <c r="F60" s="4">
        <v>66.144200999999995</v>
      </c>
      <c r="G60" s="4">
        <v>50.156739999999999</v>
      </c>
      <c r="H60" s="4">
        <v>40.438870999999999</v>
      </c>
      <c r="I60" s="4">
        <v>48.589342000000002</v>
      </c>
      <c r="J60" s="4">
        <v>35.109718000000001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7.2100309999999999</v>
      </c>
      <c r="D63" s="4">
        <v>7.2100309999999999</v>
      </c>
      <c r="E63" s="4">
        <v>7.2100309999999999</v>
      </c>
      <c r="F63" s="4">
        <v>7.2100309999999999</v>
      </c>
      <c r="G63" s="4">
        <v>7.2100309999999999</v>
      </c>
      <c r="H63" s="4">
        <v>7.2100309999999999</v>
      </c>
      <c r="I63" s="4">
        <v>7.2100309999999999</v>
      </c>
      <c r="J63" s="4">
        <v>7.2100309999999999</v>
      </c>
      <c r="K63" s="4">
        <v>7.2100309999999999</v>
      </c>
    </row>
    <row r="64" spans="1:11">
      <c r="A64" s="3">
        <v>1</v>
      </c>
      <c r="B64" s="4">
        <v>2</v>
      </c>
      <c r="C64" s="4">
        <v>6.8965519999999998</v>
      </c>
      <c r="D64" s="4">
        <v>6.2695920000000003</v>
      </c>
      <c r="E64" s="4">
        <v>6.2695920000000003</v>
      </c>
      <c r="F64" s="4">
        <v>6.2695920000000003</v>
      </c>
      <c r="G64" s="4">
        <v>6.5830719999999996</v>
      </c>
      <c r="H64" s="4">
        <v>6.5830719999999996</v>
      </c>
      <c r="I64" s="4">
        <v>6.8965519999999998</v>
      </c>
      <c r="J64" s="4">
        <v>6.5830719999999996</v>
      </c>
      <c r="K64" s="4">
        <v>6.5830719999999996</v>
      </c>
    </row>
    <row r="65" spans="1:11">
      <c r="A65" s="3">
        <v>2</v>
      </c>
      <c r="B65" s="4">
        <v>5</v>
      </c>
      <c r="C65" s="4">
        <v>8.1504700000000003</v>
      </c>
      <c r="D65" s="4">
        <v>9.4043890000000001</v>
      </c>
      <c r="E65" s="4">
        <v>9.4043890000000001</v>
      </c>
      <c r="F65" s="4">
        <v>9.7178679999999993</v>
      </c>
      <c r="G65" s="4">
        <v>9.7178679999999993</v>
      </c>
      <c r="H65" s="4">
        <v>7.8369910000000003</v>
      </c>
      <c r="I65" s="4">
        <v>8.7774289999999997</v>
      </c>
      <c r="J65" s="4">
        <v>8.4639500000000005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16.300940000000001</v>
      </c>
      <c r="D67" s="4">
        <v>15.360502</v>
      </c>
      <c r="E67" s="4">
        <v>15.360502</v>
      </c>
      <c r="F67" s="4">
        <v>16.300940000000001</v>
      </c>
      <c r="G67" s="4">
        <v>15.047022</v>
      </c>
      <c r="H67" s="4">
        <v>13.166143999999999</v>
      </c>
      <c r="I67" s="4">
        <v>16.927900000000001</v>
      </c>
      <c r="J67" s="4">
        <v>24.451411</v>
      </c>
      <c r="K67" s="4">
        <v>15.047022</v>
      </c>
    </row>
    <row r="68" spans="1:11">
      <c r="A68" s="3">
        <v>5</v>
      </c>
      <c r="B68" s="4">
        <v>30</v>
      </c>
      <c r="C68" s="4">
        <v>22.570533000000001</v>
      </c>
      <c r="D68" s="4">
        <v>18.495297999999998</v>
      </c>
      <c r="E68" s="4">
        <v>17.868338999999999</v>
      </c>
      <c r="F68" s="4">
        <v>21.316614000000001</v>
      </c>
      <c r="G68" s="4">
        <v>20.376176000000001</v>
      </c>
      <c r="H68" s="4">
        <v>24.451411</v>
      </c>
      <c r="I68" s="4">
        <v>24.451411</v>
      </c>
      <c r="J68" s="4">
        <v>24.451411</v>
      </c>
      <c r="K68" s="4">
        <v>20.689654999999998</v>
      </c>
    </row>
    <row r="69" spans="1:11">
      <c r="A69" s="3">
        <v>6</v>
      </c>
      <c r="B69" s="4">
        <v>40</v>
      </c>
      <c r="C69" s="4">
        <v>32.288401</v>
      </c>
      <c r="D69" s="4">
        <v>31.661442000000001</v>
      </c>
      <c r="E69" s="4">
        <v>31.661442000000001</v>
      </c>
      <c r="F69" s="4">
        <v>30.721003</v>
      </c>
      <c r="G69" s="4">
        <v>29.780563999999998</v>
      </c>
      <c r="H69" s="4">
        <v>26.018809000000001</v>
      </c>
      <c r="I69" s="4">
        <v>48.275861999999996</v>
      </c>
      <c r="J69" s="4">
        <v>46.081505</v>
      </c>
      <c r="K69" s="4">
        <v>31.974921999999999</v>
      </c>
    </row>
    <row r="70" spans="1:11">
      <c r="A70" s="3">
        <v>7</v>
      </c>
      <c r="B70" s="4">
        <v>50</v>
      </c>
      <c r="C70" s="4">
        <v>36.677115999999998</v>
      </c>
      <c r="D70" s="4">
        <v>46.394984000000001</v>
      </c>
      <c r="E70" s="4">
        <v>59.874608000000002</v>
      </c>
      <c r="F70" s="4">
        <v>47.962381999999998</v>
      </c>
      <c r="G70" s="4">
        <v>60.501567000000001</v>
      </c>
      <c r="H70" s="4">
        <v>39.811912</v>
      </c>
      <c r="I70" s="4">
        <v>49.529781</v>
      </c>
      <c r="J70" s="4">
        <v>38.871473000000002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12.539185</v>
      </c>
      <c r="D73" s="4">
        <v>12.539185</v>
      </c>
      <c r="E73" s="4">
        <v>12.539185</v>
      </c>
      <c r="F73" s="4">
        <v>12.539185</v>
      </c>
      <c r="G73" s="4">
        <v>12.539185</v>
      </c>
      <c r="H73" s="4">
        <v>12.539185</v>
      </c>
      <c r="I73" s="4">
        <v>12.539185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14.420063000000001</v>
      </c>
      <c r="D74" s="4">
        <v>15.987461</v>
      </c>
      <c r="E74" s="4">
        <v>13.793103</v>
      </c>
      <c r="F74" s="4">
        <v>14.106583000000001</v>
      </c>
      <c r="G74" s="4">
        <v>14.106583000000001</v>
      </c>
      <c r="H74" s="4">
        <v>14.420063000000001</v>
      </c>
      <c r="I74" s="4">
        <v>13.793103</v>
      </c>
      <c r="J74" s="4">
        <v>13.479623999999999</v>
      </c>
      <c r="K74" s="4">
        <v>14.420063000000001</v>
      </c>
    </row>
    <row r="75" spans="1:11">
      <c r="A75" s="3">
        <v>2</v>
      </c>
      <c r="B75" s="4">
        <v>5</v>
      </c>
      <c r="C75" s="4">
        <v>14.733542</v>
      </c>
      <c r="D75" s="4">
        <v>16.614419999999999</v>
      </c>
      <c r="E75" s="4">
        <v>17.241378999999998</v>
      </c>
      <c r="F75" s="4">
        <v>14.420063000000001</v>
      </c>
      <c r="G75" s="4">
        <v>15.360502</v>
      </c>
      <c r="H75" s="4">
        <v>15.047022</v>
      </c>
      <c r="I75" s="4">
        <v>15.047022</v>
      </c>
      <c r="J75" s="4">
        <v>14.106583000000001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16.614419999999999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20.062695999999999</v>
      </c>
      <c r="D77" s="4">
        <v>18.495297999999998</v>
      </c>
      <c r="E77" s="4">
        <v>19.435737</v>
      </c>
      <c r="F77" s="4">
        <v>20.376176000000001</v>
      </c>
      <c r="G77" s="4">
        <v>19.122257000000001</v>
      </c>
      <c r="H77" s="4">
        <v>18.808776999999999</v>
      </c>
      <c r="I77" s="4">
        <v>17.554859</v>
      </c>
      <c r="J77" s="4">
        <v>21.630094</v>
      </c>
      <c r="K77" s="4">
        <v>19.122257000000001</v>
      </c>
    </row>
    <row r="78" spans="1:11">
      <c r="A78" s="3">
        <v>5</v>
      </c>
      <c r="B78" s="4">
        <v>30</v>
      </c>
      <c r="C78" s="4">
        <v>26.332287999999998</v>
      </c>
      <c r="D78" s="4">
        <v>21.316614000000001</v>
      </c>
      <c r="E78" s="4">
        <v>25.07837</v>
      </c>
      <c r="F78" s="4">
        <v>21.630094</v>
      </c>
      <c r="G78" s="4">
        <v>21.630094</v>
      </c>
      <c r="H78" s="4">
        <v>33.855798999999998</v>
      </c>
      <c r="I78" s="4">
        <v>21.003135</v>
      </c>
      <c r="J78" s="4">
        <v>26.645768</v>
      </c>
      <c r="K78" s="4">
        <v>23.197492</v>
      </c>
    </row>
    <row r="79" spans="1:11">
      <c r="A79" s="3">
        <v>6</v>
      </c>
      <c r="B79" s="4">
        <v>40</v>
      </c>
      <c r="C79" s="4">
        <v>36.677115999999998</v>
      </c>
      <c r="D79" s="4">
        <v>28.840125</v>
      </c>
      <c r="E79" s="4">
        <v>32.915360999999997</v>
      </c>
      <c r="F79" s="4">
        <v>36.990595999999996</v>
      </c>
      <c r="G79" s="4">
        <v>28.840125</v>
      </c>
      <c r="H79" s="4">
        <v>27.586207000000002</v>
      </c>
      <c r="I79" s="4">
        <v>44.827585999999997</v>
      </c>
      <c r="J79" s="4">
        <v>57.993729999999999</v>
      </c>
      <c r="K79" s="4">
        <v>37.617555000000003</v>
      </c>
    </row>
    <row r="80" spans="1:11">
      <c r="A80" s="3">
        <v>7</v>
      </c>
      <c r="B80" s="4">
        <v>50</v>
      </c>
      <c r="C80" s="4">
        <v>39.811912</v>
      </c>
      <c r="D80" s="4">
        <v>48.902821000000003</v>
      </c>
      <c r="E80" s="4">
        <v>45.768025000000002</v>
      </c>
      <c r="F80" s="4">
        <v>48.902821000000003</v>
      </c>
      <c r="G80" s="4">
        <v>40.438870999999999</v>
      </c>
      <c r="H80" s="4">
        <v>48.589342000000002</v>
      </c>
      <c r="I80" s="4">
        <v>65.517240999999999</v>
      </c>
      <c r="J80" s="4">
        <v>64.263323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15.360502</v>
      </c>
      <c r="D83" s="4">
        <v>15.360502</v>
      </c>
      <c r="E83" s="4">
        <v>15.360502</v>
      </c>
      <c r="F83" s="4">
        <v>15.360502</v>
      </c>
      <c r="G83" s="4">
        <v>15.360502</v>
      </c>
      <c r="H83" s="4">
        <v>15.360502</v>
      </c>
      <c r="I83" s="4">
        <v>15.360502</v>
      </c>
      <c r="J83" s="4">
        <v>15.360502</v>
      </c>
      <c r="K83" s="4">
        <v>15.360502</v>
      </c>
    </row>
    <row r="84" spans="1:11">
      <c r="A84" s="3">
        <v>1</v>
      </c>
      <c r="B84" s="4">
        <v>2</v>
      </c>
      <c r="C84" s="4">
        <v>14.733542</v>
      </c>
      <c r="D84" s="4">
        <v>14.420063000000001</v>
      </c>
      <c r="E84" s="4">
        <v>14.420063000000001</v>
      </c>
      <c r="F84" s="4">
        <v>14.106583000000001</v>
      </c>
      <c r="G84" s="4">
        <v>14.106583000000001</v>
      </c>
      <c r="H84" s="4">
        <v>14.106583000000001</v>
      </c>
      <c r="I84" s="4">
        <v>14.106583000000001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16.614419999999999</v>
      </c>
      <c r="D85" s="4">
        <v>17.554859</v>
      </c>
      <c r="E85" s="4">
        <v>17.554859</v>
      </c>
      <c r="F85" s="4">
        <v>16.614419999999999</v>
      </c>
      <c r="G85" s="4">
        <v>16.927900000000001</v>
      </c>
      <c r="H85" s="4">
        <v>16.927900000000001</v>
      </c>
      <c r="I85" s="4">
        <v>16.300940000000001</v>
      </c>
      <c r="J85" s="4">
        <v>15.987461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16.614419999999999</v>
      </c>
      <c r="H86" s="4">
        <v>13.793103</v>
      </c>
      <c r="I86" s="4">
        <v>15.360502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25.07837</v>
      </c>
      <c r="D87" s="4">
        <v>23.824451</v>
      </c>
      <c r="E87" s="4">
        <v>21.630094</v>
      </c>
      <c r="F87" s="4">
        <v>23.510971999999999</v>
      </c>
      <c r="G87" s="4">
        <v>22.884012999999999</v>
      </c>
      <c r="H87" s="4">
        <v>16.614419999999999</v>
      </c>
      <c r="I87" s="4">
        <v>20.376176000000001</v>
      </c>
      <c r="J87" s="4">
        <v>23.824451</v>
      </c>
      <c r="K87" s="4">
        <v>19.435737</v>
      </c>
    </row>
    <row r="88" spans="1:11">
      <c r="A88" s="3">
        <v>5</v>
      </c>
      <c r="B88" s="4">
        <v>30</v>
      </c>
      <c r="C88" s="4">
        <v>30.407523999999999</v>
      </c>
      <c r="D88" s="4">
        <v>28.213166000000001</v>
      </c>
      <c r="E88" s="4">
        <v>28.213166000000001</v>
      </c>
      <c r="F88" s="4">
        <v>28.213166000000001</v>
      </c>
      <c r="G88" s="4">
        <v>28.526646</v>
      </c>
      <c r="H88" s="4">
        <v>24.451411</v>
      </c>
      <c r="I88" s="4">
        <v>32.601880999999999</v>
      </c>
      <c r="J88" s="4">
        <v>31.034483000000002</v>
      </c>
      <c r="K88" s="4">
        <v>25.391850000000002</v>
      </c>
    </row>
    <row r="89" spans="1:11">
      <c r="A89" s="3">
        <v>6</v>
      </c>
      <c r="B89" s="4">
        <v>40</v>
      </c>
      <c r="C89" s="4">
        <v>42.006270000000001</v>
      </c>
      <c r="D89" s="4">
        <v>38.557994000000001</v>
      </c>
      <c r="E89" s="4">
        <v>56.426332000000002</v>
      </c>
      <c r="F89" s="4">
        <v>38.557994000000001</v>
      </c>
      <c r="G89" s="4">
        <v>58.307209999999998</v>
      </c>
      <c r="H89" s="4">
        <v>35.423197000000002</v>
      </c>
      <c r="I89" s="4">
        <v>47.335422999999999</v>
      </c>
      <c r="J89" s="4">
        <v>49.216301000000001</v>
      </c>
      <c r="K89" s="4">
        <v>38.244514000000002</v>
      </c>
    </row>
    <row r="90" spans="1:11">
      <c r="A90" s="3">
        <v>7</v>
      </c>
      <c r="B90" s="4">
        <v>50</v>
      </c>
      <c r="C90" s="4">
        <v>63.009404000000004</v>
      </c>
      <c r="D90" s="4">
        <v>63.322884000000002</v>
      </c>
      <c r="E90" s="4">
        <v>56.112853000000001</v>
      </c>
      <c r="F90" s="4">
        <v>64.890281999999999</v>
      </c>
      <c r="G90" s="4">
        <v>64.263323</v>
      </c>
      <c r="H90" s="4">
        <v>51.410657999999998</v>
      </c>
      <c r="I90" s="4">
        <v>39.811912</v>
      </c>
      <c r="J90" s="4">
        <v>52.978056000000002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9.7178679999999993</v>
      </c>
      <c r="D93" s="4">
        <v>9.7178679999999993</v>
      </c>
      <c r="E93" s="4">
        <v>9.7178679999999993</v>
      </c>
      <c r="F93" s="4">
        <v>9.7178679999999993</v>
      </c>
      <c r="G93" s="4">
        <v>9.7178679999999993</v>
      </c>
      <c r="H93" s="4">
        <v>9.7178679999999993</v>
      </c>
      <c r="I93" s="4">
        <v>9.7178679999999993</v>
      </c>
      <c r="J93" s="4">
        <v>9.7178679999999993</v>
      </c>
      <c r="K93" s="4">
        <v>9.7178679999999993</v>
      </c>
    </row>
    <row r="94" spans="1:11">
      <c r="A94" s="3">
        <v>1</v>
      </c>
      <c r="B94" s="4">
        <v>2</v>
      </c>
      <c r="C94" s="4">
        <v>9.7178679999999993</v>
      </c>
      <c r="D94" s="4">
        <v>10.031347999999999</v>
      </c>
      <c r="E94" s="4">
        <v>10.344828</v>
      </c>
      <c r="F94" s="4">
        <v>9.4043890000000001</v>
      </c>
      <c r="G94" s="4">
        <v>9.4043890000000001</v>
      </c>
      <c r="H94" s="4">
        <v>10.031347999999999</v>
      </c>
      <c r="I94" s="4">
        <v>10.031347999999999</v>
      </c>
      <c r="J94" s="4">
        <v>9.4043890000000001</v>
      </c>
      <c r="K94" s="4">
        <v>10.031347999999999</v>
      </c>
    </row>
    <row r="95" spans="1:11">
      <c r="A95" s="3">
        <v>2</v>
      </c>
      <c r="B95" s="4">
        <v>5</v>
      </c>
      <c r="C95" s="4">
        <v>10.031347999999999</v>
      </c>
      <c r="D95" s="4">
        <v>10.344828</v>
      </c>
      <c r="E95" s="4">
        <v>10.971787000000001</v>
      </c>
      <c r="F95" s="4">
        <v>9.4043890000000001</v>
      </c>
      <c r="G95" s="4">
        <v>9.7178679999999993</v>
      </c>
      <c r="H95" s="4">
        <v>12.225705</v>
      </c>
      <c r="I95" s="4">
        <v>10.971787000000001</v>
      </c>
      <c r="J95" s="4">
        <v>10.031347999999999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22.257052999999999</v>
      </c>
      <c r="D97" s="4">
        <v>22.570533000000001</v>
      </c>
      <c r="E97" s="4">
        <v>22.884012999999999</v>
      </c>
      <c r="F97" s="4">
        <v>19.435737</v>
      </c>
      <c r="G97" s="4">
        <v>19.435737</v>
      </c>
      <c r="H97" s="4">
        <v>16.927900000000001</v>
      </c>
      <c r="I97" s="4">
        <v>30.721003</v>
      </c>
      <c r="J97" s="4">
        <v>22.257052999999999</v>
      </c>
      <c r="K97" s="4">
        <v>20.689654999999998</v>
      </c>
    </row>
    <row r="98" spans="1:11">
      <c r="A98" s="3">
        <v>5</v>
      </c>
      <c r="B98" s="4">
        <v>30</v>
      </c>
      <c r="C98" s="4">
        <v>30.094044</v>
      </c>
      <c r="D98" s="4">
        <v>25.07837</v>
      </c>
      <c r="E98" s="4">
        <v>21.003135</v>
      </c>
      <c r="F98" s="4">
        <v>21.630094</v>
      </c>
      <c r="G98" s="4">
        <v>21.943574000000002</v>
      </c>
      <c r="H98" s="4">
        <v>18.495297999999998</v>
      </c>
      <c r="I98" s="4">
        <v>41.065831000000003</v>
      </c>
      <c r="J98" s="4">
        <v>31.347961999999999</v>
      </c>
      <c r="K98" s="4">
        <v>22.884012999999999</v>
      </c>
    </row>
    <row r="99" spans="1:11">
      <c r="A99" s="3">
        <v>6</v>
      </c>
      <c r="B99" s="4">
        <v>40</v>
      </c>
      <c r="C99" s="4">
        <v>34.482759000000001</v>
      </c>
      <c r="D99" s="4">
        <v>35.736677</v>
      </c>
      <c r="E99" s="4">
        <v>30.721003</v>
      </c>
      <c r="F99" s="4">
        <v>51.410657999999998</v>
      </c>
      <c r="G99" s="4">
        <v>33.855798999999998</v>
      </c>
      <c r="H99" s="4">
        <v>43.887146999999999</v>
      </c>
      <c r="I99" s="4">
        <v>32.288401</v>
      </c>
      <c r="J99" s="4">
        <v>37.304074999999997</v>
      </c>
      <c r="K99" s="4">
        <v>37.931033999999997</v>
      </c>
    </row>
    <row r="100" spans="1:11">
      <c r="A100" s="3">
        <v>7</v>
      </c>
      <c r="B100" s="4">
        <v>50</v>
      </c>
      <c r="C100" s="4">
        <v>50.470219</v>
      </c>
      <c r="D100" s="4">
        <v>42.946708000000001</v>
      </c>
      <c r="E100" s="4">
        <v>40.752350999999997</v>
      </c>
      <c r="F100" s="4">
        <v>33.228839999999998</v>
      </c>
      <c r="G100" s="4">
        <v>34.796238000000002</v>
      </c>
      <c r="H100" s="4">
        <v>59.247649000000003</v>
      </c>
      <c r="I100" s="4">
        <v>46.394984000000001</v>
      </c>
      <c r="J100" s="4">
        <v>44.514107000000003</v>
      </c>
      <c r="K100" s="4">
        <v>49.529781</v>
      </c>
    </row>
  </sheetData>
  <conditionalFormatting sqref="M3:T10">
    <cfRule type="cellIs" dxfId="21" priority="13" operator="lessThan">
      <formula>$U3</formula>
    </cfRule>
  </conditionalFormatting>
  <conditionalFormatting sqref="M3:T10">
    <cfRule type="cellIs" dxfId="20" priority="12" operator="lessThan">
      <formula>$U3</formula>
    </cfRule>
  </conditionalFormatting>
  <conditionalFormatting sqref="M3:T3">
    <cfRule type="top10" dxfId="19" priority="10" bottom="1" rank="1"/>
    <cfRule type="expression" priority="11">
      <formula>"min"</formula>
    </cfRule>
  </conditionalFormatting>
  <conditionalFormatting sqref="M4:T10">
    <cfRule type="top10" dxfId="18" priority="9" bottom="1" rank="1"/>
  </conditionalFormatting>
  <conditionalFormatting sqref="M5:T5">
    <cfRule type="top10" dxfId="17" priority="8" bottom="1" rank="1"/>
  </conditionalFormatting>
  <conditionalFormatting sqref="M6:T6">
    <cfRule type="top10" dxfId="16" priority="7" bottom="1" rank="1"/>
  </conditionalFormatting>
  <conditionalFormatting sqref="M7:T7">
    <cfRule type="top10" dxfId="15" priority="6" bottom="1" rank="1"/>
  </conditionalFormatting>
  <conditionalFormatting sqref="M8:T8">
    <cfRule type="top10" dxfId="14" priority="5" bottom="1" rank="1"/>
  </conditionalFormatting>
  <conditionalFormatting sqref="M9:T9">
    <cfRule type="top10" dxfId="13" priority="4" bottom="1" rank="1"/>
  </conditionalFormatting>
  <conditionalFormatting sqref="M10:T10">
    <cfRule type="top10" dxfId="12" priority="3" bottom="1" rank="1"/>
  </conditionalFormatting>
  <conditionalFormatting sqref="W12:AD12">
    <cfRule type="top10" dxfId="11" priority="1" rank="1"/>
    <cfRule type="top10" priority="2" rank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4AA6-5C29-4F1A-90A3-F2DA20FD2287}">
  <dimension ref="A1:AD100"/>
  <sheetViews>
    <sheetView workbookViewId="0">
      <selection activeCell="C3" sqref="C3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21.943574000000002</v>
      </c>
      <c r="D3" s="4">
        <v>21.943574000000002</v>
      </c>
      <c r="E3" s="4">
        <v>21.943574000000002</v>
      </c>
      <c r="F3" s="4">
        <v>21.943574000000002</v>
      </c>
      <c r="G3" s="4">
        <v>21.943574000000002</v>
      </c>
      <c r="H3" s="4">
        <v>21.943574000000002</v>
      </c>
      <c r="I3" s="4">
        <v>21.943574000000002</v>
      </c>
      <c r="J3" s="4">
        <v>21.943574000000002</v>
      </c>
      <c r="K3" s="4">
        <v>21.943574000000002</v>
      </c>
      <c r="L3" s="7">
        <v>0</v>
      </c>
      <c r="M3" s="8">
        <f>SUM(C3,C13,C23,C43,C53,C63,C73,C83,C93)/10</f>
        <v>19.4984328</v>
      </c>
      <c r="N3">
        <f t="shared" ref="N3:U10" si="0">SUM(D3,D13,D23,D43,D53,D63,D73,D83,D93)/10</f>
        <v>19.4984328</v>
      </c>
      <c r="O3">
        <f t="shared" si="0"/>
        <v>19.4984328</v>
      </c>
      <c r="P3">
        <f t="shared" si="0"/>
        <v>19.4984328</v>
      </c>
      <c r="Q3">
        <f t="shared" si="0"/>
        <v>19.4984328</v>
      </c>
      <c r="R3">
        <f t="shared" si="0"/>
        <v>19.4984328</v>
      </c>
      <c r="S3">
        <f t="shared" si="0"/>
        <v>19.4984328</v>
      </c>
      <c r="T3">
        <f t="shared" si="0"/>
        <v>19.4984328</v>
      </c>
      <c r="U3">
        <f>SUM(K3,K13,K23,K43,K53,K63,K73,K83,K93)/10</f>
        <v>19.4984328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22.884012999999999</v>
      </c>
      <c r="D4" s="4">
        <v>23.197492</v>
      </c>
      <c r="E4" s="4">
        <v>23.197492</v>
      </c>
      <c r="F4" s="4">
        <v>24.451411</v>
      </c>
      <c r="G4" s="4">
        <v>24.451411</v>
      </c>
      <c r="H4" s="4">
        <v>22.884012999999999</v>
      </c>
      <c r="I4" s="4">
        <v>22.884012999999999</v>
      </c>
      <c r="J4" s="4">
        <v>22.884012999999999</v>
      </c>
      <c r="K4" s="4">
        <v>22.884012999999999</v>
      </c>
      <c r="L4" s="7">
        <v>2</v>
      </c>
      <c r="M4" s="8">
        <f t="shared" ref="M4:M10" si="2">SUM(C4,C14,C24,C44,C54,C64,C74,C84,C94)/10</f>
        <v>19.843260199999996</v>
      </c>
      <c r="N4">
        <f t="shared" si="0"/>
        <v>19.937303999999997</v>
      </c>
      <c r="O4">
        <f t="shared" si="0"/>
        <v>19.905956099999997</v>
      </c>
      <c r="P4">
        <f t="shared" si="0"/>
        <v>20.000000100000001</v>
      </c>
      <c r="Q4">
        <f t="shared" si="0"/>
        <v>20.031348099999995</v>
      </c>
      <c r="R4">
        <f t="shared" si="0"/>
        <v>19.968651999999999</v>
      </c>
      <c r="S4">
        <f t="shared" si="0"/>
        <v>19.811912199999998</v>
      </c>
      <c r="T4">
        <f t="shared" si="0"/>
        <v>20.031347999999998</v>
      </c>
      <c r="U4">
        <f t="shared" si="0"/>
        <v>19.6865205</v>
      </c>
      <c r="W4">
        <f t="shared" ref="W4:X10" si="3">$U4-M4</f>
        <v>-0.15673969999999571</v>
      </c>
      <c r="X4">
        <f>$U4-N4</f>
        <v>-0.25078349999999716</v>
      </c>
      <c r="Y4">
        <f t="shared" si="1"/>
        <v>-0.21943559999999707</v>
      </c>
      <c r="Z4">
        <f t="shared" si="1"/>
        <v>-0.31347960000000086</v>
      </c>
      <c r="AA4">
        <f t="shared" si="1"/>
        <v>-0.34482759999999502</v>
      </c>
      <c r="AB4">
        <f t="shared" si="1"/>
        <v>-0.28213149999999843</v>
      </c>
      <c r="AC4">
        <f t="shared" si="1"/>
        <v>-0.125391699999998</v>
      </c>
      <c r="AD4">
        <f t="shared" si="1"/>
        <v>-0.3448274999999974</v>
      </c>
    </row>
    <row r="5" spans="1:30">
      <c r="A5" s="3">
        <v>2</v>
      </c>
      <c r="B5" s="4">
        <v>5</v>
      </c>
      <c r="C5" s="4">
        <v>24.137930999999998</v>
      </c>
      <c r="D5" s="4">
        <v>24.451411</v>
      </c>
      <c r="E5" s="4">
        <v>24.451411</v>
      </c>
      <c r="F5" s="4">
        <v>23.824451</v>
      </c>
      <c r="G5" s="4">
        <v>25.391850000000002</v>
      </c>
      <c r="H5" s="4">
        <v>23.824451</v>
      </c>
      <c r="I5" s="4">
        <v>23.197492</v>
      </c>
      <c r="J5" s="4">
        <v>23.824451</v>
      </c>
      <c r="K5" s="4">
        <v>23.510971999999999</v>
      </c>
      <c r="L5" s="7">
        <v>5</v>
      </c>
      <c r="M5" s="8">
        <f t="shared" si="2"/>
        <v>20.7836991</v>
      </c>
      <c r="N5">
        <f t="shared" si="0"/>
        <v>21.065830699999999</v>
      </c>
      <c r="O5">
        <f t="shared" si="0"/>
        <v>21.003134899999999</v>
      </c>
      <c r="P5">
        <f t="shared" si="0"/>
        <v>20.877742999999999</v>
      </c>
      <c r="Q5">
        <f t="shared" si="0"/>
        <v>21.097178899999999</v>
      </c>
      <c r="R5">
        <f t="shared" si="0"/>
        <v>20.877742999999999</v>
      </c>
      <c r="S5">
        <f t="shared" si="0"/>
        <v>20.846395100000002</v>
      </c>
      <c r="T5">
        <f t="shared" si="0"/>
        <v>20.971786700000003</v>
      </c>
      <c r="U5">
        <f t="shared" si="0"/>
        <v>20.438871599999999</v>
      </c>
      <c r="W5">
        <f t="shared" si="3"/>
        <v>-0.34482750000000095</v>
      </c>
      <c r="X5">
        <f t="shared" si="3"/>
        <v>-0.62695910000000055</v>
      </c>
      <c r="Y5">
        <f t="shared" si="1"/>
        <v>-0.56426330000000036</v>
      </c>
      <c r="Z5">
        <f t="shared" si="1"/>
        <v>-0.43887140000000002</v>
      </c>
      <c r="AA5">
        <f t="shared" si="1"/>
        <v>-0.65830730000000059</v>
      </c>
      <c r="AB5">
        <f t="shared" si="1"/>
        <v>-0.43887140000000002</v>
      </c>
      <c r="AC5">
        <f t="shared" si="1"/>
        <v>-0.40752350000000348</v>
      </c>
      <c r="AD5">
        <f t="shared" si="1"/>
        <v>-0.53291510000000386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22.351097200000002</v>
      </c>
      <c r="P6">
        <f t="shared" si="0"/>
        <v>22.2884013</v>
      </c>
      <c r="Q6">
        <f t="shared" si="0"/>
        <v>22.257053300000003</v>
      </c>
      <c r="R6">
        <f t="shared" si="0"/>
        <v>22.131661300000001</v>
      </c>
      <c r="S6">
        <f t="shared" si="0"/>
        <v>23.260188100000001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-1.0971786999999971</v>
      </c>
      <c r="Z6">
        <f t="shared" si="1"/>
        <v>-1.0344827999999957</v>
      </c>
      <c r="AA6">
        <f t="shared" si="1"/>
        <v>-1.003134799999998</v>
      </c>
      <c r="AB6">
        <f t="shared" si="1"/>
        <v>-0.87774279999999649</v>
      </c>
      <c r="AC6">
        <f t="shared" si="1"/>
        <v>-2.006269599999996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28.213166000000001</v>
      </c>
      <c r="D7" s="4">
        <v>26.959247999999999</v>
      </c>
      <c r="E7" s="4">
        <v>26.959247999999999</v>
      </c>
      <c r="F7" s="4">
        <v>28.840125</v>
      </c>
      <c r="G7" s="4">
        <v>27.586207000000002</v>
      </c>
      <c r="H7" s="4">
        <v>24.451411</v>
      </c>
      <c r="I7" s="4">
        <v>26.332287999999998</v>
      </c>
      <c r="J7" s="4">
        <v>26.018809000000001</v>
      </c>
      <c r="K7" s="4">
        <v>23.824451</v>
      </c>
      <c r="L7" s="7">
        <v>20</v>
      </c>
      <c r="M7" s="8">
        <f t="shared" si="2"/>
        <v>25.736677199999995</v>
      </c>
      <c r="N7">
        <f t="shared" si="0"/>
        <v>24.796238300000002</v>
      </c>
      <c r="O7">
        <f t="shared" si="0"/>
        <v>24.858934299999998</v>
      </c>
      <c r="P7">
        <f t="shared" si="0"/>
        <v>25.3918496</v>
      </c>
      <c r="Q7">
        <f t="shared" si="0"/>
        <v>24.545454700000001</v>
      </c>
      <c r="R7">
        <f t="shared" si="0"/>
        <v>25.329153699999999</v>
      </c>
      <c r="S7">
        <f t="shared" si="0"/>
        <v>27.335423299999995</v>
      </c>
      <c r="T7">
        <f t="shared" si="0"/>
        <v>26.300940600000001</v>
      </c>
      <c r="U7">
        <f t="shared" si="0"/>
        <v>23.416927900000001</v>
      </c>
      <c r="W7">
        <f t="shared" si="3"/>
        <v>-2.3197492999999945</v>
      </c>
      <c r="X7">
        <f t="shared" si="3"/>
        <v>-1.3793104000000014</v>
      </c>
      <c r="Y7">
        <f t="shared" si="1"/>
        <v>-1.4420063999999968</v>
      </c>
      <c r="Z7">
        <f t="shared" si="1"/>
        <v>-1.9749216999999994</v>
      </c>
      <c r="AA7">
        <f t="shared" si="1"/>
        <v>-1.1285267999999995</v>
      </c>
      <c r="AB7">
        <f t="shared" si="1"/>
        <v>-1.9122257999999981</v>
      </c>
      <c r="AC7">
        <f t="shared" si="1"/>
        <v>-3.9184953999999941</v>
      </c>
      <c r="AD7">
        <f t="shared" si="1"/>
        <v>-2.8840126999999995</v>
      </c>
    </row>
    <row r="8" spans="1:30">
      <c r="A8" s="3">
        <v>5</v>
      </c>
      <c r="B8" s="4">
        <v>30</v>
      </c>
      <c r="C8" s="4">
        <v>32.915360999999997</v>
      </c>
      <c r="D8" s="4">
        <v>31.661442000000001</v>
      </c>
      <c r="E8" s="4">
        <v>31.661442000000001</v>
      </c>
      <c r="F8" s="4">
        <v>31.034483000000002</v>
      </c>
      <c r="G8" s="4">
        <v>29.780563999999998</v>
      </c>
      <c r="H8" s="4">
        <v>29.780563999999998</v>
      </c>
      <c r="I8" s="4">
        <v>30.721003</v>
      </c>
      <c r="J8" s="4">
        <v>29.780563999999998</v>
      </c>
      <c r="K8" s="4">
        <v>27.586207000000002</v>
      </c>
      <c r="L8" s="7">
        <v>30</v>
      </c>
      <c r="M8" s="8">
        <f t="shared" si="2"/>
        <v>28.463950000000001</v>
      </c>
      <c r="N8">
        <f t="shared" si="0"/>
        <v>28.620689699999996</v>
      </c>
      <c r="O8">
        <f t="shared" si="0"/>
        <v>27.3667713</v>
      </c>
      <c r="P8">
        <f t="shared" si="0"/>
        <v>26.802507699999996</v>
      </c>
      <c r="Q8">
        <f t="shared" si="0"/>
        <v>26.865203700000002</v>
      </c>
      <c r="R8">
        <f t="shared" si="0"/>
        <v>28.181818099999997</v>
      </c>
      <c r="S8">
        <f t="shared" si="0"/>
        <v>29.749216099999995</v>
      </c>
      <c r="T8">
        <f t="shared" si="0"/>
        <v>28.338557999999999</v>
      </c>
      <c r="U8">
        <f t="shared" si="0"/>
        <v>25.109718000000001</v>
      </c>
      <c r="W8">
        <f t="shared" si="3"/>
        <v>-3.3542319999999997</v>
      </c>
      <c r="X8">
        <f t="shared" si="3"/>
        <v>-3.5109716999999954</v>
      </c>
      <c r="Y8">
        <f t="shared" si="1"/>
        <v>-2.257053299999999</v>
      </c>
      <c r="Z8">
        <f t="shared" si="1"/>
        <v>-1.6927896999999952</v>
      </c>
      <c r="AA8">
        <f t="shared" si="1"/>
        <v>-1.7554857000000013</v>
      </c>
      <c r="AB8">
        <f t="shared" si="1"/>
        <v>-3.0721000999999966</v>
      </c>
      <c r="AC8">
        <f t="shared" si="1"/>
        <v>-4.6394980999999937</v>
      </c>
      <c r="AD8">
        <f t="shared" si="1"/>
        <v>-3.2288399999999982</v>
      </c>
    </row>
    <row r="9" spans="1:30">
      <c r="A9" s="3">
        <v>6</v>
      </c>
      <c r="B9" s="4">
        <v>40</v>
      </c>
      <c r="C9" s="4">
        <v>34.169279000000003</v>
      </c>
      <c r="D9" s="4">
        <v>35.423197000000002</v>
      </c>
      <c r="E9" s="4">
        <v>37.304074999999997</v>
      </c>
      <c r="F9" s="4">
        <v>32.915360999999997</v>
      </c>
      <c r="G9" s="4">
        <v>33.855798999999998</v>
      </c>
      <c r="H9" s="4">
        <v>33.855798999999998</v>
      </c>
      <c r="I9" s="4">
        <v>37.304074999999997</v>
      </c>
      <c r="J9" s="4">
        <v>32.601880999999999</v>
      </c>
      <c r="K9" s="4">
        <v>30.721003</v>
      </c>
      <c r="L9" s="7">
        <v>40</v>
      </c>
      <c r="M9" s="8">
        <f t="shared" si="2"/>
        <v>33.385579899999996</v>
      </c>
      <c r="N9">
        <f t="shared" si="0"/>
        <v>34.670846399999995</v>
      </c>
      <c r="O9">
        <f t="shared" si="0"/>
        <v>35.297805599999997</v>
      </c>
      <c r="P9">
        <f t="shared" si="0"/>
        <v>31.880877899999994</v>
      </c>
      <c r="Q9">
        <f t="shared" si="0"/>
        <v>32.225705399999995</v>
      </c>
      <c r="R9">
        <f t="shared" si="0"/>
        <v>32.100313499999999</v>
      </c>
      <c r="S9">
        <f t="shared" si="0"/>
        <v>33.761755699999995</v>
      </c>
      <c r="T9">
        <f t="shared" si="0"/>
        <v>33.228840099999999</v>
      </c>
      <c r="U9">
        <f t="shared" si="0"/>
        <v>27.993730499999998</v>
      </c>
      <c r="W9">
        <f t="shared" si="3"/>
        <v>-5.3918493999999981</v>
      </c>
      <c r="X9">
        <f t="shared" si="3"/>
        <v>-6.6771158999999969</v>
      </c>
      <c r="Y9">
        <f t="shared" si="1"/>
        <v>-7.3040750999999986</v>
      </c>
      <c r="Z9">
        <f t="shared" si="1"/>
        <v>-3.8871473999999964</v>
      </c>
      <c r="AA9">
        <f t="shared" si="1"/>
        <v>-4.2319748999999973</v>
      </c>
      <c r="AB9">
        <f t="shared" si="1"/>
        <v>-4.1065830000000005</v>
      </c>
      <c r="AC9">
        <f t="shared" si="1"/>
        <v>-5.7680251999999967</v>
      </c>
      <c r="AD9">
        <f t="shared" si="1"/>
        <v>-5.2351096000000013</v>
      </c>
    </row>
    <row r="10" spans="1:30" ht="15" thickBot="1">
      <c r="A10" s="3">
        <v>7</v>
      </c>
      <c r="B10" s="4">
        <v>50</v>
      </c>
      <c r="C10" s="4">
        <v>59.874608000000002</v>
      </c>
      <c r="D10" s="4">
        <v>57.680250999999998</v>
      </c>
      <c r="E10" s="4">
        <v>57.680250999999998</v>
      </c>
      <c r="F10" s="4">
        <v>41.065831000000003</v>
      </c>
      <c r="G10" s="4">
        <v>57.680250999999998</v>
      </c>
      <c r="H10" s="4">
        <v>59.247649000000003</v>
      </c>
      <c r="I10" s="4">
        <v>38.244514000000002</v>
      </c>
      <c r="J10" s="4">
        <v>64.263323</v>
      </c>
      <c r="K10" s="4">
        <v>69.592476000000005</v>
      </c>
      <c r="L10" s="7">
        <v>50</v>
      </c>
      <c r="M10" s="9">
        <f t="shared" si="2"/>
        <v>43.76175529999999</v>
      </c>
      <c r="N10">
        <f t="shared" si="0"/>
        <v>43.103448200000003</v>
      </c>
      <c r="O10">
        <f t="shared" si="0"/>
        <v>42.601880900000005</v>
      </c>
      <c r="P10">
        <f>SUM(F10,F20,F30,F50,F60,F70,F80,F90,F100)/10</f>
        <v>43.793103399999993</v>
      </c>
      <c r="Q10">
        <f t="shared" si="0"/>
        <v>43.981191299999992</v>
      </c>
      <c r="R10">
        <f t="shared" si="0"/>
        <v>45.235109800000004</v>
      </c>
      <c r="S10">
        <f t="shared" si="0"/>
        <v>45.642633200000006</v>
      </c>
      <c r="T10">
        <f t="shared" si="0"/>
        <v>45.956112900000008</v>
      </c>
      <c r="U10">
        <f t="shared" si="0"/>
        <v>46.645768099999998</v>
      </c>
      <c r="W10">
        <f t="shared" si="3"/>
        <v>2.8840128000000078</v>
      </c>
      <c r="X10">
        <f t="shared" si="3"/>
        <v>3.5423198999999954</v>
      </c>
      <c r="Y10">
        <f t="shared" si="1"/>
        <v>4.0438871999999932</v>
      </c>
      <c r="Z10">
        <f t="shared" si="1"/>
        <v>2.8526647000000054</v>
      </c>
      <c r="AA10">
        <f t="shared" si="1"/>
        <v>2.6645768000000061</v>
      </c>
      <c r="AB10">
        <f t="shared" si="1"/>
        <v>1.4106582999999944</v>
      </c>
      <c r="AC10">
        <f t="shared" si="1"/>
        <v>1.0031348999999921</v>
      </c>
      <c r="AD10">
        <f t="shared" si="1"/>
        <v>0.68965519999999003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-1.191222549999998</v>
      </c>
      <c r="X12">
        <f t="shared" ref="X12:AD12" si="4">SUM(X3:X8)/6</f>
        <v>-1.0971786333333327</v>
      </c>
      <c r="Y12">
        <f t="shared" si="4"/>
        <v>-0.92998954999999839</v>
      </c>
      <c r="Z12">
        <f t="shared" si="4"/>
        <v>-0.90909086666666516</v>
      </c>
      <c r="AA12">
        <f t="shared" si="4"/>
        <v>-0.81504703333333239</v>
      </c>
      <c r="AB12">
        <f t="shared" si="4"/>
        <v>-1.0971785999999983</v>
      </c>
      <c r="AC12">
        <f t="shared" si="4"/>
        <v>-1.8495297166666642</v>
      </c>
      <c r="AD12">
        <f t="shared" si="4"/>
        <v>-1.3740856333333327</v>
      </c>
    </row>
    <row r="13" spans="1:30">
      <c r="A13" s="3">
        <v>0</v>
      </c>
      <c r="B13" s="4">
        <v>0</v>
      </c>
      <c r="C13" s="4">
        <v>21.943574000000002</v>
      </c>
      <c r="D13" s="4">
        <v>21.943574000000002</v>
      </c>
      <c r="E13" s="4">
        <v>21.943574000000002</v>
      </c>
      <c r="F13" s="4">
        <v>21.943574000000002</v>
      </c>
      <c r="G13" s="4">
        <v>21.943574000000002</v>
      </c>
      <c r="H13" s="4">
        <v>21.943574000000002</v>
      </c>
      <c r="I13" s="4">
        <v>21.943574000000002</v>
      </c>
      <c r="J13" s="4">
        <v>21.943574000000002</v>
      </c>
      <c r="K13" s="4">
        <v>21.943574000000002</v>
      </c>
    </row>
    <row r="14" spans="1:30">
      <c r="A14" s="3">
        <v>1</v>
      </c>
      <c r="B14" s="4">
        <v>2</v>
      </c>
      <c r="C14" s="4">
        <v>22.257052999999999</v>
      </c>
      <c r="D14" s="4">
        <v>22.257052999999999</v>
      </c>
      <c r="E14" s="4">
        <v>22.570533000000001</v>
      </c>
      <c r="F14" s="4">
        <v>21.630094</v>
      </c>
      <c r="G14" s="4">
        <v>21.630094</v>
      </c>
      <c r="H14" s="4">
        <v>22.257052999999999</v>
      </c>
      <c r="I14" s="4">
        <v>22.257052999999999</v>
      </c>
      <c r="J14" s="4">
        <v>22.257052999999999</v>
      </c>
      <c r="K14" s="4">
        <v>21.943574000000002</v>
      </c>
    </row>
    <row r="15" spans="1:30">
      <c r="A15" s="3">
        <v>2</v>
      </c>
      <c r="B15" s="4">
        <v>5</v>
      </c>
      <c r="C15" s="4">
        <v>23.510971999999999</v>
      </c>
      <c r="D15" s="4">
        <v>23.824451</v>
      </c>
      <c r="E15" s="4">
        <v>23.510971999999999</v>
      </c>
      <c r="F15" s="4">
        <v>23.510971999999999</v>
      </c>
      <c r="G15" s="4">
        <v>23.197492</v>
      </c>
      <c r="H15" s="4">
        <v>23.197492</v>
      </c>
      <c r="I15" s="4">
        <v>23.510971999999999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25.391850000000002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25.391850000000002</v>
      </c>
      <c r="D17" s="4">
        <v>25.07837</v>
      </c>
      <c r="E17" s="4">
        <v>25.705328999999999</v>
      </c>
      <c r="F17" s="4">
        <v>25.705328999999999</v>
      </c>
      <c r="G17" s="4">
        <v>25.391850000000002</v>
      </c>
      <c r="H17" s="4">
        <v>27.272727</v>
      </c>
      <c r="I17" s="4">
        <v>30.094044</v>
      </c>
      <c r="J17" s="4">
        <v>27.272727</v>
      </c>
      <c r="K17" s="4">
        <v>24.137930999999998</v>
      </c>
    </row>
    <row r="18" spans="1:11">
      <c r="A18" s="3">
        <v>5</v>
      </c>
      <c r="B18" s="4">
        <v>30</v>
      </c>
      <c r="C18" s="4">
        <v>28.213166000000001</v>
      </c>
      <c r="D18" s="4">
        <v>29.467085000000001</v>
      </c>
      <c r="E18" s="4">
        <v>26.959247999999999</v>
      </c>
      <c r="F18" s="4">
        <v>27.272727</v>
      </c>
      <c r="G18" s="4">
        <v>27.586207000000002</v>
      </c>
      <c r="H18" s="4">
        <v>32.288401</v>
      </c>
      <c r="I18" s="4">
        <v>35.736677</v>
      </c>
      <c r="J18" s="4">
        <v>28.213166000000001</v>
      </c>
      <c r="K18" s="4">
        <v>26.018809000000001</v>
      </c>
    </row>
    <row r="19" spans="1:11">
      <c r="A19" s="3">
        <v>6</v>
      </c>
      <c r="B19" s="4">
        <v>40</v>
      </c>
      <c r="C19" s="4">
        <v>37.617555000000003</v>
      </c>
      <c r="D19" s="4">
        <v>42.319749000000002</v>
      </c>
      <c r="E19" s="4">
        <v>42.633229</v>
      </c>
      <c r="F19" s="4">
        <v>37.617555000000003</v>
      </c>
      <c r="G19" s="4">
        <v>37.617555000000003</v>
      </c>
      <c r="H19" s="4">
        <v>36.677115999999998</v>
      </c>
      <c r="I19" s="4">
        <v>39.498432999999999</v>
      </c>
      <c r="J19" s="4">
        <v>43.260187999999999</v>
      </c>
      <c r="K19" s="4">
        <v>32.915360999999997</v>
      </c>
    </row>
    <row r="20" spans="1:11">
      <c r="A20" s="3">
        <v>7</v>
      </c>
      <c r="B20" s="4">
        <v>50</v>
      </c>
      <c r="C20" s="4">
        <v>58.307209999999998</v>
      </c>
      <c r="D20" s="4">
        <v>56.426332000000002</v>
      </c>
      <c r="E20" s="4">
        <v>45.768025000000002</v>
      </c>
      <c r="F20" s="4">
        <v>58.934168999999997</v>
      </c>
      <c r="G20" s="4">
        <v>59.247649000000003</v>
      </c>
      <c r="H20" s="4">
        <v>40.125391999999998</v>
      </c>
      <c r="I20" s="4">
        <v>59.874608000000002</v>
      </c>
      <c r="J20" s="4">
        <v>62.382444999999997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20.376176000000001</v>
      </c>
      <c r="D23" s="4">
        <v>20.376176000000001</v>
      </c>
      <c r="E23" s="4">
        <v>20.376176000000001</v>
      </c>
      <c r="F23" s="4">
        <v>20.376176000000001</v>
      </c>
      <c r="G23" s="4">
        <v>20.376176000000001</v>
      </c>
      <c r="H23" s="4">
        <v>20.376176000000001</v>
      </c>
      <c r="I23" s="4">
        <v>20.376176000000001</v>
      </c>
      <c r="J23" s="4">
        <v>20.376176000000001</v>
      </c>
      <c r="K23" s="4">
        <v>20.376176000000001</v>
      </c>
    </row>
    <row r="24" spans="1:11">
      <c r="A24" s="3">
        <v>1</v>
      </c>
      <c r="B24" s="4">
        <v>2</v>
      </c>
      <c r="C24" s="4">
        <v>20.376176000000001</v>
      </c>
      <c r="D24" s="4">
        <v>20.376176000000001</v>
      </c>
      <c r="E24" s="4">
        <v>20.376176000000001</v>
      </c>
      <c r="F24" s="4">
        <v>20.376176000000001</v>
      </c>
      <c r="G24" s="4">
        <v>20.376176000000001</v>
      </c>
      <c r="H24" s="4">
        <v>20.376176000000001</v>
      </c>
      <c r="I24" s="4">
        <v>20.689654999999998</v>
      </c>
      <c r="J24" s="4">
        <v>21.003135</v>
      </c>
      <c r="K24" s="4">
        <v>20.376176000000001</v>
      </c>
    </row>
    <row r="25" spans="1:11">
      <c r="A25" s="3">
        <v>2</v>
      </c>
      <c r="B25" s="4">
        <v>5</v>
      </c>
      <c r="C25" s="4">
        <v>22.570533000000001</v>
      </c>
      <c r="D25" s="4">
        <v>23.197492</v>
      </c>
      <c r="E25" s="4">
        <v>23.197492</v>
      </c>
      <c r="F25" s="4">
        <v>22.884012999999999</v>
      </c>
      <c r="G25" s="4">
        <v>23.510971999999999</v>
      </c>
      <c r="H25" s="4">
        <v>23.197492</v>
      </c>
      <c r="I25" s="4">
        <v>23.197492</v>
      </c>
      <c r="J25" s="4">
        <v>21.630094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23.197492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27.586207000000002</v>
      </c>
      <c r="D27" s="4">
        <v>27.899687</v>
      </c>
      <c r="E27" s="4">
        <v>28.526646</v>
      </c>
      <c r="F27" s="4">
        <v>27.899687</v>
      </c>
      <c r="G27" s="4">
        <v>27.272727</v>
      </c>
      <c r="H27" s="4">
        <v>28.213166000000001</v>
      </c>
      <c r="I27" s="4">
        <v>30.407523999999999</v>
      </c>
      <c r="J27" s="4">
        <v>28.526646</v>
      </c>
      <c r="K27" s="4">
        <v>25.705328999999999</v>
      </c>
    </row>
    <row r="28" spans="1:11">
      <c r="A28" s="3">
        <v>5</v>
      </c>
      <c r="B28" s="4">
        <v>30</v>
      </c>
      <c r="C28" s="4">
        <v>30.721003</v>
      </c>
      <c r="D28" s="4">
        <v>30.094044</v>
      </c>
      <c r="E28" s="4">
        <v>30.407523999999999</v>
      </c>
      <c r="F28" s="4">
        <v>28.840125</v>
      </c>
      <c r="G28" s="4">
        <v>27.272727</v>
      </c>
      <c r="H28" s="4">
        <v>28.840125</v>
      </c>
      <c r="I28" s="4">
        <v>33.855798999999998</v>
      </c>
      <c r="J28" s="4">
        <v>30.721003</v>
      </c>
      <c r="K28" s="4">
        <v>27.899687</v>
      </c>
    </row>
    <row r="29" spans="1:11">
      <c r="A29" s="3">
        <v>6</v>
      </c>
      <c r="B29" s="4">
        <v>40</v>
      </c>
      <c r="C29" s="4">
        <v>35.109718000000001</v>
      </c>
      <c r="D29" s="4">
        <v>36.990595999999996</v>
      </c>
      <c r="E29" s="4">
        <v>36.050156999999999</v>
      </c>
      <c r="F29" s="4">
        <v>32.601880999999999</v>
      </c>
      <c r="G29" s="4">
        <v>32.601880999999999</v>
      </c>
      <c r="H29" s="4">
        <v>32.915360999999997</v>
      </c>
      <c r="I29" s="4">
        <v>30.094044</v>
      </c>
      <c r="J29" s="4">
        <v>32.601880999999999</v>
      </c>
      <c r="K29" s="4">
        <v>28.526646</v>
      </c>
    </row>
    <row r="30" spans="1:11">
      <c r="A30" s="3">
        <v>7</v>
      </c>
      <c r="B30" s="4">
        <v>50</v>
      </c>
      <c r="C30" s="4">
        <v>40.125391999999998</v>
      </c>
      <c r="D30" s="4">
        <v>41.379309999999997</v>
      </c>
      <c r="E30" s="4">
        <v>41.692790000000002</v>
      </c>
      <c r="F30" s="4">
        <v>36.363636</v>
      </c>
      <c r="G30" s="4">
        <v>39.498432999999999</v>
      </c>
      <c r="H30" s="4">
        <v>41.065831000000003</v>
      </c>
      <c r="I30" s="4">
        <v>37.617555000000003</v>
      </c>
      <c r="J30" s="4">
        <v>38.557994000000001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23.197492</v>
      </c>
      <c r="D33" s="4">
        <v>23.197492</v>
      </c>
      <c r="E33" s="4">
        <v>23.197492</v>
      </c>
      <c r="F33" s="4">
        <v>23.197492</v>
      </c>
      <c r="G33" s="4">
        <v>23.197492</v>
      </c>
      <c r="H33" s="4">
        <v>23.197492</v>
      </c>
      <c r="I33" s="4">
        <v>23.197492</v>
      </c>
      <c r="J33" s="4">
        <v>23.197492</v>
      </c>
      <c r="K33" s="4">
        <v>23.197492</v>
      </c>
    </row>
    <row r="34" spans="1:11">
      <c r="A34" s="3">
        <v>1</v>
      </c>
      <c r="B34" s="4">
        <v>2</v>
      </c>
      <c r="C34" s="4">
        <v>23.510971999999999</v>
      </c>
      <c r="D34" s="4">
        <v>23.510971999999999</v>
      </c>
      <c r="E34" s="4">
        <v>23.510971999999999</v>
      </c>
      <c r="F34" s="4">
        <v>23.510971999999999</v>
      </c>
      <c r="G34" s="4">
        <v>23.510971999999999</v>
      </c>
      <c r="H34" s="4">
        <v>23.510971999999999</v>
      </c>
      <c r="I34" s="4">
        <v>23.510971999999999</v>
      </c>
      <c r="J34" s="4">
        <v>23.510971999999999</v>
      </c>
      <c r="K34" s="4">
        <v>23.510971999999999</v>
      </c>
    </row>
    <row r="35" spans="1:11">
      <c r="A35" s="3">
        <v>2</v>
      </c>
      <c r="B35" s="4">
        <v>5</v>
      </c>
      <c r="C35" s="4">
        <v>25.391850000000002</v>
      </c>
      <c r="D35" s="4">
        <v>26.018809000000001</v>
      </c>
      <c r="E35" s="4">
        <v>26.018809000000001</v>
      </c>
      <c r="F35" s="4">
        <v>26.018809000000001</v>
      </c>
      <c r="G35" s="4">
        <v>26.018809000000001</v>
      </c>
      <c r="H35" s="4">
        <v>25.391850000000002</v>
      </c>
      <c r="I35" s="4">
        <v>26.332287999999998</v>
      </c>
      <c r="J35" s="4">
        <v>25.391850000000002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27.586207000000002</v>
      </c>
      <c r="I36" s="4">
        <v>29.467085000000001</v>
      </c>
      <c r="J36" s="4">
        <v>28.213166000000001</v>
      </c>
      <c r="K36" s="4">
        <v>27.586207000000002</v>
      </c>
    </row>
    <row r="37" spans="1:11">
      <c r="A37" s="3">
        <v>4</v>
      </c>
      <c r="B37" s="4">
        <v>20</v>
      </c>
      <c r="C37" s="4">
        <v>28.526646</v>
      </c>
      <c r="D37" s="4">
        <v>28.840125</v>
      </c>
      <c r="E37" s="4">
        <v>28.840125</v>
      </c>
      <c r="F37" s="4">
        <v>27.586207000000002</v>
      </c>
      <c r="G37" s="4">
        <v>28.526646</v>
      </c>
      <c r="H37" s="4">
        <v>29.153604999999999</v>
      </c>
      <c r="I37" s="4">
        <v>29.780563999999998</v>
      </c>
      <c r="J37" s="4">
        <v>31.034483000000002</v>
      </c>
      <c r="K37" s="4">
        <v>26.018809000000001</v>
      </c>
    </row>
    <row r="38" spans="1:11">
      <c r="A38" s="3">
        <v>5</v>
      </c>
      <c r="B38" s="4">
        <v>30</v>
      </c>
      <c r="C38" s="4">
        <v>32.915360999999997</v>
      </c>
      <c r="D38" s="4">
        <v>32.915360999999997</v>
      </c>
      <c r="E38" s="4">
        <v>33.228839999999998</v>
      </c>
      <c r="F38" s="4">
        <v>31.034483000000002</v>
      </c>
      <c r="G38" s="4">
        <v>31.034483000000002</v>
      </c>
      <c r="H38" s="4">
        <v>31.661442000000001</v>
      </c>
      <c r="I38" s="4">
        <v>32.288401</v>
      </c>
      <c r="J38" s="4">
        <v>31.034483000000002</v>
      </c>
      <c r="K38" s="4">
        <v>29.467085000000001</v>
      </c>
    </row>
    <row r="39" spans="1:11">
      <c r="A39" s="3">
        <v>6</v>
      </c>
      <c r="B39" s="4">
        <v>40</v>
      </c>
      <c r="C39" s="4">
        <v>36.990595999999996</v>
      </c>
      <c r="D39" s="4">
        <v>39.184953</v>
      </c>
      <c r="E39" s="4">
        <v>37.931033999999997</v>
      </c>
      <c r="F39" s="4">
        <v>37.304074999999997</v>
      </c>
      <c r="G39" s="4">
        <v>37.617555000000003</v>
      </c>
      <c r="H39" s="4">
        <v>38.244514000000002</v>
      </c>
      <c r="I39" s="4">
        <v>37.931033999999997</v>
      </c>
      <c r="J39" s="4">
        <v>42.006270000000001</v>
      </c>
      <c r="K39" s="4">
        <v>34.482759000000001</v>
      </c>
    </row>
    <row r="40" spans="1:11">
      <c r="A40" s="3">
        <v>7</v>
      </c>
      <c r="B40" s="4">
        <v>50</v>
      </c>
      <c r="C40" s="4">
        <v>56.112853000000001</v>
      </c>
      <c r="D40" s="4">
        <v>43.260187999999999</v>
      </c>
      <c r="E40" s="4">
        <v>43.887146999999999</v>
      </c>
      <c r="F40" s="4">
        <v>42.319749000000002</v>
      </c>
      <c r="G40" s="4">
        <v>42.319749000000002</v>
      </c>
      <c r="H40" s="4">
        <v>54.231974999999998</v>
      </c>
      <c r="I40" s="4">
        <v>54.858933999999998</v>
      </c>
      <c r="J40" s="4">
        <v>41.379309999999997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23.510971999999999</v>
      </c>
      <c r="D43" s="4">
        <v>23.510971999999999</v>
      </c>
      <c r="E43" s="4">
        <v>23.510971999999999</v>
      </c>
      <c r="F43" s="4">
        <v>23.510971999999999</v>
      </c>
      <c r="G43" s="4">
        <v>23.510971999999999</v>
      </c>
      <c r="H43" s="4">
        <v>23.510971999999999</v>
      </c>
      <c r="I43" s="4">
        <v>23.510971999999999</v>
      </c>
      <c r="J43" s="4">
        <v>23.510971999999999</v>
      </c>
      <c r="K43" s="4">
        <v>23.510971999999999</v>
      </c>
    </row>
    <row r="44" spans="1:11">
      <c r="A44" s="3">
        <v>1</v>
      </c>
      <c r="B44" s="4">
        <v>2</v>
      </c>
      <c r="C44" s="4">
        <v>23.824451</v>
      </c>
      <c r="D44" s="4">
        <v>23.824451</v>
      </c>
      <c r="E44" s="4">
        <v>23.824451</v>
      </c>
      <c r="F44" s="4">
        <v>23.824451</v>
      </c>
      <c r="G44" s="4">
        <v>24.137930999999998</v>
      </c>
      <c r="H44" s="4">
        <v>24.137930999999998</v>
      </c>
      <c r="I44" s="4">
        <v>23.510971999999999</v>
      </c>
      <c r="J44" s="4">
        <v>25.07837</v>
      </c>
      <c r="K44" s="4">
        <v>23.510971999999999</v>
      </c>
    </row>
    <row r="45" spans="1:11">
      <c r="A45" s="3">
        <v>2</v>
      </c>
      <c r="B45" s="4">
        <v>5</v>
      </c>
      <c r="C45" s="4">
        <v>24.137930999999998</v>
      </c>
      <c r="D45" s="4">
        <v>24.764890000000001</v>
      </c>
      <c r="E45" s="4">
        <v>24.451411</v>
      </c>
      <c r="F45" s="4">
        <v>24.764890000000001</v>
      </c>
      <c r="G45" s="4">
        <v>24.451411</v>
      </c>
      <c r="H45" s="4">
        <v>24.451411</v>
      </c>
      <c r="I45" s="4">
        <v>24.764890000000001</v>
      </c>
      <c r="J45" s="4">
        <v>24.764890000000001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31.661442000000001</v>
      </c>
      <c r="D47" s="4">
        <v>31.347961999999999</v>
      </c>
      <c r="E47" s="4">
        <v>30.407523999999999</v>
      </c>
      <c r="F47" s="4">
        <v>30.407523999999999</v>
      </c>
      <c r="G47" s="4">
        <v>30.721003</v>
      </c>
      <c r="H47" s="4">
        <v>31.974921999999999</v>
      </c>
      <c r="I47" s="4">
        <v>32.601880999999999</v>
      </c>
      <c r="J47" s="4">
        <v>30.094044</v>
      </c>
      <c r="K47" s="4">
        <v>28.526646</v>
      </c>
    </row>
    <row r="48" spans="1:11">
      <c r="A48" s="3">
        <v>5</v>
      </c>
      <c r="B48" s="4">
        <v>30</v>
      </c>
      <c r="C48" s="4">
        <v>37.617555000000003</v>
      </c>
      <c r="D48" s="4">
        <v>37.304074999999997</v>
      </c>
      <c r="E48" s="4">
        <v>37.304074999999997</v>
      </c>
      <c r="F48" s="4">
        <v>34.169279000000003</v>
      </c>
      <c r="G48" s="4">
        <v>34.796238000000002</v>
      </c>
      <c r="H48" s="4">
        <v>33.228839999999998</v>
      </c>
      <c r="I48" s="4">
        <v>32.601880999999999</v>
      </c>
      <c r="J48" s="4">
        <v>34.482759000000001</v>
      </c>
      <c r="K48" s="4">
        <v>31.034483000000002</v>
      </c>
    </row>
    <row r="49" spans="1:11">
      <c r="A49" s="3">
        <v>6</v>
      </c>
      <c r="B49" s="4">
        <v>40</v>
      </c>
      <c r="C49" s="4">
        <v>40.438870999999999</v>
      </c>
      <c r="D49" s="4">
        <v>39.184953</v>
      </c>
      <c r="E49" s="4">
        <v>40.438870999999999</v>
      </c>
      <c r="F49" s="4">
        <v>36.990595999999996</v>
      </c>
      <c r="G49" s="4">
        <v>36.677115999999998</v>
      </c>
      <c r="H49" s="4">
        <v>38.244514000000002</v>
      </c>
      <c r="I49" s="4">
        <v>42.006270000000001</v>
      </c>
      <c r="J49" s="4">
        <v>38.871473000000002</v>
      </c>
      <c r="K49" s="4">
        <v>30.721003</v>
      </c>
    </row>
    <row r="50" spans="1:11">
      <c r="A50" s="3">
        <v>7</v>
      </c>
      <c r="B50" s="4">
        <v>50</v>
      </c>
      <c r="C50" s="4">
        <v>44.200626999999997</v>
      </c>
      <c r="D50" s="4">
        <v>45.768025000000002</v>
      </c>
      <c r="E50" s="4">
        <v>46.394984000000001</v>
      </c>
      <c r="F50" s="4">
        <v>45.141066000000002</v>
      </c>
      <c r="G50" s="4">
        <v>45.454545000000003</v>
      </c>
      <c r="H50" s="4">
        <v>54.545454999999997</v>
      </c>
      <c r="I50" s="4">
        <v>55.172414000000003</v>
      </c>
      <c r="J50" s="4">
        <v>39.184953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19.122257000000001</v>
      </c>
      <c r="G53" s="4">
        <v>19.122257000000001</v>
      </c>
      <c r="H53" s="4">
        <v>19.122257000000001</v>
      </c>
      <c r="I53" s="4">
        <v>19.122257000000001</v>
      </c>
      <c r="J53" s="4">
        <v>19.122257000000001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19.122257000000001</v>
      </c>
      <c r="F54" s="4">
        <v>19.122257000000001</v>
      </c>
      <c r="G54" s="4">
        <v>19.122257000000001</v>
      </c>
      <c r="H54" s="4">
        <v>19.122257000000001</v>
      </c>
      <c r="I54" s="4">
        <v>19.122257000000001</v>
      </c>
      <c r="J54" s="4">
        <v>19.122257000000001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20.376176000000001</v>
      </c>
      <c r="E55" s="4">
        <v>20.376176000000001</v>
      </c>
      <c r="F55" s="4">
        <v>20.376176000000001</v>
      </c>
      <c r="G55" s="4">
        <v>20.376176000000001</v>
      </c>
      <c r="H55" s="4">
        <v>20.376176000000001</v>
      </c>
      <c r="I55" s="4">
        <v>21.003135</v>
      </c>
      <c r="J55" s="4">
        <v>21.003135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25.07837</v>
      </c>
      <c r="D57" s="4">
        <v>24.451411</v>
      </c>
      <c r="E57" s="4">
        <v>24.451411</v>
      </c>
      <c r="F57" s="4">
        <v>25.07837</v>
      </c>
      <c r="G57" s="4">
        <v>25.07837</v>
      </c>
      <c r="H57" s="4">
        <v>27.899687</v>
      </c>
      <c r="I57" s="4">
        <v>28.213166000000001</v>
      </c>
      <c r="J57" s="4">
        <v>27.899687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29.153604999999999</v>
      </c>
      <c r="E58" s="4">
        <v>30.407523999999999</v>
      </c>
      <c r="F58" s="4">
        <v>29.780563999999998</v>
      </c>
      <c r="G58" s="4">
        <v>32.288401</v>
      </c>
      <c r="H58" s="4">
        <v>31.347961999999999</v>
      </c>
      <c r="I58" s="4">
        <v>31.347961999999999</v>
      </c>
      <c r="J58" s="4">
        <v>33.542319999999997</v>
      </c>
      <c r="K58" s="4">
        <v>28.526646</v>
      </c>
    </row>
    <row r="59" spans="1:11">
      <c r="A59" s="3">
        <v>6</v>
      </c>
      <c r="B59" s="4">
        <v>40</v>
      </c>
      <c r="C59" s="4">
        <v>35.423197000000002</v>
      </c>
      <c r="D59" s="4">
        <v>35.109718000000001</v>
      </c>
      <c r="E59" s="4">
        <v>36.363636</v>
      </c>
      <c r="F59" s="4">
        <v>30.407523999999999</v>
      </c>
      <c r="G59" s="4">
        <v>32.915360999999997</v>
      </c>
      <c r="H59" s="4">
        <v>34.796238000000002</v>
      </c>
      <c r="I59" s="4">
        <v>36.050156999999999</v>
      </c>
      <c r="J59" s="4">
        <v>40.752350999999997</v>
      </c>
      <c r="K59" s="4">
        <v>29.780563999999998</v>
      </c>
    </row>
    <row r="60" spans="1:11">
      <c r="A60" s="3">
        <v>7</v>
      </c>
      <c r="B60" s="4">
        <v>50</v>
      </c>
      <c r="C60" s="4">
        <v>33.855798999999998</v>
      </c>
      <c r="D60" s="4">
        <v>40.438870999999999</v>
      </c>
      <c r="E60" s="4">
        <v>37.931033999999997</v>
      </c>
      <c r="F60" s="4">
        <v>62.382444999999997</v>
      </c>
      <c r="G60" s="4">
        <v>59.874608000000002</v>
      </c>
      <c r="H60" s="4">
        <v>56.426332000000002</v>
      </c>
      <c r="I60" s="4">
        <v>39.811912</v>
      </c>
      <c r="J60" s="4">
        <v>36.050156999999999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20.062695999999999</v>
      </c>
      <c r="D63" s="4">
        <v>20.062695999999999</v>
      </c>
      <c r="E63" s="4">
        <v>20.062695999999999</v>
      </c>
      <c r="F63" s="4">
        <v>20.062695999999999</v>
      </c>
      <c r="G63" s="4">
        <v>20.062695999999999</v>
      </c>
      <c r="H63" s="4">
        <v>20.062695999999999</v>
      </c>
      <c r="I63" s="4">
        <v>20.062695999999999</v>
      </c>
      <c r="J63" s="4">
        <v>20.062695999999999</v>
      </c>
      <c r="K63" s="4">
        <v>20.062695999999999</v>
      </c>
    </row>
    <row r="64" spans="1:11">
      <c r="A64" s="3">
        <v>1</v>
      </c>
      <c r="B64" s="4">
        <v>2</v>
      </c>
      <c r="C64" s="4">
        <v>20.376176000000001</v>
      </c>
      <c r="D64" s="4">
        <v>20.689654999999998</v>
      </c>
      <c r="E64" s="4">
        <v>20.376176000000001</v>
      </c>
      <c r="F64" s="4">
        <v>20.376176000000001</v>
      </c>
      <c r="G64" s="4">
        <v>20.376176000000001</v>
      </c>
      <c r="H64" s="4">
        <v>20.689654999999998</v>
      </c>
      <c r="I64" s="4">
        <v>20.376176000000001</v>
      </c>
      <c r="J64" s="4">
        <v>20.376176000000001</v>
      </c>
      <c r="K64" s="4">
        <v>20.376176000000001</v>
      </c>
    </row>
    <row r="65" spans="1:11">
      <c r="A65" s="3">
        <v>2</v>
      </c>
      <c r="B65" s="4">
        <v>5</v>
      </c>
      <c r="C65" s="4">
        <v>22.884012999999999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21.943574000000002</v>
      </c>
      <c r="J65" s="4">
        <v>21.630094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26.645768</v>
      </c>
      <c r="D67" s="4">
        <v>25.705328999999999</v>
      </c>
      <c r="E67" s="4">
        <v>26.018809000000001</v>
      </c>
      <c r="F67" s="4">
        <v>27.272727</v>
      </c>
      <c r="G67" s="4">
        <v>24.451411</v>
      </c>
      <c r="H67" s="4">
        <v>26.959247999999999</v>
      </c>
      <c r="I67" s="4">
        <v>31.974921999999999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33.542319999999997</v>
      </c>
      <c r="E68" s="4">
        <v>33.228839999999998</v>
      </c>
      <c r="F68" s="4">
        <v>32.288401</v>
      </c>
      <c r="G68" s="4">
        <v>31.661442000000001</v>
      </c>
      <c r="H68" s="4">
        <v>35.109718000000001</v>
      </c>
      <c r="I68" s="4">
        <v>33.855798999999998</v>
      </c>
      <c r="J68" s="4">
        <v>32.288401</v>
      </c>
      <c r="K68" s="4">
        <v>29.780563999999998</v>
      </c>
    </row>
    <row r="69" spans="1:11">
      <c r="A69" s="3">
        <v>6</v>
      </c>
      <c r="B69" s="4">
        <v>40</v>
      </c>
      <c r="C69" s="4">
        <v>35.109718000000001</v>
      </c>
      <c r="D69" s="4">
        <v>37.617555000000003</v>
      </c>
      <c r="E69" s="4">
        <v>37.617555000000003</v>
      </c>
      <c r="F69" s="4">
        <v>34.796238000000002</v>
      </c>
      <c r="G69" s="4">
        <v>33.228839999999998</v>
      </c>
      <c r="H69" s="4">
        <v>36.050156999999999</v>
      </c>
      <c r="I69" s="4">
        <v>39.498432999999999</v>
      </c>
      <c r="J69" s="4">
        <v>32.915360999999997</v>
      </c>
      <c r="K69" s="4">
        <v>30.407523999999999</v>
      </c>
    </row>
    <row r="70" spans="1:11">
      <c r="A70" s="3">
        <v>7</v>
      </c>
      <c r="B70" s="4">
        <v>50</v>
      </c>
      <c r="C70" s="4">
        <v>41.379309999999997</v>
      </c>
      <c r="D70" s="4">
        <v>52.037618000000002</v>
      </c>
      <c r="E70" s="4">
        <v>42.633229</v>
      </c>
      <c r="F70" s="4">
        <v>53.605015999999999</v>
      </c>
      <c r="G70" s="4">
        <v>60.815047</v>
      </c>
      <c r="H70" s="4">
        <v>58.620690000000003</v>
      </c>
      <c r="I70" s="4">
        <v>62.695925000000003</v>
      </c>
      <c r="J70" s="4">
        <v>60.815047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19.435737</v>
      </c>
      <c r="D73" s="4">
        <v>19.435737</v>
      </c>
      <c r="E73" s="4">
        <v>19.435737</v>
      </c>
      <c r="F73" s="4">
        <v>19.435737</v>
      </c>
      <c r="G73" s="4">
        <v>19.435737</v>
      </c>
      <c r="H73" s="4">
        <v>19.435737</v>
      </c>
      <c r="I73" s="4">
        <v>19.435737</v>
      </c>
      <c r="J73" s="4">
        <v>19.435737</v>
      </c>
      <c r="K73" s="4">
        <v>19.435737</v>
      </c>
    </row>
    <row r="74" spans="1:11">
      <c r="A74" s="3">
        <v>1</v>
      </c>
      <c r="B74" s="4">
        <v>2</v>
      </c>
      <c r="C74" s="4">
        <v>20.062695999999999</v>
      </c>
      <c r="D74" s="4">
        <v>20.376176000000001</v>
      </c>
      <c r="E74" s="4">
        <v>20.062695999999999</v>
      </c>
      <c r="F74" s="4">
        <v>20.376176000000001</v>
      </c>
      <c r="G74" s="4">
        <v>20.376176000000001</v>
      </c>
      <c r="H74" s="4">
        <v>20.689654999999998</v>
      </c>
      <c r="I74" s="4">
        <v>19.749216000000001</v>
      </c>
      <c r="J74" s="4">
        <v>19.749216000000001</v>
      </c>
      <c r="K74" s="4">
        <v>19.749216000000001</v>
      </c>
    </row>
    <row r="75" spans="1:11">
      <c r="A75" s="3">
        <v>2</v>
      </c>
      <c r="B75" s="4">
        <v>5</v>
      </c>
      <c r="C75" s="4">
        <v>20.062695999999999</v>
      </c>
      <c r="D75" s="4">
        <v>20.376176000000001</v>
      </c>
      <c r="E75" s="4">
        <v>20.376176000000001</v>
      </c>
      <c r="F75" s="4">
        <v>19.749216000000001</v>
      </c>
      <c r="G75" s="4">
        <v>20.376176000000001</v>
      </c>
      <c r="H75" s="4">
        <v>20.062695999999999</v>
      </c>
      <c r="I75" s="4">
        <v>20.376176000000001</v>
      </c>
      <c r="J75" s="4">
        <v>20.062695999999999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27.586207000000002</v>
      </c>
      <c r="D77" s="4">
        <v>24.764890000000001</v>
      </c>
      <c r="E77" s="4">
        <v>24.764890000000001</v>
      </c>
      <c r="F77" s="4">
        <v>26.959247999999999</v>
      </c>
      <c r="G77" s="4">
        <v>25.07837</v>
      </c>
      <c r="H77" s="4">
        <v>26.959247999999999</v>
      </c>
      <c r="I77" s="4">
        <v>26.018809000000001</v>
      </c>
      <c r="J77" s="4">
        <v>26.959247999999999</v>
      </c>
      <c r="K77" s="4">
        <v>24.764890000000001</v>
      </c>
    </row>
    <row r="78" spans="1:11">
      <c r="A78" s="3">
        <v>5</v>
      </c>
      <c r="B78" s="4">
        <v>30</v>
      </c>
      <c r="C78" s="4">
        <v>29.153604999999999</v>
      </c>
      <c r="D78" s="4">
        <v>29.153604999999999</v>
      </c>
      <c r="E78" s="4">
        <v>26.018809000000001</v>
      </c>
      <c r="F78" s="4">
        <v>27.272727</v>
      </c>
      <c r="G78" s="4">
        <v>27.899687</v>
      </c>
      <c r="H78" s="4">
        <v>27.586207000000002</v>
      </c>
      <c r="I78" s="4">
        <v>27.586207000000002</v>
      </c>
      <c r="J78" s="4">
        <v>28.526646</v>
      </c>
      <c r="K78" s="4">
        <v>25.07837</v>
      </c>
    </row>
    <row r="79" spans="1:11">
      <c r="A79" s="3">
        <v>6</v>
      </c>
      <c r="B79" s="4">
        <v>40</v>
      </c>
      <c r="C79" s="4">
        <v>36.050156999999999</v>
      </c>
      <c r="D79" s="4">
        <v>37.304074999999997</v>
      </c>
      <c r="E79" s="4">
        <v>38.244514000000002</v>
      </c>
      <c r="F79" s="4">
        <v>33.228839999999998</v>
      </c>
      <c r="G79" s="4">
        <v>33.542319999999997</v>
      </c>
      <c r="H79" s="4">
        <v>30.094044</v>
      </c>
      <c r="I79" s="4">
        <v>34.482759000000001</v>
      </c>
      <c r="J79" s="4">
        <v>33.855798999999998</v>
      </c>
      <c r="K79" s="4">
        <v>29.467085000000001</v>
      </c>
    </row>
    <row r="80" spans="1:11">
      <c r="A80" s="3">
        <v>7</v>
      </c>
      <c r="B80" s="4">
        <v>50</v>
      </c>
      <c r="C80" s="4">
        <v>56.426332000000002</v>
      </c>
      <c r="D80" s="4">
        <v>41.692790000000002</v>
      </c>
      <c r="E80" s="4">
        <v>41.692790000000002</v>
      </c>
      <c r="F80" s="4">
        <v>57.993729999999999</v>
      </c>
      <c r="G80" s="4">
        <v>35.109718000000001</v>
      </c>
      <c r="H80" s="4">
        <v>37.931033999999997</v>
      </c>
      <c r="I80" s="4">
        <v>65.517240999999999</v>
      </c>
      <c r="J80" s="4">
        <v>59.874608000000002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28.526646</v>
      </c>
      <c r="D83" s="4">
        <v>28.526646</v>
      </c>
      <c r="E83" s="4">
        <v>28.526646</v>
      </c>
      <c r="F83" s="4">
        <v>28.526646</v>
      </c>
      <c r="G83" s="4">
        <v>28.526646</v>
      </c>
      <c r="H83" s="4">
        <v>28.526646</v>
      </c>
      <c r="I83" s="4">
        <v>28.526646</v>
      </c>
      <c r="J83" s="4">
        <v>28.526646</v>
      </c>
      <c r="K83" s="4">
        <v>28.526646</v>
      </c>
    </row>
    <row r="84" spans="1:11">
      <c r="A84" s="3">
        <v>1</v>
      </c>
      <c r="B84" s="4">
        <v>2</v>
      </c>
      <c r="C84" s="4">
        <v>28.840125</v>
      </c>
      <c r="D84" s="4">
        <v>28.840125</v>
      </c>
      <c r="E84" s="4">
        <v>28.840125</v>
      </c>
      <c r="F84" s="4">
        <v>28.840125</v>
      </c>
      <c r="G84" s="4">
        <v>28.840125</v>
      </c>
      <c r="H84" s="4">
        <v>28.840125</v>
      </c>
      <c r="I84" s="4">
        <v>28.840125</v>
      </c>
      <c r="J84" s="4">
        <v>28.840125</v>
      </c>
      <c r="K84" s="4">
        <v>28.840125</v>
      </c>
    </row>
    <row r="85" spans="1:11">
      <c r="A85" s="3">
        <v>2</v>
      </c>
      <c r="B85" s="4">
        <v>5</v>
      </c>
      <c r="C85" s="4">
        <v>29.153604999999999</v>
      </c>
      <c r="D85" s="4">
        <v>29.780563999999998</v>
      </c>
      <c r="E85" s="4">
        <v>29.780563999999998</v>
      </c>
      <c r="F85" s="4">
        <v>30.094044</v>
      </c>
      <c r="G85" s="4">
        <v>30.094044</v>
      </c>
      <c r="H85" s="4">
        <v>29.153604999999999</v>
      </c>
      <c r="I85" s="4">
        <v>29.467085000000001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29.780563999999998</v>
      </c>
      <c r="H86" s="4">
        <v>29.780563999999998</v>
      </c>
      <c r="I86" s="4">
        <v>30.094044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36.050156999999999</v>
      </c>
      <c r="D87" s="4">
        <v>34.482759000000001</v>
      </c>
      <c r="E87" s="4">
        <v>33.228839999999998</v>
      </c>
      <c r="F87" s="4">
        <v>33.855798999999998</v>
      </c>
      <c r="G87" s="4">
        <v>31.974921999999999</v>
      </c>
      <c r="H87" s="4">
        <v>31.347961999999999</v>
      </c>
      <c r="I87" s="4">
        <v>33.228839999999998</v>
      </c>
      <c r="J87" s="4">
        <v>33.855798999999998</v>
      </c>
      <c r="K87" s="4">
        <v>31.034483000000002</v>
      </c>
    </row>
    <row r="88" spans="1:11">
      <c r="A88" s="3">
        <v>5</v>
      </c>
      <c r="B88" s="4">
        <v>30</v>
      </c>
      <c r="C88" s="4">
        <v>36.050156999999999</v>
      </c>
      <c r="D88" s="4">
        <v>33.542319999999997</v>
      </c>
      <c r="E88" s="4">
        <v>33.542319999999997</v>
      </c>
      <c r="F88" s="4">
        <v>32.601880999999999</v>
      </c>
      <c r="G88" s="4">
        <v>32.601880999999999</v>
      </c>
      <c r="H88" s="4">
        <v>34.482759000000001</v>
      </c>
      <c r="I88" s="4">
        <v>37.931033999999997</v>
      </c>
      <c r="J88" s="4">
        <v>35.736677</v>
      </c>
      <c r="K88" s="4">
        <v>30.407523999999999</v>
      </c>
    </row>
    <row r="89" spans="1:11">
      <c r="A89" s="3">
        <v>6</v>
      </c>
      <c r="B89" s="4">
        <v>40</v>
      </c>
      <c r="C89" s="4">
        <v>43.573667999999998</v>
      </c>
      <c r="D89" s="4">
        <v>42.006270000000001</v>
      </c>
      <c r="E89" s="4">
        <v>43.573667999999998</v>
      </c>
      <c r="F89" s="4">
        <v>41.692790000000002</v>
      </c>
      <c r="G89" s="4">
        <v>42.006270000000001</v>
      </c>
      <c r="H89" s="4">
        <v>42.006270000000001</v>
      </c>
      <c r="I89" s="4">
        <v>43.573667999999998</v>
      </c>
      <c r="J89" s="4">
        <v>43.573667999999998</v>
      </c>
      <c r="K89" s="4">
        <v>36.677115999999998</v>
      </c>
    </row>
    <row r="90" spans="1:11">
      <c r="A90" s="3">
        <v>7</v>
      </c>
      <c r="B90" s="4">
        <v>50</v>
      </c>
      <c r="C90" s="4">
        <v>47.962381999999998</v>
      </c>
      <c r="D90" s="4">
        <v>42.946708000000001</v>
      </c>
      <c r="E90" s="4">
        <v>59.561129000000001</v>
      </c>
      <c r="F90" s="4">
        <v>42.319749000000002</v>
      </c>
      <c r="G90" s="4">
        <v>42.006270000000001</v>
      </c>
      <c r="H90" s="4">
        <v>41.692790000000002</v>
      </c>
      <c r="I90" s="4">
        <v>42.006270000000001</v>
      </c>
      <c r="J90" s="4">
        <v>43.260187999999999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20.062695999999999</v>
      </c>
      <c r="D93" s="4">
        <v>20.062695999999999</v>
      </c>
      <c r="E93" s="4">
        <v>20.062695999999999</v>
      </c>
      <c r="F93" s="4">
        <v>20.062695999999999</v>
      </c>
      <c r="G93" s="4">
        <v>20.062695999999999</v>
      </c>
      <c r="H93" s="4">
        <v>20.062695999999999</v>
      </c>
      <c r="I93" s="4">
        <v>20.062695999999999</v>
      </c>
      <c r="J93" s="4">
        <v>20.062695999999999</v>
      </c>
      <c r="K93" s="4">
        <v>20.062695999999999</v>
      </c>
    </row>
    <row r="94" spans="1:11">
      <c r="A94" s="3">
        <v>1</v>
      </c>
      <c r="B94" s="4">
        <v>2</v>
      </c>
      <c r="C94" s="4">
        <v>20.689654999999998</v>
      </c>
      <c r="D94" s="4">
        <v>20.689654999999998</v>
      </c>
      <c r="E94" s="4">
        <v>20.689654999999998</v>
      </c>
      <c r="F94" s="4">
        <v>21.003135</v>
      </c>
      <c r="G94" s="4">
        <v>21.003135</v>
      </c>
      <c r="H94" s="4">
        <v>20.689654999999998</v>
      </c>
      <c r="I94" s="4">
        <v>20.689654999999998</v>
      </c>
      <c r="J94" s="4">
        <v>21.003135</v>
      </c>
      <c r="K94" s="4">
        <v>20.376176000000001</v>
      </c>
    </row>
    <row r="95" spans="1:11">
      <c r="A95" s="3">
        <v>2</v>
      </c>
      <c r="B95" s="4">
        <v>5</v>
      </c>
      <c r="C95" s="4">
        <v>20.689654999999998</v>
      </c>
      <c r="D95" s="4">
        <v>20.689654999999998</v>
      </c>
      <c r="E95" s="4">
        <v>20.689654999999998</v>
      </c>
      <c r="F95" s="4">
        <v>20.376176000000001</v>
      </c>
      <c r="G95" s="4">
        <v>20.376176000000001</v>
      </c>
      <c r="H95" s="4">
        <v>21.630094</v>
      </c>
      <c r="I95" s="4">
        <v>21.003135</v>
      </c>
      <c r="J95" s="4">
        <v>22.257052999999999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29.153604999999999</v>
      </c>
      <c r="D97" s="4">
        <v>27.272727</v>
      </c>
      <c r="E97" s="4">
        <v>28.526646</v>
      </c>
      <c r="F97" s="4">
        <v>27.899687</v>
      </c>
      <c r="G97" s="4">
        <v>27.899687</v>
      </c>
      <c r="H97" s="4">
        <v>28.213166000000001</v>
      </c>
      <c r="I97" s="4">
        <v>34.482759000000001</v>
      </c>
      <c r="J97" s="4">
        <v>31.974921999999999</v>
      </c>
      <c r="K97" s="4">
        <v>26.959247999999999</v>
      </c>
    </row>
    <row r="98" spans="1:11">
      <c r="A98" s="3">
        <v>5</v>
      </c>
      <c r="B98" s="4">
        <v>30</v>
      </c>
      <c r="C98" s="4">
        <v>31.034483000000002</v>
      </c>
      <c r="D98" s="4">
        <v>32.288401</v>
      </c>
      <c r="E98" s="4">
        <v>24.137930999999998</v>
      </c>
      <c r="F98" s="4">
        <v>24.764890000000001</v>
      </c>
      <c r="G98" s="4">
        <v>24.764890000000001</v>
      </c>
      <c r="H98" s="4">
        <v>29.153604999999999</v>
      </c>
      <c r="I98" s="4">
        <v>33.855798999999998</v>
      </c>
      <c r="J98" s="4">
        <v>30.094044</v>
      </c>
      <c r="K98" s="4">
        <v>24.764890000000001</v>
      </c>
    </row>
    <row r="99" spans="1:11">
      <c r="A99" s="3">
        <v>6</v>
      </c>
      <c r="B99" s="4">
        <v>40</v>
      </c>
      <c r="C99" s="4">
        <v>36.363636</v>
      </c>
      <c r="D99" s="4">
        <v>40.752350999999997</v>
      </c>
      <c r="E99" s="4">
        <v>40.752350999999997</v>
      </c>
      <c r="F99" s="4">
        <v>38.557994000000001</v>
      </c>
      <c r="G99" s="4">
        <v>39.811912</v>
      </c>
      <c r="H99" s="4">
        <v>36.363636</v>
      </c>
      <c r="I99" s="4">
        <v>35.109718000000001</v>
      </c>
      <c r="J99" s="4">
        <v>33.855798999999998</v>
      </c>
      <c r="K99" s="4">
        <v>30.721003</v>
      </c>
    </row>
    <row r="100" spans="1:11">
      <c r="A100" s="3">
        <v>7</v>
      </c>
      <c r="B100" s="4">
        <v>50</v>
      </c>
      <c r="C100" s="4">
        <v>55.485892999999997</v>
      </c>
      <c r="D100" s="4">
        <v>52.664577000000001</v>
      </c>
      <c r="E100" s="4">
        <v>52.664577000000001</v>
      </c>
      <c r="F100" s="4">
        <v>40.125391999999998</v>
      </c>
      <c r="G100" s="4">
        <v>40.125391999999998</v>
      </c>
      <c r="H100" s="4">
        <v>62.695925000000003</v>
      </c>
      <c r="I100" s="4">
        <v>55.485892999999997</v>
      </c>
      <c r="J100" s="4">
        <v>55.172414000000003</v>
      </c>
      <c r="K100" s="4">
        <v>65.203761999999998</v>
      </c>
    </row>
  </sheetData>
  <conditionalFormatting sqref="M3:T10">
    <cfRule type="cellIs" dxfId="10" priority="13" operator="lessThan">
      <formula>$U3</formula>
    </cfRule>
  </conditionalFormatting>
  <conditionalFormatting sqref="M3:T10">
    <cfRule type="cellIs" dxfId="9" priority="12" operator="lessThan">
      <formula>$U3</formula>
    </cfRule>
  </conditionalFormatting>
  <conditionalFormatting sqref="M3:T3">
    <cfRule type="top10" dxfId="8" priority="10" bottom="1" rank="1"/>
    <cfRule type="expression" priority="11">
      <formula>"min"</formula>
    </cfRule>
  </conditionalFormatting>
  <conditionalFormatting sqref="M4:T10">
    <cfRule type="top10" dxfId="7" priority="9" bottom="1" rank="1"/>
  </conditionalFormatting>
  <conditionalFormatting sqref="M5:T5">
    <cfRule type="top10" dxfId="6" priority="8" bottom="1" rank="1"/>
  </conditionalFormatting>
  <conditionalFormatting sqref="M6:T6">
    <cfRule type="top10" dxfId="5" priority="7" bottom="1" rank="1"/>
  </conditionalFormatting>
  <conditionalFormatting sqref="M7:T7">
    <cfRule type="top10" dxfId="4" priority="6" bottom="1" rank="1"/>
  </conditionalFormatting>
  <conditionalFormatting sqref="M8:T8">
    <cfRule type="top10" dxfId="3" priority="5" bottom="1" rank="1"/>
  </conditionalFormatting>
  <conditionalFormatting sqref="M9:T9">
    <cfRule type="top10" dxfId="2" priority="4" bottom="1" rank="1"/>
  </conditionalFormatting>
  <conditionalFormatting sqref="M10:T10">
    <cfRule type="top10" dxfId="1" priority="3" bottom="1" rank="1"/>
  </conditionalFormatting>
  <conditionalFormatting sqref="W12:AD12">
    <cfRule type="top10" dxfId="0" priority="1" rank="1"/>
    <cfRule type="top1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7412-3321-418E-8816-08EBF12F1F38}">
  <dimension ref="A1:AD100"/>
  <sheetViews>
    <sheetView topLeftCell="M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24.764890000000001</v>
      </c>
      <c r="D3" s="4">
        <v>24.764890000000001</v>
      </c>
      <c r="E3" s="4">
        <v>24.451411</v>
      </c>
      <c r="F3" s="4">
        <v>24.764890000000001</v>
      </c>
      <c r="G3" s="4">
        <v>24.764890000000001</v>
      </c>
      <c r="H3" s="4">
        <v>22.570533000000001</v>
      </c>
      <c r="I3" s="4">
        <v>23.510971999999999</v>
      </c>
      <c r="J3" s="4">
        <v>22.570533000000001</v>
      </c>
      <c r="K3" s="4">
        <v>21.943574000000002</v>
      </c>
      <c r="L3" s="7">
        <v>0</v>
      </c>
      <c r="M3" s="8">
        <f>SUM(C3,C13,C23,C43,C53,C63,C73,C83,C93)/10</f>
        <v>20.658307300000001</v>
      </c>
      <c r="N3">
        <f t="shared" ref="N3:U10" si="0">SUM(D3,D13,D23,D43,D53,D63,D73,D83,D93)/10</f>
        <v>20.658307300000001</v>
      </c>
      <c r="O3">
        <f t="shared" si="0"/>
        <v>20.564263399999998</v>
      </c>
      <c r="P3">
        <f t="shared" si="0"/>
        <v>20.815047099999997</v>
      </c>
      <c r="Q3">
        <f t="shared" si="0"/>
        <v>21.222570600000001</v>
      </c>
      <c r="R3">
        <f t="shared" si="0"/>
        <v>21.379310400000001</v>
      </c>
      <c r="S3">
        <f t="shared" si="0"/>
        <v>21.222570699999999</v>
      </c>
      <c r="T3">
        <f t="shared" si="0"/>
        <v>21.065830699999999</v>
      </c>
      <c r="U3">
        <f>SUM(K3,K13,K23,K43,K53,K63,K73,K83,K93)/10</f>
        <v>19.4984328</v>
      </c>
      <c r="W3">
        <f>$U3-M3</f>
        <v>-1.1598745000000008</v>
      </c>
      <c r="X3">
        <f t="shared" ref="X3:AD10" si="1">$U3-N3</f>
        <v>-1.1598745000000008</v>
      </c>
      <c r="Y3">
        <f t="shared" si="1"/>
        <v>-1.0658305999999982</v>
      </c>
      <c r="Z3">
        <f t="shared" si="1"/>
        <v>-1.3166142999999977</v>
      </c>
      <c r="AA3">
        <f t="shared" si="1"/>
        <v>-1.7241378000000012</v>
      </c>
      <c r="AB3">
        <f t="shared" si="1"/>
        <v>-1.8808776000000016</v>
      </c>
      <c r="AC3">
        <f t="shared" si="1"/>
        <v>-1.7241378999999988</v>
      </c>
      <c r="AD3">
        <f t="shared" si="1"/>
        <v>-1.5673978999999996</v>
      </c>
    </row>
    <row r="4" spans="1:30">
      <c r="A4" s="3">
        <v>1</v>
      </c>
      <c r="B4" s="4">
        <v>2</v>
      </c>
      <c r="C4" s="4">
        <v>25.391850000000002</v>
      </c>
      <c r="D4" s="4">
        <v>25.705328999999999</v>
      </c>
      <c r="E4" s="4">
        <v>25.705328999999999</v>
      </c>
      <c r="F4" s="4">
        <v>25.705328999999999</v>
      </c>
      <c r="G4" s="4">
        <v>25.705328999999999</v>
      </c>
      <c r="H4" s="4">
        <v>23.510971999999999</v>
      </c>
      <c r="I4" s="4">
        <v>23.510971999999999</v>
      </c>
      <c r="J4" s="4">
        <v>22.570533000000001</v>
      </c>
      <c r="K4" s="4">
        <v>22.884012999999999</v>
      </c>
      <c r="L4" s="7">
        <v>2</v>
      </c>
      <c r="M4" s="8">
        <f t="shared" ref="M4:M10" si="2">SUM(C4,C14,C24,C44,C54,C64,C74,C84,C94)/10</f>
        <v>20.846395100000002</v>
      </c>
      <c r="N4">
        <f t="shared" si="0"/>
        <v>20.909090900000002</v>
      </c>
      <c r="O4">
        <f t="shared" si="0"/>
        <v>21.128526599999997</v>
      </c>
      <c r="P4">
        <f t="shared" si="0"/>
        <v>21.065830699999999</v>
      </c>
      <c r="Q4">
        <f t="shared" si="0"/>
        <v>21.034482799999999</v>
      </c>
      <c r="R4">
        <f t="shared" si="0"/>
        <v>21.598745999999998</v>
      </c>
      <c r="S4">
        <f t="shared" si="0"/>
        <v>21.316614600000001</v>
      </c>
      <c r="T4">
        <f t="shared" si="0"/>
        <v>20.909090900000002</v>
      </c>
      <c r="U4">
        <f t="shared" si="0"/>
        <v>19.6865205</v>
      </c>
      <c r="W4">
        <f t="shared" ref="W4:X10" si="3">$U4-M4</f>
        <v>-1.159874600000002</v>
      </c>
      <c r="X4">
        <f>$U4-N4</f>
        <v>-1.2225704000000022</v>
      </c>
      <c r="Y4">
        <f t="shared" si="1"/>
        <v>-1.4420060999999968</v>
      </c>
      <c r="Z4">
        <f t="shared" si="1"/>
        <v>-1.379310199999999</v>
      </c>
      <c r="AA4">
        <f t="shared" si="1"/>
        <v>-1.3479622999999989</v>
      </c>
      <c r="AB4">
        <f t="shared" si="1"/>
        <v>-1.9122254999999981</v>
      </c>
      <c r="AC4">
        <f t="shared" si="1"/>
        <v>-1.6300941000000009</v>
      </c>
      <c r="AD4">
        <f t="shared" si="1"/>
        <v>-1.2225704000000022</v>
      </c>
    </row>
    <row r="5" spans="1:30">
      <c r="A5" s="3">
        <v>2</v>
      </c>
      <c r="B5" s="4">
        <v>5</v>
      </c>
      <c r="C5" s="4">
        <v>25.705328999999999</v>
      </c>
      <c r="D5" s="4">
        <v>26.018809000000001</v>
      </c>
      <c r="E5" s="4">
        <v>26.018809000000001</v>
      </c>
      <c r="F5" s="4">
        <v>25.07837</v>
      </c>
      <c r="G5" s="4">
        <v>25.705328999999999</v>
      </c>
      <c r="H5" s="4">
        <v>23.824451</v>
      </c>
      <c r="I5" s="4">
        <v>24.137930999999998</v>
      </c>
      <c r="J5" s="4">
        <v>24.764890000000001</v>
      </c>
      <c r="K5" s="4">
        <v>23.510971999999999</v>
      </c>
      <c r="L5" s="7">
        <v>5</v>
      </c>
      <c r="M5" s="8">
        <f t="shared" si="2"/>
        <v>21.379310300000004</v>
      </c>
      <c r="N5">
        <f t="shared" si="0"/>
        <v>21.4106585</v>
      </c>
      <c r="O5">
        <f t="shared" si="0"/>
        <v>21.4106585</v>
      </c>
      <c r="P5">
        <f t="shared" si="0"/>
        <v>21.410658399999999</v>
      </c>
      <c r="Q5">
        <f t="shared" si="0"/>
        <v>21.755485900000004</v>
      </c>
      <c r="R5">
        <f t="shared" si="0"/>
        <v>21.724138</v>
      </c>
      <c r="S5">
        <f t="shared" si="0"/>
        <v>21.818181699999997</v>
      </c>
      <c r="T5">
        <f t="shared" si="0"/>
        <v>21.943573700000002</v>
      </c>
      <c r="U5">
        <f t="shared" si="0"/>
        <v>20.438871599999999</v>
      </c>
      <c r="W5">
        <f t="shared" si="3"/>
        <v>-0.94043870000000496</v>
      </c>
      <c r="X5">
        <f t="shared" si="3"/>
        <v>-0.97178690000000145</v>
      </c>
      <c r="Y5">
        <f t="shared" si="1"/>
        <v>-0.97178690000000145</v>
      </c>
      <c r="Z5">
        <f t="shared" si="1"/>
        <v>-0.97178680000000028</v>
      </c>
      <c r="AA5">
        <f t="shared" si="1"/>
        <v>-1.3166143000000048</v>
      </c>
      <c r="AB5">
        <f t="shared" si="1"/>
        <v>-1.2852664000000011</v>
      </c>
      <c r="AC5">
        <f t="shared" si="1"/>
        <v>-1.3793100999999979</v>
      </c>
      <c r="AD5">
        <f t="shared" si="1"/>
        <v>-1.5047021000000029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22.382445199999999</v>
      </c>
      <c r="P6">
        <f t="shared" si="0"/>
        <v>22.2884013</v>
      </c>
      <c r="Q6">
        <f t="shared" si="0"/>
        <v>22.2884013</v>
      </c>
      <c r="R6">
        <f t="shared" si="0"/>
        <v>22.131661300000001</v>
      </c>
      <c r="S6">
        <f t="shared" si="0"/>
        <v>23.228840100000003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-1.1285266999999948</v>
      </c>
      <c r="Z6">
        <f t="shared" si="1"/>
        <v>-1.0344827999999957</v>
      </c>
      <c r="AA6">
        <f t="shared" si="1"/>
        <v>-1.0344827999999957</v>
      </c>
      <c r="AB6">
        <f t="shared" si="1"/>
        <v>-0.87774279999999649</v>
      </c>
      <c r="AC6">
        <f t="shared" si="1"/>
        <v>-1.9749215999999983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26.018809000000001</v>
      </c>
      <c r="D7" s="4">
        <v>26.018809000000001</v>
      </c>
      <c r="E7" s="4">
        <v>26.018809000000001</v>
      </c>
      <c r="F7" s="4">
        <v>24.764890000000001</v>
      </c>
      <c r="G7" s="4">
        <v>25.391850000000002</v>
      </c>
      <c r="H7" s="4">
        <v>24.451411</v>
      </c>
      <c r="I7" s="4">
        <v>24.137930999999998</v>
      </c>
      <c r="J7" s="4">
        <v>24.137930999999998</v>
      </c>
      <c r="K7" s="4">
        <v>23.824451</v>
      </c>
      <c r="L7" s="7">
        <v>20</v>
      </c>
      <c r="M7" s="8">
        <f t="shared" si="2"/>
        <v>24.200627099999998</v>
      </c>
      <c r="N7">
        <f t="shared" si="0"/>
        <v>24.075234999999999</v>
      </c>
      <c r="O7">
        <f t="shared" si="0"/>
        <v>24.231974999999998</v>
      </c>
      <c r="P7">
        <f t="shared" si="0"/>
        <v>23.949843399999999</v>
      </c>
      <c r="Q7">
        <f t="shared" si="0"/>
        <v>23.918495400000001</v>
      </c>
      <c r="R7">
        <f t="shared" si="0"/>
        <v>23.699059600000002</v>
      </c>
      <c r="S7">
        <f t="shared" si="0"/>
        <v>25.047021999999998</v>
      </c>
      <c r="T7">
        <f t="shared" si="0"/>
        <v>24.545454599999999</v>
      </c>
      <c r="U7">
        <f t="shared" si="0"/>
        <v>23.416927900000001</v>
      </c>
      <c r="W7">
        <f t="shared" si="3"/>
        <v>-0.78369919999999738</v>
      </c>
      <c r="X7">
        <f t="shared" si="3"/>
        <v>-0.65830709999999826</v>
      </c>
      <c r="Y7">
        <f t="shared" si="1"/>
        <v>-0.81504709999999747</v>
      </c>
      <c r="Z7">
        <f t="shared" si="1"/>
        <v>-0.53291549999999788</v>
      </c>
      <c r="AA7">
        <f t="shared" si="1"/>
        <v>-0.50156750000000017</v>
      </c>
      <c r="AB7">
        <f t="shared" si="1"/>
        <v>-0.28213170000000076</v>
      </c>
      <c r="AC7">
        <f t="shared" si="1"/>
        <v>-1.6300940999999973</v>
      </c>
      <c r="AD7">
        <f t="shared" si="1"/>
        <v>-1.1285266999999983</v>
      </c>
    </row>
    <row r="8" spans="1:30">
      <c r="A8" s="3">
        <v>5</v>
      </c>
      <c r="B8" s="4">
        <v>30</v>
      </c>
      <c r="C8" s="4">
        <v>30.407523999999999</v>
      </c>
      <c r="D8" s="4">
        <v>30.094044</v>
      </c>
      <c r="E8" s="4">
        <v>30.094044</v>
      </c>
      <c r="F8" s="4">
        <v>29.467085000000001</v>
      </c>
      <c r="G8" s="4">
        <v>30.094044</v>
      </c>
      <c r="H8" s="4">
        <v>28.526646</v>
      </c>
      <c r="I8" s="4">
        <v>29.153604999999999</v>
      </c>
      <c r="J8" s="4">
        <v>28.213166000000001</v>
      </c>
      <c r="K8" s="4">
        <v>27.586207000000002</v>
      </c>
      <c r="L8" s="7">
        <v>30</v>
      </c>
      <c r="M8" s="8">
        <f t="shared" si="2"/>
        <v>25.611285299999999</v>
      </c>
      <c r="N8">
        <f t="shared" si="0"/>
        <v>25.4858935</v>
      </c>
      <c r="O8">
        <f t="shared" si="0"/>
        <v>25.517241500000001</v>
      </c>
      <c r="P8">
        <f t="shared" si="0"/>
        <v>25.5485893</v>
      </c>
      <c r="Q8">
        <f t="shared" si="0"/>
        <v>25.5799372</v>
      </c>
      <c r="R8">
        <f t="shared" si="0"/>
        <v>25.329153600000001</v>
      </c>
      <c r="S8">
        <f t="shared" si="0"/>
        <v>26.269592400000001</v>
      </c>
      <c r="T8">
        <f t="shared" si="0"/>
        <v>25.6426333</v>
      </c>
      <c r="U8">
        <f t="shared" si="0"/>
        <v>25.109718000000001</v>
      </c>
      <c r="W8">
        <f t="shared" si="3"/>
        <v>-0.50156729999999783</v>
      </c>
      <c r="X8">
        <f t="shared" si="3"/>
        <v>-0.37617549999999866</v>
      </c>
      <c r="Y8">
        <f t="shared" si="1"/>
        <v>-0.40752349999999993</v>
      </c>
      <c r="Z8">
        <f t="shared" si="1"/>
        <v>-0.43887129999999885</v>
      </c>
      <c r="AA8">
        <f t="shared" si="1"/>
        <v>-0.47021919999999895</v>
      </c>
      <c r="AB8">
        <f t="shared" si="1"/>
        <v>-0.21943560000000062</v>
      </c>
      <c r="AC8">
        <f t="shared" si="1"/>
        <v>-1.1598743999999996</v>
      </c>
      <c r="AD8">
        <f t="shared" si="1"/>
        <v>-0.53291529999999909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31.661442000000001</v>
      </c>
      <c r="F9" s="4">
        <v>31.661442000000001</v>
      </c>
      <c r="G9" s="4">
        <v>31.347961999999999</v>
      </c>
      <c r="H9" s="4">
        <v>30.094044</v>
      </c>
      <c r="I9" s="4">
        <v>33.542319999999997</v>
      </c>
      <c r="J9" s="4">
        <v>30.407523999999999</v>
      </c>
      <c r="K9" s="4">
        <v>30.721003</v>
      </c>
      <c r="L9" s="7">
        <v>40</v>
      </c>
      <c r="M9" s="8">
        <f t="shared" si="2"/>
        <v>28.4012539</v>
      </c>
      <c r="N9">
        <f t="shared" si="0"/>
        <v>28.275862</v>
      </c>
      <c r="O9">
        <f t="shared" si="0"/>
        <v>28.244514099999996</v>
      </c>
      <c r="P9">
        <f t="shared" si="0"/>
        <v>28.4012539</v>
      </c>
      <c r="Q9">
        <f t="shared" si="0"/>
        <v>28.557993700000004</v>
      </c>
      <c r="R9">
        <f t="shared" si="0"/>
        <v>27.899686499999994</v>
      </c>
      <c r="S9">
        <f t="shared" si="0"/>
        <v>29.498432600000001</v>
      </c>
      <c r="T9">
        <f t="shared" si="0"/>
        <v>28.275862099999994</v>
      </c>
      <c r="U9">
        <f t="shared" si="0"/>
        <v>27.993730499999998</v>
      </c>
      <c r="W9">
        <f t="shared" si="3"/>
        <v>-0.40752340000000231</v>
      </c>
      <c r="X9">
        <f t="shared" si="3"/>
        <v>-0.28213150000000198</v>
      </c>
      <c r="Y9">
        <f t="shared" si="1"/>
        <v>-0.25078359999999833</v>
      </c>
      <c r="Z9">
        <f t="shared" si="1"/>
        <v>-0.40752340000000231</v>
      </c>
      <c r="AA9">
        <f t="shared" si="1"/>
        <v>-0.56426320000000629</v>
      </c>
      <c r="AB9">
        <f t="shared" si="1"/>
        <v>9.4044000000003791E-2</v>
      </c>
      <c r="AC9">
        <f t="shared" si="1"/>
        <v>-1.5047021000000029</v>
      </c>
      <c r="AD9">
        <f t="shared" si="1"/>
        <v>-0.28213159999999604</v>
      </c>
    </row>
    <row r="10" spans="1:30" ht="15" thickBot="1">
      <c r="A10" s="3">
        <v>7</v>
      </c>
      <c r="B10" s="4">
        <v>50</v>
      </c>
      <c r="C10" s="4">
        <v>68.025077999999993</v>
      </c>
      <c r="D10" s="4">
        <v>68.338558000000006</v>
      </c>
      <c r="E10" s="4">
        <v>67.398118999999994</v>
      </c>
      <c r="F10" s="4">
        <v>68.338558000000006</v>
      </c>
      <c r="G10" s="4">
        <v>67.711599000000007</v>
      </c>
      <c r="H10" s="4">
        <v>68.338558000000006</v>
      </c>
      <c r="I10" s="4">
        <v>66.457679999999996</v>
      </c>
      <c r="J10" s="4">
        <v>68.652038000000005</v>
      </c>
      <c r="K10" s="4">
        <v>69.592476000000005</v>
      </c>
      <c r="L10" s="7">
        <v>50</v>
      </c>
      <c r="M10" s="9">
        <f t="shared" si="2"/>
        <v>46.614420100000004</v>
      </c>
      <c r="N10">
        <f t="shared" si="0"/>
        <v>46.238244399999999</v>
      </c>
      <c r="O10">
        <f t="shared" si="0"/>
        <v>46.112852700000005</v>
      </c>
      <c r="P10">
        <f>SUM(F10,F20,F30,F50,F60,F70,F80,F90,F100)/10</f>
        <v>46.426332299999999</v>
      </c>
      <c r="Q10">
        <f t="shared" si="0"/>
        <v>46.332288399999996</v>
      </c>
      <c r="R10">
        <f t="shared" si="0"/>
        <v>46.112852599999997</v>
      </c>
      <c r="S10">
        <f t="shared" si="0"/>
        <v>49.4357367</v>
      </c>
      <c r="T10">
        <f t="shared" si="0"/>
        <v>49.404388700000005</v>
      </c>
      <c r="U10">
        <f t="shared" si="0"/>
        <v>46.645768099999998</v>
      </c>
      <c r="W10">
        <f t="shared" si="3"/>
        <v>3.1347999999994158E-2</v>
      </c>
      <c r="X10">
        <f t="shared" si="3"/>
        <v>0.40752369999999871</v>
      </c>
      <c r="Y10">
        <f t="shared" si="1"/>
        <v>0.53291539999999316</v>
      </c>
      <c r="Z10">
        <f t="shared" si="1"/>
        <v>0.2194357999999994</v>
      </c>
      <c r="AA10">
        <f t="shared" si="1"/>
        <v>0.31347970000000203</v>
      </c>
      <c r="AB10">
        <f t="shared" si="1"/>
        <v>0.53291550000000143</v>
      </c>
      <c r="AC10">
        <f t="shared" si="1"/>
        <v>-2.7899686000000017</v>
      </c>
      <c r="AD10">
        <f t="shared" si="1"/>
        <v>-2.7586206000000075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-0.91954018333333332</v>
      </c>
      <c r="X12">
        <f t="shared" ref="X12:AD12" si="4">SUM(X3:X8)/6</f>
        <v>-0.86729358333333373</v>
      </c>
      <c r="Y12">
        <f t="shared" si="4"/>
        <v>-0.97178681666666478</v>
      </c>
      <c r="Z12">
        <f t="shared" si="4"/>
        <v>-0.94566348333333161</v>
      </c>
      <c r="AA12">
        <f t="shared" si="4"/>
        <v>-1.0658306499999999</v>
      </c>
      <c r="AB12">
        <f t="shared" si="4"/>
        <v>-1.076279933333333</v>
      </c>
      <c r="AC12">
        <f t="shared" si="4"/>
        <v>-1.5830720333333321</v>
      </c>
      <c r="AD12">
        <f t="shared" si="4"/>
        <v>-1.2016718166666667</v>
      </c>
    </row>
    <row r="13" spans="1:30">
      <c r="A13" s="3">
        <v>0</v>
      </c>
      <c r="B13" s="4">
        <v>0</v>
      </c>
      <c r="C13" s="4">
        <v>23.197492</v>
      </c>
      <c r="D13" s="4">
        <v>23.197492</v>
      </c>
      <c r="E13" s="4">
        <v>23.197492</v>
      </c>
      <c r="F13" s="4">
        <v>22.884012999999999</v>
      </c>
      <c r="G13" s="4">
        <v>22.884012999999999</v>
      </c>
      <c r="H13" s="4">
        <v>22.884012999999999</v>
      </c>
      <c r="I13" s="4">
        <v>25.391850000000002</v>
      </c>
      <c r="J13" s="4">
        <v>23.197492</v>
      </c>
      <c r="K13" s="4">
        <v>21.943574000000002</v>
      </c>
    </row>
    <row r="14" spans="1:30">
      <c r="A14" s="3">
        <v>1</v>
      </c>
      <c r="B14" s="4">
        <v>2</v>
      </c>
      <c r="C14" s="4">
        <v>22.884012999999999</v>
      </c>
      <c r="D14" s="4">
        <v>23.197492</v>
      </c>
      <c r="E14" s="4">
        <v>23.510971999999999</v>
      </c>
      <c r="F14" s="4">
        <v>22.884012999999999</v>
      </c>
      <c r="G14" s="4">
        <v>22.884012999999999</v>
      </c>
      <c r="H14" s="4">
        <v>24.764890000000001</v>
      </c>
      <c r="I14" s="4">
        <v>25.07837</v>
      </c>
      <c r="J14" s="4">
        <v>23.197492</v>
      </c>
      <c r="K14" s="4">
        <v>21.943574000000002</v>
      </c>
    </row>
    <row r="15" spans="1:30">
      <c r="A15" s="3">
        <v>2</v>
      </c>
      <c r="B15" s="4">
        <v>5</v>
      </c>
      <c r="C15" s="4">
        <v>24.137930999999998</v>
      </c>
      <c r="D15" s="4">
        <v>24.451411</v>
      </c>
      <c r="E15" s="4">
        <v>24.451411</v>
      </c>
      <c r="F15" s="4">
        <v>24.451411</v>
      </c>
      <c r="G15" s="4">
        <v>24.451411</v>
      </c>
      <c r="H15" s="4">
        <v>25.391850000000002</v>
      </c>
      <c r="I15" s="4">
        <v>23.824451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26.018809000000001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24.451411</v>
      </c>
      <c r="D17" s="4">
        <v>24.764890000000001</v>
      </c>
      <c r="E17" s="4">
        <v>24.764890000000001</v>
      </c>
      <c r="F17" s="4">
        <v>24.764890000000001</v>
      </c>
      <c r="G17" s="4">
        <v>25.07837</v>
      </c>
      <c r="H17" s="4">
        <v>24.137930999999998</v>
      </c>
      <c r="I17" s="4">
        <v>26.645768</v>
      </c>
      <c r="J17" s="4">
        <v>23.510971999999999</v>
      </c>
      <c r="K17" s="4">
        <v>24.137930999999998</v>
      </c>
    </row>
    <row r="18" spans="1:11">
      <c r="A18" s="3">
        <v>5</v>
      </c>
      <c r="B18" s="4">
        <v>30</v>
      </c>
      <c r="C18" s="4">
        <v>26.332287999999998</v>
      </c>
      <c r="D18" s="4">
        <v>26.332287999999998</v>
      </c>
      <c r="E18" s="4">
        <v>26.332287999999998</v>
      </c>
      <c r="F18" s="4">
        <v>26.332287999999998</v>
      </c>
      <c r="G18" s="4">
        <v>26.332287999999998</v>
      </c>
      <c r="H18" s="4">
        <v>26.332287999999998</v>
      </c>
      <c r="I18" s="4">
        <v>29.153604999999999</v>
      </c>
      <c r="J18" s="4">
        <v>24.451411</v>
      </c>
      <c r="K18" s="4">
        <v>26.018809000000001</v>
      </c>
    </row>
    <row r="19" spans="1:11">
      <c r="A19" s="3">
        <v>6</v>
      </c>
      <c r="B19" s="4">
        <v>40</v>
      </c>
      <c r="C19" s="4">
        <v>33.542319999999997</v>
      </c>
      <c r="D19" s="4">
        <v>33.228839999999998</v>
      </c>
      <c r="E19" s="4">
        <v>33.228839999999998</v>
      </c>
      <c r="F19" s="4">
        <v>33.542319999999997</v>
      </c>
      <c r="G19" s="4">
        <v>33.542319999999997</v>
      </c>
      <c r="H19" s="4">
        <v>33.228839999999998</v>
      </c>
      <c r="I19" s="4">
        <v>34.796238000000002</v>
      </c>
      <c r="J19" s="4">
        <v>36.990595999999996</v>
      </c>
      <c r="K19" s="4">
        <v>32.915360999999997</v>
      </c>
    </row>
    <row r="20" spans="1:11">
      <c r="A20" s="3">
        <v>7</v>
      </c>
      <c r="B20" s="4">
        <v>50</v>
      </c>
      <c r="C20" s="4">
        <v>68.025077999999993</v>
      </c>
      <c r="D20" s="4">
        <v>67.398118999999994</v>
      </c>
      <c r="E20" s="4">
        <v>65.830720999999997</v>
      </c>
      <c r="F20" s="4">
        <v>66.771159999999995</v>
      </c>
      <c r="G20" s="4">
        <v>65.203761999999998</v>
      </c>
      <c r="H20" s="4">
        <v>68.965517000000006</v>
      </c>
      <c r="I20" s="4">
        <v>68.652038000000005</v>
      </c>
      <c r="J20" s="4">
        <v>69.278997000000004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21.630094</v>
      </c>
      <c r="D23" s="4">
        <v>21.630094</v>
      </c>
      <c r="E23" s="4">
        <v>21.630094</v>
      </c>
      <c r="F23" s="4">
        <v>21.943574000000002</v>
      </c>
      <c r="G23" s="4">
        <v>21.943574000000002</v>
      </c>
      <c r="H23" s="4">
        <v>22.257052999999999</v>
      </c>
      <c r="I23" s="4">
        <v>21.943574000000002</v>
      </c>
      <c r="J23" s="4">
        <v>23.197492</v>
      </c>
      <c r="K23" s="4">
        <v>20.376176000000001</v>
      </c>
    </row>
    <row r="24" spans="1:11">
      <c r="A24" s="3">
        <v>1</v>
      </c>
      <c r="B24" s="4">
        <v>2</v>
      </c>
      <c r="C24" s="4">
        <v>21.630094</v>
      </c>
      <c r="D24" s="4">
        <v>21.630094</v>
      </c>
      <c r="E24" s="4">
        <v>21.630094</v>
      </c>
      <c r="F24" s="4">
        <v>21.943574000000002</v>
      </c>
      <c r="G24" s="4">
        <v>22.257052999999999</v>
      </c>
      <c r="H24" s="4">
        <v>22.257052999999999</v>
      </c>
      <c r="I24" s="4">
        <v>23.510971999999999</v>
      </c>
      <c r="J24" s="4">
        <v>23.510971999999999</v>
      </c>
      <c r="K24" s="4">
        <v>20.376176000000001</v>
      </c>
    </row>
    <row r="25" spans="1:11">
      <c r="A25" s="3">
        <v>2</v>
      </c>
      <c r="B25" s="4">
        <v>5</v>
      </c>
      <c r="C25" s="4">
        <v>23.510971999999999</v>
      </c>
      <c r="D25" s="4">
        <v>23.510971999999999</v>
      </c>
      <c r="E25" s="4">
        <v>23.197492</v>
      </c>
      <c r="F25" s="4">
        <v>23.197492</v>
      </c>
      <c r="G25" s="4">
        <v>23.824451</v>
      </c>
      <c r="H25" s="4">
        <v>24.137930999999998</v>
      </c>
      <c r="I25" s="4">
        <v>24.764890000000001</v>
      </c>
      <c r="J25" s="4">
        <v>23.197492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23.510971999999999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26.332287999999998</v>
      </c>
      <c r="D27" s="4">
        <v>26.332287999999998</v>
      </c>
      <c r="E27" s="4">
        <v>26.332287999999998</v>
      </c>
      <c r="F27" s="4">
        <v>26.018809000000001</v>
      </c>
      <c r="G27" s="4">
        <v>26.018809000000001</v>
      </c>
      <c r="H27" s="4">
        <v>26.332287999999998</v>
      </c>
      <c r="I27" s="4">
        <v>27.586207000000002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27.899687</v>
      </c>
      <c r="D28" s="4">
        <v>27.586207000000002</v>
      </c>
      <c r="E28" s="4">
        <v>27.586207000000002</v>
      </c>
      <c r="F28" s="4">
        <v>27.899687</v>
      </c>
      <c r="G28" s="4">
        <v>27.899687</v>
      </c>
      <c r="H28" s="4">
        <v>27.586207000000002</v>
      </c>
      <c r="I28" s="4">
        <v>29.153604999999999</v>
      </c>
      <c r="J28" s="4">
        <v>28.840125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28.840125</v>
      </c>
      <c r="E29" s="4">
        <v>28.840125</v>
      </c>
      <c r="F29" s="4">
        <v>29.467085000000001</v>
      </c>
      <c r="G29" s="4">
        <v>30.407523999999999</v>
      </c>
      <c r="H29" s="4">
        <v>29.780563999999998</v>
      </c>
      <c r="I29" s="4">
        <v>29.153604999999999</v>
      </c>
      <c r="J29" s="4">
        <v>28.213166000000001</v>
      </c>
      <c r="K29" s="4">
        <v>28.526646</v>
      </c>
    </row>
    <row r="30" spans="1:11">
      <c r="A30" s="3">
        <v>7</v>
      </c>
      <c r="B30" s="4">
        <v>50</v>
      </c>
      <c r="C30" s="4">
        <v>32.915360999999997</v>
      </c>
      <c r="D30" s="4">
        <v>33.228839999999998</v>
      </c>
      <c r="E30" s="4">
        <v>33.228839999999998</v>
      </c>
      <c r="F30" s="4">
        <v>31.661442000000001</v>
      </c>
      <c r="G30" s="4">
        <v>33.542319999999997</v>
      </c>
      <c r="H30" s="4">
        <v>31.661442000000001</v>
      </c>
      <c r="I30" s="4">
        <v>35.109718000000001</v>
      </c>
      <c r="J30" s="4">
        <v>68.338558000000006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25.391850000000002</v>
      </c>
      <c r="D33" s="4">
        <v>25.391850000000002</v>
      </c>
      <c r="E33" s="4">
        <v>24.137930999999998</v>
      </c>
      <c r="F33" s="4">
        <v>24.451411</v>
      </c>
      <c r="G33" s="4">
        <v>25.391850000000002</v>
      </c>
      <c r="H33" s="4">
        <v>25.391850000000002</v>
      </c>
      <c r="I33" s="4">
        <v>26.332287999999998</v>
      </c>
      <c r="J33" s="4">
        <v>25.391850000000002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24.137930999999998</v>
      </c>
      <c r="G34" s="4">
        <v>24.137930999999998</v>
      </c>
      <c r="H34" s="4">
        <v>26.018809000000001</v>
      </c>
      <c r="I34" s="4">
        <v>25.705328999999999</v>
      </c>
      <c r="J34" s="4">
        <v>24.764890000000001</v>
      </c>
      <c r="K34" s="4">
        <v>23.510971999999999</v>
      </c>
    </row>
    <row r="35" spans="1:11">
      <c r="A35" s="3">
        <v>2</v>
      </c>
      <c r="B35" s="4">
        <v>5</v>
      </c>
      <c r="C35" s="4">
        <v>26.959247999999999</v>
      </c>
      <c r="D35" s="4">
        <v>26.959247999999999</v>
      </c>
      <c r="E35" s="4">
        <v>26.959247999999999</v>
      </c>
      <c r="F35" s="4">
        <v>26.959247999999999</v>
      </c>
      <c r="G35" s="4">
        <v>26.959247999999999</v>
      </c>
      <c r="H35" s="4">
        <v>26.332287999999998</v>
      </c>
      <c r="I35" s="4">
        <v>26.959247999999999</v>
      </c>
      <c r="J35" s="4">
        <v>26.332287999999998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28.526646</v>
      </c>
      <c r="I36" s="4">
        <v>29.467085000000001</v>
      </c>
      <c r="J36" s="4">
        <v>29.467085000000001</v>
      </c>
      <c r="K36" s="4">
        <v>27.586207000000002</v>
      </c>
    </row>
    <row r="37" spans="1:11">
      <c r="A37" s="3">
        <v>4</v>
      </c>
      <c r="B37" s="4">
        <v>20</v>
      </c>
      <c r="C37" s="4">
        <v>27.586207000000002</v>
      </c>
      <c r="D37" s="4">
        <v>26.645768</v>
      </c>
      <c r="E37" s="4">
        <v>27.272727</v>
      </c>
      <c r="F37" s="4">
        <v>26.332287999999998</v>
      </c>
      <c r="G37" s="4">
        <v>26.645768</v>
      </c>
      <c r="H37" s="4">
        <v>26.332287999999998</v>
      </c>
      <c r="I37" s="4">
        <v>26.018809000000001</v>
      </c>
      <c r="J37" s="4">
        <v>27.899687</v>
      </c>
      <c r="K37" s="4">
        <v>26.018809000000001</v>
      </c>
    </row>
    <row r="38" spans="1:11">
      <c r="A38" s="3">
        <v>5</v>
      </c>
      <c r="B38" s="4">
        <v>30</v>
      </c>
      <c r="C38" s="4">
        <v>30.094044</v>
      </c>
      <c r="D38" s="4">
        <v>30.721003</v>
      </c>
      <c r="E38" s="4">
        <v>30.721003</v>
      </c>
      <c r="F38" s="4">
        <v>29.780563999999998</v>
      </c>
      <c r="G38" s="4">
        <v>29.780563999999998</v>
      </c>
      <c r="H38" s="4">
        <v>29.153604999999999</v>
      </c>
      <c r="I38" s="4">
        <v>30.721003</v>
      </c>
      <c r="J38" s="4">
        <v>29.153604999999999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35.109718000000001</v>
      </c>
      <c r="E39" s="4">
        <v>35.109718000000001</v>
      </c>
      <c r="F39" s="4">
        <v>35.109718000000001</v>
      </c>
      <c r="G39" s="4">
        <v>35.109718000000001</v>
      </c>
      <c r="H39" s="4">
        <v>34.169279000000003</v>
      </c>
      <c r="I39" s="4">
        <v>35.423197000000002</v>
      </c>
      <c r="J39" s="4">
        <v>36.677115999999998</v>
      </c>
      <c r="K39" s="4">
        <v>34.482759000000001</v>
      </c>
    </row>
    <row r="40" spans="1:11">
      <c r="A40" s="3">
        <v>7</v>
      </c>
      <c r="B40" s="4">
        <v>50</v>
      </c>
      <c r="C40" s="4">
        <v>33.855798999999998</v>
      </c>
      <c r="D40" s="4">
        <v>35.423197000000002</v>
      </c>
      <c r="E40" s="4">
        <v>58.620690000000003</v>
      </c>
      <c r="F40" s="4">
        <v>34.796238000000002</v>
      </c>
      <c r="G40" s="4">
        <v>35.109718000000001</v>
      </c>
      <c r="H40" s="4">
        <v>33.855798999999998</v>
      </c>
      <c r="I40" s="4">
        <v>34.169279000000003</v>
      </c>
      <c r="J40" s="4">
        <v>31.347961999999999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25.07837</v>
      </c>
      <c r="D43" s="4">
        <v>25.07837</v>
      </c>
      <c r="E43" s="4">
        <v>25.07837</v>
      </c>
      <c r="F43" s="4">
        <v>25.705328999999999</v>
      </c>
      <c r="G43" s="4">
        <v>25.705328999999999</v>
      </c>
      <c r="H43" s="4">
        <v>25.07837</v>
      </c>
      <c r="I43" s="4">
        <v>24.451411</v>
      </c>
      <c r="J43" s="4">
        <v>25.391850000000002</v>
      </c>
      <c r="K43" s="4">
        <v>23.510971999999999</v>
      </c>
    </row>
    <row r="44" spans="1:11">
      <c r="A44" s="3">
        <v>1</v>
      </c>
      <c r="B44" s="4">
        <v>2</v>
      </c>
      <c r="C44" s="4">
        <v>25.391850000000002</v>
      </c>
      <c r="D44" s="4">
        <v>25.391850000000002</v>
      </c>
      <c r="E44" s="4">
        <v>26.332287999999998</v>
      </c>
      <c r="F44" s="4">
        <v>25.705328999999999</v>
      </c>
      <c r="G44" s="4">
        <v>25.391850000000002</v>
      </c>
      <c r="H44" s="4">
        <v>27.586207000000002</v>
      </c>
      <c r="I44" s="4">
        <v>24.451411</v>
      </c>
      <c r="J44" s="4">
        <v>25.705328999999999</v>
      </c>
      <c r="K44" s="4">
        <v>23.510971999999999</v>
      </c>
    </row>
    <row r="45" spans="1:11">
      <c r="A45" s="3">
        <v>2</v>
      </c>
      <c r="B45" s="4">
        <v>5</v>
      </c>
      <c r="C45" s="4">
        <v>24.764890000000001</v>
      </c>
      <c r="D45" s="4">
        <v>25.391850000000002</v>
      </c>
      <c r="E45" s="4">
        <v>25.391850000000002</v>
      </c>
      <c r="F45" s="4">
        <v>25.705328999999999</v>
      </c>
      <c r="G45" s="4">
        <v>24.451411</v>
      </c>
      <c r="H45" s="4">
        <v>27.272727</v>
      </c>
      <c r="I45" s="4">
        <v>25.07837</v>
      </c>
      <c r="J45" s="4">
        <v>25.391850000000002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29.153604999999999</v>
      </c>
      <c r="D47" s="4">
        <v>29.153604999999999</v>
      </c>
      <c r="E47" s="4">
        <v>29.467085000000001</v>
      </c>
      <c r="F47" s="4">
        <v>29.153604999999999</v>
      </c>
      <c r="G47" s="4">
        <v>29.153604999999999</v>
      </c>
      <c r="H47" s="4">
        <v>28.840125</v>
      </c>
      <c r="I47" s="4">
        <v>30.721003</v>
      </c>
      <c r="J47" s="4">
        <v>29.153604999999999</v>
      </c>
      <c r="K47" s="4">
        <v>28.526646</v>
      </c>
    </row>
    <row r="48" spans="1:11">
      <c r="A48" s="3">
        <v>5</v>
      </c>
      <c r="B48" s="4">
        <v>30</v>
      </c>
      <c r="C48" s="4">
        <v>30.721003</v>
      </c>
      <c r="D48" s="4">
        <v>30.721003</v>
      </c>
      <c r="E48" s="4">
        <v>30.721003</v>
      </c>
      <c r="F48" s="4">
        <v>30.721003</v>
      </c>
      <c r="G48" s="4">
        <v>30.721003</v>
      </c>
      <c r="H48" s="4">
        <v>30.721003</v>
      </c>
      <c r="I48" s="4">
        <v>31.347961999999999</v>
      </c>
      <c r="J48" s="4">
        <v>31.974921999999999</v>
      </c>
      <c r="K48" s="4">
        <v>31.034483000000002</v>
      </c>
    </row>
    <row r="49" spans="1:11">
      <c r="A49" s="3">
        <v>6</v>
      </c>
      <c r="B49" s="4">
        <v>40</v>
      </c>
      <c r="C49" s="4">
        <v>31.661442000000001</v>
      </c>
      <c r="D49" s="4">
        <v>31.347961999999999</v>
      </c>
      <c r="E49" s="4">
        <v>31.347961999999999</v>
      </c>
      <c r="F49" s="4">
        <v>30.721003</v>
      </c>
      <c r="G49" s="4">
        <v>31.347961999999999</v>
      </c>
      <c r="H49" s="4">
        <v>30.407523999999999</v>
      </c>
      <c r="I49" s="4">
        <v>32.601880999999999</v>
      </c>
      <c r="J49" s="4">
        <v>28.840125</v>
      </c>
      <c r="K49" s="4">
        <v>30.721003</v>
      </c>
    </row>
    <row r="50" spans="1:11">
      <c r="A50" s="3">
        <v>7</v>
      </c>
      <c r="B50" s="4">
        <v>50</v>
      </c>
      <c r="C50" s="4">
        <v>38.244514000000002</v>
      </c>
      <c r="D50" s="4">
        <v>37.931033999999997</v>
      </c>
      <c r="E50" s="4">
        <v>38.244514000000002</v>
      </c>
      <c r="F50" s="4">
        <v>38.871473000000002</v>
      </c>
      <c r="G50" s="4">
        <v>38.244514000000002</v>
      </c>
      <c r="H50" s="4">
        <v>36.677115999999998</v>
      </c>
      <c r="I50" s="4">
        <v>37.304074999999997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19.435737</v>
      </c>
      <c r="G53" s="4">
        <v>20.689654999999998</v>
      </c>
      <c r="H53" s="4">
        <v>22.570533000000001</v>
      </c>
      <c r="I53" s="4">
        <v>22.257052999999999</v>
      </c>
      <c r="J53" s="4">
        <v>20.376176000000001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19.749216000000001</v>
      </c>
      <c r="F54" s="4">
        <v>19.749216000000001</v>
      </c>
      <c r="G54" s="4">
        <v>20.062695999999999</v>
      </c>
      <c r="H54" s="4">
        <v>22.257052999999999</v>
      </c>
      <c r="I54" s="4">
        <v>19.435737</v>
      </c>
      <c r="J54" s="4">
        <v>20.062695999999999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20.062695999999999</v>
      </c>
      <c r="E55" s="4">
        <v>20.376176000000001</v>
      </c>
      <c r="F55" s="4">
        <v>20.062695999999999</v>
      </c>
      <c r="G55" s="4">
        <v>23.197492</v>
      </c>
      <c r="H55" s="4">
        <v>21.316614000000001</v>
      </c>
      <c r="I55" s="4">
        <v>21.316614000000001</v>
      </c>
      <c r="J55" s="4">
        <v>21.630094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24.764890000000001</v>
      </c>
      <c r="E57" s="4">
        <v>24.451411</v>
      </c>
      <c r="F57" s="4">
        <v>25.07837</v>
      </c>
      <c r="G57" s="4">
        <v>25.07837</v>
      </c>
      <c r="H57" s="4">
        <v>25.07837</v>
      </c>
      <c r="I57" s="4">
        <v>26.645768</v>
      </c>
      <c r="J57" s="4">
        <v>26.332287999999998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28.213166000000001</v>
      </c>
      <c r="E58" s="4">
        <v>28.526646</v>
      </c>
      <c r="F58" s="4">
        <v>28.840125</v>
      </c>
      <c r="G58" s="4">
        <v>28.840125</v>
      </c>
      <c r="H58" s="4">
        <v>27.899687</v>
      </c>
      <c r="I58" s="4">
        <v>26.332287999999998</v>
      </c>
      <c r="J58" s="4">
        <v>29.467085000000001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29.780563999999998</v>
      </c>
      <c r="G59" s="4">
        <v>29.780563999999998</v>
      </c>
      <c r="H59" s="4">
        <v>29.467085000000001</v>
      </c>
      <c r="I59" s="4">
        <v>32.288401</v>
      </c>
      <c r="J59" s="4">
        <v>32.601880999999999</v>
      </c>
      <c r="K59" s="4">
        <v>29.780563999999998</v>
      </c>
    </row>
    <row r="60" spans="1:11">
      <c r="A60" s="3">
        <v>7</v>
      </c>
      <c r="B60" s="4">
        <v>50</v>
      </c>
      <c r="C60" s="4">
        <v>65.203761999999998</v>
      </c>
      <c r="D60" s="4">
        <v>63.949843000000001</v>
      </c>
      <c r="E60" s="4">
        <v>64.576802999999998</v>
      </c>
      <c r="F60" s="4">
        <v>66.144200999999995</v>
      </c>
      <c r="G60" s="4">
        <v>65.830720999999997</v>
      </c>
      <c r="H60" s="4">
        <v>64.263323</v>
      </c>
      <c r="I60" s="4">
        <v>61.128526999999998</v>
      </c>
      <c r="J60" s="4">
        <v>63.009404000000004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21.943574000000002</v>
      </c>
      <c r="D63" s="4">
        <v>21.943574000000002</v>
      </c>
      <c r="E63" s="4">
        <v>21.316614000000001</v>
      </c>
      <c r="F63" s="4">
        <v>21.630094</v>
      </c>
      <c r="G63" s="4">
        <v>21.943574000000002</v>
      </c>
      <c r="H63" s="4">
        <v>23.510971999999999</v>
      </c>
      <c r="I63" s="4">
        <v>21.003135</v>
      </c>
      <c r="J63" s="4">
        <v>21.316614000000001</v>
      </c>
      <c r="K63" s="4">
        <v>20.062695999999999</v>
      </c>
    </row>
    <row r="64" spans="1:11">
      <c r="A64" s="3">
        <v>1</v>
      </c>
      <c r="B64" s="4">
        <v>2</v>
      </c>
      <c r="C64" s="4">
        <v>21.630094</v>
      </c>
      <c r="D64" s="4">
        <v>22.257052999999999</v>
      </c>
      <c r="E64" s="4">
        <v>21.630094</v>
      </c>
      <c r="F64" s="4">
        <v>21.316614000000001</v>
      </c>
      <c r="G64" s="4">
        <v>21.003135</v>
      </c>
      <c r="H64" s="4">
        <v>21.316614000000001</v>
      </c>
      <c r="I64" s="4">
        <v>23.510971999999999</v>
      </c>
      <c r="J64" s="4">
        <v>21.003135</v>
      </c>
      <c r="K64" s="4">
        <v>20.376176000000001</v>
      </c>
    </row>
    <row r="65" spans="1:11">
      <c r="A65" s="3">
        <v>2</v>
      </c>
      <c r="B65" s="4">
        <v>5</v>
      </c>
      <c r="C65" s="4">
        <v>23.197492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25.391850000000002</v>
      </c>
      <c r="J65" s="4">
        <v>25.391850000000002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25.391850000000002</v>
      </c>
      <c r="D67" s="4">
        <v>25.391850000000002</v>
      </c>
      <c r="E67" s="4">
        <v>25.391850000000002</v>
      </c>
      <c r="F67" s="4">
        <v>25.391850000000002</v>
      </c>
      <c r="G67" s="4">
        <v>24.764890000000001</v>
      </c>
      <c r="H67" s="4">
        <v>25.07837</v>
      </c>
      <c r="I67" s="4">
        <v>28.526646</v>
      </c>
      <c r="J67" s="4">
        <v>27.899687</v>
      </c>
      <c r="K67" s="4">
        <v>24.137930999999998</v>
      </c>
    </row>
    <row r="68" spans="1:11">
      <c r="A68" s="3">
        <v>5</v>
      </c>
      <c r="B68" s="4">
        <v>30</v>
      </c>
      <c r="C68" s="4">
        <v>30.094044</v>
      </c>
      <c r="D68" s="4">
        <v>30.407523999999999</v>
      </c>
      <c r="E68" s="4">
        <v>30.407523999999999</v>
      </c>
      <c r="F68" s="4">
        <v>30.407523999999999</v>
      </c>
      <c r="G68" s="4">
        <v>30.094044</v>
      </c>
      <c r="H68" s="4">
        <v>30.094044</v>
      </c>
      <c r="I68" s="4">
        <v>30.407523999999999</v>
      </c>
      <c r="J68" s="4">
        <v>30.094044</v>
      </c>
      <c r="K68" s="4">
        <v>29.780563999999998</v>
      </c>
    </row>
    <row r="69" spans="1:11">
      <c r="A69" s="3">
        <v>6</v>
      </c>
      <c r="B69" s="4">
        <v>40</v>
      </c>
      <c r="C69" s="4">
        <v>30.721003</v>
      </c>
      <c r="D69" s="4">
        <v>31.034483000000002</v>
      </c>
      <c r="E69" s="4">
        <v>31.034483000000002</v>
      </c>
      <c r="F69" s="4">
        <v>31.347961999999999</v>
      </c>
      <c r="G69" s="4">
        <v>31.347961999999999</v>
      </c>
      <c r="H69" s="4">
        <v>30.721003</v>
      </c>
      <c r="I69" s="4">
        <v>34.482759000000001</v>
      </c>
      <c r="J69" s="4">
        <v>29.780563999999998</v>
      </c>
      <c r="K69" s="4">
        <v>30.407523999999999</v>
      </c>
    </row>
    <row r="70" spans="1:11">
      <c r="A70" s="3">
        <v>7</v>
      </c>
      <c r="B70" s="4">
        <v>50</v>
      </c>
      <c r="C70" s="4">
        <v>60.815047</v>
      </c>
      <c r="D70" s="4">
        <v>60.815047</v>
      </c>
      <c r="E70" s="4">
        <v>61.128526999999998</v>
      </c>
      <c r="F70" s="4">
        <v>60.501567000000001</v>
      </c>
      <c r="G70" s="4">
        <v>60.815047</v>
      </c>
      <c r="H70" s="4">
        <v>60.815047</v>
      </c>
      <c r="I70" s="4">
        <v>62.695925000000003</v>
      </c>
      <c r="J70" s="4">
        <v>60.188088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20.376176000000001</v>
      </c>
      <c r="D73" s="4">
        <v>20.376176000000001</v>
      </c>
      <c r="E73" s="4">
        <v>20.376176000000001</v>
      </c>
      <c r="F73" s="4">
        <v>20.689654999999998</v>
      </c>
      <c r="G73" s="4">
        <v>20.689654999999998</v>
      </c>
      <c r="H73" s="4">
        <v>21.316614000000001</v>
      </c>
      <c r="I73" s="4">
        <v>20.376176000000001</v>
      </c>
      <c r="J73" s="4">
        <v>21.003135</v>
      </c>
      <c r="K73" s="4">
        <v>19.435737</v>
      </c>
    </row>
    <row r="74" spans="1:11">
      <c r="A74" s="3">
        <v>1</v>
      </c>
      <c r="B74" s="4">
        <v>2</v>
      </c>
      <c r="C74" s="4">
        <v>21.003135</v>
      </c>
      <c r="D74" s="4">
        <v>20.689654999999998</v>
      </c>
      <c r="E74" s="4">
        <v>21.630094</v>
      </c>
      <c r="F74" s="4">
        <v>21.630094</v>
      </c>
      <c r="G74" s="4">
        <v>21.630094</v>
      </c>
      <c r="H74" s="4">
        <v>21.630094</v>
      </c>
      <c r="I74" s="4">
        <v>20.376176000000001</v>
      </c>
      <c r="J74" s="4">
        <v>21.316614000000001</v>
      </c>
      <c r="K74" s="4">
        <v>19.749216000000001</v>
      </c>
    </row>
    <row r="75" spans="1:11">
      <c r="A75" s="3">
        <v>2</v>
      </c>
      <c r="B75" s="4">
        <v>5</v>
      </c>
      <c r="C75" s="4">
        <v>20.376176000000001</v>
      </c>
      <c r="D75" s="4">
        <v>20.062695999999999</v>
      </c>
      <c r="E75" s="4">
        <v>20.062695999999999</v>
      </c>
      <c r="F75" s="4">
        <v>20.376176000000001</v>
      </c>
      <c r="G75" s="4">
        <v>21.316614000000001</v>
      </c>
      <c r="H75" s="4">
        <v>20.376176000000001</v>
      </c>
      <c r="I75" s="4">
        <v>21.316614000000001</v>
      </c>
      <c r="J75" s="4">
        <v>21.003135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26.332287999999998</v>
      </c>
      <c r="E77" s="4">
        <v>26.332287999999998</v>
      </c>
      <c r="F77" s="4">
        <v>25.391850000000002</v>
      </c>
      <c r="G77" s="4">
        <v>25.391850000000002</v>
      </c>
      <c r="H77" s="4">
        <v>25.391850000000002</v>
      </c>
      <c r="I77" s="4">
        <v>24.451411</v>
      </c>
      <c r="J77" s="4">
        <v>26.018809000000001</v>
      </c>
      <c r="K77" s="4">
        <v>24.764890000000001</v>
      </c>
    </row>
    <row r="78" spans="1:11">
      <c r="A78" s="3">
        <v>5</v>
      </c>
      <c r="B78" s="4">
        <v>30</v>
      </c>
      <c r="C78" s="4">
        <v>26.018809000000001</v>
      </c>
      <c r="D78" s="4">
        <v>26.018809000000001</v>
      </c>
      <c r="E78" s="4">
        <v>26.018809000000001</v>
      </c>
      <c r="F78" s="4">
        <v>25.705328999999999</v>
      </c>
      <c r="G78" s="4">
        <v>25.705328999999999</v>
      </c>
      <c r="H78" s="4">
        <v>26.332287999999998</v>
      </c>
      <c r="I78" s="4">
        <v>24.764890000000001</v>
      </c>
      <c r="J78" s="4">
        <v>26.018809000000001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29.153604999999999</v>
      </c>
      <c r="E79" s="4">
        <v>28.526646</v>
      </c>
      <c r="F79" s="4">
        <v>29.467085000000001</v>
      </c>
      <c r="G79" s="4">
        <v>29.780563999999998</v>
      </c>
      <c r="H79" s="4">
        <v>29.153604999999999</v>
      </c>
      <c r="I79" s="4">
        <v>31.034483000000002</v>
      </c>
      <c r="J79" s="4">
        <v>29.467085000000001</v>
      </c>
      <c r="K79" s="4">
        <v>29.467085000000001</v>
      </c>
    </row>
    <row r="80" spans="1:11">
      <c r="A80" s="3">
        <v>7</v>
      </c>
      <c r="B80" s="4">
        <v>50</v>
      </c>
      <c r="C80" s="4">
        <v>30.407523999999999</v>
      </c>
      <c r="D80" s="4">
        <v>30.721003</v>
      </c>
      <c r="E80" s="4">
        <v>30.407523999999999</v>
      </c>
      <c r="F80" s="4">
        <v>31.034483000000002</v>
      </c>
      <c r="G80" s="4">
        <v>31.347961999999999</v>
      </c>
      <c r="H80" s="4">
        <v>29.153604999999999</v>
      </c>
      <c r="I80" s="4">
        <v>65.517240999999999</v>
      </c>
      <c r="J80" s="4">
        <v>29.467085000000001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29.467085000000001</v>
      </c>
      <c r="D83" s="4">
        <v>29.467085000000001</v>
      </c>
      <c r="E83" s="4">
        <v>29.467085000000001</v>
      </c>
      <c r="F83" s="4">
        <v>30.407523999999999</v>
      </c>
      <c r="G83" s="4">
        <v>30.407523999999999</v>
      </c>
      <c r="H83" s="4">
        <v>30.094044</v>
      </c>
      <c r="I83" s="4">
        <v>30.094044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30.094044</v>
      </c>
      <c r="D84" s="4">
        <v>30.094044</v>
      </c>
      <c r="E84" s="4">
        <v>30.094044</v>
      </c>
      <c r="F84" s="4">
        <v>30.721003</v>
      </c>
      <c r="G84" s="4">
        <v>30.721003</v>
      </c>
      <c r="H84" s="4">
        <v>30.407523999999999</v>
      </c>
      <c r="I84" s="4">
        <v>29.467085000000001</v>
      </c>
      <c r="J84" s="4">
        <v>29.780563999999998</v>
      </c>
      <c r="K84" s="4">
        <v>28.840125</v>
      </c>
    </row>
    <row r="85" spans="1:11">
      <c r="A85" s="3">
        <v>2</v>
      </c>
      <c r="B85" s="4">
        <v>5</v>
      </c>
      <c r="C85" s="4">
        <v>30.094044</v>
      </c>
      <c r="D85" s="4">
        <v>30.407523999999999</v>
      </c>
      <c r="E85" s="4">
        <v>30.407523999999999</v>
      </c>
      <c r="F85" s="4">
        <v>31.034483000000002</v>
      </c>
      <c r="G85" s="4">
        <v>31.034483000000002</v>
      </c>
      <c r="H85" s="4">
        <v>30.094044</v>
      </c>
      <c r="I85" s="4">
        <v>30.094044</v>
      </c>
      <c r="J85" s="4">
        <v>30.094044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30.094044</v>
      </c>
      <c r="H86" s="4">
        <v>29.780563999999998</v>
      </c>
      <c r="I86" s="4">
        <v>29.153604999999999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31.347961999999999</v>
      </c>
      <c r="E87" s="4">
        <v>32.915360999999997</v>
      </c>
      <c r="F87" s="4">
        <v>31.974921999999999</v>
      </c>
      <c r="G87" s="4">
        <v>31.347961999999999</v>
      </c>
      <c r="H87" s="4">
        <v>31.034483000000002</v>
      </c>
      <c r="I87" s="4">
        <v>31.347961999999999</v>
      </c>
      <c r="J87" s="4">
        <v>31.347961999999999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31.034483000000002</v>
      </c>
      <c r="F88" s="4">
        <v>31.347961999999999</v>
      </c>
      <c r="G88" s="4">
        <v>31.347961999999999</v>
      </c>
      <c r="H88" s="4">
        <v>30.721003</v>
      </c>
      <c r="I88" s="4">
        <v>32.288401</v>
      </c>
      <c r="J88" s="4">
        <v>32.288401</v>
      </c>
      <c r="K88" s="4">
        <v>30.407523999999999</v>
      </c>
    </row>
    <row r="89" spans="1:11">
      <c r="A89" s="3">
        <v>6</v>
      </c>
      <c r="B89" s="4">
        <v>40</v>
      </c>
      <c r="C89" s="4">
        <v>37.304074999999997</v>
      </c>
      <c r="D89" s="4">
        <v>37.304074999999997</v>
      </c>
      <c r="E89" s="4">
        <v>37.617555000000003</v>
      </c>
      <c r="F89" s="4">
        <v>37.304074999999997</v>
      </c>
      <c r="G89" s="4">
        <v>37.617555000000003</v>
      </c>
      <c r="H89" s="4">
        <v>36.363636</v>
      </c>
      <c r="I89" s="4">
        <v>37.304074999999997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37.931033999999997</v>
      </c>
      <c r="D90" s="4">
        <v>38.244514000000002</v>
      </c>
      <c r="E90" s="4">
        <v>37.931033999999997</v>
      </c>
      <c r="F90" s="4">
        <v>38.244514000000002</v>
      </c>
      <c r="G90" s="4">
        <v>38.244514000000002</v>
      </c>
      <c r="H90" s="4">
        <v>37.304074999999997</v>
      </c>
      <c r="I90" s="4">
        <v>37.617555000000003</v>
      </c>
      <c r="J90" s="4">
        <v>37.931033999999997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21.003135</v>
      </c>
      <c r="D93" s="4">
        <v>21.003135</v>
      </c>
      <c r="E93" s="4">
        <v>21.003135</v>
      </c>
      <c r="F93" s="4">
        <v>20.689654999999998</v>
      </c>
      <c r="G93" s="4">
        <v>23.197492</v>
      </c>
      <c r="H93" s="4">
        <v>23.510971999999999</v>
      </c>
      <c r="I93" s="4">
        <v>23.197492</v>
      </c>
      <c r="J93" s="4">
        <v>23.824451</v>
      </c>
      <c r="K93" s="4">
        <v>20.062695999999999</v>
      </c>
    </row>
    <row r="94" spans="1:11">
      <c r="A94" s="3">
        <v>1</v>
      </c>
      <c r="B94" s="4">
        <v>2</v>
      </c>
      <c r="C94" s="4">
        <v>21.316614000000001</v>
      </c>
      <c r="D94" s="4">
        <v>21.003135</v>
      </c>
      <c r="E94" s="4">
        <v>21.003135</v>
      </c>
      <c r="F94" s="4">
        <v>21.003135</v>
      </c>
      <c r="G94" s="4">
        <v>20.689654999999998</v>
      </c>
      <c r="H94" s="4">
        <v>22.257052999999999</v>
      </c>
      <c r="I94" s="4">
        <v>23.824451</v>
      </c>
      <c r="J94" s="4">
        <v>21.943574000000002</v>
      </c>
      <c r="K94" s="4">
        <v>20.376176000000001</v>
      </c>
    </row>
    <row r="95" spans="1:11">
      <c r="A95" s="3">
        <v>2</v>
      </c>
      <c r="B95" s="4">
        <v>5</v>
      </c>
      <c r="C95" s="4">
        <v>21.316614000000001</v>
      </c>
      <c r="D95" s="4">
        <v>21.003135</v>
      </c>
      <c r="E95" s="4">
        <v>21.003135</v>
      </c>
      <c r="F95" s="4">
        <v>21.003135</v>
      </c>
      <c r="G95" s="4">
        <v>20.376176000000001</v>
      </c>
      <c r="H95" s="4">
        <v>21.943574000000002</v>
      </c>
      <c r="I95" s="4">
        <v>22.257052999999999</v>
      </c>
      <c r="J95" s="4">
        <v>23.197492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27.272727</v>
      </c>
      <c r="D97" s="4">
        <v>26.645768</v>
      </c>
      <c r="E97" s="4">
        <v>26.645768</v>
      </c>
      <c r="F97" s="4">
        <v>26.959247999999999</v>
      </c>
      <c r="G97" s="4">
        <v>26.959247999999999</v>
      </c>
      <c r="H97" s="4">
        <v>26.645768</v>
      </c>
      <c r="I97" s="4">
        <v>30.407523999999999</v>
      </c>
      <c r="J97" s="4">
        <v>29.153604999999999</v>
      </c>
      <c r="K97" s="4">
        <v>26.959247999999999</v>
      </c>
    </row>
    <row r="98" spans="1:11">
      <c r="A98" s="3">
        <v>5</v>
      </c>
      <c r="B98" s="4">
        <v>30</v>
      </c>
      <c r="C98" s="4">
        <v>24.764890000000001</v>
      </c>
      <c r="D98" s="4">
        <v>24.451411</v>
      </c>
      <c r="E98" s="4">
        <v>24.451411</v>
      </c>
      <c r="F98" s="4">
        <v>24.764890000000001</v>
      </c>
      <c r="G98" s="4">
        <v>24.764890000000001</v>
      </c>
      <c r="H98" s="4">
        <v>25.07837</v>
      </c>
      <c r="I98" s="4">
        <v>30.094044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30.721003</v>
      </c>
      <c r="D99" s="4">
        <v>31.034483000000002</v>
      </c>
      <c r="E99" s="4">
        <v>31.034483000000002</v>
      </c>
      <c r="F99" s="4">
        <v>30.721003</v>
      </c>
      <c r="G99" s="4">
        <v>30.407523999999999</v>
      </c>
      <c r="H99" s="4">
        <v>29.780563999999998</v>
      </c>
      <c r="I99" s="4">
        <v>29.780563999999998</v>
      </c>
      <c r="J99" s="4">
        <v>29.153604999999999</v>
      </c>
      <c r="K99" s="4">
        <v>30.721003</v>
      </c>
    </row>
    <row r="100" spans="1:11">
      <c r="A100" s="3">
        <v>7</v>
      </c>
      <c r="B100" s="4">
        <v>50</v>
      </c>
      <c r="C100" s="4">
        <v>64.576802999999998</v>
      </c>
      <c r="D100" s="4">
        <v>61.755485999999998</v>
      </c>
      <c r="E100" s="4">
        <v>62.382444999999997</v>
      </c>
      <c r="F100" s="4">
        <v>62.695925000000003</v>
      </c>
      <c r="G100" s="4">
        <v>62.382444999999997</v>
      </c>
      <c r="H100" s="4">
        <v>63.949843000000001</v>
      </c>
      <c r="I100" s="4">
        <v>59.874608000000002</v>
      </c>
      <c r="J100" s="4">
        <v>58.307209999999998</v>
      </c>
      <c r="K100" s="4">
        <v>65.203761999999998</v>
      </c>
    </row>
  </sheetData>
  <conditionalFormatting sqref="M3:T10">
    <cfRule type="cellIs" dxfId="54" priority="13" operator="lessThan">
      <formula>$U3</formula>
    </cfRule>
  </conditionalFormatting>
  <conditionalFormatting sqref="M3:T10">
    <cfRule type="cellIs" dxfId="53" priority="12" operator="lessThan">
      <formula>$U3</formula>
    </cfRule>
  </conditionalFormatting>
  <conditionalFormatting sqref="M3:T3">
    <cfRule type="top10" dxfId="52" priority="10" bottom="1" rank="1"/>
    <cfRule type="expression" priority="11">
      <formula>"min"</formula>
    </cfRule>
  </conditionalFormatting>
  <conditionalFormatting sqref="M4:T10">
    <cfRule type="top10" dxfId="51" priority="9" bottom="1" rank="1"/>
  </conditionalFormatting>
  <conditionalFormatting sqref="M5:T5">
    <cfRule type="top10" dxfId="50" priority="8" bottom="1" rank="1"/>
  </conditionalFormatting>
  <conditionalFormatting sqref="M6:T6">
    <cfRule type="top10" dxfId="49" priority="7" bottom="1" rank="1"/>
  </conditionalFormatting>
  <conditionalFormatting sqref="M7:T7">
    <cfRule type="top10" dxfId="48" priority="6" bottom="1" rank="1"/>
  </conditionalFormatting>
  <conditionalFormatting sqref="M8:T8">
    <cfRule type="top10" dxfId="47" priority="5" bottom="1" rank="1"/>
  </conditionalFormatting>
  <conditionalFormatting sqref="M9:T9">
    <cfRule type="top10" dxfId="46" priority="4" bottom="1" rank="1"/>
  </conditionalFormatting>
  <conditionalFormatting sqref="M10:T10">
    <cfRule type="top10" dxfId="45" priority="3" bottom="1" rank="1"/>
  </conditionalFormatting>
  <conditionalFormatting sqref="W12:AD12">
    <cfRule type="top10" dxfId="44" priority="1" rank="1"/>
    <cfRule type="top1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7A4E-217C-42EF-B975-617050D0CFE6}">
  <dimension ref="A1:J100"/>
  <sheetViews>
    <sheetView workbookViewId="0">
      <selection activeCell="I10" sqref="I10"/>
    </sheetView>
  </sheetViews>
  <sheetFormatPr defaultRowHeight="14.4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21.724137800000001</v>
      </c>
      <c r="H3" s="20">
        <f>SUM(D3,D6,D9,D12,D15,D18,D21,D24,D27,D30)/10</f>
        <v>23.824451400000001</v>
      </c>
      <c r="I3" s="20"/>
      <c r="J3" s="21">
        <f>(H3-G3)/H3*100</f>
        <v>8.8157899828912729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  <c r="F5" t="s">
        <v>16</v>
      </c>
    </row>
    <row r="6" spans="1:10">
      <c r="A6" s="3">
        <v>0</v>
      </c>
      <c r="B6" s="4">
        <v>0</v>
      </c>
      <c r="C6" s="4">
        <v>20.062695999999999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24.451411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490-DC8F-4C75-92D7-15FBE6C3A7E0}">
  <dimension ref="A1:J30"/>
  <sheetViews>
    <sheetView workbookViewId="0">
      <selection activeCell="J3" sqref="J3"/>
    </sheetView>
  </sheetViews>
  <sheetFormatPr defaultRowHeight="14.4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20.062695999999999</v>
      </c>
      <c r="D3" s="4">
        <v>22.257052999999999</v>
      </c>
      <c r="F3" s="19">
        <v>0</v>
      </c>
      <c r="G3" s="20">
        <f>SUM(C3,C6,C9,C12,C15,C18,C21,C24,C27,C30)/10</f>
        <v>21.786833800000004</v>
      </c>
      <c r="H3" s="20">
        <f>SUM(D3,D6,D9,D12,D15,D18,D21,D24,D27,D30)/10</f>
        <v>23.824451400000001</v>
      </c>
      <c r="I3" s="20"/>
      <c r="J3" s="21">
        <f>(H3-G3)/H3*100</f>
        <v>8.5526317722472189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19.749216000000001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20.376176000000001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24.137930999999998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0CBD-D1B0-400D-897D-9514C8E0A4CD}">
  <sheetPr>
    <tabColor theme="9" tint="-0.249977111117893"/>
  </sheetPr>
  <dimension ref="A1:P30"/>
  <sheetViews>
    <sheetView workbookViewId="0">
      <selection activeCell="J17" sqref="J17"/>
    </sheetView>
  </sheetViews>
  <sheetFormatPr defaultRowHeight="14.4"/>
  <cols>
    <col min="7" max="7" width="13.109375" bestFit="1" customWidth="1"/>
    <col min="8" max="8" width="18.109375" customWidth="1"/>
    <col min="9" max="9" width="29.6640625" bestFit="1" customWidth="1"/>
  </cols>
  <sheetData>
    <row r="1" spans="1:16" ht="15" thickBot="1">
      <c r="A1" s="1" t="s">
        <v>0</v>
      </c>
      <c r="G1" s="109" t="s">
        <v>34</v>
      </c>
      <c r="H1" s="110"/>
      <c r="J1" s="14"/>
    </row>
    <row r="2" spans="1:16">
      <c r="A2" s="2"/>
      <c r="B2" s="2" t="s">
        <v>1</v>
      </c>
      <c r="C2" s="2">
        <v>1</v>
      </c>
      <c r="D2" s="2">
        <v>2</v>
      </c>
      <c r="F2" s="39" t="s">
        <v>31</v>
      </c>
      <c r="G2" s="40" t="s">
        <v>32</v>
      </c>
      <c r="H2" s="17" t="s">
        <v>33</v>
      </c>
      <c r="I2" s="41" t="s">
        <v>35</v>
      </c>
    </row>
    <row r="3" spans="1:16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21.724137899999999</v>
      </c>
      <c r="H3" s="20">
        <f>SUM(D3,D6,D9,D12,D15,D18,D21,D24,D27,D30)/10</f>
        <v>23.824451400000001</v>
      </c>
      <c r="I3" s="21">
        <f>(H3-G3)/H3*100</f>
        <v>8.815789563154441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20.062695999999999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21.003135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24.451411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25.07837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21EF-E6D7-4422-BCDC-46A7BA1937AD}">
  <dimension ref="A1:P30"/>
  <sheetViews>
    <sheetView topLeftCell="D1" workbookViewId="0">
      <selection activeCell="H13" sqref="H13"/>
    </sheetView>
  </sheetViews>
  <sheetFormatPr defaultRowHeight="14.4"/>
  <cols>
    <col min="7" max="7" width="13.109375" bestFit="1" customWidth="1"/>
    <col min="8" max="8" width="15.44140625" customWidth="1"/>
    <col min="9" max="9" width="30.109375" bestFit="1" customWidth="1"/>
  </cols>
  <sheetData>
    <row r="1" spans="1:16" ht="15" thickBot="1">
      <c r="A1" s="1" t="s">
        <v>0</v>
      </c>
      <c r="G1" s="109" t="s">
        <v>34</v>
      </c>
      <c r="H1" s="110"/>
      <c r="J1" s="14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41" t="s">
        <v>35</v>
      </c>
    </row>
    <row r="3" spans="1:16" ht="15" thickBot="1">
      <c r="A3" s="3">
        <v>0</v>
      </c>
      <c r="B3" s="4">
        <v>0</v>
      </c>
      <c r="C3" s="4">
        <v>20.376176000000001</v>
      </c>
      <c r="D3" s="4">
        <v>22.257052999999999</v>
      </c>
      <c r="F3" s="19">
        <v>0</v>
      </c>
      <c r="G3" s="20">
        <f>SUM(C3,C6,C9,C12,C15,C18,C21,C24,C27,C30)/10</f>
        <v>21.974921800000004</v>
      </c>
      <c r="H3" s="20">
        <f>SUM(D3,D6,D9,D12,D15,D18,D21,D24,D27,D30)/10</f>
        <v>23.824451400000001</v>
      </c>
      <c r="I3" s="21">
        <f>(H3-G3)/H3*100</f>
        <v>7.7631571403150827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21.003135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21.630094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19.435737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23.824451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21.943574000000002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22.570533000000001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25.705328999999999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20.376176000000001</v>
      </c>
      <c r="D30" s="4">
        <v>20.689654999999998</v>
      </c>
    </row>
  </sheetData>
  <mergeCells count="1"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0EAE-825B-4ED5-903D-934D7083DDBC}">
  <sheetPr>
    <tabColor theme="9" tint="-0.249977111117893"/>
  </sheetPr>
  <dimension ref="A1:P30"/>
  <sheetViews>
    <sheetView workbookViewId="0">
      <selection activeCell="F1" sqref="F1:J3"/>
    </sheetView>
  </sheetViews>
  <sheetFormatPr defaultRowHeight="14.4"/>
  <cols>
    <col min="8" max="8" width="9.77734375" customWidth="1"/>
    <col min="9" max="9" width="19.21875" customWidth="1"/>
    <col min="10" max="10" width="11.44140625" customWidth="1"/>
  </cols>
  <sheetData>
    <row r="1" spans="1:16" ht="15" thickBot="1">
      <c r="A1" s="1" t="s">
        <v>0</v>
      </c>
      <c r="G1" s="111" t="s">
        <v>34</v>
      </c>
      <c r="H1" s="112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113" t="s">
        <v>35</v>
      </c>
      <c r="J2" s="114"/>
    </row>
    <row r="3" spans="1:16" ht="15" thickBot="1">
      <c r="A3" s="3">
        <v>0</v>
      </c>
      <c r="B3" s="4">
        <v>0</v>
      </c>
      <c r="C3" s="4">
        <v>20.689654999999998</v>
      </c>
      <c r="D3" s="4">
        <v>22.257052999999999</v>
      </c>
      <c r="F3" s="19">
        <v>0</v>
      </c>
      <c r="G3" s="20">
        <f>SUM(C3,C6,C9,C12,C15,C18,C21,C24,C27,C30)/10</f>
        <v>21.7868338</v>
      </c>
      <c r="H3" s="20">
        <f>SUM(D3,D6,D9,D12,D15,D18,D21,D24,D27,D30)/10</f>
        <v>23.824451400000001</v>
      </c>
      <c r="I3" s="115">
        <f>(H3-G3)/H3*100</f>
        <v>8.5526317722472331</v>
      </c>
      <c r="J3" s="116"/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37</v>
      </c>
      <c r="G5" s="23"/>
    </row>
    <row r="6" spans="1:16">
      <c r="A6" s="3">
        <v>0</v>
      </c>
      <c r="B6" s="4">
        <v>0</v>
      </c>
      <c r="C6" s="4">
        <v>21.630094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22.570533000000001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17.241378999999998</v>
      </c>
      <c r="D12" s="4">
        <v>22.884012999999999</v>
      </c>
      <c r="F12" t="s">
        <v>38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22.570533000000001</v>
      </c>
      <c r="D15" s="4">
        <v>25.391850000000002</v>
      </c>
    </row>
    <row r="16" spans="1:16">
      <c r="A16" s="1" t="s">
        <v>6</v>
      </c>
    </row>
    <row r="17" spans="1:8">
      <c r="A17" s="2"/>
      <c r="B17" s="2" t="s">
        <v>1</v>
      </c>
      <c r="C17" s="2">
        <v>1</v>
      </c>
      <c r="D17" s="2">
        <v>2</v>
      </c>
    </row>
    <row r="18" spans="1:8">
      <c r="A18" s="3">
        <v>0</v>
      </c>
      <c r="B18" s="4">
        <v>0</v>
      </c>
      <c r="C18" s="4">
        <v>21.316614000000001</v>
      </c>
      <c r="D18" s="4">
        <v>24.137930999999998</v>
      </c>
    </row>
    <row r="19" spans="1:8">
      <c r="A19" s="1" t="s">
        <v>7</v>
      </c>
    </row>
    <row r="20" spans="1:8">
      <c r="A20" s="2"/>
      <c r="B20" s="2" t="s">
        <v>1</v>
      </c>
      <c r="C20" s="2">
        <v>1</v>
      </c>
      <c r="D20" s="2">
        <v>2</v>
      </c>
    </row>
    <row r="21" spans="1:8">
      <c r="A21" s="3">
        <v>0</v>
      </c>
      <c r="B21" s="4">
        <v>0</v>
      </c>
      <c r="C21" s="4">
        <v>21.943574000000002</v>
      </c>
      <c r="D21" s="4">
        <v>24.764890000000001</v>
      </c>
    </row>
    <row r="22" spans="1:8">
      <c r="A22" s="1" t="s">
        <v>8</v>
      </c>
    </row>
    <row r="23" spans="1:8">
      <c r="A23" s="2"/>
      <c r="B23" s="2" t="s">
        <v>1</v>
      </c>
      <c r="C23" s="2">
        <v>1</v>
      </c>
      <c r="D23" s="2">
        <v>2</v>
      </c>
      <c r="H23" t="s">
        <v>70</v>
      </c>
    </row>
    <row r="24" spans="1:8">
      <c r="A24" s="3">
        <v>0</v>
      </c>
      <c r="B24" s="4">
        <v>0</v>
      </c>
      <c r="C24" s="4">
        <v>23.824451</v>
      </c>
      <c r="D24" s="4">
        <v>24.137930999999998</v>
      </c>
    </row>
    <row r="25" spans="1:8">
      <c r="A25" s="1" t="s">
        <v>9</v>
      </c>
    </row>
    <row r="26" spans="1:8">
      <c r="A26" s="2"/>
      <c r="B26" s="2" t="s">
        <v>1</v>
      </c>
      <c r="C26" s="2">
        <v>1</v>
      </c>
      <c r="D26" s="2">
        <v>2</v>
      </c>
    </row>
    <row r="27" spans="1:8">
      <c r="A27" s="3">
        <v>0</v>
      </c>
      <c r="B27" s="4">
        <v>0</v>
      </c>
      <c r="C27" s="4">
        <v>25.391850000000002</v>
      </c>
      <c r="D27" s="4">
        <v>27.272727</v>
      </c>
    </row>
    <row r="28" spans="1:8">
      <c r="A28" s="1" t="s">
        <v>10</v>
      </c>
    </row>
    <row r="29" spans="1:8">
      <c r="A29" s="2"/>
      <c r="B29" s="2" t="s">
        <v>1</v>
      </c>
      <c r="C29" s="2">
        <v>1</v>
      </c>
      <c r="D29" s="2">
        <v>2</v>
      </c>
    </row>
    <row r="30" spans="1:8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8182-3585-4CB5-99DC-CCC4F6BF56A7}">
  <dimension ref="A1:F11"/>
  <sheetViews>
    <sheetView showGridLines="0" workbookViewId="0">
      <selection activeCell="B4" sqref="B4"/>
    </sheetView>
  </sheetViews>
  <sheetFormatPr defaultRowHeight="14.4"/>
  <cols>
    <col min="2" max="2" width="13.5546875" bestFit="1" customWidth="1"/>
    <col min="3" max="3" width="16.33203125" bestFit="1" customWidth="1"/>
    <col min="4" max="4" width="24" bestFit="1" customWidth="1"/>
  </cols>
  <sheetData>
    <row r="1" spans="1:6">
      <c r="A1" s="46"/>
      <c r="B1" s="46"/>
      <c r="C1" s="46"/>
    </row>
    <row r="2" spans="1:6">
      <c r="B2" s="117" t="s">
        <v>39</v>
      </c>
      <c r="C2" s="117"/>
      <c r="D2" s="44"/>
    </row>
    <row r="3" spans="1:6">
      <c r="B3" s="45" t="s">
        <v>40</v>
      </c>
      <c r="C3" s="45" t="s">
        <v>41</v>
      </c>
      <c r="D3" s="45" t="s">
        <v>42</v>
      </c>
    </row>
    <row r="4" spans="1:6">
      <c r="B4" s="47">
        <v>21.7868338</v>
      </c>
      <c r="C4" s="47">
        <v>23.824451400000001</v>
      </c>
      <c r="D4" s="47">
        <v>8.5526317722472331</v>
      </c>
    </row>
    <row r="8" spans="1:6">
      <c r="C8" s="46"/>
      <c r="D8" s="46"/>
      <c r="E8" s="46"/>
      <c r="F8" s="46"/>
    </row>
    <row r="9" spans="1:6">
      <c r="D9" s="117"/>
      <c r="E9" s="117"/>
      <c r="F9" s="44"/>
    </row>
    <row r="10" spans="1:6">
      <c r="D10" s="45"/>
      <c r="E10" s="45"/>
      <c r="F10" s="45"/>
    </row>
    <row r="11" spans="1:6">
      <c r="D11" s="44"/>
      <c r="E11" s="44"/>
      <c r="F11" s="44"/>
    </row>
  </sheetData>
  <mergeCells count="2">
    <mergeCell ref="B2:C2"/>
    <mergeCell ref="D9:E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15B9-C662-4504-BA56-E8C86CAA384B}">
  <dimension ref="A1:AD100"/>
  <sheetViews>
    <sheetView topLeftCell="L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26.332287999999998</v>
      </c>
      <c r="D3" s="4">
        <v>26.332287999999998</v>
      </c>
      <c r="E3" s="4">
        <v>25.391850000000002</v>
      </c>
      <c r="F3" s="4">
        <v>26.332287999999998</v>
      </c>
      <c r="G3" s="4">
        <v>26.332287999999998</v>
      </c>
      <c r="H3" s="4">
        <v>23.824451</v>
      </c>
      <c r="I3" s="4">
        <v>25.07837</v>
      </c>
      <c r="J3" s="4">
        <v>23.510971999999999</v>
      </c>
      <c r="K3" s="4">
        <v>21.943574000000002</v>
      </c>
      <c r="L3" s="7">
        <v>0</v>
      </c>
      <c r="M3" s="8">
        <f>SUM(C3,C13,C23,C43,C53,C63,C73,C83,C93)/10</f>
        <v>21.818181800000001</v>
      </c>
      <c r="N3">
        <f t="shared" ref="N3:U10" si="0">SUM(D3,D13,D23,D43,D53,D63,D73,D83,D93)/10</f>
        <v>21.912225599999999</v>
      </c>
      <c r="O3">
        <f t="shared" si="0"/>
        <v>21.630093999999996</v>
      </c>
      <c r="P3">
        <f t="shared" si="0"/>
        <v>21.9122257</v>
      </c>
      <c r="Q3">
        <f t="shared" si="0"/>
        <v>22.319749199999997</v>
      </c>
      <c r="R3">
        <f t="shared" si="0"/>
        <v>22.225705300000001</v>
      </c>
      <c r="S3">
        <f t="shared" si="0"/>
        <v>22.601880999999999</v>
      </c>
      <c r="T3">
        <f t="shared" si="0"/>
        <v>22.006269600000003</v>
      </c>
      <c r="U3">
        <f>SUM(K3,K13,K23,K43,K53,K63,K73,K83,K93)/10</f>
        <v>19.4984328</v>
      </c>
      <c r="W3">
        <f>$U3-M3</f>
        <v>-2.3197490000000016</v>
      </c>
      <c r="X3">
        <f t="shared" ref="X3:AD10" si="1">$U3-N3</f>
        <v>-2.4137927999999995</v>
      </c>
      <c r="Y3">
        <f t="shared" si="1"/>
        <v>-2.1316611999999964</v>
      </c>
      <c r="Z3">
        <f t="shared" si="1"/>
        <v>-2.4137929000000007</v>
      </c>
      <c r="AA3">
        <f t="shared" si="1"/>
        <v>-2.8213163999999971</v>
      </c>
      <c r="AB3">
        <f t="shared" si="1"/>
        <v>-2.7272725000000015</v>
      </c>
      <c r="AC3">
        <f t="shared" si="1"/>
        <v>-3.103448199999999</v>
      </c>
      <c r="AD3">
        <f t="shared" si="1"/>
        <v>-2.5078368000000033</v>
      </c>
    </row>
    <row r="4" spans="1:30">
      <c r="A4" s="3">
        <v>1</v>
      </c>
      <c r="B4" s="4">
        <v>2</v>
      </c>
      <c r="C4" s="4">
        <v>26.959247999999999</v>
      </c>
      <c r="D4" s="4">
        <v>26.959247999999999</v>
      </c>
      <c r="E4" s="4">
        <v>27.272727</v>
      </c>
      <c r="F4" s="4">
        <v>27.272727</v>
      </c>
      <c r="G4" s="4">
        <v>27.272727</v>
      </c>
      <c r="H4" s="4">
        <v>24.137930999999998</v>
      </c>
      <c r="I4" s="4">
        <v>24.137930999999998</v>
      </c>
      <c r="J4" s="4">
        <v>23.824451</v>
      </c>
      <c r="K4" s="4">
        <v>22.884012999999999</v>
      </c>
      <c r="L4" s="7">
        <v>2</v>
      </c>
      <c r="M4" s="8">
        <f t="shared" ref="M4:M10" si="2">SUM(C4,C14,C24,C44,C54,C64,C74,C84,C94)/10</f>
        <v>21.974921900000002</v>
      </c>
      <c r="N4">
        <f t="shared" si="0"/>
        <v>22.1943573</v>
      </c>
      <c r="O4">
        <f t="shared" si="0"/>
        <v>22.006269599999996</v>
      </c>
      <c r="P4">
        <f t="shared" si="0"/>
        <v>22.068965600000002</v>
      </c>
      <c r="Q4">
        <f t="shared" si="0"/>
        <v>21.8808778</v>
      </c>
      <c r="R4">
        <f t="shared" si="0"/>
        <v>22.2257052</v>
      </c>
      <c r="S4">
        <f t="shared" si="0"/>
        <v>22.194357400000001</v>
      </c>
      <c r="T4">
        <f t="shared" si="0"/>
        <v>21.786833800000004</v>
      </c>
      <c r="U4">
        <f t="shared" si="0"/>
        <v>19.6865205</v>
      </c>
      <c r="W4">
        <f t="shared" ref="W4:X10" si="3">$U4-M4</f>
        <v>-2.2884014000000015</v>
      </c>
      <c r="X4">
        <f>$U4-N4</f>
        <v>-2.5078367999999998</v>
      </c>
      <c r="Y4">
        <f t="shared" si="1"/>
        <v>-2.3197490999999957</v>
      </c>
      <c r="Z4">
        <f t="shared" si="1"/>
        <v>-2.3824451000000018</v>
      </c>
      <c r="AA4">
        <f t="shared" si="1"/>
        <v>-2.1943573000000001</v>
      </c>
      <c r="AB4">
        <f t="shared" si="1"/>
        <v>-2.5391846999999999</v>
      </c>
      <c r="AC4">
        <f t="shared" si="1"/>
        <v>-2.5078369000000009</v>
      </c>
      <c r="AD4">
        <f t="shared" si="1"/>
        <v>-2.1003133000000034</v>
      </c>
    </row>
    <row r="5" spans="1:30">
      <c r="A5" s="3">
        <v>2</v>
      </c>
      <c r="B5" s="4">
        <v>5</v>
      </c>
      <c r="C5" s="4">
        <v>26.645768</v>
      </c>
      <c r="D5" s="4">
        <v>26.959247999999999</v>
      </c>
      <c r="E5" s="4">
        <v>27.272727</v>
      </c>
      <c r="F5" s="4">
        <v>25.07837</v>
      </c>
      <c r="G5" s="4">
        <v>27.272727</v>
      </c>
      <c r="H5" s="4">
        <v>24.764890000000001</v>
      </c>
      <c r="I5" s="4">
        <v>24.764890000000001</v>
      </c>
      <c r="J5" s="4">
        <v>25.07837</v>
      </c>
      <c r="K5" s="4">
        <v>23.510971999999999</v>
      </c>
      <c r="L5" s="7">
        <v>5</v>
      </c>
      <c r="M5" s="8">
        <f t="shared" si="2"/>
        <v>22.507837000000002</v>
      </c>
      <c r="N5">
        <f t="shared" si="0"/>
        <v>22.413793199999997</v>
      </c>
      <c r="O5">
        <f t="shared" si="0"/>
        <v>22.382445199999999</v>
      </c>
      <c r="P5">
        <f t="shared" si="0"/>
        <v>22.037617599999997</v>
      </c>
      <c r="Q5">
        <f t="shared" si="0"/>
        <v>22.382445000000001</v>
      </c>
      <c r="R5">
        <f t="shared" si="0"/>
        <v>22.476489100000002</v>
      </c>
      <c r="S5">
        <f t="shared" si="0"/>
        <v>23.228840099999999</v>
      </c>
      <c r="T5">
        <f t="shared" si="0"/>
        <v>22.789968699999999</v>
      </c>
      <c r="U5">
        <f t="shared" si="0"/>
        <v>20.438871599999999</v>
      </c>
      <c r="W5">
        <f t="shared" si="3"/>
        <v>-2.0689654000000033</v>
      </c>
      <c r="X5">
        <f t="shared" si="3"/>
        <v>-1.9749215999999983</v>
      </c>
      <c r="Y5">
        <f t="shared" si="1"/>
        <v>-1.9435736000000006</v>
      </c>
      <c r="Z5">
        <f t="shared" si="1"/>
        <v>-1.5987459999999984</v>
      </c>
      <c r="AA5">
        <f t="shared" si="1"/>
        <v>-1.9435734000000018</v>
      </c>
      <c r="AB5">
        <f t="shared" si="1"/>
        <v>-2.0376175000000032</v>
      </c>
      <c r="AC5">
        <f t="shared" si="1"/>
        <v>-2.7899685000000005</v>
      </c>
      <c r="AD5">
        <f t="shared" si="1"/>
        <v>-2.3510971000000005</v>
      </c>
    </row>
    <row r="6" spans="1:30">
      <c r="A6" s="3">
        <v>3</v>
      </c>
      <c r="B6" s="4">
        <v>10</v>
      </c>
      <c r="C6" s="4">
        <v>26.959247999999999</v>
      </c>
      <c r="D6" s="4">
        <v>27.586207000000002</v>
      </c>
      <c r="E6" s="4">
        <v>27.586207000000002</v>
      </c>
      <c r="F6" s="4">
        <v>25.07837</v>
      </c>
      <c r="G6" s="4">
        <v>24.764890000000001</v>
      </c>
      <c r="H6" s="4">
        <v>26.645768</v>
      </c>
      <c r="I6" s="4">
        <v>28.840125</v>
      </c>
      <c r="J6" s="4">
        <v>26.332287999999998</v>
      </c>
      <c r="K6" s="4">
        <v>23.824451</v>
      </c>
      <c r="L6" s="7">
        <v>10</v>
      </c>
      <c r="M6" s="8">
        <f t="shared" si="2"/>
        <v>22.915360500000002</v>
      </c>
      <c r="N6">
        <f t="shared" si="0"/>
        <v>22.789968600000002</v>
      </c>
      <c r="O6">
        <f t="shared" si="0"/>
        <v>23.072100400000004</v>
      </c>
      <c r="P6">
        <f t="shared" si="0"/>
        <v>22.758620700000002</v>
      </c>
      <c r="Q6">
        <f t="shared" si="0"/>
        <v>22.758620700000002</v>
      </c>
      <c r="R6">
        <f t="shared" si="0"/>
        <v>23.072100500000001</v>
      </c>
      <c r="S6">
        <f t="shared" si="0"/>
        <v>24.576802499999999</v>
      </c>
      <c r="T6">
        <f t="shared" si="0"/>
        <v>23.448275799999998</v>
      </c>
      <c r="U6">
        <f t="shared" si="0"/>
        <v>21.253918500000005</v>
      </c>
      <c r="W6">
        <f t="shared" si="3"/>
        <v>-1.6614419999999974</v>
      </c>
      <c r="X6">
        <f t="shared" si="3"/>
        <v>-1.5360500999999971</v>
      </c>
      <c r="Y6">
        <f t="shared" si="1"/>
        <v>-1.818181899999999</v>
      </c>
      <c r="Z6">
        <f t="shared" si="1"/>
        <v>-1.504702199999997</v>
      </c>
      <c r="AA6">
        <f t="shared" si="1"/>
        <v>-1.504702199999997</v>
      </c>
      <c r="AB6">
        <f t="shared" si="1"/>
        <v>-1.8181819999999966</v>
      </c>
      <c r="AC6">
        <f t="shared" si="1"/>
        <v>-3.3228839999999948</v>
      </c>
      <c r="AD6">
        <f t="shared" si="1"/>
        <v>-2.194357299999993</v>
      </c>
    </row>
    <row r="7" spans="1:30">
      <c r="A7" s="3">
        <v>4</v>
      </c>
      <c r="B7" s="4">
        <v>20</v>
      </c>
      <c r="C7" s="4">
        <v>26.959247999999999</v>
      </c>
      <c r="D7" s="4">
        <v>26.645768</v>
      </c>
      <c r="E7" s="4">
        <v>26.645768</v>
      </c>
      <c r="F7" s="4">
        <v>27.272727</v>
      </c>
      <c r="G7" s="4">
        <v>26.959247999999999</v>
      </c>
      <c r="H7" s="4">
        <v>25.07837</v>
      </c>
      <c r="I7" s="4">
        <v>25.07837</v>
      </c>
      <c r="J7" s="4">
        <v>24.764890000000001</v>
      </c>
      <c r="K7" s="4">
        <v>23.824451</v>
      </c>
      <c r="L7" s="7">
        <v>20</v>
      </c>
      <c r="M7" s="8">
        <f t="shared" si="2"/>
        <v>24.639498699999997</v>
      </c>
      <c r="N7">
        <f t="shared" si="0"/>
        <v>24.169279100000001</v>
      </c>
      <c r="O7">
        <f t="shared" si="0"/>
        <v>24.2946709</v>
      </c>
      <c r="P7">
        <f t="shared" si="0"/>
        <v>24.4514107</v>
      </c>
      <c r="Q7">
        <f t="shared" si="0"/>
        <v>24.137931000000002</v>
      </c>
      <c r="R7">
        <f t="shared" si="0"/>
        <v>24.514106600000002</v>
      </c>
      <c r="S7">
        <f t="shared" si="0"/>
        <v>26.269592599999999</v>
      </c>
      <c r="T7">
        <f t="shared" si="0"/>
        <v>25.454545499999998</v>
      </c>
      <c r="U7">
        <f t="shared" si="0"/>
        <v>23.416927900000001</v>
      </c>
      <c r="W7">
        <f t="shared" si="3"/>
        <v>-1.2225707999999962</v>
      </c>
      <c r="X7">
        <f t="shared" si="3"/>
        <v>-0.75235119999999966</v>
      </c>
      <c r="Y7">
        <f t="shared" si="1"/>
        <v>-0.87774299999999883</v>
      </c>
      <c r="Z7">
        <f t="shared" si="1"/>
        <v>-1.0344827999999993</v>
      </c>
      <c r="AA7">
        <f t="shared" si="1"/>
        <v>-0.72100310000000079</v>
      </c>
      <c r="AB7">
        <f t="shared" si="1"/>
        <v>-1.0971787000000006</v>
      </c>
      <c r="AC7">
        <f t="shared" si="1"/>
        <v>-2.8526646999999983</v>
      </c>
      <c r="AD7">
        <f t="shared" si="1"/>
        <v>-2.0376175999999973</v>
      </c>
    </row>
    <row r="8" spans="1:30">
      <c r="A8" s="3">
        <v>5</v>
      </c>
      <c r="B8" s="4">
        <v>30</v>
      </c>
      <c r="C8" s="4">
        <v>30.721003</v>
      </c>
      <c r="D8" s="4">
        <v>30.721003</v>
      </c>
      <c r="E8" s="4">
        <v>30.407523999999999</v>
      </c>
      <c r="F8" s="4">
        <v>29.780563999999998</v>
      </c>
      <c r="G8" s="4">
        <v>29.467085000000001</v>
      </c>
      <c r="H8" s="4">
        <v>27.899687</v>
      </c>
      <c r="I8" s="4">
        <v>29.780563999999998</v>
      </c>
      <c r="J8" s="4">
        <v>27.899687</v>
      </c>
      <c r="K8" s="4">
        <v>27.586207000000002</v>
      </c>
      <c r="L8" s="7">
        <v>30</v>
      </c>
      <c r="M8" s="8">
        <f t="shared" si="2"/>
        <v>25.987460799999997</v>
      </c>
      <c r="N8">
        <f t="shared" si="0"/>
        <v>25.454545500000002</v>
      </c>
      <c r="O8">
        <f t="shared" si="0"/>
        <v>25.579937399999999</v>
      </c>
      <c r="P8">
        <f t="shared" si="0"/>
        <v>25.611285199999998</v>
      </c>
      <c r="Q8">
        <f t="shared" si="0"/>
        <v>25.6426333</v>
      </c>
      <c r="R8">
        <f t="shared" si="0"/>
        <v>25.5172414</v>
      </c>
      <c r="S8">
        <f t="shared" si="0"/>
        <v>26.927899700000001</v>
      </c>
      <c r="T8">
        <f t="shared" si="0"/>
        <v>26.081504899999999</v>
      </c>
      <c r="U8">
        <f t="shared" si="0"/>
        <v>25.109718000000001</v>
      </c>
      <c r="W8">
        <f t="shared" si="3"/>
        <v>-0.87774279999999649</v>
      </c>
      <c r="X8">
        <f t="shared" si="3"/>
        <v>-0.34482750000000095</v>
      </c>
      <c r="Y8">
        <f t="shared" si="1"/>
        <v>-0.47021939999999773</v>
      </c>
      <c r="Z8">
        <f t="shared" si="1"/>
        <v>-0.50156719999999666</v>
      </c>
      <c r="AA8">
        <f t="shared" si="1"/>
        <v>-0.53291529999999909</v>
      </c>
      <c r="AB8">
        <f t="shared" si="1"/>
        <v>-0.40752339999999876</v>
      </c>
      <c r="AC8">
        <f t="shared" si="1"/>
        <v>-1.8181817000000002</v>
      </c>
      <c r="AD8">
        <f t="shared" si="1"/>
        <v>-0.9717868999999979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32.601880999999999</v>
      </c>
      <c r="F9" s="4">
        <v>31.347961999999999</v>
      </c>
      <c r="G9" s="4">
        <v>31.034483000000002</v>
      </c>
      <c r="H9" s="4">
        <v>30.094044</v>
      </c>
      <c r="I9" s="4">
        <v>33.855798999999998</v>
      </c>
      <c r="J9" s="4">
        <v>29.467085000000001</v>
      </c>
      <c r="K9" s="4">
        <v>30.721003</v>
      </c>
      <c r="L9" s="7">
        <v>40</v>
      </c>
      <c r="M9" s="8">
        <f t="shared" si="2"/>
        <v>28.5893418</v>
      </c>
      <c r="N9">
        <f t="shared" si="0"/>
        <v>28.526645800000001</v>
      </c>
      <c r="O9">
        <f t="shared" si="0"/>
        <v>28.557993800000002</v>
      </c>
      <c r="P9">
        <f t="shared" si="0"/>
        <v>28.401254000000002</v>
      </c>
      <c r="Q9">
        <f t="shared" si="0"/>
        <v>28.652037700000001</v>
      </c>
      <c r="R9">
        <f t="shared" si="0"/>
        <v>27.993730399999997</v>
      </c>
      <c r="S9">
        <f t="shared" si="0"/>
        <v>29.717868299999999</v>
      </c>
      <c r="T9">
        <f t="shared" si="0"/>
        <v>29.216300999999998</v>
      </c>
      <c r="U9">
        <f t="shared" si="0"/>
        <v>27.993730499999998</v>
      </c>
      <c r="W9">
        <f t="shared" si="3"/>
        <v>-0.59561130000000162</v>
      </c>
      <c r="X9">
        <f t="shared" si="3"/>
        <v>-0.53291530000000265</v>
      </c>
      <c r="Y9">
        <f t="shared" si="1"/>
        <v>-0.56426330000000391</v>
      </c>
      <c r="Z9">
        <f t="shared" si="1"/>
        <v>-0.40752350000000348</v>
      </c>
      <c r="AA9">
        <f t="shared" si="1"/>
        <v>-0.65830720000000298</v>
      </c>
      <c r="AB9">
        <f t="shared" si="1"/>
        <v>1.0000000116860974E-7</v>
      </c>
      <c r="AC9">
        <f t="shared" si="1"/>
        <v>-1.7241378000000012</v>
      </c>
      <c r="AD9">
        <f t="shared" si="1"/>
        <v>-1.2225704999999998</v>
      </c>
    </row>
    <row r="10" spans="1:30" ht="15" thickBot="1">
      <c r="A10" s="3">
        <v>7</v>
      </c>
      <c r="B10" s="4">
        <v>50</v>
      </c>
      <c r="C10" s="4">
        <v>67.398118999999994</v>
      </c>
      <c r="D10" s="4">
        <v>66.457679999999996</v>
      </c>
      <c r="E10" s="4">
        <v>66.457679999999996</v>
      </c>
      <c r="F10" s="4">
        <v>67.084638999999996</v>
      </c>
      <c r="G10" s="4">
        <v>67.084638999999996</v>
      </c>
      <c r="H10" s="4">
        <v>68.025077999999993</v>
      </c>
      <c r="I10" s="4">
        <v>65.517240999999999</v>
      </c>
      <c r="J10" s="4">
        <v>68.338558000000006</v>
      </c>
      <c r="K10" s="4">
        <v>69.592476000000005</v>
      </c>
      <c r="L10" s="7">
        <v>50</v>
      </c>
      <c r="M10" s="9">
        <f t="shared" si="2"/>
        <v>46.520376199999994</v>
      </c>
      <c r="N10">
        <f t="shared" si="0"/>
        <v>42.445141099999994</v>
      </c>
      <c r="O10">
        <f t="shared" si="0"/>
        <v>43.103448200000003</v>
      </c>
      <c r="P10">
        <f>SUM(F10,F20,F30,F50,F60,F70,F80,F90,F100)/10</f>
        <v>46.018808800000002</v>
      </c>
      <c r="Q10">
        <f t="shared" si="0"/>
        <v>43.354232000000003</v>
      </c>
      <c r="R10">
        <f t="shared" si="0"/>
        <v>42.758620499999992</v>
      </c>
      <c r="S10">
        <f t="shared" si="0"/>
        <v>47.492162899999997</v>
      </c>
      <c r="T10">
        <f t="shared" si="0"/>
        <v>49.05956110000001</v>
      </c>
      <c r="U10">
        <f t="shared" si="0"/>
        <v>46.645768099999998</v>
      </c>
      <c r="W10">
        <f t="shared" si="3"/>
        <v>0.12539190000000389</v>
      </c>
      <c r="X10">
        <f t="shared" si="3"/>
        <v>4.2006270000000043</v>
      </c>
      <c r="Y10">
        <f t="shared" si="1"/>
        <v>3.5423198999999954</v>
      </c>
      <c r="Z10">
        <f t="shared" si="1"/>
        <v>0.62695929999999578</v>
      </c>
      <c r="AA10">
        <f t="shared" si="1"/>
        <v>3.2915360999999947</v>
      </c>
      <c r="AB10">
        <f t="shared" si="1"/>
        <v>3.8871476000000058</v>
      </c>
      <c r="AC10">
        <f t="shared" si="1"/>
        <v>-0.84639479999999878</v>
      </c>
      <c r="AD10">
        <f t="shared" si="1"/>
        <v>-2.4137930000000125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-1.7398118999999994</v>
      </c>
      <c r="X12">
        <f t="shared" ref="X12:AD12" si="4">SUM(X3:X8)/6</f>
        <v>-1.5882966666666658</v>
      </c>
      <c r="Y12">
        <f t="shared" si="4"/>
        <v>-1.5935213666666648</v>
      </c>
      <c r="Z12">
        <f t="shared" si="4"/>
        <v>-1.572622699999999</v>
      </c>
      <c r="AA12">
        <f t="shared" si="4"/>
        <v>-1.619644616666666</v>
      </c>
      <c r="AB12">
        <f t="shared" si="4"/>
        <v>-1.7711598000000002</v>
      </c>
      <c r="AC12">
        <f t="shared" si="4"/>
        <v>-2.7324973333333324</v>
      </c>
      <c r="AD12">
        <f t="shared" si="4"/>
        <v>-2.0271681666666659</v>
      </c>
    </row>
    <row r="13" spans="1:30">
      <c r="A13" s="3">
        <v>0</v>
      </c>
      <c r="B13" s="4">
        <v>0</v>
      </c>
      <c r="C13" s="4">
        <v>23.510971999999999</v>
      </c>
      <c r="D13" s="4">
        <v>23.510971999999999</v>
      </c>
      <c r="E13" s="4">
        <v>23.197492</v>
      </c>
      <c r="F13" s="4">
        <v>23.197492</v>
      </c>
      <c r="G13" s="4">
        <v>23.197492</v>
      </c>
      <c r="H13" s="4">
        <v>23.824451</v>
      </c>
      <c r="I13" s="4">
        <v>26.645768</v>
      </c>
      <c r="J13" s="4">
        <v>24.764890000000001</v>
      </c>
      <c r="K13" s="4">
        <v>21.943574000000002</v>
      </c>
    </row>
    <row r="14" spans="1:30">
      <c r="A14" s="3">
        <v>1</v>
      </c>
      <c r="B14" s="4">
        <v>2</v>
      </c>
      <c r="C14" s="4">
        <v>23.510971999999999</v>
      </c>
      <c r="D14" s="4">
        <v>23.824451</v>
      </c>
      <c r="E14" s="4">
        <v>24.137930999999998</v>
      </c>
      <c r="F14" s="4">
        <v>24.137930999999998</v>
      </c>
      <c r="G14" s="4">
        <v>24.137930999999998</v>
      </c>
      <c r="H14" s="4">
        <v>24.764890000000001</v>
      </c>
      <c r="I14" s="4">
        <v>25.705328999999999</v>
      </c>
      <c r="J14" s="4">
        <v>23.824451</v>
      </c>
      <c r="K14" s="4">
        <v>21.943574000000002</v>
      </c>
    </row>
    <row r="15" spans="1:30">
      <c r="A15" s="3">
        <v>2</v>
      </c>
      <c r="B15" s="4">
        <v>5</v>
      </c>
      <c r="C15" s="4">
        <v>24.764890000000001</v>
      </c>
      <c r="D15" s="4">
        <v>24.451411</v>
      </c>
      <c r="E15" s="4">
        <v>24.451411</v>
      </c>
      <c r="F15" s="4">
        <v>24.764890000000001</v>
      </c>
      <c r="G15" s="4">
        <v>25.391850000000002</v>
      </c>
      <c r="H15" s="4">
        <v>26.332287999999998</v>
      </c>
      <c r="I15" s="4">
        <v>24.137930999999998</v>
      </c>
      <c r="J15" s="4">
        <v>27.272727</v>
      </c>
      <c r="K15" s="4">
        <v>22.884012999999999</v>
      </c>
    </row>
    <row r="16" spans="1:30">
      <c r="A16" s="3">
        <v>3</v>
      </c>
      <c r="B16" s="4">
        <v>10</v>
      </c>
      <c r="C16" s="4">
        <v>26.018809000000001</v>
      </c>
      <c r="D16" s="4">
        <v>25.07837</v>
      </c>
      <c r="E16" s="4">
        <v>25.391850000000002</v>
      </c>
      <c r="F16" s="4">
        <v>25.391850000000002</v>
      </c>
      <c r="G16" s="4">
        <v>27.586207000000002</v>
      </c>
      <c r="H16" s="4">
        <v>27.899687</v>
      </c>
      <c r="I16" s="4">
        <v>26.645768</v>
      </c>
      <c r="J16" s="4">
        <v>26.959247999999999</v>
      </c>
      <c r="K16" s="4">
        <v>24.451411</v>
      </c>
    </row>
    <row r="17" spans="1:11">
      <c r="A17" s="3">
        <v>4</v>
      </c>
      <c r="B17" s="4">
        <v>20</v>
      </c>
      <c r="C17" s="4">
        <v>25.07837</v>
      </c>
      <c r="D17" s="4">
        <v>24.764890000000001</v>
      </c>
      <c r="E17" s="4">
        <v>24.764890000000001</v>
      </c>
      <c r="F17" s="4">
        <v>25.07837</v>
      </c>
      <c r="G17" s="4">
        <v>24.764890000000001</v>
      </c>
      <c r="H17" s="4">
        <v>26.332287999999998</v>
      </c>
      <c r="I17" s="4">
        <v>28.526646</v>
      </c>
      <c r="J17" s="4">
        <v>26.645768</v>
      </c>
      <c r="K17" s="4">
        <v>24.137930999999998</v>
      </c>
    </row>
    <row r="18" spans="1:11">
      <c r="A18" s="3">
        <v>5</v>
      </c>
      <c r="B18" s="4">
        <v>30</v>
      </c>
      <c r="C18" s="4">
        <v>26.959247999999999</v>
      </c>
      <c r="D18" s="4">
        <v>25.705328999999999</v>
      </c>
      <c r="E18" s="4">
        <v>26.018809000000001</v>
      </c>
      <c r="F18" s="4">
        <v>26.332287999999998</v>
      </c>
      <c r="G18" s="4">
        <v>26.645768</v>
      </c>
      <c r="H18" s="4">
        <v>26.332287999999998</v>
      </c>
      <c r="I18" s="4">
        <v>29.780563999999998</v>
      </c>
      <c r="J18" s="4">
        <v>25.07837</v>
      </c>
      <c r="K18" s="4">
        <v>26.018809000000001</v>
      </c>
    </row>
    <row r="19" spans="1:11">
      <c r="A19" s="3">
        <v>6</v>
      </c>
      <c r="B19" s="4">
        <v>40</v>
      </c>
      <c r="C19" s="4">
        <v>34.169279000000003</v>
      </c>
      <c r="D19" s="4">
        <v>32.915360999999997</v>
      </c>
      <c r="E19" s="4">
        <v>33.228839999999998</v>
      </c>
      <c r="F19" s="4">
        <v>33.855798999999998</v>
      </c>
      <c r="G19" s="4">
        <v>33.855798999999998</v>
      </c>
      <c r="H19" s="4">
        <v>33.542319999999997</v>
      </c>
      <c r="I19" s="4">
        <v>33.855798999999998</v>
      </c>
      <c r="J19" s="4">
        <v>38.871473000000002</v>
      </c>
      <c r="K19" s="4">
        <v>32.915360999999997</v>
      </c>
    </row>
    <row r="20" spans="1:11">
      <c r="A20" s="3">
        <v>7</v>
      </c>
      <c r="B20" s="4">
        <v>50</v>
      </c>
      <c r="C20" s="4">
        <v>68.338558000000006</v>
      </c>
      <c r="D20" s="4">
        <v>63.322884000000002</v>
      </c>
      <c r="E20" s="4">
        <v>37.617555000000003</v>
      </c>
      <c r="F20" s="4">
        <v>66.771159999999995</v>
      </c>
      <c r="G20" s="4">
        <v>38.557994000000001</v>
      </c>
      <c r="H20" s="4">
        <v>69.592476000000005</v>
      </c>
      <c r="I20" s="4">
        <v>68.025077999999993</v>
      </c>
      <c r="J20" s="4">
        <v>67.711599000000007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22.884012999999999</v>
      </c>
      <c r="D23" s="4">
        <v>23.197492</v>
      </c>
      <c r="E23" s="4">
        <v>23.197492</v>
      </c>
      <c r="F23" s="4">
        <v>23.510971999999999</v>
      </c>
      <c r="G23" s="4">
        <v>23.510971999999999</v>
      </c>
      <c r="H23" s="4">
        <v>23.510971999999999</v>
      </c>
      <c r="I23" s="4">
        <v>24.764890000000001</v>
      </c>
      <c r="J23" s="4">
        <v>23.824451</v>
      </c>
      <c r="K23" s="4">
        <v>20.376176000000001</v>
      </c>
    </row>
    <row r="24" spans="1:11">
      <c r="A24" s="3">
        <v>1</v>
      </c>
      <c r="B24" s="4">
        <v>2</v>
      </c>
      <c r="C24" s="4">
        <v>22.570533000000001</v>
      </c>
      <c r="D24" s="4">
        <v>23.197492</v>
      </c>
      <c r="E24" s="4">
        <v>22.570533000000001</v>
      </c>
      <c r="F24" s="4">
        <v>22.884012999999999</v>
      </c>
      <c r="G24" s="4">
        <v>22.884012999999999</v>
      </c>
      <c r="H24" s="4">
        <v>22.884012999999999</v>
      </c>
      <c r="I24" s="4">
        <v>24.451411</v>
      </c>
      <c r="J24" s="4">
        <v>23.824451</v>
      </c>
      <c r="K24" s="4">
        <v>20.376176000000001</v>
      </c>
    </row>
    <row r="25" spans="1:11">
      <c r="A25" s="3">
        <v>2</v>
      </c>
      <c r="B25" s="4">
        <v>5</v>
      </c>
      <c r="C25" s="4">
        <v>25.07837</v>
      </c>
      <c r="D25" s="4">
        <v>23.824451</v>
      </c>
      <c r="E25" s="4">
        <v>23.510971999999999</v>
      </c>
      <c r="F25" s="4">
        <v>24.137930999999998</v>
      </c>
      <c r="G25" s="4">
        <v>24.137930999999998</v>
      </c>
      <c r="H25" s="4">
        <v>25.705328999999999</v>
      </c>
      <c r="I25" s="4">
        <v>25.07837</v>
      </c>
      <c r="J25" s="4">
        <v>24.451411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23.197492</v>
      </c>
      <c r="E26" s="4">
        <v>24.451411</v>
      </c>
      <c r="F26" s="4">
        <v>23.824451</v>
      </c>
      <c r="G26" s="4">
        <v>23.824451</v>
      </c>
      <c r="H26" s="4">
        <v>23.197492</v>
      </c>
      <c r="I26" s="4">
        <v>23.824451</v>
      </c>
      <c r="J26" s="4">
        <v>23.824451</v>
      </c>
      <c r="K26" s="4">
        <v>22.257052999999999</v>
      </c>
    </row>
    <row r="27" spans="1:11">
      <c r="A27" s="3">
        <v>4</v>
      </c>
      <c r="B27" s="4">
        <v>20</v>
      </c>
      <c r="C27" s="4">
        <v>26.959247999999999</v>
      </c>
      <c r="D27" s="4">
        <v>26.959247999999999</v>
      </c>
      <c r="E27" s="4">
        <v>27.272727</v>
      </c>
      <c r="F27" s="4">
        <v>26.959247999999999</v>
      </c>
      <c r="G27" s="4">
        <v>26.645768</v>
      </c>
      <c r="H27" s="4">
        <v>27.586207000000002</v>
      </c>
      <c r="I27" s="4">
        <v>29.153604999999999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28.526646</v>
      </c>
      <c r="D28" s="4">
        <v>27.586207000000002</v>
      </c>
      <c r="E28" s="4">
        <v>27.899687</v>
      </c>
      <c r="F28" s="4">
        <v>27.899687</v>
      </c>
      <c r="G28" s="4">
        <v>27.272727</v>
      </c>
      <c r="H28" s="4">
        <v>27.586207000000002</v>
      </c>
      <c r="I28" s="4">
        <v>28.840125</v>
      </c>
      <c r="J28" s="4">
        <v>29.467085000000001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30.407523999999999</v>
      </c>
      <c r="E29" s="4">
        <v>29.467085000000001</v>
      </c>
      <c r="F29" s="4">
        <v>30.407523999999999</v>
      </c>
      <c r="G29" s="4">
        <v>30.407523999999999</v>
      </c>
      <c r="H29" s="4">
        <v>31.347961999999999</v>
      </c>
      <c r="I29" s="4">
        <v>28.526646</v>
      </c>
      <c r="J29" s="4">
        <v>29.153604999999999</v>
      </c>
      <c r="K29" s="4">
        <v>28.526646</v>
      </c>
    </row>
    <row r="30" spans="1:11">
      <c r="A30" s="3">
        <v>7</v>
      </c>
      <c r="B30" s="4">
        <v>50</v>
      </c>
      <c r="C30" s="4">
        <v>33.542319999999997</v>
      </c>
      <c r="D30" s="4">
        <v>32.915360999999997</v>
      </c>
      <c r="E30" s="4">
        <v>33.228839999999998</v>
      </c>
      <c r="F30" s="4">
        <v>31.034483000000002</v>
      </c>
      <c r="G30" s="4">
        <v>33.855798999999998</v>
      </c>
      <c r="H30" s="4">
        <v>31.347961999999999</v>
      </c>
      <c r="I30" s="4">
        <v>36.050156999999999</v>
      </c>
      <c r="J30" s="4">
        <v>70.219436000000002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26.018809000000001</v>
      </c>
      <c r="D33" s="4">
        <v>25.705328999999999</v>
      </c>
      <c r="E33" s="4">
        <v>25.705328999999999</v>
      </c>
      <c r="F33" s="4">
        <v>25.07837</v>
      </c>
      <c r="G33" s="4">
        <v>25.705328999999999</v>
      </c>
      <c r="H33" s="4">
        <v>25.705328999999999</v>
      </c>
      <c r="I33" s="4">
        <v>27.586207000000002</v>
      </c>
      <c r="J33" s="4">
        <v>26.018809000000001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24.451411</v>
      </c>
      <c r="G34" s="4">
        <v>25.391850000000002</v>
      </c>
      <c r="H34" s="4">
        <v>26.645768</v>
      </c>
      <c r="I34" s="4">
        <v>26.332287999999998</v>
      </c>
      <c r="J34" s="4">
        <v>25.705328999999999</v>
      </c>
      <c r="K34" s="4">
        <v>23.510971999999999</v>
      </c>
    </row>
    <row r="35" spans="1:11">
      <c r="A35" s="3">
        <v>2</v>
      </c>
      <c r="B35" s="4">
        <v>5</v>
      </c>
      <c r="C35" s="4">
        <v>27.272727</v>
      </c>
      <c r="D35" s="4">
        <v>27.586207000000002</v>
      </c>
      <c r="E35" s="4">
        <v>27.586207000000002</v>
      </c>
      <c r="F35" s="4">
        <v>26.959247999999999</v>
      </c>
      <c r="G35" s="4">
        <v>26.959247999999999</v>
      </c>
      <c r="H35" s="4">
        <v>27.586207000000002</v>
      </c>
      <c r="I35" s="4">
        <v>27.586207000000002</v>
      </c>
      <c r="J35" s="4">
        <v>27.586207000000002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28.840125</v>
      </c>
      <c r="G36" s="4">
        <v>29.467085000000001</v>
      </c>
      <c r="H36" s="4">
        <v>29.153604999999999</v>
      </c>
      <c r="I36" s="4">
        <v>30.094044</v>
      </c>
      <c r="J36" s="4">
        <v>27.272727</v>
      </c>
      <c r="K36" s="4">
        <v>27.586207000000002</v>
      </c>
    </row>
    <row r="37" spans="1:11">
      <c r="A37" s="3">
        <v>4</v>
      </c>
      <c r="B37" s="4">
        <v>20</v>
      </c>
      <c r="C37" s="4">
        <v>27.899687</v>
      </c>
      <c r="D37" s="4">
        <v>27.272727</v>
      </c>
      <c r="E37" s="4">
        <v>27.586207000000002</v>
      </c>
      <c r="F37" s="4">
        <v>26.645768</v>
      </c>
      <c r="G37" s="4">
        <v>27.272727</v>
      </c>
      <c r="H37" s="4">
        <v>27.586207000000002</v>
      </c>
      <c r="I37" s="4">
        <v>27.586207000000002</v>
      </c>
      <c r="J37" s="4">
        <v>29.153604999999999</v>
      </c>
      <c r="K37" s="4">
        <v>26.018809000000001</v>
      </c>
    </row>
    <row r="38" spans="1:11">
      <c r="A38" s="3">
        <v>5</v>
      </c>
      <c r="B38" s="4">
        <v>30</v>
      </c>
      <c r="C38" s="4">
        <v>31.034483000000002</v>
      </c>
      <c r="D38" s="4">
        <v>29.780563999999998</v>
      </c>
      <c r="E38" s="4">
        <v>29.780563999999998</v>
      </c>
      <c r="F38" s="4">
        <v>28.526646</v>
      </c>
      <c r="G38" s="4">
        <v>28.526646</v>
      </c>
      <c r="H38" s="4">
        <v>30.094044</v>
      </c>
      <c r="I38" s="4">
        <v>31.347961999999999</v>
      </c>
      <c r="J38" s="4">
        <v>28.840125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33.542319999999997</v>
      </c>
      <c r="E39" s="4">
        <v>33.542319999999997</v>
      </c>
      <c r="F39" s="4">
        <v>35.736677</v>
      </c>
      <c r="G39" s="4">
        <v>35.736677</v>
      </c>
      <c r="H39" s="4">
        <v>34.169279000000003</v>
      </c>
      <c r="I39" s="4">
        <v>36.363636</v>
      </c>
      <c r="J39" s="4">
        <v>37.304074999999997</v>
      </c>
      <c r="K39" s="4">
        <v>34.482759000000001</v>
      </c>
    </row>
    <row r="40" spans="1:11">
      <c r="A40" s="3">
        <v>7</v>
      </c>
      <c r="B40" s="4">
        <v>50</v>
      </c>
      <c r="C40" s="4">
        <v>35.423197000000002</v>
      </c>
      <c r="D40" s="4">
        <v>36.363636</v>
      </c>
      <c r="E40" s="4">
        <v>60.501567000000001</v>
      </c>
      <c r="F40" s="4">
        <v>35.109718000000001</v>
      </c>
      <c r="G40" s="4">
        <v>34.796238000000002</v>
      </c>
      <c r="H40" s="4">
        <v>34.169279000000003</v>
      </c>
      <c r="I40" s="4">
        <v>37.304074999999997</v>
      </c>
      <c r="J40" s="4">
        <v>31.661442000000001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26.645768</v>
      </c>
      <c r="D43" s="4">
        <v>26.332287999999998</v>
      </c>
      <c r="E43" s="4">
        <v>26.645768</v>
      </c>
      <c r="F43" s="4">
        <v>26.959247999999999</v>
      </c>
      <c r="G43" s="4">
        <v>26.332287999999998</v>
      </c>
      <c r="H43" s="4">
        <v>25.07837</v>
      </c>
      <c r="I43" s="4">
        <v>25.391850000000002</v>
      </c>
      <c r="J43" s="4">
        <v>26.645768</v>
      </c>
      <c r="K43" s="4">
        <v>23.510971999999999</v>
      </c>
    </row>
    <row r="44" spans="1:11">
      <c r="A44" s="3">
        <v>1</v>
      </c>
      <c r="B44" s="4">
        <v>2</v>
      </c>
      <c r="C44" s="4">
        <v>26.959247999999999</v>
      </c>
      <c r="D44" s="4">
        <v>26.959247999999999</v>
      </c>
      <c r="E44" s="4">
        <v>26.332287999999998</v>
      </c>
      <c r="F44" s="4">
        <v>27.586207000000002</v>
      </c>
      <c r="G44" s="4">
        <v>25.705328999999999</v>
      </c>
      <c r="H44" s="4">
        <v>25.705328999999999</v>
      </c>
      <c r="I44" s="4">
        <v>25.07837</v>
      </c>
      <c r="J44" s="4">
        <v>26.018809000000001</v>
      </c>
      <c r="K44" s="4">
        <v>23.510971999999999</v>
      </c>
    </row>
    <row r="45" spans="1:11">
      <c r="A45" s="3">
        <v>2</v>
      </c>
      <c r="B45" s="4">
        <v>5</v>
      </c>
      <c r="C45" s="4">
        <v>26.959247999999999</v>
      </c>
      <c r="D45" s="4">
        <v>27.586207000000002</v>
      </c>
      <c r="E45" s="4">
        <v>27.272727</v>
      </c>
      <c r="F45" s="4">
        <v>27.272727</v>
      </c>
      <c r="G45" s="4">
        <v>27.272727</v>
      </c>
      <c r="H45" s="4">
        <v>25.391850000000002</v>
      </c>
      <c r="I45" s="4">
        <v>26.645768</v>
      </c>
      <c r="J45" s="4">
        <v>26.645768</v>
      </c>
      <c r="K45" s="4">
        <v>24.137930999999998</v>
      </c>
    </row>
    <row r="46" spans="1:11">
      <c r="A46" s="3">
        <v>3</v>
      </c>
      <c r="B46" s="4">
        <v>10</v>
      </c>
      <c r="C46" s="4">
        <v>27.586207000000002</v>
      </c>
      <c r="D46" s="4">
        <v>28.213166000000001</v>
      </c>
      <c r="E46" s="4">
        <v>28.213166000000001</v>
      </c>
      <c r="F46" s="4">
        <v>28.213166000000001</v>
      </c>
      <c r="G46" s="4">
        <v>27.586207000000002</v>
      </c>
      <c r="H46" s="4">
        <v>26.959247999999999</v>
      </c>
      <c r="I46" s="4">
        <v>30.721003</v>
      </c>
      <c r="J46" s="4">
        <v>27.586207000000002</v>
      </c>
      <c r="K46" s="4">
        <v>24.764890000000001</v>
      </c>
    </row>
    <row r="47" spans="1:11">
      <c r="A47" s="3">
        <v>4</v>
      </c>
      <c r="B47" s="4">
        <v>20</v>
      </c>
      <c r="C47" s="4">
        <v>30.094044</v>
      </c>
      <c r="D47" s="4">
        <v>30.094044</v>
      </c>
      <c r="E47" s="4">
        <v>30.407523999999999</v>
      </c>
      <c r="F47" s="4">
        <v>29.467085000000001</v>
      </c>
      <c r="G47" s="4">
        <v>29.780563999999998</v>
      </c>
      <c r="H47" s="4">
        <v>31.034483000000002</v>
      </c>
      <c r="I47" s="4">
        <v>31.034483000000002</v>
      </c>
      <c r="J47" s="4">
        <v>29.467085000000001</v>
      </c>
      <c r="K47" s="4">
        <v>28.526646</v>
      </c>
    </row>
    <row r="48" spans="1:11">
      <c r="A48" s="3">
        <v>5</v>
      </c>
      <c r="B48" s="4">
        <v>30</v>
      </c>
      <c r="C48" s="4">
        <v>31.347961999999999</v>
      </c>
      <c r="D48" s="4">
        <v>31.661442000000001</v>
      </c>
      <c r="E48" s="4">
        <v>31.347961999999999</v>
      </c>
      <c r="F48" s="4">
        <v>31.347961999999999</v>
      </c>
      <c r="G48" s="4">
        <v>31.661442000000001</v>
      </c>
      <c r="H48" s="4">
        <v>31.661442000000001</v>
      </c>
      <c r="I48" s="4">
        <v>31.347961999999999</v>
      </c>
      <c r="J48" s="4">
        <v>32.288401</v>
      </c>
      <c r="K48" s="4">
        <v>31.034483000000002</v>
      </c>
    </row>
    <row r="49" spans="1:11">
      <c r="A49" s="3">
        <v>6</v>
      </c>
      <c r="B49" s="4">
        <v>40</v>
      </c>
      <c r="C49" s="4">
        <v>31.974921999999999</v>
      </c>
      <c r="D49" s="4">
        <v>32.288401</v>
      </c>
      <c r="E49" s="4">
        <v>32.601880999999999</v>
      </c>
      <c r="F49" s="4">
        <v>30.407523999999999</v>
      </c>
      <c r="G49" s="4">
        <v>31.974921999999999</v>
      </c>
      <c r="H49" s="4">
        <v>30.721003</v>
      </c>
      <c r="I49" s="4">
        <v>33.542319999999997</v>
      </c>
      <c r="J49" s="4">
        <v>30.094044</v>
      </c>
      <c r="K49" s="4">
        <v>30.721003</v>
      </c>
    </row>
    <row r="50" spans="1:11">
      <c r="A50" s="3">
        <v>7</v>
      </c>
      <c r="B50" s="4">
        <v>50</v>
      </c>
      <c r="C50" s="4">
        <v>37.931033999999997</v>
      </c>
      <c r="D50" s="4">
        <v>38.557994000000001</v>
      </c>
      <c r="E50" s="4">
        <v>38.871473000000002</v>
      </c>
      <c r="F50" s="4">
        <v>38.557994000000001</v>
      </c>
      <c r="G50" s="4">
        <v>38.557994000000001</v>
      </c>
      <c r="H50" s="4">
        <v>36.363636</v>
      </c>
      <c r="I50" s="4">
        <v>40.752350999999997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20.689654999999998</v>
      </c>
      <c r="D53" s="4">
        <v>20.689654999999998</v>
      </c>
      <c r="E53" s="4">
        <v>19.749216000000001</v>
      </c>
      <c r="F53" s="4">
        <v>19.749216000000001</v>
      </c>
      <c r="G53" s="4">
        <v>21.630094</v>
      </c>
      <c r="H53" s="4">
        <v>22.257052999999999</v>
      </c>
      <c r="I53" s="4">
        <v>23.510971999999999</v>
      </c>
      <c r="J53" s="4">
        <v>21.943574000000002</v>
      </c>
      <c r="K53" s="4">
        <v>19.122257000000001</v>
      </c>
    </row>
    <row r="54" spans="1:11">
      <c r="A54" s="3">
        <v>1</v>
      </c>
      <c r="B54" s="4">
        <v>2</v>
      </c>
      <c r="C54" s="4">
        <v>20.376176000000001</v>
      </c>
      <c r="D54" s="4">
        <v>21.003135</v>
      </c>
      <c r="E54" s="4">
        <v>20.376176000000001</v>
      </c>
      <c r="F54" s="4">
        <v>20.062695999999999</v>
      </c>
      <c r="G54" s="4">
        <v>20.062695999999999</v>
      </c>
      <c r="H54" s="4">
        <v>24.764890000000001</v>
      </c>
      <c r="I54" s="4">
        <v>19.749216000000001</v>
      </c>
      <c r="J54" s="4">
        <v>21.003135</v>
      </c>
      <c r="K54" s="4">
        <v>18.808776999999999</v>
      </c>
    </row>
    <row r="55" spans="1:11">
      <c r="A55" s="3">
        <v>2</v>
      </c>
      <c r="B55" s="4">
        <v>5</v>
      </c>
      <c r="C55" s="4">
        <v>21.630094</v>
      </c>
      <c r="D55" s="4">
        <v>21.630094</v>
      </c>
      <c r="E55" s="4">
        <v>22.257052999999999</v>
      </c>
      <c r="F55" s="4">
        <v>21.943574000000002</v>
      </c>
      <c r="G55" s="4">
        <v>21.316614000000001</v>
      </c>
      <c r="H55" s="4">
        <v>22.570533000000001</v>
      </c>
      <c r="I55" s="4">
        <v>22.570533000000001</v>
      </c>
      <c r="J55" s="4">
        <v>21.943574000000002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21.316614000000001</v>
      </c>
      <c r="E56" s="4">
        <v>21.943574000000002</v>
      </c>
      <c r="F56" s="4">
        <v>22.257052999999999</v>
      </c>
      <c r="G56" s="4">
        <v>21.943574000000002</v>
      </c>
      <c r="H56" s="4">
        <v>24.137930999999998</v>
      </c>
      <c r="I56" s="4">
        <v>26.018809000000001</v>
      </c>
      <c r="J56" s="4">
        <v>21.630094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24.137930999999998</v>
      </c>
      <c r="E57" s="4">
        <v>23.510971999999999</v>
      </c>
      <c r="F57" s="4">
        <v>23.824451</v>
      </c>
      <c r="G57" s="4">
        <v>24.137930999999998</v>
      </c>
      <c r="H57" s="4">
        <v>26.332287999999998</v>
      </c>
      <c r="I57" s="4">
        <v>28.213166000000001</v>
      </c>
      <c r="J57" s="4">
        <v>27.272727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26.645768</v>
      </c>
      <c r="E58" s="4">
        <v>28.526646</v>
      </c>
      <c r="F58" s="4">
        <v>28.526646</v>
      </c>
      <c r="G58" s="4">
        <v>29.467085000000001</v>
      </c>
      <c r="H58" s="4">
        <v>28.526646</v>
      </c>
      <c r="I58" s="4">
        <v>28.526646</v>
      </c>
      <c r="J58" s="4">
        <v>30.094044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29.467085000000001</v>
      </c>
      <c r="G59" s="4">
        <v>29.780563999999998</v>
      </c>
      <c r="H59" s="4">
        <v>29.467085000000001</v>
      </c>
      <c r="I59" s="4">
        <v>33.228839999999998</v>
      </c>
      <c r="J59" s="4">
        <v>33.542319999999997</v>
      </c>
      <c r="K59" s="4">
        <v>29.780563999999998</v>
      </c>
    </row>
    <row r="60" spans="1:11">
      <c r="A60" s="3">
        <v>7</v>
      </c>
      <c r="B60" s="4">
        <v>50</v>
      </c>
      <c r="C60" s="4">
        <v>64.576802999999998</v>
      </c>
      <c r="D60" s="4">
        <v>32.915360999999997</v>
      </c>
      <c r="E60" s="4">
        <v>63.636364</v>
      </c>
      <c r="F60" s="4">
        <v>66.144200999999995</v>
      </c>
      <c r="G60" s="4">
        <v>66.144200999999995</v>
      </c>
      <c r="H60" s="4">
        <v>63.322884000000002</v>
      </c>
      <c r="I60" s="4">
        <v>36.677115999999998</v>
      </c>
      <c r="J60" s="4">
        <v>60.501567000000001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23.510971999999999</v>
      </c>
      <c r="D63" s="4">
        <v>23.510971999999999</v>
      </c>
      <c r="E63" s="4">
        <v>22.570533000000001</v>
      </c>
      <c r="F63" s="4">
        <v>23.197492</v>
      </c>
      <c r="G63" s="4">
        <v>23.510971999999999</v>
      </c>
      <c r="H63" s="4">
        <v>25.391850000000002</v>
      </c>
      <c r="I63" s="4">
        <v>23.824451</v>
      </c>
      <c r="J63" s="4">
        <v>22.570533000000001</v>
      </c>
      <c r="K63" s="4">
        <v>20.062695999999999</v>
      </c>
    </row>
    <row r="64" spans="1:11">
      <c r="A64" s="3">
        <v>1</v>
      </c>
      <c r="B64" s="4">
        <v>2</v>
      </c>
      <c r="C64" s="4">
        <v>23.510971999999999</v>
      </c>
      <c r="D64" s="4">
        <v>23.824451</v>
      </c>
      <c r="E64" s="4">
        <v>22.884012999999999</v>
      </c>
      <c r="F64" s="4">
        <v>22.884012999999999</v>
      </c>
      <c r="G64" s="4">
        <v>22.884012999999999</v>
      </c>
      <c r="H64" s="4">
        <v>22.257052999999999</v>
      </c>
      <c r="I64" s="4">
        <v>25.07837</v>
      </c>
      <c r="J64" s="4">
        <v>22.257052999999999</v>
      </c>
      <c r="K64" s="4">
        <v>20.376176000000001</v>
      </c>
    </row>
    <row r="65" spans="1:11">
      <c r="A65" s="3">
        <v>2</v>
      </c>
      <c r="B65" s="4">
        <v>5</v>
      </c>
      <c r="C65" s="4">
        <v>24.764890000000001</v>
      </c>
      <c r="D65" s="4">
        <v>24.137930999999998</v>
      </c>
      <c r="E65" s="4">
        <v>24.137930999999998</v>
      </c>
      <c r="F65" s="4">
        <v>24.764890000000001</v>
      </c>
      <c r="G65" s="4">
        <v>24.137930999999998</v>
      </c>
      <c r="H65" s="4">
        <v>25.391850000000002</v>
      </c>
      <c r="I65" s="4">
        <v>28.526646</v>
      </c>
      <c r="J65" s="4">
        <v>26.018809000000001</v>
      </c>
      <c r="K65" s="4">
        <v>22.257052999999999</v>
      </c>
    </row>
    <row r="66" spans="1:11">
      <c r="A66" s="3">
        <v>3</v>
      </c>
      <c r="B66" s="4">
        <v>10</v>
      </c>
      <c r="C66" s="4">
        <v>23.824451</v>
      </c>
      <c r="D66" s="4">
        <v>23.824451</v>
      </c>
      <c r="E66" s="4">
        <v>23.824451</v>
      </c>
      <c r="F66" s="4">
        <v>24.451411</v>
      </c>
      <c r="G66" s="4">
        <v>24.451411</v>
      </c>
      <c r="H66" s="4">
        <v>25.391850000000002</v>
      </c>
      <c r="I66" s="4">
        <v>29.467085000000001</v>
      </c>
      <c r="J66" s="4">
        <v>29.153604999999999</v>
      </c>
      <c r="K66" s="4">
        <v>22.884012999999999</v>
      </c>
    </row>
    <row r="67" spans="1:11">
      <c r="A67" s="3">
        <v>4</v>
      </c>
      <c r="B67" s="4">
        <v>20</v>
      </c>
      <c r="C67" s="4">
        <v>26.018809000000001</v>
      </c>
      <c r="D67" s="4">
        <v>25.391850000000002</v>
      </c>
      <c r="E67" s="4">
        <v>25.391850000000002</v>
      </c>
      <c r="F67" s="4">
        <v>26.332287999999998</v>
      </c>
      <c r="G67" s="4">
        <v>25.07837</v>
      </c>
      <c r="H67" s="4">
        <v>25.07837</v>
      </c>
      <c r="I67" s="4">
        <v>29.780563999999998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30.407523999999999</v>
      </c>
      <c r="E68" s="4">
        <v>30.721003</v>
      </c>
      <c r="F68" s="4">
        <v>30.721003</v>
      </c>
      <c r="G68" s="4">
        <v>30.407523999999999</v>
      </c>
      <c r="H68" s="4">
        <v>30.721003</v>
      </c>
      <c r="I68" s="4">
        <v>30.407523999999999</v>
      </c>
      <c r="J68" s="4">
        <v>30.407523999999999</v>
      </c>
      <c r="K68" s="4">
        <v>29.780563999999998</v>
      </c>
    </row>
    <row r="69" spans="1:11">
      <c r="A69" s="3">
        <v>6</v>
      </c>
      <c r="B69" s="4">
        <v>40</v>
      </c>
      <c r="C69" s="4">
        <v>31.034483000000002</v>
      </c>
      <c r="D69" s="4">
        <v>31.034483000000002</v>
      </c>
      <c r="E69" s="4">
        <v>31.034483000000002</v>
      </c>
      <c r="F69" s="4">
        <v>31.034483000000002</v>
      </c>
      <c r="G69" s="4">
        <v>31.347961999999999</v>
      </c>
      <c r="H69" s="4">
        <v>30.721003</v>
      </c>
      <c r="I69" s="4">
        <v>35.109718000000001</v>
      </c>
      <c r="J69" s="4">
        <v>31.034483000000002</v>
      </c>
      <c r="K69" s="4">
        <v>30.407523999999999</v>
      </c>
    </row>
    <row r="70" spans="1:11">
      <c r="A70" s="3">
        <v>7</v>
      </c>
      <c r="B70" s="4">
        <v>50</v>
      </c>
      <c r="C70" s="4">
        <v>61.128526999999998</v>
      </c>
      <c r="D70" s="4">
        <v>60.501567000000001</v>
      </c>
      <c r="E70" s="4">
        <v>61.755485999999998</v>
      </c>
      <c r="F70" s="4">
        <v>60.501567000000001</v>
      </c>
      <c r="G70" s="4">
        <v>61.128526999999998</v>
      </c>
      <c r="H70" s="4">
        <v>28.840125</v>
      </c>
      <c r="I70" s="4">
        <v>64.576802999999998</v>
      </c>
      <c r="J70" s="4">
        <v>59.874608000000002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21.316614000000001</v>
      </c>
      <c r="D73" s="4">
        <v>21.316614000000001</v>
      </c>
      <c r="E73" s="4">
        <v>21.316614000000001</v>
      </c>
      <c r="F73" s="4">
        <v>21.316614000000001</v>
      </c>
      <c r="G73" s="4">
        <v>21.316614000000001</v>
      </c>
      <c r="H73" s="4">
        <v>22.257052999999999</v>
      </c>
      <c r="I73" s="4">
        <v>21.943574000000002</v>
      </c>
      <c r="J73" s="4">
        <v>21.630094</v>
      </c>
      <c r="K73" s="4">
        <v>19.435737</v>
      </c>
    </row>
    <row r="74" spans="1:11">
      <c r="A74" s="3">
        <v>1</v>
      </c>
      <c r="B74" s="4">
        <v>2</v>
      </c>
      <c r="C74" s="4">
        <v>21.943574000000002</v>
      </c>
      <c r="D74" s="4">
        <v>21.630094</v>
      </c>
      <c r="E74" s="4">
        <v>22.257052999999999</v>
      </c>
      <c r="F74" s="4">
        <v>22.884012999999999</v>
      </c>
      <c r="G74" s="4">
        <v>22.884012999999999</v>
      </c>
      <c r="H74" s="4">
        <v>22.257052999999999</v>
      </c>
      <c r="I74" s="4">
        <v>22.570533000000001</v>
      </c>
      <c r="J74" s="4">
        <v>21.943574000000002</v>
      </c>
      <c r="K74" s="4">
        <v>19.749216000000001</v>
      </c>
    </row>
    <row r="75" spans="1:11">
      <c r="A75" s="3">
        <v>2</v>
      </c>
      <c r="B75" s="4">
        <v>5</v>
      </c>
      <c r="C75" s="4">
        <v>21.316614000000001</v>
      </c>
      <c r="D75" s="4">
        <v>21.003135</v>
      </c>
      <c r="E75" s="4">
        <v>20.062695999999999</v>
      </c>
      <c r="F75" s="4">
        <v>20.376176000000001</v>
      </c>
      <c r="G75" s="4">
        <v>21.630094</v>
      </c>
      <c r="H75" s="4">
        <v>21.943574000000002</v>
      </c>
      <c r="I75" s="4">
        <v>22.884012999999999</v>
      </c>
      <c r="J75" s="4">
        <v>21.943574000000002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23.510971999999999</v>
      </c>
      <c r="E76" s="4">
        <v>24.451411</v>
      </c>
      <c r="F76" s="4">
        <v>24.137930999999998</v>
      </c>
      <c r="G76" s="4">
        <v>24.137930999999998</v>
      </c>
      <c r="H76" s="4">
        <v>22.884012999999999</v>
      </c>
      <c r="I76" s="4">
        <v>22.884012999999999</v>
      </c>
      <c r="J76" s="4">
        <v>23.510971999999999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25.391850000000002</v>
      </c>
      <c r="E77" s="4">
        <v>24.764890000000001</v>
      </c>
      <c r="F77" s="4">
        <v>25.391850000000002</v>
      </c>
      <c r="G77" s="4">
        <v>25.07837</v>
      </c>
      <c r="H77" s="4">
        <v>26.018809000000001</v>
      </c>
      <c r="I77" s="4">
        <v>25.07837</v>
      </c>
      <c r="J77" s="4">
        <v>25.705328999999999</v>
      </c>
      <c r="K77" s="4">
        <v>24.764890000000001</v>
      </c>
    </row>
    <row r="78" spans="1:11">
      <c r="A78" s="3">
        <v>5</v>
      </c>
      <c r="B78" s="4">
        <v>30</v>
      </c>
      <c r="C78" s="4">
        <v>26.332287999999998</v>
      </c>
      <c r="D78" s="4">
        <v>26.645768</v>
      </c>
      <c r="E78" s="4">
        <v>26.645768</v>
      </c>
      <c r="F78" s="4">
        <v>26.018809000000001</v>
      </c>
      <c r="G78" s="4">
        <v>26.018809000000001</v>
      </c>
      <c r="H78" s="4">
        <v>26.645768</v>
      </c>
      <c r="I78" s="4">
        <v>25.391850000000002</v>
      </c>
      <c r="J78" s="4">
        <v>26.959247999999999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28.840125</v>
      </c>
      <c r="E79" s="4">
        <v>28.526646</v>
      </c>
      <c r="F79" s="4">
        <v>29.467085000000001</v>
      </c>
      <c r="G79" s="4">
        <v>29.467085000000001</v>
      </c>
      <c r="H79" s="4">
        <v>29.153604999999999</v>
      </c>
      <c r="I79" s="4">
        <v>30.407523999999999</v>
      </c>
      <c r="J79" s="4">
        <v>31.661442000000001</v>
      </c>
      <c r="K79" s="4">
        <v>29.467085000000001</v>
      </c>
    </row>
    <row r="80" spans="1:11">
      <c r="A80" s="3">
        <v>7</v>
      </c>
      <c r="B80" s="4">
        <v>50</v>
      </c>
      <c r="C80" s="4">
        <v>30.094044</v>
      </c>
      <c r="D80" s="4">
        <v>31.347961999999999</v>
      </c>
      <c r="E80" s="4">
        <v>31.347961999999999</v>
      </c>
      <c r="F80" s="4">
        <v>31.034483000000002</v>
      </c>
      <c r="G80" s="4">
        <v>30.407523999999999</v>
      </c>
      <c r="H80" s="4">
        <v>28.840125</v>
      </c>
      <c r="I80" s="4">
        <v>67.084638999999996</v>
      </c>
      <c r="J80" s="4">
        <v>31.034483000000002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31.347961999999999</v>
      </c>
      <c r="D83" s="4">
        <v>31.974921999999999</v>
      </c>
      <c r="E83" s="4">
        <v>31.974921999999999</v>
      </c>
      <c r="F83" s="4">
        <v>32.915360999999997</v>
      </c>
      <c r="G83" s="4">
        <v>32.915360999999997</v>
      </c>
      <c r="H83" s="4">
        <v>31.034483000000002</v>
      </c>
      <c r="I83" s="4">
        <v>30.407523999999999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31.974921999999999</v>
      </c>
      <c r="D84" s="4">
        <v>32.288401</v>
      </c>
      <c r="E84" s="4">
        <v>31.974921999999999</v>
      </c>
      <c r="F84" s="4">
        <v>31.661442000000001</v>
      </c>
      <c r="G84" s="4">
        <v>31.661442000000001</v>
      </c>
      <c r="H84" s="4">
        <v>31.347961999999999</v>
      </c>
      <c r="I84" s="4">
        <v>30.094044</v>
      </c>
      <c r="J84" s="4">
        <v>30.407523999999999</v>
      </c>
      <c r="K84" s="4">
        <v>28.840125</v>
      </c>
    </row>
    <row r="85" spans="1:11">
      <c r="A85" s="3">
        <v>2</v>
      </c>
      <c r="B85" s="4">
        <v>5</v>
      </c>
      <c r="C85" s="4">
        <v>31.974921999999999</v>
      </c>
      <c r="D85" s="4">
        <v>32.915360999999997</v>
      </c>
      <c r="E85" s="4">
        <v>32.915360999999997</v>
      </c>
      <c r="F85" s="4">
        <v>31.034483000000002</v>
      </c>
      <c r="G85" s="4">
        <v>31.347961999999999</v>
      </c>
      <c r="H85" s="4">
        <v>30.094044</v>
      </c>
      <c r="I85" s="4">
        <v>31.347961999999999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32.915360999999997</v>
      </c>
      <c r="D86" s="4">
        <v>32.601880999999999</v>
      </c>
      <c r="E86" s="4">
        <v>32.288401</v>
      </c>
      <c r="F86" s="4">
        <v>31.661442000000001</v>
      </c>
      <c r="G86" s="4">
        <v>30.721003</v>
      </c>
      <c r="H86" s="4">
        <v>29.467085000000001</v>
      </c>
      <c r="I86" s="4">
        <v>31.347961999999999</v>
      </c>
      <c r="J86" s="4">
        <v>31.347961999999999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31.661442000000001</v>
      </c>
      <c r="E87" s="4">
        <v>33.228839999999998</v>
      </c>
      <c r="F87" s="4">
        <v>32.915360999999997</v>
      </c>
      <c r="G87" s="4">
        <v>31.661442000000001</v>
      </c>
      <c r="H87" s="4">
        <v>30.407523999999999</v>
      </c>
      <c r="I87" s="4">
        <v>32.915360999999997</v>
      </c>
      <c r="J87" s="4">
        <v>31.661442000000001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30.721003</v>
      </c>
      <c r="F88" s="4">
        <v>31.347961999999999</v>
      </c>
      <c r="G88" s="4">
        <v>31.347961999999999</v>
      </c>
      <c r="H88" s="4">
        <v>30.721003</v>
      </c>
      <c r="I88" s="4">
        <v>33.542319999999997</v>
      </c>
      <c r="J88" s="4">
        <v>33.542319999999997</v>
      </c>
      <c r="K88" s="4">
        <v>30.407523999999999</v>
      </c>
    </row>
    <row r="89" spans="1:11">
      <c r="A89" s="3">
        <v>6</v>
      </c>
      <c r="B89" s="4">
        <v>40</v>
      </c>
      <c r="C89" s="4">
        <v>38.557994000000001</v>
      </c>
      <c r="D89" s="4">
        <v>38.244514000000002</v>
      </c>
      <c r="E89" s="4">
        <v>38.244514000000002</v>
      </c>
      <c r="F89" s="4">
        <v>37.304074999999997</v>
      </c>
      <c r="G89" s="4">
        <v>37.617555000000003</v>
      </c>
      <c r="H89" s="4">
        <v>36.050156999999999</v>
      </c>
      <c r="I89" s="4">
        <v>38.871473000000002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38.244514000000002</v>
      </c>
      <c r="D90" s="4">
        <v>39.498432999999999</v>
      </c>
      <c r="E90" s="4">
        <v>39.184953</v>
      </c>
      <c r="F90" s="4">
        <v>38.871473000000002</v>
      </c>
      <c r="G90" s="4">
        <v>38.871473000000002</v>
      </c>
      <c r="H90" s="4">
        <v>36.990595999999996</v>
      </c>
      <c r="I90" s="4">
        <v>37.304074999999997</v>
      </c>
      <c r="J90" s="4">
        <v>37.304074999999997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21.943574000000002</v>
      </c>
      <c r="D93" s="4">
        <v>22.257052999999999</v>
      </c>
      <c r="E93" s="4">
        <v>22.257052999999999</v>
      </c>
      <c r="F93" s="4">
        <v>21.943574000000002</v>
      </c>
      <c r="G93" s="4">
        <v>24.451411</v>
      </c>
      <c r="H93" s="4">
        <v>25.07837</v>
      </c>
      <c r="I93" s="4">
        <v>24.451411</v>
      </c>
      <c r="J93" s="4">
        <v>25.391850000000002</v>
      </c>
      <c r="K93" s="4">
        <v>20.062695999999999</v>
      </c>
    </row>
    <row r="94" spans="1:11">
      <c r="A94" s="3">
        <v>1</v>
      </c>
      <c r="B94" s="4">
        <v>2</v>
      </c>
      <c r="C94" s="4">
        <v>21.943574000000002</v>
      </c>
      <c r="D94" s="4">
        <v>22.257052999999999</v>
      </c>
      <c r="E94" s="4">
        <v>22.257052999999999</v>
      </c>
      <c r="F94" s="4">
        <v>21.316614000000001</v>
      </c>
      <c r="G94" s="4">
        <v>21.316614000000001</v>
      </c>
      <c r="H94" s="4">
        <v>24.137930999999998</v>
      </c>
      <c r="I94" s="4">
        <v>25.07837</v>
      </c>
      <c r="J94" s="4">
        <v>24.764890000000001</v>
      </c>
      <c r="K94" s="4">
        <v>20.376176000000001</v>
      </c>
    </row>
    <row r="95" spans="1:11">
      <c r="A95" s="3">
        <v>2</v>
      </c>
      <c r="B95" s="4">
        <v>5</v>
      </c>
      <c r="C95" s="4">
        <v>21.943574000000002</v>
      </c>
      <c r="D95" s="4">
        <v>21.630094</v>
      </c>
      <c r="E95" s="4">
        <v>21.943574000000002</v>
      </c>
      <c r="F95" s="4">
        <v>21.003135</v>
      </c>
      <c r="G95" s="4">
        <v>21.316614000000001</v>
      </c>
      <c r="H95" s="4">
        <v>22.570533000000001</v>
      </c>
      <c r="I95" s="4">
        <v>26.332287999999998</v>
      </c>
      <c r="J95" s="4">
        <v>24.764890000000001</v>
      </c>
      <c r="K95" s="4">
        <v>20.376176000000001</v>
      </c>
    </row>
    <row r="96" spans="1:11">
      <c r="A96" s="3">
        <v>3</v>
      </c>
      <c r="B96" s="4">
        <v>10</v>
      </c>
      <c r="C96" s="4">
        <v>23.197492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24.137930999999998</v>
      </c>
      <c r="I96" s="4">
        <v>26.018809000000001</v>
      </c>
      <c r="J96" s="4">
        <v>24.137930999999998</v>
      </c>
      <c r="K96" s="4">
        <v>22.570533000000001</v>
      </c>
    </row>
    <row r="97" spans="1:11">
      <c r="A97" s="3">
        <v>4</v>
      </c>
      <c r="B97" s="4">
        <v>20</v>
      </c>
      <c r="C97" s="4">
        <v>27.899687</v>
      </c>
      <c r="D97" s="4">
        <v>26.645768</v>
      </c>
      <c r="E97" s="4">
        <v>26.959247999999999</v>
      </c>
      <c r="F97" s="4">
        <v>27.272727</v>
      </c>
      <c r="G97" s="4">
        <v>27.272727</v>
      </c>
      <c r="H97" s="4">
        <v>27.272727</v>
      </c>
      <c r="I97" s="4">
        <v>32.915360999999997</v>
      </c>
      <c r="J97" s="4">
        <v>30.721003</v>
      </c>
      <c r="K97" s="4">
        <v>26.959247999999999</v>
      </c>
    </row>
    <row r="98" spans="1:11">
      <c r="A98" s="3">
        <v>5</v>
      </c>
      <c r="B98" s="4">
        <v>30</v>
      </c>
      <c r="C98" s="4">
        <v>25.705328999999999</v>
      </c>
      <c r="D98" s="4">
        <v>24.137930999999998</v>
      </c>
      <c r="E98" s="4">
        <v>23.510971999999999</v>
      </c>
      <c r="F98" s="4">
        <v>24.137930999999998</v>
      </c>
      <c r="G98" s="4">
        <v>24.137930999999998</v>
      </c>
      <c r="H98" s="4">
        <v>25.07837</v>
      </c>
      <c r="I98" s="4">
        <v>31.661442000000001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30.094044</v>
      </c>
      <c r="D99" s="4">
        <v>30.721003</v>
      </c>
      <c r="E99" s="4">
        <v>30.721003</v>
      </c>
      <c r="F99" s="4">
        <v>30.721003</v>
      </c>
      <c r="G99" s="4">
        <v>31.034483000000002</v>
      </c>
      <c r="H99" s="4">
        <v>28.840125</v>
      </c>
      <c r="I99" s="4">
        <v>29.780563999999998</v>
      </c>
      <c r="J99" s="4">
        <v>31.034483000000002</v>
      </c>
      <c r="K99" s="4">
        <v>30.721003</v>
      </c>
    </row>
    <row r="100" spans="1:11">
      <c r="A100" s="3">
        <v>7</v>
      </c>
      <c r="B100" s="4">
        <v>50</v>
      </c>
      <c r="C100" s="4">
        <v>63.949843000000001</v>
      </c>
      <c r="D100" s="4">
        <v>58.934168999999997</v>
      </c>
      <c r="E100" s="4">
        <v>58.934168999999997</v>
      </c>
      <c r="F100" s="4">
        <v>60.188088</v>
      </c>
      <c r="G100" s="4">
        <v>58.934168999999997</v>
      </c>
      <c r="H100" s="4">
        <v>64.263323</v>
      </c>
      <c r="I100" s="4">
        <v>58.934168999999997</v>
      </c>
      <c r="J100" s="4">
        <v>56.739812000000001</v>
      </c>
      <c r="K100" s="4">
        <v>65.203761999999998</v>
      </c>
    </row>
  </sheetData>
  <conditionalFormatting sqref="M3:T10">
    <cfRule type="cellIs" dxfId="43" priority="13" operator="lessThan">
      <formula>$U3</formula>
    </cfRule>
  </conditionalFormatting>
  <conditionalFormatting sqref="M3:T10">
    <cfRule type="cellIs" dxfId="42" priority="12" operator="lessThan">
      <formula>$U3</formula>
    </cfRule>
  </conditionalFormatting>
  <conditionalFormatting sqref="M3:T3">
    <cfRule type="top10" dxfId="41" priority="10" bottom="1" rank="1"/>
    <cfRule type="expression" priority="11">
      <formula>"min"</formula>
    </cfRule>
  </conditionalFormatting>
  <conditionalFormatting sqref="M4:T10">
    <cfRule type="top10" dxfId="40" priority="9" bottom="1" rank="1"/>
  </conditionalFormatting>
  <conditionalFormatting sqref="M5:T5">
    <cfRule type="top10" dxfId="39" priority="8" bottom="1" rank="1"/>
  </conditionalFormatting>
  <conditionalFormatting sqref="M6:T6">
    <cfRule type="top10" dxfId="38" priority="7" bottom="1" rank="1"/>
  </conditionalFormatting>
  <conditionalFormatting sqref="M7:T7">
    <cfRule type="top10" dxfId="37" priority="6" bottom="1" rank="1"/>
  </conditionalFormatting>
  <conditionalFormatting sqref="M8:T8">
    <cfRule type="top10" dxfId="36" priority="5" bottom="1" rank="1"/>
  </conditionalFormatting>
  <conditionalFormatting sqref="M9:T9">
    <cfRule type="top10" dxfId="35" priority="4" bottom="1" rank="1"/>
  </conditionalFormatting>
  <conditionalFormatting sqref="M10:T10">
    <cfRule type="top10" dxfId="34" priority="3" bottom="1" rank="1"/>
  </conditionalFormatting>
  <conditionalFormatting sqref="W12:AD12">
    <cfRule type="top10" dxfId="33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WeatherDT%10</vt:lpstr>
      <vt:lpstr>WeatherSVM%10</vt:lpstr>
      <vt:lpstr>ace svm recur 75</vt:lpstr>
      <vt:lpstr>ace svm recur 20%</vt:lpstr>
      <vt:lpstr>ace svm eps 75 percentile</vt:lpstr>
      <vt:lpstr>ace svm esp 20%</vt:lpstr>
      <vt:lpstr>ace svm 25%</vt:lpstr>
      <vt:lpstr>Sheet1</vt:lpstr>
      <vt:lpstr>weatherSVM%15</vt:lpstr>
      <vt:lpstr>weatherDT%15</vt:lpstr>
      <vt:lpstr>Sheet2</vt:lpstr>
      <vt:lpstr>dbscan_acc</vt:lpstr>
      <vt:lpstr>dbscan</vt:lpstr>
      <vt:lpstr>dbscan_clust_l1pca</vt:lpstr>
      <vt:lpstr>knee_l1pca</vt:lpstr>
      <vt:lpstr>weatherDT%cor</vt:lpstr>
      <vt:lpstr>weatherSVM%cor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2022-05-10T22:40:32Z</dcterms:created>
  <dcterms:modified xsi:type="dcterms:W3CDTF">2023-01-23T17:46:47Z</dcterms:modified>
</cp:coreProperties>
</file>