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ython\OpenWindows\"/>
    </mc:Choice>
  </mc:AlternateContent>
  <xr:revisionPtr revIDLastSave="0" documentId="13_ncr:1_{5F876715-33B7-4F17-B005-49C11BB08D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Sheet1!$B$1:$B$29</definedName>
    <definedName name="Rev_Time">Sheet1!$L$5</definedName>
    <definedName name="Volume">Sheet1!$L$6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5" i="1" l="1"/>
  <c r="W25" i="1"/>
  <c r="V25" i="1"/>
  <c r="U25" i="1"/>
  <c r="T25" i="1"/>
  <c r="X24" i="1"/>
  <c r="W24" i="1"/>
  <c r="V24" i="1"/>
  <c r="U24" i="1"/>
  <c r="T24" i="1"/>
  <c r="X23" i="1"/>
  <c r="W23" i="1"/>
  <c r="V23" i="1"/>
  <c r="U23" i="1"/>
  <c r="T23" i="1"/>
  <c r="X22" i="1"/>
  <c r="W22" i="1"/>
  <c r="V22" i="1"/>
  <c r="U22" i="1"/>
  <c r="T22" i="1"/>
  <c r="X21" i="1"/>
  <c r="W21" i="1"/>
  <c r="V21" i="1"/>
  <c r="U21" i="1"/>
  <c r="T21" i="1"/>
  <c r="X20" i="1"/>
  <c r="W20" i="1"/>
  <c r="V20" i="1"/>
  <c r="U20" i="1"/>
  <c r="T20" i="1"/>
  <c r="X19" i="1"/>
  <c r="W19" i="1"/>
  <c r="V19" i="1"/>
  <c r="U19" i="1"/>
  <c r="T19" i="1"/>
  <c r="X18" i="1"/>
  <c r="W18" i="1"/>
  <c r="V18" i="1"/>
  <c r="U18" i="1"/>
  <c r="T18" i="1"/>
  <c r="X17" i="1"/>
  <c r="W17" i="1"/>
  <c r="V17" i="1"/>
  <c r="U17" i="1"/>
  <c r="T17" i="1"/>
  <c r="X16" i="1"/>
  <c r="W16" i="1"/>
  <c r="V16" i="1"/>
  <c r="U16" i="1"/>
  <c r="T16" i="1"/>
  <c r="M16" i="1"/>
  <c r="M25" i="1"/>
  <c r="M24" i="1"/>
  <c r="M23" i="1"/>
  <c r="M22" i="1"/>
  <c r="M21" i="1"/>
  <c r="M20" i="1"/>
  <c r="M19" i="1"/>
  <c r="M18" i="1"/>
  <c r="M17" i="1"/>
  <c r="E6" i="1"/>
  <c r="N24" i="1" s="1"/>
  <c r="I6" i="1"/>
  <c r="H6" i="1"/>
  <c r="G6" i="1"/>
  <c r="F6" i="1"/>
  <c r="N18" i="1" l="1"/>
  <c r="N21" i="1"/>
  <c r="N22" i="1"/>
  <c r="N17" i="1"/>
  <c r="N25" i="1"/>
  <c r="N23" i="1"/>
  <c r="N19" i="1"/>
  <c r="N20" i="1"/>
  <c r="O24" i="1"/>
  <c r="R20" i="1"/>
  <c r="P25" i="1"/>
  <c r="Q23" i="1"/>
  <c r="O20" i="1"/>
  <c r="O21" i="1"/>
  <c r="O25" i="1"/>
  <c r="R24" i="1"/>
  <c r="O23" i="1"/>
  <c r="P23" i="1"/>
  <c r="R23" i="1"/>
  <c r="P24" i="1"/>
  <c r="R25" i="1"/>
  <c r="Q25" i="1"/>
  <c r="Q24" i="1"/>
  <c r="O19" i="1"/>
  <c r="Q16" i="1"/>
  <c r="O18" i="1"/>
  <c r="O22" i="1"/>
  <c r="P19" i="1"/>
  <c r="P22" i="1"/>
  <c r="P20" i="1"/>
  <c r="N16" i="1"/>
  <c r="Q20" i="1"/>
  <c r="P18" i="1"/>
  <c r="O16" i="1"/>
  <c r="R16" i="1"/>
  <c r="P21" i="1"/>
  <c r="R22" i="1"/>
  <c r="P17" i="1"/>
  <c r="Q17" i="1"/>
  <c r="Q18" i="1"/>
  <c r="Q19" i="1"/>
  <c r="Q21" i="1"/>
  <c r="Q22" i="1"/>
  <c r="R17" i="1"/>
  <c r="R18" i="1"/>
  <c r="R19" i="1"/>
  <c r="R21" i="1"/>
  <c r="O17" i="1"/>
  <c r="P16" i="1"/>
  <c r="F3" i="1" l="1"/>
  <c r="O3" i="1" s="1"/>
  <c r="I3" i="1"/>
  <c r="R3" i="1" s="1"/>
  <c r="E3" i="1"/>
  <c r="N3" i="1" s="1"/>
  <c r="G3" i="1"/>
  <c r="P3" i="1" s="1"/>
  <c r="H3" i="1"/>
  <c r="Q3" i="1" s="1"/>
  <c r="J3" i="1" l="1"/>
</calcChain>
</file>

<file path=xl/sharedStrings.xml><?xml version="1.0" encoding="utf-8"?>
<sst xmlns="http://schemas.openxmlformats.org/spreadsheetml/2006/main" count="25" uniqueCount="15">
  <si>
    <t>Rev Time</t>
  </si>
  <si>
    <t>Volume</t>
  </si>
  <si>
    <t xml:space="preserve">Description </t>
  </si>
  <si>
    <t>Quantity/Area</t>
  </si>
  <si>
    <t>FacadeDifference</t>
  </si>
  <si>
    <t>Metric</t>
  </si>
  <si>
    <t>Rw</t>
  </si>
  <si>
    <t xml:space="preserve"> </t>
  </si>
  <si>
    <t>Total</t>
  </si>
  <si>
    <t>Façade Level</t>
  </si>
  <si>
    <t>Laeq 16h</t>
  </si>
  <si>
    <t>Off</t>
  </si>
  <si>
    <r>
      <t xml:space="preserve"> Façade Noise Level dB(A) </t>
    </r>
    <r>
      <rPr>
        <b/>
        <sz val="14"/>
        <color rgb="FFFF0000"/>
        <rFont val="Calibri"/>
        <family val="2"/>
        <scheme val="minor"/>
      </rPr>
      <t>?</t>
    </r>
  </si>
  <si>
    <r>
      <t xml:space="preserve">Façade  Elements </t>
    </r>
    <r>
      <rPr>
        <b/>
        <sz val="11"/>
        <color rgb="FFFF0000"/>
        <rFont val="Calibri"/>
        <family val="2"/>
        <scheme val="minor"/>
      </rPr>
      <t>?</t>
    </r>
  </si>
  <si>
    <r>
      <t>Selected</t>
    </r>
    <r>
      <rPr>
        <b/>
        <sz val="11"/>
        <color rgb="FFFF0000"/>
        <rFont val="Calibri"/>
        <family val="2"/>
        <scheme val="minor"/>
      </rPr>
      <t xml:space="preserve">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</si>
</sst>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164" fontId="0" fillId="0" borderId="0" xfId="0" applyNumberForma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0" fillId="2" borderId="1" xfId="0" applyFill="1" applyBorder="1" applyProtection="1">
      <protection locked="0"/>
    </xf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X27"/>
  <sheetViews>
    <sheetView tabSelected="1" zoomScale="115" zoomScaleNormal="115" workbookViewId="0">
      <selection activeCell="K14" sqref="K14:K15"/>
    </sheetView>
  </sheetViews>
  <sheetFormatPr defaultRowHeight="15" x14ac:dyDescent="0.25"/>
  <cols>
    <col min="1" max="1" width="9.140625" style="2"/>
    <col min="2" max="2" width="48.7109375" style="2" customWidth="1"/>
    <col min="3" max="3" width="15.28515625" style="2" customWidth="1"/>
    <col min="4" max="4" width="20.7109375" style="2" customWidth="1"/>
    <col min="5" max="9" width="9.140625" style="2"/>
    <col min="10" max="10" width="9.140625" style="5"/>
    <col min="11" max="11" width="10.7109375" style="2" customWidth="1"/>
    <col min="12" max="12" width="9.140625" style="2" customWidth="1"/>
    <col min="13" max="24" width="9.140625" style="2" hidden="1" customWidth="1"/>
    <col min="25" max="25" width="9.140625" style="2" customWidth="1"/>
    <col min="26" max="16384" width="9.140625" style="2"/>
  </cols>
  <sheetData>
    <row r="2" spans="2:24" customFormat="1" ht="36.75" customHeight="1" x14ac:dyDescent="0.3">
      <c r="B2" s="23" t="s">
        <v>12</v>
      </c>
      <c r="C2" s="10"/>
      <c r="D2" s="10"/>
      <c r="E2" s="11">
        <v>125</v>
      </c>
      <c r="F2" s="11">
        <v>250</v>
      </c>
      <c r="G2" s="11">
        <v>500</v>
      </c>
      <c r="H2" s="11">
        <v>1000</v>
      </c>
      <c r="I2" s="11">
        <v>2000</v>
      </c>
      <c r="J2" s="12" t="s">
        <v>8</v>
      </c>
    </row>
    <row r="3" spans="2:24" customFormat="1" x14ac:dyDescent="0.25">
      <c r="B3" s="22" t="s">
        <v>10</v>
      </c>
      <c r="C3" s="10"/>
      <c r="D3" s="10"/>
      <c r="E3" s="13" t="e">
        <f>10*LOG(SUM(T$16:T$25))</f>
        <v>#NUM!</v>
      </c>
      <c r="F3" s="13" t="e">
        <f t="shared" ref="F3:I3" si="0">10*LOG(SUM(U$16:U$25))</f>
        <v>#NUM!</v>
      </c>
      <c r="G3" s="13" t="e">
        <f t="shared" si="0"/>
        <v>#NUM!</v>
      </c>
      <c r="H3" s="13" t="e">
        <f t="shared" si="0"/>
        <v>#NUM!</v>
      </c>
      <c r="I3" s="13" t="e">
        <f t="shared" si="0"/>
        <v>#NUM!</v>
      </c>
      <c r="J3" s="14" t="e">
        <f>10*LOG(SUM(N3:R3))</f>
        <v>#NUM!</v>
      </c>
      <c r="N3" t="e">
        <f t="shared" ref="N3:R3" si="1">10^(E3/10)</f>
        <v>#NUM!</v>
      </c>
      <c r="O3" t="e">
        <f t="shared" si="1"/>
        <v>#NUM!</v>
      </c>
      <c r="P3" t="e">
        <f t="shared" si="1"/>
        <v>#NUM!</v>
      </c>
      <c r="Q3" t="e">
        <f t="shared" si="1"/>
        <v>#NUM!</v>
      </c>
      <c r="R3" t="e">
        <f t="shared" si="1"/>
        <v>#NUM!</v>
      </c>
    </row>
    <row r="4" spans="2:24" customFormat="1" x14ac:dyDescent="0.25">
      <c r="J4" s="15"/>
    </row>
    <row r="5" spans="2:24" customFormat="1" x14ac:dyDescent="0.25">
      <c r="B5" s="16" t="s">
        <v>9</v>
      </c>
      <c r="C5" s="8"/>
      <c r="D5" s="9"/>
      <c r="E5" s="17">
        <v>125</v>
      </c>
      <c r="F5" s="17">
        <v>250</v>
      </c>
      <c r="G5" s="17">
        <v>500</v>
      </c>
      <c r="H5" s="17">
        <v>1000</v>
      </c>
      <c r="I5" s="17">
        <v>2000</v>
      </c>
      <c r="J5" s="15"/>
      <c r="K5" s="21" t="s">
        <v>0</v>
      </c>
      <c r="L5" s="1">
        <v>0.5</v>
      </c>
      <c r="N5" s="18"/>
      <c r="O5" s="18"/>
      <c r="P5" s="18"/>
      <c r="Q5" s="18"/>
      <c r="R5" s="18"/>
    </row>
    <row r="6" spans="2:24" customFormat="1" x14ac:dyDescent="0.25">
      <c r="B6" s="10"/>
      <c r="C6" s="10"/>
      <c r="D6" s="10"/>
      <c r="E6" s="17">
        <f>VLOOKUP($B$3,$B$7:$I$10,4,FALSE())</f>
        <v>50</v>
      </c>
      <c r="F6" s="17">
        <f>VLOOKUP($B$3,$B$7:$I$10,5,FALSE())</f>
        <v>60</v>
      </c>
      <c r="G6" s="17">
        <f>VLOOKUP($B$3,$B$7:$I$10,6,FALSE())</f>
        <v>70</v>
      </c>
      <c r="H6" s="17">
        <f>VLOOKUP($B$3,$B$7:$I$10,7,FALSE())</f>
        <v>80</v>
      </c>
      <c r="I6" s="17">
        <f>VLOOKUP($B$3,$B$7:$I$10,8,FALSE())</f>
        <v>90</v>
      </c>
      <c r="J6" s="15"/>
      <c r="K6" s="21" t="s">
        <v>1</v>
      </c>
      <c r="L6" s="1">
        <v>18</v>
      </c>
    </row>
    <row r="7" spans="2:24" customFormat="1" x14ac:dyDescent="0.25">
      <c r="B7" s="6" t="s">
        <v>10</v>
      </c>
      <c r="C7" s="3"/>
      <c r="D7" s="4"/>
      <c r="E7" s="7">
        <v>50</v>
      </c>
      <c r="F7" s="7">
        <v>60</v>
      </c>
      <c r="G7" s="7">
        <v>70</v>
      </c>
      <c r="H7" s="7">
        <v>80</v>
      </c>
      <c r="I7" s="7">
        <v>90</v>
      </c>
      <c r="J7" s="15"/>
    </row>
    <row r="8" spans="2:24" customFormat="1" x14ac:dyDescent="0.25">
      <c r="B8" s="6"/>
      <c r="C8" s="3"/>
      <c r="D8" s="4"/>
      <c r="E8" s="7"/>
      <c r="F8" s="7"/>
      <c r="G8" s="7"/>
      <c r="H8" s="7"/>
      <c r="I8" s="7"/>
      <c r="J8" s="15"/>
    </row>
    <row r="9" spans="2:24" customFormat="1" x14ac:dyDescent="0.25">
      <c r="B9" s="6"/>
      <c r="C9" s="3"/>
      <c r="D9" s="4"/>
      <c r="E9" s="7"/>
      <c r="F9" s="7"/>
      <c r="G9" s="7"/>
      <c r="H9" s="7"/>
      <c r="I9" s="7"/>
      <c r="J9" s="15"/>
    </row>
    <row r="10" spans="2:24" customFormat="1" x14ac:dyDescent="0.25">
      <c r="B10" s="6"/>
      <c r="C10" s="3"/>
      <c r="D10" s="4"/>
      <c r="E10" s="7"/>
      <c r="F10" s="7"/>
      <c r="G10" s="7"/>
      <c r="H10" s="7"/>
      <c r="I10" s="7"/>
      <c r="J10" s="15"/>
    </row>
    <row r="11" spans="2:24" customFormat="1" x14ac:dyDescent="0.25">
      <c r="E11" s="19"/>
      <c r="F11" s="19"/>
      <c r="G11" s="19"/>
      <c r="H11" s="19"/>
      <c r="I11" s="19"/>
      <c r="J11" s="15"/>
    </row>
    <row r="12" spans="2:24" customFormat="1" x14ac:dyDescent="0.25">
      <c r="E12" s="19"/>
      <c r="F12" s="19"/>
      <c r="G12" s="19"/>
      <c r="H12" s="19"/>
      <c r="I12" s="19"/>
      <c r="J12" s="15"/>
    </row>
    <row r="13" spans="2:24" customFormat="1" x14ac:dyDescent="0.25">
      <c r="E13" s="19"/>
      <c r="F13" s="19"/>
      <c r="G13" s="19"/>
      <c r="H13" s="19"/>
      <c r="I13" s="19"/>
      <c r="J13" s="15"/>
      <c r="N13" s="20"/>
    </row>
    <row r="14" spans="2:24" customFormat="1" x14ac:dyDescent="0.25">
      <c r="B14" s="24" t="s">
        <v>13</v>
      </c>
      <c r="C14" s="25"/>
      <c r="D14" s="25"/>
      <c r="E14" s="25"/>
      <c r="F14" s="25"/>
      <c r="G14" s="25"/>
      <c r="H14" s="25"/>
      <c r="I14" s="25"/>
      <c r="J14" s="26"/>
      <c r="K14" s="27" t="s">
        <v>14</v>
      </c>
    </row>
    <row r="15" spans="2:24" customFormat="1" x14ac:dyDescent="0.25">
      <c r="B15" s="11" t="s">
        <v>2</v>
      </c>
      <c r="C15" s="11" t="s">
        <v>3</v>
      </c>
      <c r="D15" s="11" t="s">
        <v>4</v>
      </c>
      <c r="E15" s="17">
        <v>125</v>
      </c>
      <c r="F15" s="17">
        <v>250</v>
      </c>
      <c r="G15" s="17">
        <v>500</v>
      </c>
      <c r="H15" s="17">
        <v>1000</v>
      </c>
      <c r="I15" s="17">
        <v>2000</v>
      </c>
      <c r="J15" s="21" t="s">
        <v>5</v>
      </c>
      <c r="K15" s="28"/>
      <c r="N15">
        <v>125</v>
      </c>
      <c r="O15">
        <v>250</v>
      </c>
      <c r="P15">
        <v>500</v>
      </c>
      <c r="Q15">
        <v>1000</v>
      </c>
      <c r="R15">
        <v>2000</v>
      </c>
      <c r="T15">
        <v>125</v>
      </c>
      <c r="U15">
        <v>250</v>
      </c>
      <c r="V15">
        <v>500</v>
      </c>
      <c r="W15">
        <v>1000</v>
      </c>
      <c r="X15">
        <v>2000</v>
      </c>
    </row>
    <row r="16" spans="2:24" customFormat="1" x14ac:dyDescent="0.25">
      <c r="B16" s="1"/>
      <c r="C16" s="1">
        <v>1</v>
      </c>
      <c r="D16" s="1">
        <v>0</v>
      </c>
      <c r="E16" s="7">
        <v>20</v>
      </c>
      <c r="F16" s="7">
        <v>20</v>
      </c>
      <c r="G16" s="7">
        <v>20</v>
      </c>
      <c r="H16" s="7">
        <v>20</v>
      </c>
      <c r="I16" s="7">
        <v>20</v>
      </c>
      <c r="J16" s="1" t="s">
        <v>6</v>
      </c>
      <c r="K16" s="1" t="s">
        <v>11</v>
      </c>
      <c r="M16">
        <f>IF(J16="Rw",10*LOG(C16/$L$6)+10*LOG($L$5)+11,-10*LOG($L$6)+10*LOG($C16)+10*LOG($L$5)+21)</f>
        <v>-4.5630250076728736</v>
      </c>
      <c r="N16">
        <f>E$6-E16-$D16+$M16</f>
        <v>25.436974992327126</v>
      </c>
      <c r="O16">
        <f t="shared" ref="O16:O22" si="2">F$6-F16-$D16+$M16</f>
        <v>35.436974992327123</v>
      </c>
      <c r="P16">
        <f t="shared" ref="P16:P22" si="3">G$6-G16-$D16+$M16</f>
        <v>45.436974992327123</v>
      </c>
      <c r="Q16">
        <f t="shared" ref="Q16:Q22" si="4">H$6-H16-$D16+$M16</f>
        <v>55.436974992327123</v>
      </c>
      <c r="R16">
        <f t="shared" ref="R16:R22" si="5">I$6-I16-$D16+$M16</f>
        <v>65.436974992327123</v>
      </c>
      <c r="T16">
        <f>IF($K16="On",10^(N16/10),0)</f>
        <v>0</v>
      </c>
      <c r="U16">
        <f t="shared" ref="U16:U25" si="6">IF($K16="On",10^(O16/10),0)</f>
        <v>0</v>
      </c>
      <c r="V16">
        <f t="shared" ref="V16:V25" si="7">IF($K16="On",10^(P16/10),0)</f>
        <v>0</v>
      </c>
      <c r="W16">
        <f t="shared" ref="W16:W25" si="8">IF($K16="On",10^(Q16/10),0)</f>
        <v>0</v>
      </c>
      <c r="X16">
        <f t="shared" ref="X16:X25" si="9">IF($K16="On",10^(R16/10),0)</f>
        <v>0</v>
      </c>
    </row>
    <row r="17" spans="2:24" customFormat="1" x14ac:dyDescent="0.25">
      <c r="B17" s="1"/>
      <c r="C17" s="1"/>
      <c r="D17" s="1"/>
      <c r="E17" s="7"/>
      <c r="F17" s="7"/>
      <c r="G17" s="7"/>
      <c r="H17" s="7"/>
      <c r="I17" s="7"/>
      <c r="J17" s="1"/>
      <c r="K17" s="1" t="s">
        <v>11</v>
      </c>
      <c r="M17" t="e">
        <f t="shared" ref="M17:M25" si="10">IF(J17="Rw",10*LOG(C17/$L$6)+8+10*LOG($L$5/0.5),-10*LOG($L$6)+18+10*LOG($C17))</f>
        <v>#NUM!</v>
      </c>
      <c r="N17" t="e">
        <f t="shared" ref="N17:N25" si="11">E$6-E17-$D17+$M17</f>
        <v>#NUM!</v>
      </c>
      <c r="O17" t="e">
        <f t="shared" si="2"/>
        <v>#NUM!</v>
      </c>
      <c r="P17" t="e">
        <f t="shared" si="3"/>
        <v>#NUM!</v>
      </c>
      <c r="Q17" t="e">
        <f t="shared" si="4"/>
        <v>#NUM!</v>
      </c>
      <c r="R17" t="e">
        <f t="shared" si="5"/>
        <v>#NUM!</v>
      </c>
      <c r="T17">
        <f t="shared" ref="T17:T25" si="12">IF($K17="On",10^(N17/10),0)</f>
        <v>0</v>
      </c>
      <c r="U17">
        <f t="shared" si="6"/>
        <v>0</v>
      </c>
      <c r="V17">
        <f t="shared" si="7"/>
        <v>0</v>
      </c>
      <c r="W17">
        <f t="shared" si="8"/>
        <v>0</v>
      </c>
      <c r="X17">
        <f t="shared" si="9"/>
        <v>0</v>
      </c>
    </row>
    <row r="18" spans="2:24" customFormat="1" x14ac:dyDescent="0.25">
      <c r="B18" s="1"/>
      <c r="C18" s="1"/>
      <c r="D18" s="1"/>
      <c r="E18" s="7"/>
      <c r="F18" s="7"/>
      <c r="G18" s="7"/>
      <c r="H18" s="7"/>
      <c r="I18" s="7"/>
      <c r="J18" s="1"/>
      <c r="K18" s="1" t="s">
        <v>11</v>
      </c>
      <c r="M18" t="e">
        <f t="shared" si="10"/>
        <v>#NUM!</v>
      </c>
      <c r="N18" t="e">
        <f t="shared" si="11"/>
        <v>#NUM!</v>
      </c>
      <c r="O18" t="e">
        <f t="shared" si="2"/>
        <v>#NUM!</v>
      </c>
      <c r="P18" t="e">
        <f t="shared" si="3"/>
        <v>#NUM!</v>
      </c>
      <c r="Q18" t="e">
        <f t="shared" si="4"/>
        <v>#NUM!</v>
      </c>
      <c r="R18" t="e">
        <f t="shared" si="5"/>
        <v>#NUM!</v>
      </c>
      <c r="T18">
        <f t="shared" si="12"/>
        <v>0</v>
      </c>
      <c r="U18">
        <f t="shared" si="6"/>
        <v>0</v>
      </c>
      <c r="V18">
        <f t="shared" si="7"/>
        <v>0</v>
      </c>
      <c r="W18">
        <f t="shared" si="8"/>
        <v>0</v>
      </c>
      <c r="X18">
        <f t="shared" si="9"/>
        <v>0</v>
      </c>
    </row>
    <row r="19" spans="2:24" customFormat="1" x14ac:dyDescent="0.25">
      <c r="B19" s="1"/>
      <c r="C19" s="1"/>
      <c r="D19" s="1"/>
      <c r="E19" s="7"/>
      <c r="F19" s="7"/>
      <c r="G19" s="7"/>
      <c r="H19" s="7"/>
      <c r="I19" s="7"/>
      <c r="J19" s="1"/>
      <c r="K19" s="1" t="s">
        <v>11</v>
      </c>
      <c r="M19" t="e">
        <f t="shared" si="10"/>
        <v>#NUM!</v>
      </c>
      <c r="N19" t="e">
        <f t="shared" si="11"/>
        <v>#NUM!</v>
      </c>
      <c r="O19" t="e">
        <f t="shared" si="2"/>
        <v>#NUM!</v>
      </c>
      <c r="P19" t="e">
        <f t="shared" si="3"/>
        <v>#NUM!</v>
      </c>
      <c r="Q19" t="e">
        <f t="shared" si="4"/>
        <v>#NUM!</v>
      </c>
      <c r="R19" t="e">
        <f t="shared" si="5"/>
        <v>#NUM!</v>
      </c>
      <c r="T19">
        <f t="shared" si="12"/>
        <v>0</v>
      </c>
      <c r="U19">
        <f t="shared" si="6"/>
        <v>0</v>
      </c>
      <c r="V19">
        <f t="shared" si="7"/>
        <v>0</v>
      </c>
      <c r="W19">
        <f t="shared" si="8"/>
        <v>0</v>
      </c>
      <c r="X19">
        <f t="shared" si="9"/>
        <v>0</v>
      </c>
    </row>
    <row r="20" spans="2:24" customFormat="1" x14ac:dyDescent="0.25">
      <c r="B20" s="1"/>
      <c r="C20" s="1"/>
      <c r="D20" s="1"/>
      <c r="E20" s="7"/>
      <c r="F20" s="7"/>
      <c r="G20" s="7"/>
      <c r="H20" s="7"/>
      <c r="I20" s="7"/>
      <c r="J20" s="1"/>
      <c r="K20" s="1" t="s">
        <v>11</v>
      </c>
      <c r="M20" t="e">
        <f t="shared" si="10"/>
        <v>#NUM!</v>
      </c>
      <c r="N20" t="e">
        <f t="shared" si="11"/>
        <v>#NUM!</v>
      </c>
      <c r="O20" t="e">
        <f t="shared" si="2"/>
        <v>#NUM!</v>
      </c>
      <c r="P20" t="e">
        <f t="shared" si="3"/>
        <v>#NUM!</v>
      </c>
      <c r="Q20" t="e">
        <f t="shared" si="4"/>
        <v>#NUM!</v>
      </c>
      <c r="R20" t="e">
        <f t="shared" si="5"/>
        <v>#NUM!</v>
      </c>
      <c r="T20">
        <f t="shared" si="12"/>
        <v>0</v>
      </c>
      <c r="U20">
        <f t="shared" si="6"/>
        <v>0</v>
      </c>
      <c r="V20">
        <f t="shared" si="7"/>
        <v>0</v>
      </c>
      <c r="W20">
        <f t="shared" si="8"/>
        <v>0</v>
      </c>
      <c r="X20">
        <f t="shared" si="9"/>
        <v>0</v>
      </c>
    </row>
    <row r="21" spans="2:24" customFormat="1" x14ac:dyDescent="0.25">
      <c r="B21" s="1"/>
      <c r="C21" s="1"/>
      <c r="D21" s="1"/>
      <c r="E21" s="7"/>
      <c r="F21" s="7"/>
      <c r="G21" s="7"/>
      <c r="H21" s="7"/>
      <c r="I21" s="7"/>
      <c r="J21" s="1"/>
      <c r="K21" s="1" t="s">
        <v>11</v>
      </c>
      <c r="M21" t="e">
        <f t="shared" si="10"/>
        <v>#NUM!</v>
      </c>
      <c r="N21" t="e">
        <f t="shared" si="11"/>
        <v>#NUM!</v>
      </c>
      <c r="O21" t="e">
        <f t="shared" si="2"/>
        <v>#NUM!</v>
      </c>
      <c r="P21" t="e">
        <f t="shared" si="3"/>
        <v>#NUM!</v>
      </c>
      <c r="Q21" t="e">
        <f t="shared" si="4"/>
        <v>#NUM!</v>
      </c>
      <c r="R21" t="e">
        <f t="shared" si="5"/>
        <v>#NUM!</v>
      </c>
      <c r="T21">
        <f t="shared" si="12"/>
        <v>0</v>
      </c>
      <c r="U21">
        <f t="shared" si="6"/>
        <v>0</v>
      </c>
      <c r="V21">
        <f t="shared" si="7"/>
        <v>0</v>
      </c>
      <c r="W21">
        <f t="shared" si="8"/>
        <v>0</v>
      </c>
      <c r="X21">
        <f t="shared" si="9"/>
        <v>0</v>
      </c>
    </row>
    <row r="22" spans="2:24" customFormat="1" x14ac:dyDescent="0.25">
      <c r="B22" s="1"/>
      <c r="C22" s="1"/>
      <c r="D22" s="1"/>
      <c r="E22" s="7"/>
      <c r="F22" s="7"/>
      <c r="G22" s="7"/>
      <c r="H22" s="7"/>
      <c r="I22" s="7"/>
      <c r="J22" s="1"/>
      <c r="K22" s="1" t="s">
        <v>11</v>
      </c>
      <c r="M22" t="e">
        <f t="shared" si="10"/>
        <v>#NUM!</v>
      </c>
      <c r="N22" t="e">
        <f t="shared" si="11"/>
        <v>#NUM!</v>
      </c>
      <c r="O22" t="e">
        <f t="shared" si="2"/>
        <v>#NUM!</v>
      </c>
      <c r="P22" t="e">
        <f t="shared" si="3"/>
        <v>#NUM!</v>
      </c>
      <c r="Q22" t="e">
        <f t="shared" si="4"/>
        <v>#NUM!</v>
      </c>
      <c r="R22" t="e">
        <f t="shared" si="5"/>
        <v>#NUM!</v>
      </c>
      <c r="T22">
        <f t="shared" si="12"/>
        <v>0</v>
      </c>
      <c r="U22">
        <f t="shared" si="6"/>
        <v>0</v>
      </c>
      <c r="V22">
        <f t="shared" si="7"/>
        <v>0</v>
      </c>
      <c r="W22">
        <f t="shared" si="8"/>
        <v>0</v>
      </c>
      <c r="X22">
        <f t="shared" si="9"/>
        <v>0</v>
      </c>
    </row>
    <row r="23" spans="2:24" customFormat="1" x14ac:dyDescent="0.25">
      <c r="B23" s="1"/>
      <c r="C23" s="1"/>
      <c r="D23" s="1"/>
      <c r="E23" s="7"/>
      <c r="F23" s="7"/>
      <c r="G23" s="7"/>
      <c r="H23" s="7"/>
      <c r="I23" s="7"/>
      <c r="J23" s="1"/>
      <c r="K23" s="1" t="s">
        <v>11</v>
      </c>
      <c r="M23" t="e">
        <f t="shared" si="10"/>
        <v>#NUM!</v>
      </c>
      <c r="N23" t="e">
        <f t="shared" si="11"/>
        <v>#NUM!</v>
      </c>
      <c r="O23" t="e">
        <f t="shared" ref="O23:O25" si="13">F$6-F23-$D23+$M23</f>
        <v>#NUM!</v>
      </c>
      <c r="P23" t="e">
        <f t="shared" ref="P23:P25" si="14">G$6-G23-$D23+$M23</f>
        <v>#NUM!</v>
      </c>
      <c r="Q23" t="e">
        <f t="shared" ref="Q23:Q25" si="15">H$6-H23-$D23+$M23</f>
        <v>#NUM!</v>
      </c>
      <c r="R23" t="e">
        <f t="shared" ref="R23:R25" si="16">I$6-I23-$D23+$M23</f>
        <v>#NUM!</v>
      </c>
      <c r="T23">
        <f t="shared" si="12"/>
        <v>0</v>
      </c>
      <c r="U23">
        <f t="shared" si="6"/>
        <v>0</v>
      </c>
      <c r="V23">
        <f t="shared" si="7"/>
        <v>0</v>
      </c>
      <c r="W23">
        <f t="shared" si="8"/>
        <v>0</v>
      </c>
      <c r="X23">
        <f t="shared" si="9"/>
        <v>0</v>
      </c>
    </row>
    <row r="24" spans="2:24" customFormat="1" x14ac:dyDescent="0.25">
      <c r="B24" s="1"/>
      <c r="C24" s="1"/>
      <c r="D24" s="1"/>
      <c r="E24" s="7"/>
      <c r="F24" s="7"/>
      <c r="G24" s="7"/>
      <c r="H24" s="7"/>
      <c r="I24" s="7"/>
      <c r="J24" s="1"/>
      <c r="K24" s="1" t="s">
        <v>11</v>
      </c>
      <c r="M24" t="e">
        <f t="shared" si="10"/>
        <v>#NUM!</v>
      </c>
      <c r="N24" t="e">
        <f t="shared" si="11"/>
        <v>#NUM!</v>
      </c>
      <c r="O24" t="e">
        <f t="shared" si="13"/>
        <v>#NUM!</v>
      </c>
      <c r="P24" t="e">
        <f t="shared" si="14"/>
        <v>#NUM!</v>
      </c>
      <c r="Q24" t="e">
        <f t="shared" si="15"/>
        <v>#NUM!</v>
      </c>
      <c r="R24" t="e">
        <f t="shared" si="16"/>
        <v>#NUM!</v>
      </c>
      <c r="T24">
        <f t="shared" si="12"/>
        <v>0</v>
      </c>
      <c r="U24">
        <f t="shared" si="6"/>
        <v>0</v>
      </c>
      <c r="V24">
        <f t="shared" si="7"/>
        <v>0</v>
      </c>
      <c r="W24">
        <f t="shared" si="8"/>
        <v>0</v>
      </c>
      <c r="X24">
        <f t="shared" si="9"/>
        <v>0</v>
      </c>
    </row>
    <row r="25" spans="2:24" customFormat="1" x14ac:dyDescent="0.25">
      <c r="B25" s="1"/>
      <c r="C25" s="1"/>
      <c r="D25" s="1"/>
      <c r="E25" s="7"/>
      <c r="F25" s="7"/>
      <c r="G25" s="7"/>
      <c r="H25" s="7"/>
      <c r="I25" s="7"/>
      <c r="J25" s="1"/>
      <c r="K25" s="1" t="s">
        <v>11</v>
      </c>
      <c r="M25" t="e">
        <f t="shared" si="10"/>
        <v>#NUM!</v>
      </c>
      <c r="N25" t="e">
        <f t="shared" si="11"/>
        <v>#NUM!</v>
      </c>
      <c r="O25" t="e">
        <f t="shared" si="13"/>
        <v>#NUM!</v>
      </c>
      <c r="P25" t="e">
        <f t="shared" si="14"/>
        <v>#NUM!</v>
      </c>
      <c r="Q25" t="e">
        <f t="shared" si="15"/>
        <v>#NUM!</v>
      </c>
      <c r="R25" t="e">
        <f t="shared" si="16"/>
        <v>#NUM!</v>
      </c>
      <c r="T25">
        <f t="shared" si="12"/>
        <v>0</v>
      </c>
      <c r="U25">
        <f t="shared" si="6"/>
        <v>0</v>
      </c>
      <c r="V25">
        <f t="shared" si="7"/>
        <v>0</v>
      </c>
      <c r="W25">
        <f t="shared" si="8"/>
        <v>0</v>
      </c>
      <c r="X25">
        <f t="shared" si="9"/>
        <v>0</v>
      </c>
    </row>
    <row r="27" spans="2:24" x14ac:dyDescent="0.25">
      <c r="E27" s="2" t="s">
        <v>7</v>
      </c>
    </row>
  </sheetData>
  <sheetProtection selectLockedCells="1"/>
  <mergeCells count="2">
    <mergeCell ref="B14:J14"/>
    <mergeCell ref="K14:K15"/>
  </mergeCells>
  <dataValidations xWindow="390" yWindow="290" count="6">
    <dataValidation type="list" allowBlank="1" showInputMessage="1" showErrorMessage="1" promptTitle="Dropdown" prompt="Select the facade level from the dropdown menu. The calculated Total level is shown in red on right hand side. _x000a__x000a_" sqref="B3" xr:uid="{D1521B9D-58DD-44BC-86DB-E6136B6E0451}">
      <formula1>$B$7:$B$10</formula1>
    </dataValidation>
    <dataValidation allowBlank="1" showErrorMessage="1" sqref="B16:J25" xr:uid="{27E15916-EDA0-4CB1-8F0F-34A5A3A96507}"/>
    <dataValidation type="list" allowBlank="1" showErrorMessage="1" sqref="K16:K25" xr:uid="{870E3B7F-6D1A-473A-9FDF-D2199647C71F}">
      <formula1>"On,Off"</formula1>
    </dataValidation>
    <dataValidation allowBlank="1" showInputMessage="1" showErrorMessage="1" promptTitle="Facade Noise" prompt="Select the facade level from the green dropdown_x000a_ below. The calculated total level is shown in red on right hand side. _x000a__x000a_" sqref="B2" xr:uid="{55277FFD-C622-4057-8A37-7443A6DFA94E}"/>
    <dataValidation allowBlank="1" showInputMessage="1" showErrorMessage="1" prompt="Below are the elements you have selected and their noise data. You can enter the deails of a &quot;custom&quot; element in the row coloured green." sqref="B14:J14" xr:uid="{093374BB-3112-4251-A655-88E041D3D848}"/>
    <dataValidation allowBlank="1" showInputMessage="1" showErrorMessage="1" promptTitle="Selected" prompt="You can include or exclude an element by selecting &quot;On&quot; or &quot;Off&quot; from the dropdown menu. " sqref="K14:K15" xr:uid="{94FE77F3-E132-461E-A3CA-89A53AB8EAA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Rev_Time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Sullivan</dc:creator>
  <cp:lastModifiedBy>Sean Sullivan</cp:lastModifiedBy>
  <dcterms:created xsi:type="dcterms:W3CDTF">2022-08-12T18:51:46Z</dcterms:created>
  <dcterms:modified xsi:type="dcterms:W3CDTF">2023-03-14T22:31:01Z</dcterms:modified>
</cp:coreProperties>
</file>