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ython\FirstGo\"/>
    </mc:Choice>
  </mc:AlternateContent>
  <xr:revisionPtr revIDLastSave="0" documentId="13_ncr:1_{47EFE3E8-F395-4A88-BD70-7E5E837FB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Sheet1!$B$1:$B$29</definedName>
    <definedName name="Rev_Time">Sheet1!$L$5</definedName>
    <definedName name="Volume">Sheet1!$L$6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5" i="1" l="1"/>
  <c r="M24" i="1"/>
  <c r="M23" i="1"/>
  <c r="M22" i="1"/>
  <c r="M21" i="1"/>
  <c r="M20" i="1"/>
  <c r="M19" i="1"/>
  <c r="M18" i="1"/>
  <c r="M17" i="1"/>
  <c r="N17" i="1" s="1"/>
  <c r="M16" i="1"/>
  <c r="X25" i="1"/>
  <c r="W25" i="1"/>
  <c r="V25" i="1"/>
  <c r="U25" i="1"/>
  <c r="T25" i="1"/>
  <c r="X24" i="1"/>
  <c r="W24" i="1"/>
  <c r="V24" i="1"/>
  <c r="U24" i="1"/>
  <c r="T24" i="1"/>
  <c r="X23" i="1"/>
  <c r="W23" i="1"/>
  <c r="V23" i="1"/>
  <c r="U23" i="1"/>
  <c r="T23" i="1"/>
  <c r="E6" i="1"/>
  <c r="I6" i="1"/>
  <c r="H6" i="1"/>
  <c r="G6" i="1"/>
  <c r="F6" i="1"/>
  <c r="T18" i="1"/>
  <c r="U18" i="1"/>
  <c r="V18" i="1"/>
  <c r="W18" i="1"/>
  <c r="X18" i="1"/>
  <c r="T19" i="1"/>
  <c r="U19" i="1"/>
  <c r="V19" i="1"/>
  <c r="W19" i="1"/>
  <c r="X19" i="1"/>
  <c r="T20" i="1"/>
  <c r="U20" i="1"/>
  <c r="V20" i="1"/>
  <c r="W20" i="1"/>
  <c r="X20" i="1"/>
  <c r="T21" i="1"/>
  <c r="U21" i="1"/>
  <c r="V21" i="1"/>
  <c r="W21" i="1"/>
  <c r="X21" i="1"/>
  <c r="T22" i="1"/>
  <c r="U22" i="1"/>
  <c r="V22" i="1"/>
  <c r="W22" i="1"/>
  <c r="X22" i="1"/>
  <c r="O24" i="1" l="1"/>
  <c r="R20" i="1"/>
  <c r="P25" i="1"/>
  <c r="Q23" i="1"/>
  <c r="O20" i="1"/>
  <c r="O21" i="1"/>
  <c r="O25" i="1"/>
  <c r="R24" i="1"/>
  <c r="N23" i="1"/>
  <c r="O23" i="1"/>
  <c r="P23" i="1"/>
  <c r="R23" i="1"/>
  <c r="P24" i="1"/>
  <c r="N25" i="1"/>
  <c r="R25" i="1"/>
  <c r="Q25" i="1"/>
  <c r="Q24" i="1"/>
  <c r="N24" i="1"/>
  <c r="O19" i="1"/>
  <c r="Q16" i="1"/>
  <c r="W16" i="1" s="1"/>
  <c r="O18" i="1"/>
  <c r="O22" i="1"/>
  <c r="P19" i="1"/>
  <c r="P22" i="1"/>
  <c r="P20" i="1"/>
  <c r="N16" i="1"/>
  <c r="T16" i="1" s="1"/>
  <c r="Q20" i="1"/>
  <c r="P18" i="1"/>
  <c r="O16" i="1"/>
  <c r="U16" i="1" s="1"/>
  <c r="R16" i="1"/>
  <c r="X16" i="1" s="1"/>
  <c r="P21" i="1"/>
  <c r="R22" i="1"/>
  <c r="P17" i="1"/>
  <c r="Q17" i="1"/>
  <c r="Q18" i="1"/>
  <c r="Q19" i="1"/>
  <c r="Q21" i="1"/>
  <c r="Q22" i="1"/>
  <c r="R17" i="1"/>
  <c r="R18" i="1"/>
  <c r="R19" i="1"/>
  <c r="R21" i="1"/>
  <c r="O17" i="1"/>
  <c r="P16" i="1"/>
  <c r="V16" i="1" s="1"/>
  <c r="N20" i="1"/>
  <c r="N18" i="1"/>
  <c r="N22" i="1"/>
  <c r="X17" i="1"/>
  <c r="N21" i="1"/>
  <c r="U17" i="1"/>
  <c r="N19" i="1"/>
  <c r="F3" i="1" l="1"/>
  <c r="O3" i="1" s="1"/>
  <c r="I3" i="1"/>
  <c r="R3" i="1" s="1"/>
  <c r="T17" i="1"/>
  <c r="E3" i="1" s="1"/>
  <c r="N3" i="1" s="1"/>
  <c r="V17" i="1"/>
  <c r="G3" i="1" s="1"/>
  <c r="P3" i="1" s="1"/>
  <c r="W17" i="1"/>
  <c r="H3" i="1" s="1"/>
  <c r="Q3" i="1" s="1"/>
  <c r="J3" i="1" l="1"/>
</calcChain>
</file>

<file path=xl/sharedStrings.xml><?xml version="1.0" encoding="utf-8"?>
<sst xmlns="http://schemas.openxmlformats.org/spreadsheetml/2006/main" count="25" uniqueCount="16">
  <si>
    <t>Rev Time</t>
  </si>
  <si>
    <t>Volume</t>
  </si>
  <si>
    <t xml:space="preserve">Description </t>
  </si>
  <si>
    <t>Quantity/Area</t>
  </si>
  <si>
    <t>FacadeDifference</t>
  </si>
  <si>
    <t>Metric</t>
  </si>
  <si>
    <t>Inactive</t>
  </si>
  <si>
    <t>Rw</t>
  </si>
  <si>
    <t>Active</t>
  </si>
  <si>
    <t xml:space="preserve"> </t>
  </si>
  <si>
    <t>Total</t>
  </si>
  <si>
    <t>A</t>
  </si>
  <si>
    <t>Façade Level</t>
  </si>
  <si>
    <t>Select Façade level from dropdown</t>
  </si>
  <si>
    <t>Façade  Elements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</si>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</sst>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164" fontId="0" fillId="0" borderId="0" xfId="0" applyNumberForma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Protection="1"/>
    <xf numFmtId="0" fontId="0" fillId="0" borderId="4" xfId="0" applyBorder="1" applyProtection="1"/>
    <xf numFmtId="0" fontId="0" fillId="0" borderId="1" xfId="0" applyBorder="1" applyProtection="1"/>
    <xf numFmtId="0" fontId="2" fillId="0" borderId="1" xfId="0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center"/>
    </xf>
    <xf numFmtId="0" fontId="0" fillId="0" borderId="0" xfId="0" applyProtection="1"/>
    <xf numFmtId="164" fontId="0" fillId="0" borderId="1" xfId="0" applyNumberFormat="1" applyBorder="1" applyAlignment="1" applyProtection="1">
      <alignment horizontal="center"/>
    </xf>
    <xf numFmtId="164" fontId="3" fillId="0" borderId="1" xfId="0" applyNumberFormat="1" applyFont="1" applyBorder="1" applyAlignment="1" applyProtection="1">
      <alignment horizontal="center"/>
    </xf>
    <xf numFmtId="164" fontId="0" fillId="0" borderId="0" xfId="0" applyNumberFormat="1" applyProtection="1"/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Protection="1"/>
    <xf numFmtId="0" fontId="0" fillId="0" borderId="0" xfId="0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2" fillId="0" borderId="1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27"/>
  <sheetViews>
    <sheetView tabSelected="1" zoomScale="115" zoomScaleNormal="115" workbookViewId="0">
      <selection activeCell="M12" sqref="M12"/>
    </sheetView>
  </sheetViews>
  <sheetFormatPr defaultRowHeight="15" x14ac:dyDescent="0.25"/>
  <cols>
    <col min="1" max="1" width="9.140625" style="2"/>
    <col min="2" max="2" width="37" style="2" customWidth="1"/>
    <col min="3" max="3" width="15.28515625" style="2" customWidth="1"/>
    <col min="4" max="4" width="20.7109375" style="2" customWidth="1"/>
    <col min="5" max="9" width="9.140625" style="2"/>
    <col min="10" max="10" width="9.140625" style="6"/>
    <col min="11" max="25" width="9.140625" style="2" customWidth="1"/>
    <col min="26" max="16384" width="9.140625" style="2"/>
  </cols>
  <sheetData>
    <row r="2" spans="2:24" s="14" customFormat="1" x14ac:dyDescent="0.25">
      <c r="B2" s="11" t="s">
        <v>13</v>
      </c>
      <c r="C2" s="11"/>
      <c r="D2" s="11"/>
      <c r="E2" s="12">
        <v>125</v>
      </c>
      <c r="F2" s="12">
        <v>250</v>
      </c>
      <c r="G2" s="12">
        <v>500</v>
      </c>
      <c r="H2" s="12">
        <v>1000</v>
      </c>
      <c r="I2" s="12">
        <v>2000</v>
      </c>
      <c r="J2" s="13" t="s">
        <v>10</v>
      </c>
    </row>
    <row r="3" spans="2:24" s="14" customFormat="1" x14ac:dyDescent="0.25">
      <c r="B3" s="3" t="s">
        <v>11</v>
      </c>
      <c r="C3" s="11"/>
      <c r="D3" s="11"/>
      <c r="E3" s="15">
        <f>10*LOG(SUM(T$16:T$25))</f>
        <v>25.447274948966939</v>
      </c>
      <c r="F3" s="15">
        <f t="shared" ref="F3:I3" si="0">10*LOG(SUM(U$16:U$25))</f>
        <v>35.447274948966935</v>
      </c>
      <c r="G3" s="15">
        <f t="shared" si="0"/>
        <v>45.447274948966935</v>
      </c>
      <c r="H3" s="15">
        <f t="shared" si="0"/>
        <v>55.447274948966943</v>
      </c>
      <c r="I3" s="15">
        <f t="shared" si="0"/>
        <v>65.447274948966935</v>
      </c>
      <c r="J3" s="16">
        <f>10*LOG(SUM(N3:R3))</f>
        <v>65.904806424908344</v>
      </c>
      <c r="N3" s="14">
        <f t="shared" ref="N3:R3" si="1">10^(E3/10)</f>
        <v>350.53185804455188</v>
      </c>
      <c r="O3" s="14">
        <f t="shared" si="1"/>
        <v>3505.3185804455165</v>
      </c>
      <c r="P3" s="14">
        <f t="shared" si="1"/>
        <v>35053.185804455141</v>
      </c>
      <c r="Q3" s="14">
        <f t="shared" si="1"/>
        <v>350531.85804455244</v>
      </c>
      <c r="R3" s="14">
        <f t="shared" si="1"/>
        <v>3505318.5804455159</v>
      </c>
    </row>
    <row r="4" spans="2:24" s="14" customFormat="1" x14ac:dyDescent="0.25">
      <c r="J4" s="17"/>
    </row>
    <row r="5" spans="2:24" s="14" customFormat="1" x14ac:dyDescent="0.25">
      <c r="B5" s="18" t="s">
        <v>12</v>
      </c>
      <c r="C5" s="9"/>
      <c r="D5" s="10"/>
      <c r="E5" s="19">
        <v>125</v>
      </c>
      <c r="F5" s="19">
        <v>250</v>
      </c>
      <c r="G5" s="19">
        <v>500</v>
      </c>
      <c r="H5" s="19">
        <v>1000</v>
      </c>
      <c r="I5" s="19">
        <v>2000</v>
      </c>
      <c r="J5" s="17"/>
      <c r="K5" s="24" t="s">
        <v>0</v>
      </c>
      <c r="L5" s="1">
        <v>0.5</v>
      </c>
      <c r="N5" s="20"/>
      <c r="O5" s="20"/>
      <c r="P5" s="20"/>
      <c r="Q5" s="20"/>
      <c r="R5" s="20"/>
    </row>
    <row r="6" spans="2:24" s="14" customFormat="1" x14ac:dyDescent="0.25">
      <c r="B6" s="11"/>
      <c r="C6" s="11"/>
      <c r="D6" s="11"/>
      <c r="E6" s="19">
        <f>VLOOKUP($B$3,$B$7:$I$10,4,FALSE())</f>
        <v>50</v>
      </c>
      <c r="F6" s="19">
        <f>VLOOKUP($B$3,$B$7:$I$10,5,FALSE())</f>
        <v>60</v>
      </c>
      <c r="G6" s="19">
        <f>VLOOKUP($B$3,$B$7:$I$10,6,FALSE())</f>
        <v>70</v>
      </c>
      <c r="H6" s="19">
        <f>VLOOKUP($B$3,$B$7:$I$10,7,FALSE())</f>
        <v>80</v>
      </c>
      <c r="I6" s="19">
        <f>VLOOKUP($B$3,$B$7:$I$10,8,FALSE())</f>
        <v>90</v>
      </c>
      <c r="J6" s="17"/>
      <c r="K6" s="24" t="s">
        <v>1</v>
      </c>
      <c r="L6" s="1">
        <v>18</v>
      </c>
    </row>
    <row r="7" spans="2:24" s="14" customFormat="1" x14ac:dyDescent="0.25">
      <c r="B7" s="7" t="s">
        <v>11</v>
      </c>
      <c r="C7" s="4"/>
      <c r="D7" s="5"/>
      <c r="E7" s="8">
        <v>50</v>
      </c>
      <c r="F7" s="8">
        <v>60</v>
      </c>
      <c r="G7" s="8">
        <v>70</v>
      </c>
      <c r="H7" s="8">
        <v>80</v>
      </c>
      <c r="I7" s="8">
        <v>90</v>
      </c>
      <c r="J7" s="17"/>
    </row>
    <row r="8" spans="2:24" s="14" customFormat="1" x14ac:dyDescent="0.25">
      <c r="B8" s="7"/>
      <c r="C8" s="4"/>
      <c r="D8" s="5"/>
      <c r="E8" s="8"/>
      <c r="F8" s="8"/>
      <c r="G8" s="8"/>
      <c r="H8" s="8"/>
      <c r="I8" s="8"/>
      <c r="J8" s="17"/>
    </row>
    <row r="9" spans="2:24" s="14" customFormat="1" x14ac:dyDescent="0.25">
      <c r="B9" s="7"/>
      <c r="C9" s="4"/>
      <c r="D9" s="5"/>
      <c r="E9" s="8"/>
      <c r="F9" s="8"/>
      <c r="G9" s="8"/>
      <c r="H9" s="8"/>
      <c r="I9" s="8"/>
      <c r="J9" s="17"/>
    </row>
    <row r="10" spans="2:24" s="14" customFormat="1" x14ac:dyDescent="0.25">
      <c r="B10" s="7"/>
      <c r="C10" s="4"/>
      <c r="D10" s="5"/>
      <c r="E10" s="8"/>
      <c r="F10" s="8"/>
      <c r="G10" s="8"/>
      <c r="H10" s="8"/>
      <c r="I10" s="8"/>
      <c r="J10" s="17"/>
    </row>
    <row r="11" spans="2:24" s="14" customFormat="1" x14ac:dyDescent="0.25">
      <c r="E11" s="21"/>
      <c r="F11" s="21"/>
      <c r="G11" s="21"/>
      <c r="H11" s="21"/>
      <c r="I11" s="21"/>
      <c r="J11" s="17"/>
    </row>
    <row r="12" spans="2:24" s="14" customFormat="1" x14ac:dyDescent="0.25">
      <c r="E12" s="21"/>
      <c r="F12" s="21"/>
      <c r="G12" s="21"/>
      <c r="H12" s="21"/>
      <c r="I12" s="21"/>
      <c r="J12" s="17"/>
    </row>
    <row r="13" spans="2:24" s="14" customFormat="1" x14ac:dyDescent="0.25">
      <c r="E13" s="21"/>
      <c r="F13" s="21"/>
      <c r="G13" s="21"/>
      <c r="H13" s="21"/>
      <c r="I13" s="21"/>
      <c r="J13" s="17"/>
      <c r="N13" s="22"/>
    </row>
    <row r="14" spans="2:24" s="14" customFormat="1" x14ac:dyDescent="0.25">
      <c r="B14" s="23" t="s">
        <v>14</v>
      </c>
      <c r="E14" s="21"/>
      <c r="F14" s="21"/>
      <c r="G14" s="21"/>
      <c r="H14" s="21"/>
      <c r="I14" s="21"/>
      <c r="J14" s="17"/>
    </row>
    <row r="15" spans="2:24" s="14" customFormat="1" x14ac:dyDescent="0.25">
      <c r="B15" s="12" t="s">
        <v>2</v>
      </c>
      <c r="C15" s="12" t="s">
        <v>3</v>
      </c>
      <c r="D15" s="12" t="s">
        <v>4</v>
      </c>
      <c r="E15" s="19">
        <v>125</v>
      </c>
      <c r="F15" s="19">
        <v>250</v>
      </c>
      <c r="G15" s="19">
        <v>500</v>
      </c>
      <c r="H15" s="19">
        <v>1000</v>
      </c>
      <c r="I15" s="19">
        <v>2000</v>
      </c>
      <c r="J15" s="24" t="s">
        <v>5</v>
      </c>
      <c r="K15" s="24" t="s">
        <v>15</v>
      </c>
      <c r="N15" s="14">
        <v>125</v>
      </c>
      <c r="O15" s="14">
        <v>250</v>
      </c>
      <c r="P15" s="14">
        <v>500</v>
      </c>
      <c r="Q15" s="14">
        <v>1000</v>
      </c>
      <c r="R15" s="14">
        <v>2000</v>
      </c>
      <c r="T15" s="14">
        <v>125</v>
      </c>
      <c r="U15" s="14">
        <v>250</v>
      </c>
      <c r="V15" s="14">
        <v>500</v>
      </c>
      <c r="W15" s="14">
        <v>1000</v>
      </c>
      <c r="X15" s="14">
        <v>2000</v>
      </c>
    </row>
    <row r="16" spans="2:24" s="14" customFormat="1" x14ac:dyDescent="0.25">
      <c r="B16" s="1"/>
      <c r="C16" s="1">
        <v>1</v>
      </c>
      <c r="D16" s="1">
        <v>0</v>
      </c>
      <c r="E16" s="8">
        <v>20</v>
      </c>
      <c r="F16" s="8">
        <v>20</v>
      </c>
      <c r="G16" s="8">
        <v>20</v>
      </c>
      <c r="H16" s="8">
        <v>20</v>
      </c>
      <c r="I16" s="8">
        <v>20</v>
      </c>
      <c r="J16" s="1" t="s">
        <v>7</v>
      </c>
      <c r="K16" s="1" t="s">
        <v>8</v>
      </c>
      <c r="M16" s="14">
        <f>IF(J16="Rw",10*LOG(C16/$L$6)+8+10*LOG($L$5/0.5),-10*LOG($L$6)+18+10*LOG($C16))</f>
        <v>-4.552725051033061</v>
      </c>
      <c r="N16" s="14">
        <f>E$6-E16-$D16+$M16</f>
        <v>25.447274948966939</v>
      </c>
      <c r="O16" s="14">
        <f t="shared" ref="O16:O22" si="2">F$6-F16-$D16+$M16</f>
        <v>35.447274948966935</v>
      </c>
      <c r="P16" s="14">
        <f t="shared" ref="P16:P22" si="3">G$6-G16-$D16+$M16</f>
        <v>45.447274948966935</v>
      </c>
      <c r="Q16" s="14">
        <f t="shared" ref="Q16:Q22" si="4">H$6-H16-$D16+$M16</f>
        <v>55.447274948966935</v>
      </c>
      <c r="R16" s="14">
        <f t="shared" ref="R16:R22" si="5">I$6-I16-$D16+$M16</f>
        <v>65.447274948966935</v>
      </c>
      <c r="T16" s="14">
        <f t="shared" ref="T16:T25" si="6">IF($K16="Active",10^(N16/10),0)</f>
        <v>350.53185804455188</v>
      </c>
      <c r="U16" s="14">
        <f t="shared" ref="U16:U25" si="7">IF($K16="Active",10^(O16/10),0)</f>
        <v>3505.3185804455165</v>
      </c>
      <c r="V16" s="14">
        <f t="shared" ref="V16:V25" si="8">IF($K16="Active",10^(P16/10),0)</f>
        <v>35053.185804455141</v>
      </c>
      <c r="W16" s="14">
        <f t="shared" ref="W16:W25" si="9">IF($K16="Active",10^(Q16/10),0)</f>
        <v>350531.8580445518</v>
      </c>
      <c r="X16" s="14">
        <f t="shared" ref="X16:X25" si="10">IF($K16="Active",10^(R16/10),0)</f>
        <v>3505318.5804455159</v>
      </c>
    </row>
    <row r="17" spans="2:24" s="14" customFormat="1" x14ac:dyDescent="0.25">
      <c r="B17" s="1"/>
      <c r="C17" s="1"/>
      <c r="D17" s="1"/>
      <c r="E17" s="8"/>
      <c r="F17" s="8"/>
      <c r="G17" s="8"/>
      <c r="H17" s="8"/>
      <c r="I17" s="8"/>
      <c r="J17" s="1"/>
      <c r="K17" s="1" t="s">
        <v>6</v>
      </c>
      <c r="M17" s="14" t="e">
        <f t="shared" ref="M17:M25" si="11">IF(J17="Rw",10*LOG(C17/$L$6)+8+10*LOG($L$5/0.5),-10*LOG($L$6)+18+10*LOG($C17))</f>
        <v>#NUM!</v>
      </c>
      <c r="N17" s="14" t="e">
        <f t="shared" ref="N17:N22" si="12">0-E17-$D17+$M17</f>
        <v>#NUM!</v>
      </c>
      <c r="O17" s="14" t="e">
        <f t="shared" si="2"/>
        <v>#NUM!</v>
      </c>
      <c r="P17" s="14" t="e">
        <f t="shared" si="3"/>
        <v>#NUM!</v>
      </c>
      <c r="Q17" s="14" t="e">
        <f t="shared" si="4"/>
        <v>#NUM!</v>
      </c>
      <c r="R17" s="14" t="e">
        <f t="shared" si="5"/>
        <v>#NUM!</v>
      </c>
      <c r="T17" s="14">
        <f t="shared" si="6"/>
        <v>0</v>
      </c>
      <c r="U17" s="14">
        <f t="shared" si="7"/>
        <v>0</v>
      </c>
      <c r="V17" s="14">
        <f t="shared" si="8"/>
        <v>0</v>
      </c>
      <c r="W17" s="14">
        <f t="shared" si="9"/>
        <v>0</v>
      </c>
      <c r="X17" s="14">
        <f t="shared" si="10"/>
        <v>0</v>
      </c>
    </row>
    <row r="18" spans="2:24" s="14" customFormat="1" x14ac:dyDescent="0.25">
      <c r="B18" s="1"/>
      <c r="C18" s="1"/>
      <c r="D18" s="1"/>
      <c r="E18" s="8"/>
      <c r="F18" s="8"/>
      <c r="G18" s="8"/>
      <c r="H18" s="8"/>
      <c r="I18" s="8"/>
      <c r="J18" s="1"/>
      <c r="K18" s="1" t="s">
        <v>6</v>
      </c>
      <c r="M18" s="14" t="e">
        <f t="shared" si="11"/>
        <v>#NUM!</v>
      </c>
      <c r="N18" s="14" t="e">
        <f t="shared" si="12"/>
        <v>#NUM!</v>
      </c>
      <c r="O18" s="14" t="e">
        <f t="shared" si="2"/>
        <v>#NUM!</v>
      </c>
      <c r="P18" s="14" t="e">
        <f t="shared" si="3"/>
        <v>#NUM!</v>
      </c>
      <c r="Q18" s="14" t="e">
        <f t="shared" si="4"/>
        <v>#NUM!</v>
      </c>
      <c r="R18" s="14" t="e">
        <f t="shared" si="5"/>
        <v>#NUM!</v>
      </c>
      <c r="T18" s="14">
        <f t="shared" si="6"/>
        <v>0</v>
      </c>
      <c r="U18" s="14">
        <f t="shared" si="7"/>
        <v>0</v>
      </c>
      <c r="V18" s="14">
        <f t="shared" si="8"/>
        <v>0</v>
      </c>
      <c r="W18" s="14">
        <f t="shared" si="9"/>
        <v>0</v>
      </c>
      <c r="X18" s="14">
        <f t="shared" si="10"/>
        <v>0</v>
      </c>
    </row>
    <row r="19" spans="2:24" s="14" customFormat="1" x14ac:dyDescent="0.25">
      <c r="B19" s="1"/>
      <c r="C19" s="1"/>
      <c r="D19" s="1"/>
      <c r="E19" s="8"/>
      <c r="F19" s="8"/>
      <c r="G19" s="8"/>
      <c r="H19" s="8"/>
      <c r="I19" s="8"/>
      <c r="J19" s="1"/>
      <c r="K19" s="1" t="s">
        <v>6</v>
      </c>
      <c r="M19" s="14" t="e">
        <f t="shared" si="11"/>
        <v>#NUM!</v>
      </c>
      <c r="N19" s="14" t="e">
        <f t="shared" si="12"/>
        <v>#NUM!</v>
      </c>
      <c r="O19" s="14" t="e">
        <f t="shared" si="2"/>
        <v>#NUM!</v>
      </c>
      <c r="P19" s="14" t="e">
        <f t="shared" si="3"/>
        <v>#NUM!</v>
      </c>
      <c r="Q19" s="14" t="e">
        <f t="shared" si="4"/>
        <v>#NUM!</v>
      </c>
      <c r="R19" s="14" t="e">
        <f t="shared" si="5"/>
        <v>#NUM!</v>
      </c>
      <c r="T19" s="14">
        <f t="shared" si="6"/>
        <v>0</v>
      </c>
      <c r="U19" s="14">
        <f t="shared" si="7"/>
        <v>0</v>
      </c>
      <c r="V19" s="14">
        <f t="shared" si="8"/>
        <v>0</v>
      </c>
      <c r="W19" s="14">
        <f t="shared" si="9"/>
        <v>0</v>
      </c>
      <c r="X19" s="14">
        <f t="shared" si="10"/>
        <v>0</v>
      </c>
    </row>
    <row r="20" spans="2:24" s="14" customFormat="1" x14ac:dyDescent="0.25">
      <c r="B20" s="1"/>
      <c r="C20" s="1"/>
      <c r="D20" s="1"/>
      <c r="E20" s="8"/>
      <c r="F20" s="8"/>
      <c r="G20" s="8"/>
      <c r="H20" s="8"/>
      <c r="I20" s="8"/>
      <c r="J20" s="1"/>
      <c r="K20" s="1" t="s">
        <v>6</v>
      </c>
      <c r="M20" s="14" t="e">
        <f t="shared" si="11"/>
        <v>#NUM!</v>
      </c>
      <c r="N20" s="14" t="e">
        <f t="shared" si="12"/>
        <v>#NUM!</v>
      </c>
      <c r="O20" s="14" t="e">
        <f t="shared" si="2"/>
        <v>#NUM!</v>
      </c>
      <c r="P20" s="14" t="e">
        <f t="shared" si="3"/>
        <v>#NUM!</v>
      </c>
      <c r="Q20" s="14" t="e">
        <f t="shared" si="4"/>
        <v>#NUM!</v>
      </c>
      <c r="R20" s="14" t="e">
        <f t="shared" si="5"/>
        <v>#NUM!</v>
      </c>
      <c r="T20" s="14">
        <f t="shared" si="6"/>
        <v>0</v>
      </c>
      <c r="U20" s="14">
        <f t="shared" si="7"/>
        <v>0</v>
      </c>
      <c r="V20" s="14">
        <f t="shared" si="8"/>
        <v>0</v>
      </c>
      <c r="W20" s="14">
        <f t="shared" si="9"/>
        <v>0</v>
      </c>
      <c r="X20" s="14">
        <f t="shared" si="10"/>
        <v>0</v>
      </c>
    </row>
    <row r="21" spans="2:24" s="14" customFormat="1" x14ac:dyDescent="0.25">
      <c r="B21" s="1"/>
      <c r="C21" s="1"/>
      <c r="D21" s="1"/>
      <c r="E21" s="8"/>
      <c r="F21" s="8"/>
      <c r="G21" s="8"/>
      <c r="H21" s="8"/>
      <c r="I21" s="8"/>
      <c r="J21" s="1"/>
      <c r="K21" s="1" t="s">
        <v>6</v>
      </c>
      <c r="M21" s="14" t="e">
        <f t="shared" si="11"/>
        <v>#NUM!</v>
      </c>
      <c r="N21" s="14" t="e">
        <f t="shared" si="12"/>
        <v>#NUM!</v>
      </c>
      <c r="O21" s="14" t="e">
        <f t="shared" si="2"/>
        <v>#NUM!</v>
      </c>
      <c r="P21" s="14" t="e">
        <f t="shared" si="3"/>
        <v>#NUM!</v>
      </c>
      <c r="Q21" s="14" t="e">
        <f t="shared" si="4"/>
        <v>#NUM!</v>
      </c>
      <c r="R21" s="14" t="e">
        <f t="shared" si="5"/>
        <v>#NUM!</v>
      </c>
      <c r="T21" s="14">
        <f t="shared" si="6"/>
        <v>0</v>
      </c>
      <c r="U21" s="14">
        <f t="shared" si="7"/>
        <v>0</v>
      </c>
      <c r="V21" s="14">
        <f t="shared" si="8"/>
        <v>0</v>
      </c>
      <c r="W21" s="14">
        <f t="shared" si="9"/>
        <v>0</v>
      </c>
      <c r="X21" s="14">
        <f t="shared" si="10"/>
        <v>0</v>
      </c>
    </row>
    <row r="22" spans="2:24" s="14" customFormat="1" x14ac:dyDescent="0.25">
      <c r="B22" s="1"/>
      <c r="C22" s="1"/>
      <c r="D22" s="1"/>
      <c r="E22" s="8"/>
      <c r="F22" s="8"/>
      <c r="G22" s="8"/>
      <c r="H22" s="8"/>
      <c r="I22" s="8"/>
      <c r="J22" s="1"/>
      <c r="K22" s="1" t="s">
        <v>6</v>
      </c>
      <c r="M22" s="14" t="e">
        <f t="shared" si="11"/>
        <v>#NUM!</v>
      </c>
      <c r="N22" s="14" t="e">
        <f t="shared" si="12"/>
        <v>#NUM!</v>
      </c>
      <c r="O22" s="14" t="e">
        <f t="shared" si="2"/>
        <v>#NUM!</v>
      </c>
      <c r="P22" s="14" t="e">
        <f t="shared" si="3"/>
        <v>#NUM!</v>
      </c>
      <c r="Q22" s="14" t="e">
        <f t="shared" si="4"/>
        <v>#NUM!</v>
      </c>
      <c r="R22" s="14" t="e">
        <f t="shared" si="5"/>
        <v>#NUM!</v>
      </c>
      <c r="T22" s="14">
        <f t="shared" si="6"/>
        <v>0</v>
      </c>
      <c r="U22" s="14">
        <f t="shared" si="7"/>
        <v>0</v>
      </c>
      <c r="V22" s="14">
        <f t="shared" si="8"/>
        <v>0</v>
      </c>
      <c r="W22" s="14">
        <f t="shared" si="9"/>
        <v>0</v>
      </c>
      <c r="X22" s="14">
        <f t="shared" si="10"/>
        <v>0</v>
      </c>
    </row>
    <row r="23" spans="2:24" s="14" customFormat="1" x14ac:dyDescent="0.25">
      <c r="B23" s="1"/>
      <c r="C23" s="1"/>
      <c r="D23" s="1"/>
      <c r="E23" s="8"/>
      <c r="F23" s="8"/>
      <c r="G23" s="8"/>
      <c r="H23" s="8"/>
      <c r="I23" s="8"/>
      <c r="J23" s="1"/>
      <c r="K23" s="1" t="s">
        <v>6</v>
      </c>
      <c r="M23" s="14" t="e">
        <f t="shared" si="11"/>
        <v>#NUM!</v>
      </c>
      <c r="N23" s="14" t="e">
        <f t="shared" ref="N23:N25" si="13">0-E23-$D23+$M23</f>
        <v>#NUM!</v>
      </c>
      <c r="O23" s="14" t="e">
        <f t="shared" ref="O23:O25" si="14">F$6-F23-$D23+$M23</f>
        <v>#NUM!</v>
      </c>
      <c r="P23" s="14" t="e">
        <f t="shared" ref="P23:P25" si="15">G$6-G23-$D23+$M23</f>
        <v>#NUM!</v>
      </c>
      <c r="Q23" s="14" t="e">
        <f t="shared" ref="Q23:Q25" si="16">H$6-H23-$D23+$M23</f>
        <v>#NUM!</v>
      </c>
      <c r="R23" s="14" t="e">
        <f t="shared" ref="R23:R25" si="17">I$6-I23-$D23+$M23</f>
        <v>#NUM!</v>
      </c>
      <c r="T23" s="14">
        <f t="shared" si="6"/>
        <v>0</v>
      </c>
      <c r="U23" s="14">
        <f t="shared" si="7"/>
        <v>0</v>
      </c>
      <c r="V23" s="14">
        <f t="shared" si="8"/>
        <v>0</v>
      </c>
      <c r="W23" s="14">
        <f t="shared" si="9"/>
        <v>0</v>
      </c>
      <c r="X23" s="14">
        <f t="shared" si="10"/>
        <v>0</v>
      </c>
    </row>
    <row r="24" spans="2:24" s="14" customFormat="1" x14ac:dyDescent="0.25">
      <c r="B24" s="1"/>
      <c r="C24" s="1"/>
      <c r="D24" s="1"/>
      <c r="E24" s="8"/>
      <c r="F24" s="8"/>
      <c r="G24" s="8"/>
      <c r="H24" s="8"/>
      <c r="I24" s="8"/>
      <c r="J24" s="1"/>
      <c r="K24" s="1" t="s">
        <v>6</v>
      </c>
      <c r="M24" s="14" t="e">
        <f t="shared" si="11"/>
        <v>#NUM!</v>
      </c>
      <c r="N24" s="14" t="e">
        <f t="shared" si="13"/>
        <v>#NUM!</v>
      </c>
      <c r="O24" s="14" t="e">
        <f t="shared" si="14"/>
        <v>#NUM!</v>
      </c>
      <c r="P24" s="14" t="e">
        <f t="shared" si="15"/>
        <v>#NUM!</v>
      </c>
      <c r="Q24" s="14" t="e">
        <f t="shared" si="16"/>
        <v>#NUM!</v>
      </c>
      <c r="R24" s="14" t="e">
        <f t="shared" si="17"/>
        <v>#NUM!</v>
      </c>
      <c r="T24" s="14">
        <f t="shared" si="6"/>
        <v>0</v>
      </c>
      <c r="U24" s="14">
        <f t="shared" si="7"/>
        <v>0</v>
      </c>
      <c r="V24" s="14">
        <f t="shared" si="8"/>
        <v>0</v>
      </c>
      <c r="W24" s="14">
        <f t="shared" si="9"/>
        <v>0</v>
      </c>
      <c r="X24" s="14">
        <f t="shared" si="10"/>
        <v>0</v>
      </c>
    </row>
    <row r="25" spans="2:24" s="14" customFormat="1" x14ac:dyDescent="0.25">
      <c r="B25" s="1"/>
      <c r="C25" s="1"/>
      <c r="D25" s="1"/>
      <c r="E25" s="8"/>
      <c r="F25" s="8"/>
      <c r="G25" s="8"/>
      <c r="H25" s="8"/>
      <c r="I25" s="8"/>
      <c r="J25" s="1"/>
      <c r="K25" s="1" t="s">
        <v>6</v>
      </c>
      <c r="M25" s="14" t="e">
        <f t="shared" si="11"/>
        <v>#NUM!</v>
      </c>
      <c r="N25" s="14" t="e">
        <f t="shared" si="13"/>
        <v>#NUM!</v>
      </c>
      <c r="O25" s="14" t="e">
        <f t="shared" si="14"/>
        <v>#NUM!</v>
      </c>
      <c r="P25" s="14" t="e">
        <f t="shared" si="15"/>
        <v>#NUM!</v>
      </c>
      <c r="Q25" s="14" t="e">
        <f t="shared" si="16"/>
        <v>#NUM!</v>
      </c>
      <c r="R25" s="14" t="e">
        <f t="shared" si="17"/>
        <v>#NUM!</v>
      </c>
      <c r="T25" s="14">
        <f t="shared" si="6"/>
        <v>0</v>
      </c>
      <c r="U25" s="14">
        <f t="shared" si="7"/>
        <v>0</v>
      </c>
      <c r="V25" s="14">
        <f t="shared" si="8"/>
        <v>0</v>
      </c>
      <c r="W25" s="14">
        <f t="shared" si="9"/>
        <v>0</v>
      </c>
      <c r="X25" s="14">
        <f t="shared" si="10"/>
        <v>0</v>
      </c>
    </row>
    <row r="27" spans="2:24" x14ac:dyDescent="0.25">
      <c r="E27" s="2" t="s">
        <v>9</v>
      </c>
    </row>
  </sheetData>
  <sheetProtection selectLockedCells="1"/>
  <autoFilter ref="B1:B29" xr:uid="{00000000-0001-0000-0000-000000000000}"/>
  <dataValidations count="3">
    <dataValidation type="list" allowBlank="1" showInputMessage="1" showErrorMessage="1" sqref="B23:B25 K16:K25" xr:uid="{00000000-0002-0000-0000-000000000000}">
      <formula1>"Active,Inactive"</formula1>
    </dataValidation>
    <dataValidation type="list" allowBlank="1" showInputMessage="1" showErrorMessage="1" sqref="J16:J25" xr:uid="{00000000-0002-0000-0000-000001000000}">
      <formula1>"Rw,Dnew"</formula1>
    </dataValidation>
    <dataValidation type="list" allowBlank="1" showInputMessage="1" showErrorMessage="1" sqref="B3" xr:uid="{D1521B9D-58DD-44BC-86DB-E6136B6E0451}">
      <formula1>$B$7:$B$10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Rev_Time</vt:lpstr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Sullivan</dc:creator>
  <cp:lastModifiedBy>Sean Sullivan</cp:lastModifiedBy>
  <dcterms:created xsi:type="dcterms:W3CDTF">2022-08-12T18:51:46Z</dcterms:created>
  <dcterms:modified xsi:type="dcterms:W3CDTF">2022-08-22T14:59:42Z</dcterms:modified>
</cp:coreProperties>
</file>