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ython\OpenWindows\"/>
    </mc:Choice>
  </mc:AlternateContent>
  <xr:revisionPtr revIDLastSave="0" documentId="13_ncr:1_{1D528C93-C7E8-4FFD-87B3-B69452E86323}" xr6:coauthVersionLast="47" xr6:coauthVersionMax="47" xr10:uidLastSave="{00000000-0000-0000-0000-000000000000}"/>
  <bookViews>
    <workbookView xWindow="-120" yWindow="-120" windowWidth="29040" windowHeight="15840" xr2:uid="{304CF632-9055-412D-93F4-FB38140A9C24}"/>
  </bookViews>
  <sheets>
    <sheet name="Sheet1" sheetId="1" r:id="rId1"/>
    <sheet name="Cass Allen" sheetId="5" r:id="rId2"/>
    <sheet name="Apex" sheetId="2" r:id="rId3"/>
    <sheet name="Miller Good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K12" i="1" s="1"/>
  <c r="D12" i="1"/>
  <c r="H11" i="1"/>
  <c r="G11" i="1"/>
  <c r="M11" i="1" s="1"/>
  <c r="F11" i="1"/>
  <c r="L11" i="1" s="1"/>
  <c r="E11" i="1"/>
  <c r="D11" i="1"/>
  <c r="J11" i="1" s="1"/>
  <c r="J12" i="1"/>
  <c r="N11" i="1"/>
  <c r="M12" i="1"/>
  <c r="N12" i="1"/>
  <c r="N37" i="1"/>
  <c r="N38" i="1" s="1"/>
  <c r="K37" i="1"/>
  <c r="K38" i="1" s="1"/>
  <c r="M37" i="1"/>
  <c r="M38" i="1" s="1"/>
  <c r="N34" i="1"/>
  <c r="L37" i="1"/>
  <c r="L38" i="1" s="1"/>
  <c r="H4" i="1"/>
  <c r="G4" i="1"/>
  <c r="F4" i="1"/>
  <c r="E4" i="1"/>
  <c r="D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J5" i="1"/>
  <c r="K5" i="1"/>
  <c r="J6" i="1"/>
  <c r="K6" i="1"/>
  <c r="J24" i="1"/>
  <c r="N25" i="1"/>
  <c r="M25" i="1"/>
  <c r="L25" i="1"/>
  <c r="K25" i="1"/>
  <c r="J25" i="1"/>
  <c r="N24" i="1"/>
  <c r="M24" i="1"/>
  <c r="L24" i="1"/>
  <c r="K24" i="1"/>
  <c r="N23" i="1"/>
  <c r="M23" i="1"/>
  <c r="L23" i="1"/>
  <c r="K23" i="1"/>
  <c r="J23" i="1"/>
  <c r="N21" i="1"/>
  <c r="M21" i="1"/>
  <c r="L21" i="1"/>
  <c r="K21" i="1"/>
  <c r="J21" i="1"/>
  <c r="N18" i="1"/>
  <c r="M18" i="1"/>
  <c r="L18" i="1"/>
  <c r="K18" i="1"/>
  <c r="J18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L12" i="1"/>
  <c r="K11" i="1"/>
  <c r="N7" i="1"/>
  <c r="M7" i="1"/>
  <c r="L7" i="1"/>
  <c r="K7" i="1"/>
  <c r="J7" i="1"/>
  <c r="N6" i="1"/>
  <c r="M6" i="1"/>
  <c r="L6" i="1"/>
  <c r="N5" i="1"/>
  <c r="M5" i="1"/>
  <c r="L5" i="1"/>
  <c r="J36" i="1" l="1"/>
  <c r="J37" i="1" s="1"/>
  <c r="J38" i="1" s="1"/>
  <c r="I38" i="1" s="1"/>
  <c r="C4" i="1"/>
</calcChain>
</file>

<file path=xl/sharedStrings.xml><?xml version="1.0" encoding="utf-8"?>
<sst xmlns="http://schemas.openxmlformats.org/spreadsheetml/2006/main" count="44" uniqueCount="16">
  <si>
    <t>Leq16</t>
  </si>
  <si>
    <t>laeq8</t>
  </si>
  <si>
    <t>lamax</t>
  </si>
  <si>
    <t>Laeq</t>
  </si>
  <si>
    <t>Apex East quayside</t>
  </si>
  <si>
    <t>Miler Goodall D'Urton Heiughts</t>
  </si>
  <si>
    <t xml:space="preserve">Cass Allen, North Road </t>
  </si>
  <si>
    <t>Wardell Armstrong</t>
  </si>
  <si>
    <t>KR -Sopers Road, Everest House</t>
  </si>
  <si>
    <t>Peak Tenford Lane</t>
  </si>
  <si>
    <t>ACA - Townsend</t>
  </si>
  <si>
    <t>ARDENT-HenhamRoad</t>
  </si>
  <si>
    <t>Chosen max spectra</t>
  </si>
  <si>
    <t>lin</t>
  </si>
  <si>
    <t>BS 8233 calc</t>
  </si>
  <si>
    <t>A-weighting adustment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</si>
</sst>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b/>
      <sz val="14"/>
      <color rgb="FF000000"/>
      <name val="Poppin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thick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161143</xdr:colOff>
      <xdr:row>27</xdr:row>
      <xdr:rowOff>8944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2143BB-F7A5-F4B5-2F63-9275FD1FD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6257143" cy="4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18362</xdr:colOff>
      <xdr:row>54</xdr:row>
      <xdr:rowOff>75595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47CDD1-5642-F866-5AD3-4593BF1AB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91175"/>
          <a:ext cx="5504762" cy="4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11</xdr:col>
      <xdr:colOff>8686</xdr:colOff>
      <xdr:row>82</xdr:row>
      <xdr:rowOff>161286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05AAF3-7DA6-E17E-9E7E-3B33BEDC2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734675"/>
          <a:ext cx="6714286" cy="5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580343</xdr:colOff>
      <xdr:row>24</xdr:row>
      <xdr:rowOff>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1044F8-BE30-1230-1DF5-D8428708D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57143" cy="4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580038</xdr:colOff>
      <xdr:row>44</xdr:row>
      <xdr:rowOff>94190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4FCF71-A4BF-EFFA-2F2C-B16C68B2D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5238" cy="8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FBB4-7124-48C8-AC66-2B863A099E14}">
  <dimension ref="A1:XFD1048576"/>
  <sheetViews>
    <sheetView tabSelected="1" topLeftCell="A30" workbookViewId="0">
      <selection activeCell="A3" sqref="A3"/>
    </sheetView>
  </sheetViews>
  <sheetFormatPr defaultRowHeight="15" x14ac:dyDescent="0.25"/>
  <cols>
    <col min="1" max="1" width="48.85546875" customWidth="1"/>
    <col min="2" max="2" width="9.140625" customWidth="1"/>
    <col min="4" max="4" width="10" bestFit="1" customWidth="1"/>
    <col min="10" max="10" width="12" bestFit="1" customWidth="1"/>
  </cols>
  <sheetData>
    <row r="1" spans="1:15" ht="15.75" thickBot="1" x14ac:dyDescent="0.3"/>
    <row r="2" spans="1:15" ht="16.5" thickTop="1" thickBot="1" x14ac:dyDescent="0.3">
      <c r="A2" t="s">
        <v>15</v>
      </c>
      <c r="D2" s="2">
        <v>-16.100000000000001</v>
      </c>
      <c r="E2" s="3">
        <v>-8.6</v>
      </c>
      <c r="F2" s="3">
        <v>-3.2</v>
      </c>
      <c r="G2" s="4">
        <v>0</v>
      </c>
      <c r="H2">
        <v>1.2</v>
      </c>
    </row>
    <row r="3" spans="1:15" ht="15.75" thickTop="1" x14ac:dyDescent="0.25">
      <c r="D3" s="5"/>
      <c r="E3" s="5"/>
      <c r="F3" s="5"/>
      <c r="G3" s="5"/>
    </row>
    <row r="4" spans="1:15" x14ac:dyDescent="0.25">
      <c r="C4">
        <f>10*LOG(SUM(D4:H4))</f>
        <v>65.066766105449162</v>
      </c>
      <c r="D4">
        <f>10^(D5/10)</f>
        <v>630.95734448019323</v>
      </c>
      <c r="E4">
        <f>10^(E5/10)</f>
        <v>15848.931924611146</v>
      </c>
      <c r="F4">
        <f>10^(F5/10)</f>
        <v>199526.23149688813</v>
      </c>
      <c r="G4">
        <f>10^(G5/10)</f>
        <v>1995262.31496888</v>
      </c>
      <c r="H4">
        <f>10^(H5/10)</f>
        <v>1000000</v>
      </c>
      <c r="J4">
        <v>-10</v>
      </c>
      <c r="K4">
        <v>-10</v>
      </c>
      <c r="L4">
        <v>-4</v>
      </c>
      <c r="M4">
        <v>-6</v>
      </c>
      <c r="N4">
        <v>-11</v>
      </c>
    </row>
    <row r="5" spans="1:15" x14ac:dyDescent="0.25">
      <c r="A5" t="s">
        <v>4</v>
      </c>
      <c r="B5" t="s">
        <v>0</v>
      </c>
      <c r="C5">
        <v>65</v>
      </c>
      <c r="D5">
        <v>28</v>
      </c>
      <c r="E5">
        <v>42</v>
      </c>
      <c r="F5">
        <v>53</v>
      </c>
      <c r="G5">
        <v>63</v>
      </c>
      <c r="H5">
        <v>60</v>
      </c>
      <c r="J5">
        <f>D5-$C5</f>
        <v>-37</v>
      </c>
      <c r="K5">
        <f>E5-$C5</f>
        <v>-23</v>
      </c>
      <c r="L5">
        <f>F5-$C5</f>
        <v>-12</v>
      </c>
      <c r="M5">
        <f>G5-$C5</f>
        <v>-2</v>
      </c>
      <c r="N5">
        <f>H5-$C5</f>
        <v>-5</v>
      </c>
      <c r="O5" t="s">
        <v>14</v>
      </c>
    </row>
    <row r="6" spans="1:15" x14ac:dyDescent="0.25">
      <c r="A6" t="s">
        <v>4</v>
      </c>
      <c r="B6" t="s">
        <v>1</v>
      </c>
      <c r="C6">
        <v>59</v>
      </c>
      <c r="D6">
        <v>22</v>
      </c>
      <c r="E6">
        <v>37</v>
      </c>
      <c r="F6">
        <v>47</v>
      </c>
      <c r="G6">
        <v>57</v>
      </c>
      <c r="H6">
        <v>54</v>
      </c>
      <c r="J6">
        <f t="shared" ref="J6:J7" si="0">D6-$C6</f>
        <v>-37</v>
      </c>
      <c r="K6">
        <f t="shared" ref="K6:K7" si="1">E6-$C6</f>
        <v>-22</v>
      </c>
      <c r="L6">
        <f t="shared" ref="L6:L7" si="2">F6-$C6</f>
        <v>-12</v>
      </c>
      <c r="M6">
        <f t="shared" ref="M6:M7" si="3">G6-$C6</f>
        <v>-2</v>
      </c>
      <c r="N6">
        <f t="shared" ref="N6:N7" si="4">H6-$C6</f>
        <v>-5</v>
      </c>
    </row>
    <row r="7" spans="1:15" x14ac:dyDescent="0.25">
      <c r="A7" t="s">
        <v>4</v>
      </c>
      <c r="B7" t="s">
        <v>2</v>
      </c>
      <c r="C7">
        <v>81</v>
      </c>
      <c r="D7">
        <v>57</v>
      </c>
      <c r="E7">
        <v>67</v>
      </c>
      <c r="F7">
        <v>71</v>
      </c>
      <c r="G7">
        <v>79</v>
      </c>
      <c r="H7">
        <v>74</v>
      </c>
      <c r="J7">
        <f t="shared" si="0"/>
        <v>-24</v>
      </c>
      <c r="K7">
        <f t="shared" si="1"/>
        <v>-14</v>
      </c>
      <c r="L7">
        <f t="shared" si="2"/>
        <v>-10</v>
      </c>
      <c r="M7">
        <f t="shared" si="3"/>
        <v>-2</v>
      </c>
      <c r="N7">
        <f t="shared" si="4"/>
        <v>-7</v>
      </c>
    </row>
    <row r="9" spans="1:15" x14ac:dyDescent="0.25">
      <c r="B9" t="s">
        <v>13</v>
      </c>
      <c r="D9">
        <v>45</v>
      </c>
      <c r="E9">
        <v>51</v>
      </c>
      <c r="F9">
        <v>57</v>
      </c>
      <c r="G9">
        <v>55</v>
      </c>
      <c r="H9">
        <v>43</v>
      </c>
    </row>
    <row r="10" spans="1:15" x14ac:dyDescent="0.25">
      <c r="B10" t="s">
        <v>13</v>
      </c>
      <c r="D10">
        <v>50</v>
      </c>
      <c r="E10">
        <v>58</v>
      </c>
      <c r="F10">
        <v>68</v>
      </c>
      <c r="G10">
        <v>68</v>
      </c>
      <c r="H10">
        <v>53</v>
      </c>
    </row>
    <row r="11" spans="1:15" x14ac:dyDescent="0.25">
      <c r="A11" t="s">
        <v>5</v>
      </c>
      <c r="B11" t="s">
        <v>1</v>
      </c>
      <c r="C11">
        <v>58</v>
      </c>
      <c r="D11">
        <f>D9+D$2</f>
        <v>28.9</v>
      </c>
      <c r="E11">
        <f t="shared" ref="E11:H11" si="5">E9+E$2</f>
        <v>42.4</v>
      </c>
      <c r="F11">
        <f t="shared" si="5"/>
        <v>53.8</v>
      </c>
      <c r="G11">
        <f t="shared" si="5"/>
        <v>55</v>
      </c>
      <c r="H11">
        <f t="shared" si="5"/>
        <v>44.2</v>
      </c>
      <c r="J11">
        <f t="shared" ref="J11:J12" si="6">D11-$C11</f>
        <v>-29.1</v>
      </c>
      <c r="K11">
        <f t="shared" ref="K11:K12" si="7">E11-$C11</f>
        <v>-15.600000000000001</v>
      </c>
      <c r="L11">
        <f t="shared" ref="L11:L12" si="8">F11-$C11</f>
        <v>-4.2000000000000028</v>
      </c>
      <c r="M11">
        <f t="shared" ref="M11:M12" si="9">G11-$C11</f>
        <v>-3</v>
      </c>
      <c r="N11">
        <f t="shared" ref="N11:N12" si="10">H11-$C11</f>
        <v>-13.799999999999997</v>
      </c>
    </row>
    <row r="12" spans="1:15" x14ac:dyDescent="0.25">
      <c r="A12" t="s">
        <v>5</v>
      </c>
      <c r="B12" t="s">
        <v>2</v>
      </c>
      <c r="C12">
        <v>70</v>
      </c>
      <c r="D12">
        <f t="shared" ref="D12:H12" si="11">D10+D$2</f>
        <v>33.9</v>
      </c>
      <c r="E12">
        <f t="shared" si="11"/>
        <v>49.4</v>
      </c>
      <c r="F12">
        <f t="shared" si="11"/>
        <v>64.8</v>
      </c>
      <c r="G12">
        <f t="shared" si="11"/>
        <v>68</v>
      </c>
      <c r="H12">
        <f t="shared" si="11"/>
        <v>54.2</v>
      </c>
      <c r="J12">
        <f t="shared" si="6"/>
        <v>-36.1</v>
      </c>
      <c r="K12">
        <f t="shared" si="7"/>
        <v>-20.6</v>
      </c>
      <c r="L12">
        <f t="shared" si="8"/>
        <v>-5.2000000000000028</v>
      </c>
      <c r="M12">
        <f t="shared" si="9"/>
        <v>-2</v>
      </c>
      <c r="N12">
        <f t="shared" si="10"/>
        <v>-15.799999999999997</v>
      </c>
    </row>
    <row r="14" spans="1:15" x14ac:dyDescent="0.25">
      <c r="A14" t="s">
        <v>6</v>
      </c>
      <c r="B14" t="s">
        <v>0</v>
      </c>
      <c r="C14">
        <v>72</v>
      </c>
      <c r="D14">
        <v>57.9</v>
      </c>
      <c r="E14">
        <v>61.4</v>
      </c>
      <c r="F14">
        <v>64.8</v>
      </c>
      <c r="G14">
        <v>68</v>
      </c>
      <c r="H14">
        <v>65.2</v>
      </c>
      <c r="J14">
        <f t="shared" ref="J14:N18" si="12">D14-$C14</f>
        <v>-14.100000000000001</v>
      </c>
      <c r="K14">
        <f t="shared" ref="K14:K16" si="13">E14-$C14</f>
        <v>-10.600000000000001</v>
      </c>
      <c r="L14">
        <f t="shared" ref="L14:L16" si="14">F14-$C14</f>
        <v>-7.2000000000000028</v>
      </c>
      <c r="M14">
        <f t="shared" ref="M14:M16" si="15">G14-$C14</f>
        <v>-4</v>
      </c>
      <c r="N14">
        <f t="shared" ref="N14:N16" si="16">H14-$C14</f>
        <v>-6.7999999999999972</v>
      </c>
    </row>
    <row r="15" spans="1:15" x14ac:dyDescent="0.25">
      <c r="A15" t="s">
        <v>6</v>
      </c>
      <c r="B15" t="s">
        <v>1</v>
      </c>
      <c r="C15">
        <v>67</v>
      </c>
      <c r="D15">
        <v>52.9</v>
      </c>
      <c r="E15">
        <v>56.4</v>
      </c>
      <c r="F15">
        <v>59.8</v>
      </c>
      <c r="G15">
        <v>63</v>
      </c>
      <c r="H15">
        <v>60.2</v>
      </c>
      <c r="J15">
        <f t="shared" si="12"/>
        <v>-14.100000000000001</v>
      </c>
      <c r="K15">
        <f t="shared" si="13"/>
        <v>-10.600000000000001</v>
      </c>
      <c r="L15">
        <f t="shared" si="14"/>
        <v>-7.2000000000000028</v>
      </c>
      <c r="M15">
        <f t="shared" si="15"/>
        <v>-4</v>
      </c>
      <c r="N15">
        <f t="shared" si="16"/>
        <v>-6.7999999999999972</v>
      </c>
    </row>
    <row r="16" spans="1:15" x14ac:dyDescent="0.25">
      <c r="A16" t="s">
        <v>6</v>
      </c>
      <c r="B16" t="s">
        <v>2</v>
      </c>
      <c r="C16">
        <v>82</v>
      </c>
      <c r="D16">
        <v>67.900000000000006</v>
      </c>
      <c r="E16">
        <v>71.400000000000006</v>
      </c>
      <c r="F16">
        <v>74.8</v>
      </c>
      <c r="G16">
        <v>78</v>
      </c>
      <c r="H16">
        <v>75.2</v>
      </c>
      <c r="J16">
        <f t="shared" si="12"/>
        <v>-14.099999999999994</v>
      </c>
      <c r="K16">
        <f t="shared" si="13"/>
        <v>-10.599999999999994</v>
      </c>
      <c r="L16">
        <f t="shared" si="14"/>
        <v>-7.2000000000000028</v>
      </c>
      <c r="M16">
        <f t="shared" si="15"/>
        <v>-4</v>
      </c>
      <c r="N16">
        <f t="shared" si="16"/>
        <v>-6.7999999999999972</v>
      </c>
    </row>
    <row r="18" spans="1:14" x14ac:dyDescent="0.25">
      <c r="A18" t="s">
        <v>7</v>
      </c>
      <c r="B18" t="s">
        <v>2</v>
      </c>
      <c r="C18">
        <v>71.5</v>
      </c>
      <c r="D18">
        <v>60</v>
      </c>
      <c r="E18">
        <v>61</v>
      </c>
      <c r="F18">
        <v>70</v>
      </c>
      <c r="G18">
        <v>63</v>
      </c>
      <c r="H18">
        <v>51</v>
      </c>
      <c r="J18">
        <f t="shared" si="12"/>
        <v>-11.5</v>
      </c>
      <c r="K18">
        <f t="shared" si="12"/>
        <v>-10.5</v>
      </c>
      <c r="L18">
        <f t="shared" si="12"/>
        <v>-1.5</v>
      </c>
      <c r="M18">
        <f t="shared" si="12"/>
        <v>-8.5</v>
      </c>
      <c r="N18">
        <f t="shared" si="12"/>
        <v>-20.5</v>
      </c>
    </row>
    <row r="21" spans="1:14" x14ac:dyDescent="0.25">
      <c r="A21" t="s">
        <v>8</v>
      </c>
      <c r="B21" t="s">
        <v>3</v>
      </c>
      <c r="C21">
        <v>66</v>
      </c>
      <c r="D21">
        <v>47</v>
      </c>
      <c r="E21">
        <v>49</v>
      </c>
      <c r="F21">
        <v>47</v>
      </c>
      <c r="G21">
        <v>45</v>
      </c>
      <c r="H21">
        <v>66</v>
      </c>
      <c r="J21">
        <f t="shared" ref="J21:N21" si="17">D21-$C21</f>
        <v>-19</v>
      </c>
      <c r="K21">
        <f t="shared" si="17"/>
        <v>-17</v>
      </c>
      <c r="L21">
        <f t="shared" si="17"/>
        <v>-19</v>
      </c>
      <c r="M21">
        <f t="shared" si="17"/>
        <v>-21</v>
      </c>
      <c r="N21">
        <f t="shared" si="17"/>
        <v>0</v>
      </c>
    </row>
    <row r="23" spans="1:14" x14ac:dyDescent="0.25">
      <c r="A23" t="s">
        <v>9</v>
      </c>
      <c r="B23" t="s">
        <v>0</v>
      </c>
      <c r="C23">
        <v>60.7</v>
      </c>
      <c r="D23">
        <v>50.3</v>
      </c>
      <c r="E23">
        <v>46.6</v>
      </c>
      <c r="F23">
        <v>57.7</v>
      </c>
      <c r="G23">
        <v>55.7</v>
      </c>
      <c r="H23">
        <v>48.3</v>
      </c>
      <c r="J23">
        <f t="shared" ref="J23:J25" si="18">D23-$C23</f>
        <v>-10.400000000000006</v>
      </c>
      <c r="K23">
        <f t="shared" ref="K23:K25" si="19">E23-$C23</f>
        <v>-14.100000000000001</v>
      </c>
      <c r="L23">
        <f t="shared" ref="L23:L25" si="20">F23-$C23</f>
        <v>-3</v>
      </c>
      <c r="M23">
        <f t="shared" ref="M23:M25" si="21">G23-$C23</f>
        <v>-5</v>
      </c>
      <c r="N23">
        <f t="shared" ref="N23:N25" si="22">H23-$C23</f>
        <v>-12.400000000000006</v>
      </c>
    </row>
    <row r="24" spans="1:14" x14ac:dyDescent="0.25">
      <c r="A24" t="s">
        <v>9</v>
      </c>
      <c r="B24" t="s">
        <v>1</v>
      </c>
      <c r="C24">
        <v>53</v>
      </c>
      <c r="D24">
        <v>40.4</v>
      </c>
      <c r="E24">
        <v>41.6</v>
      </c>
      <c r="F24">
        <v>51.4</v>
      </c>
      <c r="G24">
        <v>46.6</v>
      </c>
      <c r="H24">
        <v>35.9</v>
      </c>
      <c r="J24">
        <f t="shared" si="18"/>
        <v>-12.600000000000001</v>
      </c>
      <c r="K24">
        <f t="shared" si="19"/>
        <v>-11.399999999999999</v>
      </c>
      <c r="L24">
        <f t="shared" si="20"/>
        <v>-1.6000000000000014</v>
      </c>
      <c r="M24">
        <f t="shared" si="21"/>
        <v>-6.3999999999999986</v>
      </c>
      <c r="N24">
        <f t="shared" si="22"/>
        <v>-17.100000000000001</v>
      </c>
    </row>
    <row r="25" spans="1:14" x14ac:dyDescent="0.25">
      <c r="A25" t="s">
        <v>9</v>
      </c>
      <c r="B25" t="s">
        <v>2</v>
      </c>
      <c r="C25">
        <v>72</v>
      </c>
      <c r="D25">
        <v>56.1</v>
      </c>
      <c r="E25">
        <v>68</v>
      </c>
      <c r="F25">
        <v>66.3</v>
      </c>
      <c r="G25">
        <v>64.599999999999994</v>
      </c>
      <c r="H25">
        <v>56.6</v>
      </c>
      <c r="J25">
        <f t="shared" si="18"/>
        <v>-15.899999999999999</v>
      </c>
      <c r="K25">
        <f t="shared" si="19"/>
        <v>-4</v>
      </c>
      <c r="L25">
        <f t="shared" si="20"/>
        <v>-5.7000000000000028</v>
      </c>
      <c r="M25">
        <f t="shared" si="21"/>
        <v>-7.4000000000000057</v>
      </c>
      <c r="N25">
        <f t="shared" si="22"/>
        <v>-15.399999999999999</v>
      </c>
    </row>
    <row r="28" spans="1:14" x14ac:dyDescent="0.25">
      <c r="A28" t="s">
        <v>10</v>
      </c>
      <c r="B28" t="s">
        <v>0</v>
      </c>
      <c r="C28">
        <v>71.011351813945225</v>
      </c>
      <c r="D28">
        <v>68</v>
      </c>
      <c r="E28">
        <v>64</v>
      </c>
      <c r="F28">
        <v>62</v>
      </c>
      <c r="G28">
        <v>62</v>
      </c>
      <c r="H28">
        <v>58</v>
      </c>
      <c r="J28">
        <f t="shared" ref="J28:J30" si="23">D28-$C28</f>
        <v>-3.0113518139452253</v>
      </c>
      <c r="K28">
        <f t="shared" ref="K28:K30" si="24">E28-$C28</f>
        <v>-7.0113518139452253</v>
      </c>
      <c r="L28">
        <f t="shared" ref="L28:L30" si="25">F28-$C28</f>
        <v>-9.0113518139452253</v>
      </c>
      <c r="M28">
        <f t="shared" ref="M28:M30" si="26">G28-$C28</f>
        <v>-9.0113518139452253</v>
      </c>
      <c r="N28">
        <f t="shared" ref="N28:N30" si="27">H28-$C28</f>
        <v>-13.011351813945225</v>
      </c>
    </row>
    <row r="29" spans="1:14" x14ac:dyDescent="0.25">
      <c r="A29" t="s">
        <v>10</v>
      </c>
      <c r="B29" t="s">
        <v>1</v>
      </c>
      <c r="C29">
        <v>39.751154302595722</v>
      </c>
      <c r="D29">
        <v>39</v>
      </c>
      <c r="E29">
        <v>30</v>
      </c>
      <c r="F29">
        <v>25</v>
      </c>
      <c r="G29">
        <v>22</v>
      </c>
      <c r="H29">
        <v>14</v>
      </c>
      <c r="J29">
        <f t="shared" si="23"/>
        <v>-0.75115430259572236</v>
      </c>
      <c r="K29">
        <f t="shared" si="24"/>
        <v>-9.7511543025957224</v>
      </c>
      <c r="L29">
        <f t="shared" si="25"/>
        <v>-14.751154302595722</v>
      </c>
      <c r="M29">
        <f t="shared" si="26"/>
        <v>-17.751154302595722</v>
      </c>
      <c r="N29">
        <f t="shared" si="27"/>
        <v>-25.751154302595722</v>
      </c>
    </row>
    <row r="30" spans="1:14" x14ac:dyDescent="0.25">
      <c r="A30" t="s">
        <v>10</v>
      </c>
      <c r="B30" t="s">
        <v>2</v>
      </c>
      <c r="C30">
        <v>82.011351813945225</v>
      </c>
      <c r="D30">
        <v>79</v>
      </c>
      <c r="E30">
        <v>75</v>
      </c>
      <c r="F30">
        <v>73</v>
      </c>
      <c r="G30">
        <v>73</v>
      </c>
      <c r="H30">
        <v>69</v>
      </c>
      <c r="J30">
        <f t="shared" si="23"/>
        <v>-3.0113518139452253</v>
      </c>
      <c r="K30">
        <f t="shared" si="24"/>
        <v>-7.0113518139452253</v>
      </c>
      <c r="L30">
        <f t="shared" si="25"/>
        <v>-9.0113518139452253</v>
      </c>
      <c r="M30">
        <f t="shared" si="26"/>
        <v>-9.0113518139452253</v>
      </c>
      <c r="N30">
        <f t="shared" si="27"/>
        <v>-13.011351813945225</v>
      </c>
    </row>
    <row r="32" spans="1:14" x14ac:dyDescent="0.25">
      <c r="A32" t="s">
        <v>11</v>
      </c>
      <c r="B32" t="s">
        <v>0</v>
      </c>
      <c r="C32">
        <v>69.690574682953354</v>
      </c>
      <c r="D32">
        <v>65</v>
      </c>
      <c r="E32">
        <v>62</v>
      </c>
      <c r="F32">
        <v>61</v>
      </c>
      <c r="G32">
        <v>64</v>
      </c>
      <c r="H32">
        <v>59</v>
      </c>
      <c r="J32">
        <f t="shared" ref="J32:J34" si="28">D32-$C32</f>
        <v>-4.6905746829533541</v>
      </c>
      <c r="K32">
        <f t="shared" ref="K32:K34" si="29">E32-$C32</f>
        <v>-7.6905746829533541</v>
      </c>
      <c r="L32">
        <f t="shared" ref="L32:L34" si="30">F32-$C32</f>
        <v>-8.6905746829533541</v>
      </c>
      <c r="M32">
        <f t="shared" ref="M32:M34" si="31">G32-$C32</f>
        <v>-5.6905746829533541</v>
      </c>
      <c r="N32">
        <f t="shared" ref="N32:N34" si="32">H32-$C32</f>
        <v>-10.690574682953354</v>
      </c>
    </row>
    <row r="33" spans="1:14" x14ac:dyDescent="0.25">
      <c r="A33" t="s">
        <v>11</v>
      </c>
      <c r="B33" t="s">
        <v>1</v>
      </c>
      <c r="C33">
        <v>62.939420582686679</v>
      </c>
      <c r="D33">
        <v>59</v>
      </c>
      <c r="E33">
        <v>56</v>
      </c>
      <c r="F33">
        <v>54</v>
      </c>
      <c r="G33">
        <v>56</v>
      </c>
      <c r="H33">
        <v>51</v>
      </c>
      <c r="J33">
        <f t="shared" si="28"/>
        <v>-3.9394205826866795</v>
      </c>
      <c r="K33">
        <f t="shared" si="29"/>
        <v>-6.9394205826866795</v>
      </c>
      <c r="L33">
        <f t="shared" si="30"/>
        <v>-8.9394205826866795</v>
      </c>
      <c r="M33">
        <f t="shared" si="31"/>
        <v>-6.9394205826866795</v>
      </c>
      <c r="N33">
        <f t="shared" si="32"/>
        <v>-11.939420582686679</v>
      </c>
    </row>
    <row r="34" spans="1:14" x14ac:dyDescent="0.25">
      <c r="A34" t="s">
        <v>11</v>
      </c>
      <c r="B34" t="s">
        <v>2</v>
      </c>
      <c r="C34">
        <v>83.483221826947144</v>
      </c>
      <c r="D34">
        <v>75</v>
      </c>
      <c r="E34">
        <v>75</v>
      </c>
      <c r="F34">
        <v>76</v>
      </c>
      <c r="G34">
        <v>80</v>
      </c>
      <c r="H34">
        <v>73</v>
      </c>
      <c r="J34">
        <f t="shared" si="28"/>
        <v>-8.483221826947144</v>
      </c>
      <c r="K34">
        <f t="shared" si="29"/>
        <v>-8.483221826947144</v>
      </c>
      <c r="L34">
        <f t="shared" si="30"/>
        <v>-7.483221826947144</v>
      </c>
      <c r="M34">
        <f t="shared" si="31"/>
        <v>-3.483221826947144</v>
      </c>
      <c r="N34">
        <f t="shared" si="32"/>
        <v>-10.483221826947144</v>
      </c>
    </row>
    <row r="35" spans="1:14" ht="20.25" customHeight="1" x14ac:dyDescent="0.25"/>
    <row r="36" spans="1:14" x14ac:dyDescent="0.25">
      <c r="I36">
        <v>100</v>
      </c>
      <c r="J36" s="1">
        <f>AVERAGE(J34,J25,J18,J12)</f>
        <v>-17.995805456736786</v>
      </c>
      <c r="K36" s="1">
        <v>-8</v>
      </c>
      <c r="L36" s="1">
        <v>-4</v>
      </c>
      <c r="M36" s="1">
        <v>-5</v>
      </c>
      <c r="N36" s="1">
        <v>-12</v>
      </c>
    </row>
    <row r="37" spans="1:14" x14ac:dyDescent="0.25">
      <c r="A37" t="s">
        <v>12</v>
      </c>
      <c r="J37" s="1">
        <f>$I36+J36</f>
        <v>82.00419454326321</v>
      </c>
      <c r="K37" s="1">
        <f t="shared" ref="K37:N37" si="33">$I36+K36</f>
        <v>92</v>
      </c>
      <c r="L37" s="1">
        <f t="shared" si="33"/>
        <v>96</v>
      </c>
      <c r="M37" s="1">
        <f t="shared" si="33"/>
        <v>95</v>
      </c>
      <c r="N37" s="1">
        <f t="shared" si="33"/>
        <v>88</v>
      </c>
    </row>
    <row r="38" spans="1:14" x14ac:dyDescent="0.25">
      <c r="I38">
        <f>10*LOG(SUM(J38:N38))</f>
        <v>99.785385079180713</v>
      </c>
      <c r="J38">
        <f>10^(J37/10)</f>
        <v>158642466.81634328</v>
      </c>
      <c r="K38">
        <f>10^(K37/10)</f>
        <v>1584893192.4611149</v>
      </c>
      <c r="L38">
        <f>10^(L37/10)</f>
        <v>3981071705.5349751</v>
      </c>
      <c r="M38">
        <f>10^(M37/10)</f>
        <v>3162277660.1683846</v>
      </c>
      <c r="N38">
        <f>10^(N37/10)</f>
        <v>630957344.48019624</v>
      </c>
    </row>
    <row r="1048576" spans="16384:16384" x14ac:dyDescent="0.25">
      <c r="XFD1048576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238F-3771-4B9A-B6B8-8373DDB2B27B}">
  <dimension ref="E11"/>
  <sheetViews>
    <sheetView topLeftCell="A63" workbookViewId="0">
      <selection activeCell="M66" sqref="M66"/>
    </sheetView>
  </sheetViews>
  <sheetFormatPr defaultRowHeight="15" x14ac:dyDescent="0.25"/>
  <sheetData>
    <row r="11" spans="5:5" ht="20.25" x14ac:dyDescent="0.35">
      <c r="E11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2E9A-DDDE-4B5D-A225-B1C5654239B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8A2F-8E74-490C-BEEB-C5C1D890B953}">
  <dimension ref="A1"/>
  <sheetViews>
    <sheetView topLeftCell="A22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Cass Allen</vt:lpstr>
      <vt:lpstr>Apex</vt:lpstr>
      <vt:lpstr>Miller Goodall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Sullivan</dc:creator>
  <cp:lastModifiedBy>Sean Sullivan</cp:lastModifiedBy>
  <dcterms:created xsi:type="dcterms:W3CDTF">2023-01-31T13:09:08Z</dcterms:created>
  <dcterms:modified xsi:type="dcterms:W3CDTF">2023-02-01T09:39:36Z</dcterms:modified>
</cp:coreProperties>
</file>