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\\192.168.2.3\MCK-Building\-=3 КОНСТРУКТОРА=-\Проекты\631 БЦ Сигма\!Башня 18-24\КД\"/>
    </mc:Choice>
  </mc:AlternateContent>
  <bookViews>
    <workbookView xWindow="0" yWindow="0" windowWidth="28800" windowHeight="12330"/>
  </bookViews>
  <sheets>
    <sheet name="Спецификация" sheetId="1" r:id="rId1"/>
    <sheet name="Подбор монтажных материалов" sheetId="2" r:id="rId2"/>
    <sheet name="Лист3" sheetId="3" r:id="rId3"/>
  </sheets>
  <definedNames>
    <definedName name="Print_Area" localSheetId="0">Спецификация!#REF!</definedName>
    <definedName name="_xlnm.Print_Area" localSheetId="0">Спецификация!$A$1:$I$86</definedName>
  </definedNames>
  <calcPr calcId="162913"/>
</workbook>
</file>

<file path=xl/calcChain.xml><?xml version="1.0" encoding="utf-8"?>
<calcChain xmlns="http://schemas.openxmlformats.org/spreadsheetml/2006/main">
  <c r="E61" i="1" l="1"/>
  <c r="E60" i="1"/>
  <c r="E59" i="1"/>
  <c r="E58" i="1"/>
  <c r="E57" i="1"/>
  <c r="E56" i="1"/>
  <c r="E53" i="1"/>
  <c r="E52" i="1"/>
  <c r="E51" i="1"/>
  <c r="E50" i="1"/>
  <c r="E49" i="1"/>
  <c r="E48" i="1"/>
  <c r="E43" i="1"/>
  <c r="E31" i="1"/>
  <c r="E37" i="1"/>
  <c r="E36" i="1"/>
  <c r="E32" i="1"/>
  <c r="E33" i="1" s="1"/>
  <c r="E28" i="1"/>
  <c r="E27" i="1"/>
  <c r="E23" i="1"/>
  <c r="E24" i="1" s="1"/>
  <c r="E22" i="1"/>
  <c r="E6" i="1"/>
  <c r="E8" i="1"/>
  <c r="E7" i="1"/>
  <c r="E5" i="1"/>
  <c r="E14" i="1"/>
  <c r="E13" i="1"/>
  <c r="E4" i="1"/>
  <c r="E34" i="1" l="1"/>
  <c r="E35" i="1"/>
  <c r="E25" i="1"/>
  <c r="E26" i="1"/>
  <c r="E45" i="1"/>
  <c r="E44" i="1"/>
  <c r="E42" i="1" l="1"/>
  <c r="E41" i="1"/>
  <c r="E40" i="1"/>
  <c r="E15" i="1" l="1"/>
  <c r="E17" i="1" l="1"/>
  <c r="E16" i="1"/>
  <c r="E69" i="1"/>
  <c r="E18" i="1"/>
  <c r="E9" i="1"/>
  <c r="E71" i="1" l="1"/>
  <c r="E66" i="1"/>
  <c r="E70" i="1"/>
  <c r="E68" i="1"/>
  <c r="E67" i="1"/>
  <c r="E65" i="1"/>
  <c r="E73" i="1"/>
  <c r="E72" i="1"/>
  <c r="E19" i="1"/>
  <c r="E10" i="1"/>
  <c r="E10" i="2" l="1"/>
  <c r="E9" i="2"/>
  <c r="E8" i="2"/>
  <c r="E12" i="2" l="1"/>
  <c r="E5" i="2"/>
  <c r="E7" i="2" l="1"/>
  <c r="E6" i="2"/>
</calcChain>
</file>

<file path=xl/sharedStrings.xml><?xml version="1.0" encoding="utf-8"?>
<sst xmlns="http://schemas.openxmlformats.org/spreadsheetml/2006/main" count="183" uniqueCount="102">
  <si>
    <t>Артикул</t>
  </si>
  <si>
    <t>Наименование</t>
  </si>
  <si>
    <t>Ед.изм</t>
  </si>
  <si>
    <t>№</t>
  </si>
  <si>
    <t>Опоры:</t>
  </si>
  <si>
    <t>Кол-во</t>
  </si>
  <si>
    <t>м2</t>
  </si>
  <si>
    <t>Спецификация монтажных материалов:</t>
  </si>
  <si>
    <t>Кол-во, шт.</t>
  </si>
  <si>
    <t>Размеры, мм</t>
  </si>
  <si>
    <t>Примечание</t>
  </si>
  <si>
    <t>Периметр:</t>
  </si>
  <si>
    <t>ЕКТ C71201</t>
  </si>
  <si>
    <t>Колпачок декоративный</t>
  </si>
  <si>
    <t>Жидкие гвозди</t>
  </si>
  <si>
    <t>Пена монтажная</t>
  </si>
  <si>
    <t>шт</t>
  </si>
  <si>
    <t>мл</t>
  </si>
  <si>
    <t>Крепление к проему</t>
  </si>
  <si>
    <t>Под монтажные отверстия</t>
  </si>
  <si>
    <t>Подпенивание стыков</t>
  </si>
  <si>
    <t>Стиз А</t>
  </si>
  <si>
    <t>Стиз Б</t>
  </si>
  <si>
    <t>ДЛЯ ОТЕДЛЬНО СТОЯЩИХ ДВЕРЕЙ</t>
  </si>
  <si>
    <t>ЕКТ 81010</t>
  </si>
  <si>
    <t>Винт самонарзеающий с прессшайбой 4,2х75</t>
  </si>
  <si>
    <t>АЛЬТЕРНАТИВНЫЕ МЕТИЗЫ</t>
  </si>
  <si>
    <t>Крепление к проему (гипсокартон)</t>
  </si>
  <si>
    <t>Крепление порога (16,7мл/м.п)</t>
  </si>
  <si>
    <t>Количество</t>
  </si>
  <si>
    <t>D=14мм ЧЕРНЫЙ</t>
  </si>
  <si>
    <t>Герметизация стыков внутренних</t>
  </si>
  <si>
    <t>Герметизация стыков наружных</t>
  </si>
  <si>
    <t>Порог (если дверь):</t>
  </si>
  <si>
    <t>C71205</t>
  </si>
  <si>
    <t>C71206</t>
  </si>
  <si>
    <t>C71200</t>
  </si>
  <si>
    <t>C71201</t>
  </si>
  <si>
    <t>C71202</t>
  </si>
  <si>
    <t>C71203</t>
  </si>
  <si>
    <t xml:space="preserve">C71204
</t>
  </si>
  <si>
    <t>Металлический рамный дюбель 10х132</t>
  </si>
  <si>
    <t>Металлический рамный дюбель 10х72</t>
  </si>
  <si>
    <t>Металлический рамный дюбель 10х92</t>
  </si>
  <si>
    <t>Металлический рамный дюбель 10х112</t>
  </si>
  <si>
    <t>Металлический рамный дюбель 10х152</t>
  </si>
  <si>
    <t>Металлический рамный дюбель 10х182</t>
  </si>
  <si>
    <t>Металлический рамный дюбель 10х202</t>
  </si>
  <si>
    <t>Рамный дюбель, двойная зона</t>
  </si>
  <si>
    <r>
      <rPr>
        <b/>
        <sz val="12"/>
        <color theme="1"/>
        <rFont val="Times New Roman"/>
        <family val="1"/>
        <charset val="204"/>
      </rPr>
      <t>RDD KEW:</t>
    </r>
    <r>
      <rPr>
        <sz val="12"/>
        <color theme="1"/>
        <rFont val="Times New Roman"/>
        <family val="1"/>
        <charset val="204"/>
      </rPr>
      <t xml:space="preserve"> 8х100, 8х120, 8х160, 8х180, 10х100, 10х120, 10х160, 10х180</t>
    </r>
  </si>
  <si>
    <t>Марка</t>
  </si>
  <si>
    <t>DIN7982</t>
  </si>
  <si>
    <t>Подкладка паронитовая</t>
  </si>
  <si>
    <t>м</t>
  </si>
  <si>
    <t>Паронит</t>
  </si>
  <si>
    <t>Диск по металлу</t>
  </si>
  <si>
    <t>Уплотнитель фальца</t>
  </si>
  <si>
    <t>Клиновые анкера10х95</t>
  </si>
  <si>
    <t>Бур по бетону 10 мм</t>
  </si>
  <si>
    <t>F50.0416</t>
  </si>
  <si>
    <t>Гайка М10-А2 Самоконтрящаяся</t>
  </si>
  <si>
    <t>Шайба М10-А2 Усиленная</t>
  </si>
  <si>
    <t>Сверло 16мм</t>
  </si>
  <si>
    <t>выполнил</t>
  </si>
  <si>
    <t>Квяткевич В.Г.</t>
  </si>
  <si>
    <t>F50.0912</t>
  </si>
  <si>
    <t>F50.0911</t>
  </si>
  <si>
    <t>Опора F50.2926</t>
  </si>
  <si>
    <t>340х65</t>
  </si>
  <si>
    <t>110х50</t>
  </si>
  <si>
    <t>Клиновые анкера12х95</t>
  </si>
  <si>
    <t>Саморез 4,8х13-А2 DIN7981</t>
  </si>
  <si>
    <t>Болт М10х85-А2 DIN931</t>
  </si>
  <si>
    <t>Шайбы из набора опоры [квадратные]</t>
  </si>
  <si>
    <t>Втулка F50.0950-02 (60мм)</t>
  </si>
  <si>
    <t>Болт М10х100-А2</t>
  </si>
  <si>
    <t>Бур по бетону 12 мм</t>
  </si>
  <si>
    <t>выдать на монтаж</t>
  </si>
  <si>
    <t>Сверло 11мм</t>
  </si>
  <si>
    <t>Саморез 5,5х32-А2 DIN7982</t>
  </si>
  <si>
    <t xml:space="preserve">Опора Н-1   </t>
  </si>
  <si>
    <t>Втулка F50.0416 L=66мм</t>
  </si>
  <si>
    <t>130х180</t>
  </si>
  <si>
    <t>130х130</t>
  </si>
  <si>
    <t>Опора В-1</t>
  </si>
  <si>
    <t>140х130</t>
  </si>
  <si>
    <t>Опора В-1.2</t>
  </si>
  <si>
    <t>160х130</t>
  </si>
  <si>
    <t>Опора В-1.3</t>
  </si>
  <si>
    <t>130х410</t>
  </si>
  <si>
    <t>Опора 105Ц1</t>
  </si>
  <si>
    <t>Пластина 105Ц1</t>
  </si>
  <si>
    <t>Усилитель F50.0305 l=200 мм</t>
  </si>
  <si>
    <t>120х60</t>
  </si>
  <si>
    <t>190х170</t>
  </si>
  <si>
    <t>Опора 105Ц2</t>
  </si>
  <si>
    <t>Пластина 105Ц2</t>
  </si>
  <si>
    <t>НЕ СПИСЫВАТЬ</t>
  </si>
  <si>
    <t>210х170</t>
  </si>
  <si>
    <t>Опора ШВ400</t>
  </si>
  <si>
    <t>Пластина ШВ400</t>
  </si>
  <si>
    <t>400х90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</si>
</sst>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1" x14ac:knownFonts="1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8"/>
      <color theme="1"/>
      <name val="Calibri"/>
      <family val="2"/>
      <charset val="204"/>
      <scheme val="minor"/>
    </font>
    <font>
      <sz val="20"/>
      <color theme="1"/>
      <name val="Calibri"/>
      <family val="2"/>
      <charset val="204"/>
      <scheme val="minor"/>
    </font>
    <font>
      <sz val="9"/>
      <color theme="1"/>
      <name val="CS Standard"/>
      <family val="2"/>
      <charset val="204"/>
    </font>
    <font>
      <sz val="9"/>
      <name val="CS Standard"/>
      <family val="2"/>
      <charset val="204"/>
    </font>
    <font>
      <b/>
      <sz val="9"/>
      <color theme="1"/>
      <name val="CS Standard"/>
      <family val="2"/>
      <charset val="204"/>
    </font>
    <font>
      <b/>
      <sz val="9"/>
      <name val="CS Standard"/>
      <family val="2"/>
      <charset val="204"/>
    </font>
    <font>
      <sz val="9"/>
      <color rgb="FF808000"/>
      <name val="CS Standard"/>
      <family val="2"/>
      <charset val="204"/>
    </font>
    <font>
      <sz val="9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808080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44">
    <xf numFmtId="0" fontId="0" fillId="0" borderId="0" xfId="0"/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left" vertical="top"/>
    </xf>
    <xf numFmtId="49" fontId="1" fillId="0" borderId="0" xfId="0" applyNumberFormat="1" applyFont="1" applyAlignment="1">
      <alignment horizontal="left" vertic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center" vertical="top"/>
    </xf>
    <xf numFmtId="0" fontId="1" fillId="0" borderId="1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top"/>
    </xf>
    <xf numFmtId="0" fontId="1" fillId="3" borderId="1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 vertical="top"/>
    </xf>
    <xf numFmtId="0" fontId="1" fillId="4" borderId="5" xfId="0" applyFont="1" applyFill="1" applyBorder="1" applyAlignment="1">
      <alignment horizontal="center" vertical="top"/>
    </xf>
    <xf numFmtId="0" fontId="3" fillId="0" borderId="9" xfId="0" applyFont="1" applyBorder="1" applyAlignment="1">
      <alignment horizontal="right" vertical="center"/>
    </xf>
    <xf numFmtId="0" fontId="3" fillId="0" borderId="8" xfId="0" applyFont="1" applyBorder="1" applyAlignment="1">
      <alignment horizontal="right" vertical="center"/>
    </xf>
    <xf numFmtId="0" fontId="4" fillId="5" borderId="6" xfId="0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top"/>
    </xf>
    <xf numFmtId="0" fontId="1" fillId="0" borderId="0" xfId="0" applyFont="1" applyFill="1" applyBorder="1" applyAlignment="1">
      <alignment horizontal="center" vertical="top" wrapText="1"/>
    </xf>
    <xf numFmtId="0" fontId="1" fillId="0" borderId="0" xfId="0" applyFont="1" applyFill="1" applyBorder="1" applyAlignment="1">
      <alignment vertical="top" wrapText="1"/>
    </xf>
    <xf numFmtId="0" fontId="9" fillId="0" borderId="0" xfId="0" applyFont="1" applyFill="1" applyBorder="1" applyAlignment="1">
      <alignment horizontal="right" vertical="center" wrapText="1"/>
    </xf>
    <xf numFmtId="0" fontId="5" fillId="0" borderId="0" xfId="0" applyFont="1" applyBorder="1" applyAlignment="1">
      <alignment vertical="center" wrapText="1"/>
    </xf>
    <xf numFmtId="0" fontId="5" fillId="0" borderId="0" xfId="0" applyNumberFormat="1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0" xfId="0" applyNumberFormat="1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vertical="center" wrapText="1"/>
    </xf>
    <xf numFmtId="1" fontId="5" fillId="0" borderId="0" xfId="0" applyNumberFormat="1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vertical="center" wrapText="1"/>
    </xf>
    <xf numFmtId="0" fontId="5" fillId="0" borderId="0" xfId="0" applyFont="1" applyFill="1" applyBorder="1" applyAlignment="1">
      <alignment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vertical="center" wrapText="1"/>
    </xf>
    <xf numFmtId="0" fontId="8" fillId="6" borderId="1" xfId="0" applyFont="1" applyFill="1" applyBorder="1" applyAlignment="1">
      <alignment horizontal="left" vertical="top" wrapText="1"/>
    </xf>
    <xf numFmtId="0" fontId="5" fillId="0" borderId="0" xfId="0" applyFont="1" applyFill="1" applyBorder="1" applyAlignment="1">
      <alignment vertical="center" wrapText="1"/>
    </xf>
    <xf numFmtId="0" fontId="5" fillId="0" borderId="0" xfId="0" applyFont="1" applyFill="1" applyBorder="1" applyAlignment="1">
      <alignment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6" fillId="6" borderId="15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vertical="center" wrapText="1"/>
    </xf>
    <xf numFmtId="0" fontId="5" fillId="0" borderId="0" xfId="0" applyFont="1" applyFill="1" applyBorder="1" applyAlignment="1">
      <alignment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left" vertical="center" wrapText="1"/>
    </xf>
    <xf numFmtId="0" fontId="8" fillId="6" borderId="1" xfId="0" applyFont="1" applyFill="1" applyBorder="1" applyAlignment="1">
      <alignment horizontal="left" vertical="center" wrapText="1"/>
    </xf>
    <xf numFmtId="0" fontId="6" fillId="6" borderId="1" xfId="0" applyFont="1" applyFill="1" applyBorder="1" applyAlignment="1">
      <alignment vertical="center" wrapText="1"/>
    </xf>
    <xf numFmtId="0" fontId="8" fillId="6" borderId="1" xfId="0" applyFont="1" applyFill="1" applyBorder="1" applyAlignment="1">
      <alignment vertical="center" wrapText="1"/>
    </xf>
    <xf numFmtId="0" fontId="6" fillId="6" borderId="1" xfId="0" applyFont="1" applyFill="1" applyBorder="1" applyAlignment="1">
      <alignment horizontal="left" vertical="top" wrapText="1"/>
    </xf>
    <xf numFmtId="0" fontId="6" fillId="6" borderId="4" xfId="0" applyFont="1" applyFill="1" applyBorder="1" applyAlignment="1">
      <alignment horizontal="left" vertical="center" wrapText="1"/>
    </xf>
    <xf numFmtId="0" fontId="6" fillId="6" borderId="1" xfId="0" quotePrefix="1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horizontal="center" vertical="center" wrapText="1"/>
    </xf>
    <xf numFmtId="49" fontId="6" fillId="0" borderId="1" xfId="0" applyNumberFormat="1" applyFont="1" applyFill="1" applyBorder="1" applyAlignment="1">
      <alignment horizontal="left" vertical="center" wrapText="1"/>
    </xf>
    <xf numFmtId="0" fontId="5" fillId="0" borderId="0" xfId="0" applyFont="1" applyFill="1" applyBorder="1" applyAlignment="1">
      <alignment vertical="center" wrapText="1"/>
    </xf>
    <xf numFmtId="0" fontId="5" fillId="0" borderId="0" xfId="0" applyFont="1" applyFill="1" applyBorder="1" applyAlignment="1">
      <alignment vertical="center" wrapText="1"/>
    </xf>
    <xf numFmtId="0" fontId="8" fillId="6" borderId="0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left" vertical="center" wrapText="1"/>
    </xf>
    <xf numFmtId="0" fontId="6" fillId="0" borderId="4" xfId="0" applyFont="1" applyFill="1" applyBorder="1" applyAlignment="1">
      <alignment horizontal="left" vertical="center" wrapText="1"/>
    </xf>
    <xf numFmtId="0" fontId="6" fillId="0" borderId="2" xfId="0" applyFont="1" applyFill="1" applyBorder="1" applyAlignment="1">
      <alignment horizontal="left" vertical="center" wrapText="1"/>
    </xf>
    <xf numFmtId="0" fontId="5" fillId="0" borderId="0" xfId="0" applyFont="1" applyFill="1" applyBorder="1" applyAlignment="1">
      <alignment vertical="center" wrapText="1"/>
    </xf>
    <xf numFmtId="0" fontId="6" fillId="6" borderId="3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left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vertical="center" wrapText="1"/>
    </xf>
    <xf numFmtId="0" fontId="6" fillId="6" borderId="14" xfId="0" applyFont="1" applyFill="1" applyBorder="1" applyAlignment="1">
      <alignment horizontal="left" vertical="top" wrapText="1"/>
    </xf>
    <xf numFmtId="0" fontId="8" fillId="6" borderId="14" xfId="0" applyFont="1" applyFill="1" applyBorder="1" applyAlignment="1">
      <alignment vertical="center" wrapText="1"/>
    </xf>
    <xf numFmtId="0" fontId="6" fillId="6" borderId="14" xfId="0" applyFont="1" applyFill="1" applyBorder="1" applyAlignment="1">
      <alignment vertical="center" wrapText="1"/>
    </xf>
    <xf numFmtId="0" fontId="8" fillId="6" borderId="4" xfId="0" applyFont="1" applyFill="1" applyBorder="1" applyAlignment="1">
      <alignment horizontal="center" vertical="center" wrapText="1"/>
    </xf>
    <xf numFmtId="0" fontId="8" fillId="6" borderId="4" xfId="0" applyFont="1" applyFill="1" applyBorder="1" applyAlignment="1">
      <alignment vertical="center"/>
    </xf>
    <xf numFmtId="0" fontId="5" fillId="0" borderId="14" xfId="0" applyFont="1" applyBorder="1" applyAlignment="1">
      <alignment vertical="center" wrapText="1"/>
    </xf>
    <xf numFmtId="0" fontId="5" fillId="0" borderId="14" xfId="0" applyNumberFormat="1" applyFont="1" applyFill="1" applyBorder="1" applyAlignment="1">
      <alignment horizontal="center" vertical="center" wrapText="1"/>
    </xf>
    <xf numFmtId="0" fontId="5" fillId="0" borderId="14" xfId="0" applyNumberFormat="1" applyFont="1" applyBorder="1" applyAlignment="1">
      <alignment horizontal="center" vertical="center" wrapText="1"/>
    </xf>
    <xf numFmtId="0" fontId="6" fillId="6" borderId="13" xfId="0" applyFont="1" applyFill="1" applyBorder="1" applyAlignment="1">
      <alignment horizontal="center" vertical="center" wrapText="1"/>
    </xf>
    <xf numFmtId="0" fontId="8" fillId="6" borderId="3" xfId="0" applyFont="1" applyFill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 wrapText="1"/>
    </xf>
    <xf numFmtId="0" fontId="8" fillId="6" borderId="18" xfId="0" applyFont="1" applyFill="1" applyBorder="1" applyAlignment="1">
      <alignment horizontal="center" vertical="center" wrapText="1"/>
    </xf>
    <xf numFmtId="0" fontId="8" fillId="6" borderId="2" xfId="0" applyFont="1" applyFill="1" applyBorder="1" applyAlignment="1">
      <alignment vertical="center"/>
    </xf>
    <xf numFmtId="0" fontId="5" fillId="0" borderId="18" xfId="0" applyFont="1" applyBorder="1" applyAlignment="1">
      <alignment horizontal="center" vertical="center" wrapText="1"/>
    </xf>
    <xf numFmtId="0" fontId="5" fillId="0" borderId="16" xfId="0" applyFont="1" applyBorder="1" applyAlignment="1">
      <alignment horizontal="center" vertical="center" wrapText="1"/>
    </xf>
    <xf numFmtId="0" fontId="8" fillId="6" borderId="4" xfId="0" applyFont="1" applyFill="1" applyBorder="1" applyAlignment="1">
      <alignment vertical="center" wrapText="1"/>
    </xf>
    <xf numFmtId="0" fontId="6" fillId="6" borderId="4" xfId="0" applyFont="1" applyFill="1" applyBorder="1" applyAlignment="1">
      <alignment vertical="center" wrapText="1"/>
    </xf>
    <xf numFmtId="0" fontId="8" fillId="6" borderId="2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vertical="center" wrapText="1"/>
    </xf>
    <xf numFmtId="0" fontId="6" fillId="0" borderId="1" xfId="0" applyFont="1" applyFill="1" applyBorder="1" applyAlignment="1">
      <alignment vertical="center" wrapText="1"/>
    </xf>
    <xf numFmtId="0" fontId="8" fillId="6" borderId="12" xfId="0" applyFont="1" applyFill="1" applyBorder="1" applyAlignment="1">
      <alignment horizontal="center" vertical="center" wrapText="1"/>
    </xf>
    <xf numFmtId="0" fontId="8" fillId="6" borderId="19" xfId="0" applyFont="1" applyFill="1" applyBorder="1" applyAlignment="1">
      <alignment horizontal="left" vertical="center" wrapText="1"/>
    </xf>
    <xf numFmtId="0" fontId="6" fillId="6" borderId="19" xfId="0" applyFont="1" applyFill="1" applyBorder="1" applyAlignment="1">
      <alignment vertical="center" wrapText="1"/>
    </xf>
    <xf numFmtId="0" fontId="10" fillId="6" borderId="19" xfId="0" applyFont="1" applyFill="1" applyBorder="1" applyAlignment="1">
      <alignment vertical="center" wrapText="1"/>
    </xf>
    <xf numFmtId="0" fontId="10" fillId="6" borderId="20" xfId="0" applyFont="1" applyFill="1" applyBorder="1" applyAlignment="1">
      <alignment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left" vertical="top" wrapText="1"/>
    </xf>
    <xf numFmtId="0" fontId="6" fillId="0" borderId="1" xfId="0" applyFont="1" applyFill="1" applyBorder="1" applyAlignment="1">
      <alignment horizontal="left" vertical="top" wrapText="1"/>
    </xf>
    <xf numFmtId="0" fontId="8" fillId="0" borderId="1" xfId="0" applyFont="1" applyFill="1" applyBorder="1" applyAlignment="1">
      <alignment horizontal="left" vertical="center" wrapText="1"/>
    </xf>
    <xf numFmtId="0" fontId="6" fillId="0" borderId="1" xfId="0" quotePrefix="1" applyFont="1" applyFill="1" applyBorder="1" applyAlignment="1">
      <alignment horizontal="left" vertical="center" wrapText="1"/>
    </xf>
    <xf numFmtId="0" fontId="0" fillId="0" borderId="13" xfId="0" applyFill="1" applyBorder="1"/>
    <xf numFmtId="0" fontId="0" fillId="0" borderId="0" xfId="0" applyFill="1" applyBorder="1"/>
    <xf numFmtId="0" fontId="0" fillId="0" borderId="0" xfId="0" quotePrefix="1" applyFill="1" applyBorder="1"/>
    <xf numFmtId="0" fontId="0" fillId="0" borderId="18" xfId="0" applyFill="1" applyBorder="1"/>
    <xf numFmtId="0" fontId="5" fillId="0" borderId="0" xfId="0" applyFont="1" applyFill="1" applyBorder="1" applyAlignment="1">
      <alignment vertical="center" wrapText="1"/>
    </xf>
    <xf numFmtId="0" fontId="6" fillId="0" borderId="13" xfId="0" applyFont="1" applyFill="1" applyBorder="1" applyAlignment="1">
      <alignment horizontal="center" vertical="center" wrapText="1"/>
    </xf>
    <xf numFmtId="0" fontId="6" fillId="6" borderId="3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1" fontId="6" fillId="0" borderId="3" xfId="0" applyNumberFormat="1" applyFont="1" applyFill="1" applyBorder="1" applyAlignment="1">
      <alignment horizontal="center" vertical="center" wrapText="1"/>
    </xf>
    <xf numFmtId="1" fontId="6" fillId="0" borderId="2" xfId="0" applyNumberFormat="1" applyFont="1" applyFill="1" applyBorder="1" applyAlignment="1">
      <alignment horizontal="center" vertical="center" wrapText="1"/>
    </xf>
    <xf numFmtId="164" fontId="6" fillId="0" borderId="3" xfId="0" applyNumberFormat="1" applyFont="1" applyFill="1" applyBorder="1" applyAlignment="1">
      <alignment horizontal="center" vertical="center" wrapText="1"/>
    </xf>
    <xf numFmtId="164" fontId="6" fillId="0" borderId="2" xfId="0" applyNumberFormat="1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8" fillId="6" borderId="1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vertical="center" wrapText="1"/>
    </xf>
    <xf numFmtId="0" fontId="6" fillId="0" borderId="13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6" fillId="0" borderId="18" xfId="0" applyFont="1" applyFill="1" applyBorder="1" applyAlignment="1">
      <alignment horizontal="center" vertical="center" wrapText="1"/>
    </xf>
    <xf numFmtId="0" fontId="6" fillId="6" borderId="3" xfId="0" applyFont="1" applyFill="1" applyBorder="1" applyAlignment="1">
      <alignment horizontal="center" vertical="center" wrapText="1"/>
    </xf>
    <xf numFmtId="0" fontId="6" fillId="6" borderId="4" xfId="0" applyFont="1" applyFill="1" applyBorder="1" applyAlignment="1">
      <alignment horizontal="center" vertical="center" wrapText="1"/>
    </xf>
    <xf numFmtId="0" fontId="6" fillId="6" borderId="2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left" vertical="center" wrapText="1"/>
    </xf>
    <xf numFmtId="0" fontId="6" fillId="0" borderId="4" xfId="0" applyFont="1" applyFill="1" applyBorder="1" applyAlignment="1">
      <alignment horizontal="left" vertical="center" wrapText="1"/>
    </xf>
    <xf numFmtId="0" fontId="6" fillId="0" borderId="2" xfId="0" applyFont="1" applyFill="1" applyBorder="1" applyAlignment="1">
      <alignment horizontal="left" vertical="center" wrapText="1"/>
    </xf>
    <xf numFmtId="0" fontId="1" fillId="0" borderId="3" xfId="0" applyFont="1" applyFill="1" applyBorder="1" applyAlignment="1">
      <alignment horizontal="center" vertical="top"/>
    </xf>
    <xf numFmtId="0" fontId="1" fillId="0" borderId="4" xfId="0" applyFont="1" applyFill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1" fillId="0" borderId="3" xfId="0" applyFont="1" applyFill="1" applyBorder="1" applyAlignment="1">
      <alignment horizontal="left" vertical="top"/>
    </xf>
    <xf numFmtId="0" fontId="1" fillId="0" borderId="2" xfId="0" applyFont="1" applyFill="1" applyBorder="1" applyAlignment="1">
      <alignment horizontal="left" vertical="top"/>
    </xf>
    <xf numFmtId="0" fontId="3" fillId="0" borderId="1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164" fontId="1" fillId="0" borderId="3" xfId="0" applyNumberFormat="1" applyFont="1" applyFill="1" applyBorder="1" applyAlignment="1">
      <alignment horizontal="center" vertical="top"/>
    </xf>
    <xf numFmtId="164" fontId="1" fillId="0" borderId="4" xfId="0" applyNumberFormat="1" applyFont="1" applyFill="1" applyBorder="1" applyAlignment="1">
      <alignment horizontal="center" vertical="top"/>
    </xf>
    <xf numFmtId="164" fontId="1" fillId="0" borderId="2" xfId="0" applyNumberFormat="1" applyFont="1" applyFill="1" applyBorder="1" applyAlignment="1">
      <alignment horizontal="center" vertical="top"/>
    </xf>
    <xf numFmtId="0" fontId="6" fillId="0" borderId="14" xfId="0" applyFont="1" applyFill="1" applyBorder="1" applyAlignment="1">
      <alignment horizontal="left" vertical="center" wrapText="1"/>
    </xf>
    <xf numFmtId="0" fontId="8" fillId="0" borderId="14" xfId="0" applyFont="1" applyFill="1" applyBorder="1" applyAlignment="1">
      <alignment horizontal="left" vertical="center" wrapText="1"/>
    </xf>
    <xf numFmtId="0" fontId="6" fillId="0" borderId="14" xfId="0" quotePrefix="1" applyFont="1" applyFill="1" applyBorder="1" applyAlignment="1">
      <alignment horizontal="left"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8" fillId="0" borderId="18" xfId="0" applyFont="1" applyFill="1" applyBorder="1" applyAlignment="1">
      <alignment horizontal="center" vertical="center" wrapText="1"/>
    </xf>
    <xf numFmtId="49" fontId="6" fillId="0" borderId="4" xfId="0" applyNumberFormat="1" applyFont="1" applyFill="1" applyBorder="1" applyAlignment="1">
      <alignment horizontal="left" vertical="center" wrapText="1"/>
    </xf>
    <xf numFmtId="0" fontId="8" fillId="6" borderId="4" xfId="0" applyFont="1" applyFill="1" applyBorder="1" applyAlignment="1">
      <alignment horizontal="left" vertical="center" wrapText="1"/>
    </xf>
    <xf numFmtId="0" fontId="6" fillId="6" borderId="4" xfId="0" quotePrefix="1" applyFont="1" applyFill="1" applyBorder="1" applyAlignment="1">
      <alignment horizontal="left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colors>
    <mruColors>
      <color rgb="FFFFCCCC"/>
      <color rgb="FFFFFF99"/>
      <color rgb="FFCCFFFF"/>
      <color rgb="FF808080"/>
      <color rgb="FFB2B2B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pageSetUpPr fitToPage="1"/>
  </sheetPr>
  <dimension ref="A1:L86"/>
  <sheetViews>
    <sheetView tabSelected="1" view="pageBreakPreview" zoomScale="110" zoomScaleNormal="110" zoomScaleSheetLayoutView="110" zoomScalePageLayoutView="130" workbookViewId="0">
      <selection activeCell="K67" sqref="K67"/>
    </sheetView>
  </sheetViews>
  <sheetFormatPr defaultColWidth="9.140625" defaultRowHeight="12" x14ac:dyDescent="0.25"/>
  <cols>
    <col min="1" max="1" width="4.5703125" style="22" customWidth="1"/>
    <col min="2" max="2" width="29.42578125" style="20" customWidth="1"/>
    <col min="3" max="3" width="26.85546875" style="20" customWidth="1"/>
    <col min="4" max="4" width="12" style="23" bestFit="1" customWidth="1"/>
    <col min="5" max="5" width="10.28515625" style="21" bestFit="1" customWidth="1"/>
    <col min="6" max="6" width="9.7109375" style="20" customWidth="1"/>
    <col min="7" max="7" width="11.85546875" style="20" customWidth="1"/>
    <col min="8" max="8" width="10.85546875" style="20" customWidth="1"/>
    <col min="9" max="9" width="8.42578125" style="22" customWidth="1"/>
    <col min="10" max="10" width="9.140625" style="20"/>
    <col min="11" max="11" width="25.42578125" style="20" customWidth="1"/>
    <col min="12" max="12" width="15" style="20" customWidth="1"/>
    <col min="13" max="13" width="9.140625" style="20"/>
    <col min="14" max="14" width="9.140625" style="20" customWidth="1"/>
    <col min="15" max="16384" width="9.140625" style="20"/>
  </cols>
  <sheetData>
    <row r="1" spans="1:12" s="24" customFormat="1" ht="12" customHeight="1" x14ac:dyDescent="0.25">
      <c r="A1" s="87">
        <v>3</v>
      </c>
      <c r="B1" s="88" t="s">
        <v>4</v>
      </c>
      <c r="C1" s="89"/>
      <c r="D1" s="90"/>
      <c r="E1" s="90"/>
      <c r="F1" s="89"/>
      <c r="G1" s="90"/>
      <c r="H1" s="90"/>
      <c r="I1" s="91"/>
      <c r="J1" s="25"/>
      <c r="K1" s="26"/>
      <c r="L1" s="19"/>
    </row>
    <row r="2" spans="1:12" s="24" customFormat="1" ht="12" customHeight="1" x14ac:dyDescent="0.25">
      <c r="A2" s="58" t="s">
        <v>3</v>
      </c>
      <c r="B2" s="37" t="s">
        <v>50</v>
      </c>
      <c r="C2" s="43" t="s">
        <v>1</v>
      </c>
      <c r="D2" s="43" t="s">
        <v>9</v>
      </c>
      <c r="E2" s="58" t="s">
        <v>8</v>
      </c>
      <c r="F2" s="119" t="s">
        <v>10</v>
      </c>
      <c r="G2" s="120"/>
      <c r="H2" s="120"/>
      <c r="I2" s="121"/>
      <c r="J2" s="30"/>
      <c r="K2" s="114"/>
      <c r="L2" s="114"/>
    </row>
    <row r="3" spans="1:12" s="24" customFormat="1" ht="12" customHeight="1" x14ac:dyDescent="0.25">
      <c r="A3" s="48">
        <v>1</v>
      </c>
      <c r="B3" s="95" t="s">
        <v>80</v>
      </c>
      <c r="C3" s="85"/>
      <c r="D3" s="85"/>
      <c r="E3" s="85">
        <v>127</v>
      </c>
      <c r="F3" s="111" t="s">
        <v>77</v>
      </c>
      <c r="G3" s="111"/>
      <c r="H3" s="111"/>
      <c r="I3" s="111"/>
      <c r="J3" s="31"/>
      <c r="K3" s="115"/>
      <c r="L3" s="115"/>
    </row>
    <row r="4" spans="1:12" s="56" customFormat="1" ht="12" customHeight="1" x14ac:dyDescent="0.25">
      <c r="A4" s="48"/>
      <c r="B4" s="49" t="s">
        <v>57</v>
      </c>
      <c r="C4" s="86"/>
      <c r="D4" s="86"/>
      <c r="E4" s="60">
        <f>E3*4</f>
        <v>508</v>
      </c>
      <c r="F4" s="111"/>
      <c r="G4" s="111"/>
      <c r="H4" s="111"/>
      <c r="I4" s="111"/>
      <c r="J4" s="59"/>
      <c r="K4" s="93"/>
      <c r="L4" s="93"/>
    </row>
    <row r="5" spans="1:12" s="56" customFormat="1" ht="12" customHeight="1" x14ac:dyDescent="0.25">
      <c r="A5" s="48"/>
      <c r="B5" s="96" t="s">
        <v>81</v>
      </c>
      <c r="C5" s="86"/>
      <c r="D5" s="86"/>
      <c r="E5" s="60">
        <f>E3*2</f>
        <v>254</v>
      </c>
      <c r="F5" s="111"/>
      <c r="G5" s="111"/>
      <c r="H5" s="111"/>
      <c r="I5" s="111"/>
      <c r="J5" s="59"/>
      <c r="K5" s="93"/>
      <c r="L5" s="93"/>
    </row>
    <row r="6" spans="1:12" s="56" customFormat="1" ht="12" customHeight="1" x14ac:dyDescent="0.25">
      <c r="A6" s="48"/>
      <c r="B6" s="60" t="s">
        <v>61</v>
      </c>
      <c r="C6" s="86"/>
      <c r="D6" s="86"/>
      <c r="E6" s="60">
        <f>E3*4</f>
        <v>508</v>
      </c>
      <c r="F6" s="111"/>
      <c r="G6" s="111"/>
      <c r="H6" s="111"/>
      <c r="I6" s="111"/>
      <c r="J6" s="59"/>
      <c r="K6" s="93"/>
      <c r="L6" s="93"/>
    </row>
    <row r="7" spans="1:12" s="56" customFormat="1" ht="12" customHeight="1" x14ac:dyDescent="0.25">
      <c r="A7" s="48"/>
      <c r="B7" s="60" t="s">
        <v>60</v>
      </c>
      <c r="C7" s="86"/>
      <c r="D7" s="86"/>
      <c r="E7" s="60">
        <f>E3*2</f>
        <v>254</v>
      </c>
      <c r="F7" s="111"/>
      <c r="G7" s="111"/>
      <c r="H7" s="111"/>
      <c r="I7" s="111"/>
      <c r="J7" s="59"/>
      <c r="K7" s="93"/>
      <c r="L7" s="93"/>
    </row>
    <row r="8" spans="1:12" s="56" customFormat="1" ht="12" customHeight="1" x14ac:dyDescent="0.25">
      <c r="A8" s="48"/>
      <c r="B8" s="60" t="s">
        <v>75</v>
      </c>
      <c r="C8" s="86"/>
      <c r="D8" s="86"/>
      <c r="E8" s="60">
        <f>E3*2</f>
        <v>254</v>
      </c>
      <c r="F8" s="111"/>
      <c r="G8" s="111"/>
      <c r="H8" s="111"/>
      <c r="I8" s="111"/>
      <c r="J8" s="59"/>
    </row>
    <row r="9" spans="1:12" s="65" customFormat="1" ht="12" customHeight="1" x14ac:dyDescent="0.25">
      <c r="A9" s="48"/>
      <c r="B9" s="60" t="s">
        <v>52</v>
      </c>
      <c r="C9" s="85"/>
      <c r="D9" s="86" t="s">
        <v>82</v>
      </c>
      <c r="E9" s="60">
        <f>E3</f>
        <v>127</v>
      </c>
      <c r="F9" s="111"/>
      <c r="G9" s="111"/>
      <c r="H9" s="111"/>
      <c r="I9" s="111"/>
      <c r="J9" s="64"/>
    </row>
    <row r="10" spans="1:12" s="50" customFormat="1" ht="12" customHeight="1" x14ac:dyDescent="0.25">
      <c r="A10" s="48"/>
      <c r="B10" s="60" t="s">
        <v>52</v>
      </c>
      <c r="C10" s="85"/>
      <c r="D10" s="86" t="s">
        <v>83</v>
      </c>
      <c r="E10" s="60">
        <f>E3*2</f>
        <v>254</v>
      </c>
      <c r="F10" s="111"/>
      <c r="G10" s="111"/>
      <c r="H10" s="111"/>
      <c r="I10" s="111"/>
      <c r="J10" s="40"/>
    </row>
    <row r="11" spans="1:12" s="39" customFormat="1" x14ac:dyDescent="0.25">
      <c r="A11" s="116"/>
      <c r="B11" s="117"/>
      <c r="C11" s="117"/>
      <c r="D11" s="117"/>
      <c r="E11" s="117"/>
      <c r="F11" s="117"/>
      <c r="G11" s="117"/>
      <c r="H11" s="117"/>
      <c r="I11" s="118"/>
      <c r="J11" s="40"/>
    </row>
    <row r="12" spans="1:12" s="38" customFormat="1" ht="15" customHeight="1" x14ac:dyDescent="0.25">
      <c r="A12" s="48">
        <v>2</v>
      </c>
      <c r="B12" s="95" t="s">
        <v>84</v>
      </c>
      <c r="C12" s="85"/>
      <c r="D12" s="85"/>
      <c r="E12" s="85">
        <v>72</v>
      </c>
      <c r="F12" s="111" t="s">
        <v>77</v>
      </c>
      <c r="G12" s="111"/>
      <c r="H12" s="111"/>
      <c r="I12" s="111"/>
      <c r="J12" s="36"/>
    </row>
    <row r="13" spans="1:12" s="56" customFormat="1" ht="15" customHeight="1" x14ac:dyDescent="0.25">
      <c r="A13" s="48"/>
      <c r="B13" s="49" t="s">
        <v>57</v>
      </c>
      <c r="C13" s="86"/>
      <c r="D13" s="86"/>
      <c r="E13" s="60">
        <f>E12*2</f>
        <v>144</v>
      </c>
      <c r="F13" s="111"/>
      <c r="G13" s="111"/>
      <c r="H13" s="111"/>
      <c r="I13" s="111"/>
      <c r="J13" s="59"/>
    </row>
    <row r="14" spans="1:12" s="56" customFormat="1" ht="15" customHeight="1" x14ac:dyDescent="0.25">
      <c r="A14" s="48"/>
      <c r="B14" s="96" t="s">
        <v>81</v>
      </c>
      <c r="C14" s="86"/>
      <c r="D14" s="86"/>
      <c r="E14" s="60">
        <f>E12*1</f>
        <v>72</v>
      </c>
      <c r="F14" s="111"/>
      <c r="G14" s="111"/>
      <c r="H14" s="111"/>
      <c r="I14" s="111"/>
      <c r="J14" s="59"/>
    </row>
    <row r="15" spans="1:12" s="56" customFormat="1" ht="15" customHeight="1" x14ac:dyDescent="0.25">
      <c r="A15" s="48"/>
      <c r="B15" s="60" t="s">
        <v>61</v>
      </c>
      <c r="C15" s="86"/>
      <c r="D15" s="86"/>
      <c r="E15" s="60">
        <f>E14*2</f>
        <v>144</v>
      </c>
      <c r="F15" s="111"/>
      <c r="G15" s="111"/>
      <c r="H15" s="111"/>
      <c r="I15" s="111"/>
      <c r="J15" s="59"/>
    </row>
    <row r="16" spans="1:12" s="56" customFormat="1" ht="15" customHeight="1" x14ac:dyDescent="0.25">
      <c r="A16" s="48"/>
      <c r="B16" s="60" t="s">
        <v>60</v>
      </c>
      <c r="C16" s="86"/>
      <c r="D16" s="86"/>
      <c r="E16" s="60">
        <f>E14</f>
        <v>72</v>
      </c>
      <c r="F16" s="111"/>
      <c r="G16" s="111"/>
      <c r="H16" s="111"/>
      <c r="I16" s="111"/>
      <c r="J16" s="59"/>
    </row>
    <row r="17" spans="1:10" s="56" customFormat="1" ht="15" customHeight="1" x14ac:dyDescent="0.25">
      <c r="A17" s="48"/>
      <c r="B17" s="60" t="s">
        <v>75</v>
      </c>
      <c r="C17" s="86"/>
      <c r="D17" s="86"/>
      <c r="E17" s="60">
        <f>E14</f>
        <v>72</v>
      </c>
      <c r="F17" s="111"/>
      <c r="G17" s="111"/>
      <c r="H17" s="111"/>
      <c r="I17" s="111"/>
      <c r="J17" s="59"/>
    </row>
    <row r="18" spans="1:10" s="65" customFormat="1" ht="15" customHeight="1" x14ac:dyDescent="0.25">
      <c r="A18" s="48"/>
      <c r="B18" s="60" t="s">
        <v>52</v>
      </c>
      <c r="C18" s="97"/>
      <c r="D18" s="98" t="s">
        <v>82</v>
      </c>
      <c r="E18" s="60">
        <f>E12</f>
        <v>72</v>
      </c>
      <c r="F18" s="111"/>
      <c r="G18" s="111"/>
      <c r="H18" s="111"/>
      <c r="I18" s="111"/>
      <c r="J18" s="64"/>
    </row>
    <row r="19" spans="1:10" s="39" customFormat="1" ht="15.75" customHeight="1" x14ac:dyDescent="0.25">
      <c r="A19" s="48"/>
      <c r="B19" s="60" t="s">
        <v>52</v>
      </c>
      <c r="C19" s="97"/>
      <c r="D19" s="98" t="s">
        <v>85</v>
      </c>
      <c r="E19" s="60">
        <f>E12*2</f>
        <v>144</v>
      </c>
      <c r="F19" s="111"/>
      <c r="G19" s="111"/>
      <c r="H19" s="111"/>
      <c r="I19" s="111"/>
      <c r="J19" s="40"/>
    </row>
    <row r="20" spans="1:10" s="56" customFormat="1" ht="15.75" customHeight="1" x14ac:dyDescent="0.25">
      <c r="A20" s="99"/>
      <c r="B20" s="100"/>
      <c r="C20" s="100"/>
      <c r="D20" s="101"/>
      <c r="E20" s="100"/>
      <c r="F20" s="100"/>
      <c r="G20" s="100"/>
      <c r="H20" s="100"/>
      <c r="I20" s="102"/>
      <c r="J20" s="59"/>
    </row>
    <row r="21" spans="1:10" s="38" customFormat="1" ht="15" customHeight="1" x14ac:dyDescent="0.25">
      <c r="A21" s="48">
        <v>3</v>
      </c>
      <c r="B21" s="95" t="s">
        <v>86</v>
      </c>
      <c r="C21" s="85"/>
      <c r="D21" s="85"/>
      <c r="E21" s="85">
        <v>12</v>
      </c>
      <c r="F21" s="111" t="s">
        <v>77</v>
      </c>
      <c r="G21" s="111"/>
      <c r="H21" s="111"/>
      <c r="I21" s="111"/>
      <c r="J21" s="36"/>
    </row>
    <row r="22" spans="1:10" s="56" customFormat="1" ht="15" customHeight="1" x14ac:dyDescent="0.25">
      <c r="A22" s="48"/>
      <c r="B22" s="49" t="s">
        <v>57</v>
      </c>
      <c r="C22" s="86"/>
      <c r="D22" s="86"/>
      <c r="E22" s="60">
        <f>E21*2</f>
        <v>24</v>
      </c>
      <c r="F22" s="111"/>
      <c r="G22" s="111"/>
      <c r="H22" s="111"/>
      <c r="I22" s="111"/>
      <c r="J22" s="59"/>
    </row>
    <row r="23" spans="1:10" s="56" customFormat="1" ht="15" customHeight="1" x14ac:dyDescent="0.25">
      <c r="A23" s="48"/>
      <c r="B23" s="96" t="s">
        <v>81</v>
      </c>
      <c r="C23" s="86"/>
      <c r="D23" s="86"/>
      <c r="E23" s="60">
        <f>E21*1</f>
        <v>12</v>
      </c>
      <c r="F23" s="111"/>
      <c r="G23" s="111"/>
      <c r="H23" s="111"/>
      <c r="I23" s="111"/>
      <c r="J23" s="59"/>
    </row>
    <row r="24" spans="1:10" s="56" customFormat="1" ht="15" customHeight="1" x14ac:dyDescent="0.25">
      <c r="A24" s="48"/>
      <c r="B24" s="60" t="s">
        <v>61</v>
      </c>
      <c r="C24" s="86"/>
      <c r="D24" s="86"/>
      <c r="E24" s="60">
        <f>E23*2</f>
        <v>24</v>
      </c>
      <c r="F24" s="111"/>
      <c r="G24" s="111"/>
      <c r="H24" s="111"/>
      <c r="I24" s="111"/>
      <c r="J24" s="59"/>
    </row>
    <row r="25" spans="1:10" s="56" customFormat="1" ht="15" customHeight="1" x14ac:dyDescent="0.25">
      <c r="A25" s="48"/>
      <c r="B25" s="60" t="s">
        <v>60</v>
      </c>
      <c r="C25" s="86"/>
      <c r="D25" s="86"/>
      <c r="E25" s="60">
        <f>E23</f>
        <v>12</v>
      </c>
      <c r="F25" s="111"/>
      <c r="G25" s="111"/>
      <c r="H25" s="111"/>
      <c r="I25" s="111"/>
      <c r="J25" s="59"/>
    </row>
    <row r="26" spans="1:10" s="56" customFormat="1" ht="15" customHeight="1" x14ac:dyDescent="0.25">
      <c r="A26" s="48"/>
      <c r="B26" s="60" t="s">
        <v>75</v>
      </c>
      <c r="C26" s="86"/>
      <c r="D26" s="86"/>
      <c r="E26" s="60">
        <f>E23</f>
        <v>12</v>
      </c>
      <c r="F26" s="111"/>
      <c r="G26" s="111"/>
      <c r="H26" s="111"/>
      <c r="I26" s="111"/>
      <c r="J26" s="59"/>
    </row>
    <row r="27" spans="1:10" s="65" customFormat="1" ht="15" customHeight="1" x14ac:dyDescent="0.25">
      <c r="A27" s="48"/>
      <c r="B27" s="60" t="s">
        <v>52</v>
      </c>
      <c r="C27" s="97"/>
      <c r="D27" s="98" t="s">
        <v>82</v>
      </c>
      <c r="E27" s="60">
        <f>E21</f>
        <v>12</v>
      </c>
      <c r="F27" s="111"/>
      <c r="G27" s="111"/>
      <c r="H27" s="111"/>
      <c r="I27" s="111"/>
      <c r="J27" s="64"/>
    </row>
    <row r="28" spans="1:10" s="39" customFormat="1" ht="15" customHeight="1" x14ac:dyDescent="0.25">
      <c r="A28" s="48"/>
      <c r="B28" s="60" t="s">
        <v>52</v>
      </c>
      <c r="C28" s="97"/>
      <c r="D28" s="98" t="s">
        <v>87</v>
      </c>
      <c r="E28" s="60">
        <f>E21*2</f>
        <v>24</v>
      </c>
      <c r="F28" s="111"/>
      <c r="G28" s="111"/>
      <c r="H28" s="111"/>
      <c r="I28" s="111"/>
      <c r="J28" s="40"/>
    </row>
    <row r="29" spans="1:10" s="103" customFormat="1" ht="15" customHeight="1" x14ac:dyDescent="0.25">
      <c r="A29" s="104"/>
      <c r="B29" s="136"/>
      <c r="C29" s="137"/>
      <c r="D29" s="138"/>
      <c r="E29" s="136"/>
      <c r="F29" s="139"/>
      <c r="G29" s="139"/>
      <c r="H29" s="139"/>
      <c r="I29" s="140"/>
      <c r="J29" s="64"/>
    </row>
    <row r="30" spans="1:10" s="103" customFormat="1" ht="15" customHeight="1" x14ac:dyDescent="0.25">
      <c r="A30" s="48">
        <v>4</v>
      </c>
      <c r="B30" s="95" t="s">
        <v>88</v>
      </c>
      <c r="C30" s="85"/>
      <c r="D30" s="85"/>
      <c r="E30" s="85">
        <v>1</v>
      </c>
      <c r="F30" s="111" t="s">
        <v>77</v>
      </c>
      <c r="G30" s="111"/>
      <c r="H30" s="111"/>
      <c r="I30" s="111"/>
      <c r="J30" s="64"/>
    </row>
    <row r="31" spans="1:10" s="103" customFormat="1" ht="15" customHeight="1" x14ac:dyDescent="0.25">
      <c r="A31" s="48"/>
      <c r="B31" s="49" t="s">
        <v>57</v>
      </c>
      <c r="C31" s="86"/>
      <c r="D31" s="86"/>
      <c r="E31" s="60">
        <f>E30*3</f>
        <v>3</v>
      </c>
      <c r="F31" s="111"/>
      <c r="G31" s="111"/>
      <c r="H31" s="111"/>
      <c r="I31" s="111"/>
      <c r="J31" s="64"/>
    </row>
    <row r="32" spans="1:10" s="103" customFormat="1" ht="15" customHeight="1" x14ac:dyDescent="0.25">
      <c r="A32" s="48"/>
      <c r="B32" s="96" t="s">
        <v>81</v>
      </c>
      <c r="C32" s="86"/>
      <c r="D32" s="86"/>
      <c r="E32" s="60">
        <f>E30*1</f>
        <v>1</v>
      </c>
      <c r="F32" s="111"/>
      <c r="G32" s="111"/>
      <c r="H32" s="111"/>
      <c r="I32" s="111"/>
      <c r="J32" s="64"/>
    </row>
    <row r="33" spans="1:10" s="103" customFormat="1" ht="15" customHeight="1" x14ac:dyDescent="0.25">
      <c r="A33" s="48"/>
      <c r="B33" s="60" t="s">
        <v>61</v>
      </c>
      <c r="C33" s="86"/>
      <c r="D33" s="86"/>
      <c r="E33" s="60">
        <f>E32*2</f>
        <v>2</v>
      </c>
      <c r="F33" s="111"/>
      <c r="G33" s="111"/>
      <c r="H33" s="111"/>
      <c r="I33" s="111"/>
      <c r="J33" s="64"/>
    </row>
    <row r="34" spans="1:10" s="103" customFormat="1" ht="15" customHeight="1" x14ac:dyDescent="0.25">
      <c r="A34" s="48"/>
      <c r="B34" s="60" t="s">
        <v>60</v>
      </c>
      <c r="C34" s="86"/>
      <c r="D34" s="86"/>
      <c r="E34" s="60">
        <f>E32</f>
        <v>1</v>
      </c>
      <c r="F34" s="111"/>
      <c r="G34" s="111"/>
      <c r="H34" s="111"/>
      <c r="I34" s="111"/>
      <c r="J34" s="64"/>
    </row>
    <row r="35" spans="1:10" s="103" customFormat="1" ht="15" customHeight="1" x14ac:dyDescent="0.25">
      <c r="A35" s="48"/>
      <c r="B35" s="60" t="s">
        <v>75</v>
      </c>
      <c r="C35" s="86"/>
      <c r="D35" s="86"/>
      <c r="E35" s="60">
        <f>E32</f>
        <v>1</v>
      </c>
      <c r="F35" s="111"/>
      <c r="G35" s="111"/>
      <c r="H35" s="111"/>
      <c r="I35" s="111"/>
      <c r="J35" s="64"/>
    </row>
    <row r="36" spans="1:10" s="103" customFormat="1" ht="15" customHeight="1" x14ac:dyDescent="0.25">
      <c r="A36" s="48"/>
      <c r="B36" s="60" t="s">
        <v>52</v>
      </c>
      <c r="C36" s="97"/>
      <c r="D36" s="98" t="s">
        <v>89</v>
      </c>
      <c r="E36" s="60">
        <f>E30</f>
        <v>1</v>
      </c>
      <c r="F36" s="111"/>
      <c r="G36" s="111"/>
      <c r="H36" s="111"/>
      <c r="I36" s="111"/>
      <c r="J36" s="64"/>
    </row>
    <row r="37" spans="1:10" s="103" customFormat="1" ht="15" customHeight="1" x14ac:dyDescent="0.25">
      <c r="A37" s="48"/>
      <c r="B37" s="60" t="s">
        <v>52</v>
      </c>
      <c r="C37" s="97"/>
      <c r="D37" s="98" t="s">
        <v>87</v>
      </c>
      <c r="E37" s="60">
        <f>E30*2</f>
        <v>2</v>
      </c>
      <c r="F37" s="111"/>
      <c r="G37" s="111"/>
      <c r="H37" s="111"/>
      <c r="I37" s="111"/>
      <c r="J37" s="64"/>
    </row>
    <row r="38" spans="1:10" s="56" customFormat="1" ht="15" customHeight="1" x14ac:dyDescent="0.25">
      <c r="A38" s="74"/>
      <c r="B38" s="66"/>
      <c r="C38" s="67"/>
      <c r="D38" s="67"/>
      <c r="E38" s="68"/>
      <c r="F38" s="52"/>
      <c r="G38" s="52"/>
      <c r="H38" s="52"/>
      <c r="I38" s="78"/>
      <c r="J38" s="59"/>
    </row>
    <row r="39" spans="1:10" s="56" customFormat="1" ht="15" customHeight="1" x14ac:dyDescent="0.25">
      <c r="A39" s="92">
        <v>5</v>
      </c>
      <c r="B39" s="33" t="s">
        <v>90</v>
      </c>
      <c r="C39" s="44"/>
      <c r="D39" s="44"/>
      <c r="E39" s="44">
        <v>20</v>
      </c>
      <c r="F39" s="113" t="s">
        <v>77</v>
      </c>
      <c r="G39" s="113"/>
      <c r="H39" s="113"/>
      <c r="I39" s="113"/>
      <c r="J39" s="59"/>
    </row>
    <row r="40" spans="1:10" s="56" customFormat="1" ht="15" customHeight="1" x14ac:dyDescent="0.25">
      <c r="A40" s="92"/>
      <c r="B40" s="45" t="s">
        <v>91</v>
      </c>
      <c r="C40" s="44"/>
      <c r="D40" s="44"/>
      <c r="E40" s="43">
        <f>E39</f>
        <v>20</v>
      </c>
      <c r="F40" s="113"/>
      <c r="G40" s="113"/>
      <c r="H40" s="113"/>
      <c r="I40" s="113"/>
      <c r="J40" s="59"/>
    </row>
    <row r="41" spans="1:10" s="56" customFormat="1" ht="15" customHeight="1" x14ac:dyDescent="0.25">
      <c r="A41" s="92"/>
      <c r="B41" s="41" t="s">
        <v>79</v>
      </c>
      <c r="C41" s="42" t="s">
        <v>51</v>
      </c>
      <c r="D41" s="47"/>
      <c r="E41" s="41">
        <f>E39*4</f>
        <v>80</v>
      </c>
      <c r="F41" s="113"/>
      <c r="G41" s="113"/>
      <c r="H41" s="113"/>
      <c r="I41" s="113"/>
      <c r="J41" s="59"/>
    </row>
    <row r="42" spans="1:10" s="56" customFormat="1" ht="15" customHeight="1" x14ac:dyDescent="0.25">
      <c r="A42" s="92"/>
      <c r="B42" s="41" t="s">
        <v>92</v>
      </c>
      <c r="C42" s="42" t="s">
        <v>97</v>
      </c>
      <c r="D42" s="47">
        <v>200</v>
      </c>
      <c r="E42" s="41">
        <f>E39</f>
        <v>20</v>
      </c>
      <c r="F42" s="113"/>
      <c r="G42" s="113"/>
      <c r="H42" s="113"/>
      <c r="I42" s="113"/>
      <c r="J42" s="59"/>
    </row>
    <row r="43" spans="1:10" s="103" customFormat="1" ht="15" customHeight="1" x14ac:dyDescent="0.25">
      <c r="A43" s="106"/>
      <c r="B43" s="41" t="s">
        <v>52</v>
      </c>
      <c r="C43" s="42"/>
      <c r="D43" s="47" t="s">
        <v>94</v>
      </c>
      <c r="E43" s="41">
        <f>E39</f>
        <v>20</v>
      </c>
      <c r="F43" s="113"/>
      <c r="G43" s="113"/>
      <c r="H43" s="113"/>
      <c r="I43" s="113"/>
      <c r="J43" s="64"/>
    </row>
    <row r="44" spans="1:10" s="93" customFormat="1" ht="15" customHeight="1" x14ac:dyDescent="0.25">
      <c r="A44" s="94"/>
      <c r="B44" s="41" t="s">
        <v>52</v>
      </c>
      <c r="C44" s="42"/>
      <c r="D44" s="47" t="s">
        <v>93</v>
      </c>
      <c r="E44" s="41">
        <f>E39</f>
        <v>20</v>
      </c>
      <c r="F44" s="113"/>
      <c r="G44" s="113"/>
      <c r="H44" s="113"/>
      <c r="I44" s="113"/>
      <c r="J44" s="64"/>
    </row>
    <row r="45" spans="1:10" s="93" customFormat="1" ht="24.75" customHeight="1" x14ac:dyDescent="0.25">
      <c r="A45" s="94"/>
      <c r="B45" s="49" t="s">
        <v>42</v>
      </c>
      <c r="C45" s="42"/>
      <c r="D45" s="47"/>
      <c r="E45" s="41">
        <f>E39*2</f>
        <v>40</v>
      </c>
      <c r="F45" s="113"/>
      <c r="G45" s="113"/>
      <c r="H45" s="113"/>
      <c r="I45" s="113"/>
      <c r="J45" s="64"/>
    </row>
    <row r="46" spans="1:10" s="103" customFormat="1" ht="15" customHeight="1" x14ac:dyDescent="0.25">
      <c r="A46" s="105"/>
      <c r="B46" s="141"/>
      <c r="C46" s="142"/>
      <c r="D46" s="143"/>
      <c r="E46" s="46"/>
      <c r="F46" s="69"/>
      <c r="G46" s="69"/>
      <c r="H46" s="69"/>
      <c r="I46" s="84"/>
      <c r="J46" s="64"/>
    </row>
    <row r="47" spans="1:10" s="103" customFormat="1" ht="15" customHeight="1" x14ac:dyDescent="0.25">
      <c r="A47" s="106">
        <v>6</v>
      </c>
      <c r="B47" s="33" t="s">
        <v>95</v>
      </c>
      <c r="C47" s="44"/>
      <c r="D47" s="44"/>
      <c r="E47" s="44">
        <v>38</v>
      </c>
      <c r="F47" s="113" t="s">
        <v>77</v>
      </c>
      <c r="G47" s="113"/>
      <c r="H47" s="113"/>
      <c r="I47" s="113"/>
      <c r="J47" s="64"/>
    </row>
    <row r="48" spans="1:10" s="103" customFormat="1" ht="15" customHeight="1" x14ac:dyDescent="0.25">
      <c r="A48" s="106"/>
      <c r="B48" s="45" t="s">
        <v>96</v>
      </c>
      <c r="C48" s="44"/>
      <c r="D48" s="44"/>
      <c r="E48" s="43">
        <f>E47</f>
        <v>38</v>
      </c>
      <c r="F48" s="113"/>
      <c r="G48" s="113"/>
      <c r="H48" s="113"/>
      <c r="I48" s="113"/>
      <c r="J48" s="64"/>
    </row>
    <row r="49" spans="1:10" s="103" customFormat="1" ht="15" customHeight="1" x14ac:dyDescent="0.25">
      <c r="A49" s="106"/>
      <c r="B49" s="41" t="s">
        <v>79</v>
      </c>
      <c r="C49" s="42" t="s">
        <v>51</v>
      </c>
      <c r="D49" s="47"/>
      <c r="E49" s="41">
        <f>E47*4</f>
        <v>152</v>
      </c>
      <c r="F49" s="113"/>
      <c r="G49" s="113"/>
      <c r="H49" s="113"/>
      <c r="I49" s="113"/>
      <c r="J49" s="64"/>
    </row>
    <row r="50" spans="1:10" s="103" customFormat="1" ht="15" customHeight="1" x14ac:dyDescent="0.25">
      <c r="A50" s="106"/>
      <c r="B50" s="41" t="s">
        <v>92</v>
      </c>
      <c r="C50" s="42" t="s">
        <v>97</v>
      </c>
      <c r="D50" s="47">
        <v>200</v>
      </c>
      <c r="E50" s="41">
        <f>E47</f>
        <v>38</v>
      </c>
      <c r="F50" s="113"/>
      <c r="G50" s="113"/>
      <c r="H50" s="113"/>
      <c r="I50" s="113"/>
      <c r="J50" s="64"/>
    </row>
    <row r="51" spans="1:10" s="103" customFormat="1" ht="15" customHeight="1" x14ac:dyDescent="0.25">
      <c r="A51" s="106"/>
      <c r="B51" s="41" t="s">
        <v>52</v>
      </c>
      <c r="C51" s="42"/>
      <c r="D51" s="47" t="s">
        <v>98</v>
      </c>
      <c r="E51" s="41">
        <f>E47</f>
        <v>38</v>
      </c>
      <c r="F51" s="113"/>
      <c r="G51" s="113"/>
      <c r="H51" s="113"/>
      <c r="I51" s="113"/>
      <c r="J51" s="64"/>
    </row>
    <row r="52" spans="1:10" s="103" customFormat="1" ht="15" customHeight="1" x14ac:dyDescent="0.25">
      <c r="A52" s="106"/>
      <c r="B52" s="41" t="s">
        <v>52</v>
      </c>
      <c r="C52" s="42"/>
      <c r="D52" s="47" t="s">
        <v>93</v>
      </c>
      <c r="E52" s="41">
        <f>E47</f>
        <v>38</v>
      </c>
      <c r="F52" s="113"/>
      <c r="G52" s="113"/>
      <c r="H52" s="113"/>
      <c r="I52" s="113"/>
      <c r="J52" s="64"/>
    </row>
    <row r="53" spans="1:10" s="103" customFormat="1" ht="26.25" customHeight="1" x14ac:dyDescent="0.25">
      <c r="A53" s="106"/>
      <c r="B53" s="49" t="s">
        <v>42</v>
      </c>
      <c r="C53" s="42"/>
      <c r="D53" s="47"/>
      <c r="E53" s="41">
        <f>E47*2</f>
        <v>76</v>
      </c>
      <c r="F53" s="113"/>
      <c r="G53" s="113"/>
      <c r="H53" s="113"/>
      <c r="I53" s="113"/>
      <c r="J53" s="64"/>
    </row>
    <row r="54" spans="1:10" s="56" customFormat="1" ht="15" customHeight="1" x14ac:dyDescent="0.25">
      <c r="A54" s="57"/>
      <c r="B54" s="46"/>
      <c r="C54" s="82"/>
      <c r="D54" s="83"/>
      <c r="E54" s="83"/>
      <c r="F54" s="69"/>
      <c r="G54" s="69"/>
      <c r="H54" s="69"/>
      <c r="I54" s="84"/>
      <c r="J54" s="59"/>
    </row>
    <row r="55" spans="1:10" s="103" customFormat="1" ht="15" customHeight="1" x14ac:dyDescent="0.25">
      <c r="A55" s="106">
        <v>7</v>
      </c>
      <c r="B55" s="33" t="s">
        <v>99</v>
      </c>
      <c r="C55" s="44"/>
      <c r="D55" s="44"/>
      <c r="E55" s="44">
        <v>34</v>
      </c>
      <c r="F55" s="113" t="s">
        <v>77</v>
      </c>
      <c r="G55" s="113"/>
      <c r="H55" s="113"/>
      <c r="I55" s="113"/>
      <c r="J55" s="64"/>
    </row>
    <row r="56" spans="1:10" s="103" customFormat="1" ht="15" customHeight="1" x14ac:dyDescent="0.25">
      <c r="A56" s="106"/>
      <c r="B56" s="45" t="s">
        <v>100</v>
      </c>
      <c r="C56" s="44"/>
      <c r="D56" s="44"/>
      <c r="E56" s="43">
        <f>E55</f>
        <v>34</v>
      </c>
      <c r="F56" s="113"/>
      <c r="G56" s="113"/>
      <c r="H56" s="113"/>
      <c r="I56" s="113"/>
      <c r="J56" s="64"/>
    </row>
    <row r="57" spans="1:10" s="103" customFormat="1" ht="15" customHeight="1" x14ac:dyDescent="0.25">
      <c r="A57" s="106"/>
      <c r="B57" s="41" t="s">
        <v>79</v>
      </c>
      <c r="C57" s="42" t="s">
        <v>51</v>
      </c>
      <c r="D57" s="47"/>
      <c r="E57" s="41">
        <f>E55*4</f>
        <v>136</v>
      </c>
      <c r="F57" s="113"/>
      <c r="G57" s="113"/>
      <c r="H57" s="113"/>
      <c r="I57" s="113"/>
      <c r="J57" s="64"/>
    </row>
    <row r="58" spans="1:10" s="103" customFormat="1" ht="15" customHeight="1" x14ac:dyDescent="0.25">
      <c r="A58" s="106"/>
      <c r="B58" s="41" t="s">
        <v>92</v>
      </c>
      <c r="C58" s="42" t="s">
        <v>97</v>
      </c>
      <c r="D58" s="47">
        <v>200</v>
      </c>
      <c r="E58" s="41">
        <f>E55</f>
        <v>34</v>
      </c>
      <c r="F58" s="113"/>
      <c r="G58" s="113"/>
      <c r="H58" s="113"/>
      <c r="I58" s="113"/>
      <c r="J58" s="64"/>
    </row>
    <row r="59" spans="1:10" s="103" customFormat="1" ht="15" customHeight="1" x14ac:dyDescent="0.25">
      <c r="A59" s="106"/>
      <c r="B59" s="41" t="s">
        <v>52</v>
      </c>
      <c r="C59" s="42"/>
      <c r="D59" s="47" t="s">
        <v>101</v>
      </c>
      <c r="E59" s="41">
        <f>E55</f>
        <v>34</v>
      </c>
      <c r="F59" s="113"/>
      <c r="G59" s="113"/>
      <c r="H59" s="113"/>
      <c r="I59" s="113"/>
      <c r="J59" s="64"/>
    </row>
    <row r="60" spans="1:10" s="103" customFormat="1" ht="15" customHeight="1" x14ac:dyDescent="0.25">
      <c r="A60" s="106"/>
      <c r="B60" s="41" t="s">
        <v>52</v>
      </c>
      <c r="C60" s="42"/>
      <c r="D60" s="47" t="s">
        <v>93</v>
      </c>
      <c r="E60" s="41">
        <f>E55</f>
        <v>34</v>
      </c>
      <c r="F60" s="113"/>
      <c r="G60" s="113"/>
      <c r="H60" s="113"/>
      <c r="I60" s="113"/>
      <c r="J60" s="64"/>
    </row>
    <row r="61" spans="1:10" s="103" customFormat="1" ht="15" customHeight="1" x14ac:dyDescent="0.25">
      <c r="A61" s="106"/>
      <c r="B61" s="49" t="s">
        <v>57</v>
      </c>
      <c r="C61" s="42"/>
      <c r="D61" s="47"/>
      <c r="E61" s="41">
        <f>E55*2</f>
        <v>68</v>
      </c>
      <c r="F61" s="113"/>
      <c r="G61" s="113"/>
      <c r="H61" s="113"/>
      <c r="I61" s="113"/>
      <c r="J61" s="64"/>
    </row>
    <row r="62" spans="1:10" s="103" customFormat="1" ht="15" customHeight="1" x14ac:dyDescent="0.25">
      <c r="A62" s="105"/>
      <c r="B62" s="46"/>
      <c r="C62" s="82"/>
      <c r="D62" s="83"/>
      <c r="E62" s="83"/>
      <c r="F62" s="69"/>
      <c r="G62" s="69"/>
      <c r="H62" s="69"/>
      <c r="I62" s="84"/>
      <c r="J62" s="64"/>
    </row>
    <row r="63" spans="1:10" s="103" customFormat="1" ht="15" customHeight="1" x14ac:dyDescent="0.25">
      <c r="A63" s="105"/>
      <c r="B63" s="46"/>
      <c r="C63" s="82"/>
      <c r="D63" s="83"/>
      <c r="E63" s="83"/>
      <c r="F63" s="69"/>
      <c r="G63" s="69"/>
      <c r="H63" s="69"/>
      <c r="I63" s="84"/>
      <c r="J63" s="64"/>
    </row>
    <row r="64" spans="1:10" s="56" customFormat="1" ht="15" customHeight="1" x14ac:dyDescent="0.25">
      <c r="A64" s="48">
        <v>8</v>
      </c>
      <c r="B64" s="95" t="s">
        <v>67</v>
      </c>
      <c r="C64" s="85"/>
      <c r="D64" s="85"/>
      <c r="E64" s="85">
        <v>81</v>
      </c>
      <c r="F64" s="111" t="s">
        <v>77</v>
      </c>
      <c r="G64" s="111"/>
      <c r="H64" s="111"/>
      <c r="I64" s="111"/>
      <c r="J64" s="59"/>
    </row>
    <row r="65" spans="1:11" s="56" customFormat="1" ht="15" customHeight="1" x14ac:dyDescent="0.25">
      <c r="A65" s="48"/>
      <c r="B65" s="49" t="s">
        <v>70</v>
      </c>
      <c r="C65" s="85"/>
      <c r="D65" s="85"/>
      <c r="E65" s="86">
        <f>E64*2</f>
        <v>162</v>
      </c>
      <c r="F65" s="111"/>
      <c r="G65" s="111"/>
      <c r="H65" s="111"/>
      <c r="I65" s="111"/>
      <c r="J65" s="59"/>
    </row>
    <row r="66" spans="1:11" s="56" customFormat="1" ht="15" customHeight="1" x14ac:dyDescent="0.25">
      <c r="A66" s="48"/>
      <c r="B66" s="96" t="s">
        <v>71</v>
      </c>
      <c r="C66" s="86"/>
      <c r="D66" s="86"/>
      <c r="E66" s="86">
        <f>E64*2</f>
        <v>162</v>
      </c>
      <c r="F66" s="111"/>
      <c r="G66" s="111"/>
      <c r="H66" s="111"/>
      <c r="I66" s="111"/>
      <c r="J66" s="59"/>
    </row>
    <row r="67" spans="1:11" s="56" customFormat="1" ht="15" customHeight="1" x14ac:dyDescent="0.25">
      <c r="A67" s="48"/>
      <c r="B67" s="96" t="s">
        <v>74</v>
      </c>
      <c r="C67" s="86" t="s">
        <v>59</v>
      </c>
      <c r="D67" s="86"/>
      <c r="E67" s="86">
        <f>E64</f>
        <v>81</v>
      </c>
      <c r="F67" s="111"/>
      <c r="G67" s="111"/>
      <c r="H67" s="111"/>
      <c r="I67" s="111"/>
      <c r="J67" s="59"/>
    </row>
    <row r="68" spans="1:11" s="56" customFormat="1" ht="15" customHeight="1" x14ac:dyDescent="0.25">
      <c r="A68" s="48"/>
      <c r="B68" s="96" t="s">
        <v>72</v>
      </c>
      <c r="C68" s="86"/>
      <c r="D68" s="86"/>
      <c r="E68" s="86">
        <f>E64</f>
        <v>81</v>
      </c>
      <c r="F68" s="111"/>
      <c r="G68" s="111"/>
      <c r="H68" s="111"/>
      <c r="I68" s="111"/>
      <c r="J68" s="59"/>
    </row>
    <row r="69" spans="1:11" s="56" customFormat="1" ht="15" customHeight="1" x14ac:dyDescent="0.25">
      <c r="A69" s="48"/>
      <c r="B69" s="96" t="s">
        <v>60</v>
      </c>
      <c r="C69" s="86"/>
      <c r="D69" s="86"/>
      <c r="E69" s="86">
        <f>E64</f>
        <v>81</v>
      </c>
      <c r="F69" s="111"/>
      <c r="G69" s="111"/>
      <c r="H69" s="111"/>
      <c r="I69" s="111"/>
      <c r="J69" s="59"/>
    </row>
    <row r="70" spans="1:11" s="56" customFormat="1" ht="15" customHeight="1" x14ac:dyDescent="0.25">
      <c r="A70" s="48"/>
      <c r="B70" s="96" t="s">
        <v>61</v>
      </c>
      <c r="C70" s="86"/>
      <c r="D70" s="86"/>
      <c r="E70" s="86">
        <f>E64*2</f>
        <v>162</v>
      </c>
      <c r="F70" s="111"/>
      <c r="G70" s="111"/>
      <c r="H70" s="111"/>
      <c r="I70" s="111"/>
      <c r="J70" s="59"/>
    </row>
    <row r="71" spans="1:11" s="56" customFormat="1" ht="24" customHeight="1" x14ac:dyDescent="0.25">
      <c r="A71" s="48"/>
      <c r="B71" s="96" t="s">
        <v>73</v>
      </c>
      <c r="C71" s="86"/>
      <c r="D71" s="86"/>
      <c r="E71" s="86">
        <f>E64*2</f>
        <v>162</v>
      </c>
      <c r="F71" s="111"/>
      <c r="G71" s="111"/>
      <c r="H71" s="111"/>
      <c r="I71" s="111"/>
      <c r="J71" s="59"/>
    </row>
    <row r="72" spans="1:11" s="56" customFormat="1" ht="15" customHeight="1" x14ac:dyDescent="0.25">
      <c r="A72" s="48"/>
      <c r="B72" s="60" t="s">
        <v>52</v>
      </c>
      <c r="C72" s="85"/>
      <c r="D72" s="86" t="s">
        <v>69</v>
      </c>
      <c r="E72" s="86">
        <f>E64*2</f>
        <v>162</v>
      </c>
      <c r="F72" s="111"/>
      <c r="G72" s="111"/>
      <c r="H72" s="111"/>
      <c r="I72" s="111"/>
      <c r="J72" s="59"/>
    </row>
    <row r="73" spans="1:11" s="56" customFormat="1" ht="15" customHeight="1" x14ac:dyDescent="0.25">
      <c r="A73" s="48"/>
      <c r="B73" s="60" t="s">
        <v>52</v>
      </c>
      <c r="C73" s="85"/>
      <c r="D73" s="86" t="s">
        <v>68</v>
      </c>
      <c r="E73" s="86">
        <f>E64</f>
        <v>81</v>
      </c>
      <c r="F73" s="111"/>
      <c r="G73" s="111"/>
      <c r="H73" s="111"/>
      <c r="I73" s="111"/>
      <c r="J73" s="59"/>
    </row>
    <row r="74" spans="1:11" s="24" customFormat="1" ht="15.75" customHeight="1" x14ac:dyDescent="0.25">
      <c r="A74" s="75">
        <v>4</v>
      </c>
      <c r="B74" s="70" t="s">
        <v>7</v>
      </c>
      <c r="C74" s="70"/>
      <c r="D74" s="70"/>
      <c r="E74" s="70"/>
      <c r="F74" s="70"/>
      <c r="G74" s="70"/>
      <c r="H74" s="70"/>
      <c r="I74" s="79"/>
      <c r="J74" s="27"/>
      <c r="K74" s="28"/>
    </row>
    <row r="75" spans="1:11" s="24" customFormat="1" x14ac:dyDescent="0.25">
      <c r="A75" s="58" t="s">
        <v>3</v>
      </c>
      <c r="B75" s="58" t="s">
        <v>0</v>
      </c>
      <c r="C75" s="58" t="s">
        <v>1</v>
      </c>
      <c r="D75" s="119" t="s">
        <v>5</v>
      </c>
      <c r="E75" s="121"/>
      <c r="F75" s="58" t="s">
        <v>2</v>
      </c>
      <c r="G75" s="112" t="s">
        <v>10</v>
      </c>
      <c r="H75" s="112"/>
      <c r="I75" s="112"/>
    </row>
    <row r="76" spans="1:11" s="51" customFormat="1" hidden="1" x14ac:dyDescent="0.25">
      <c r="A76" s="48"/>
      <c r="B76" s="60" t="s">
        <v>56</v>
      </c>
      <c r="C76" s="49" t="s">
        <v>66</v>
      </c>
      <c r="D76" s="109">
        <v>109</v>
      </c>
      <c r="E76" s="110"/>
      <c r="F76" s="48" t="s">
        <v>53</v>
      </c>
      <c r="G76" s="53"/>
      <c r="H76" s="54"/>
      <c r="I76" s="55"/>
    </row>
    <row r="77" spans="1:11" s="34" customFormat="1" hidden="1" x14ac:dyDescent="0.25">
      <c r="A77" s="48"/>
      <c r="B77" s="60" t="s">
        <v>56</v>
      </c>
      <c r="C77" s="49" t="s">
        <v>65</v>
      </c>
      <c r="D77" s="109">
        <v>2245</v>
      </c>
      <c r="E77" s="110"/>
      <c r="F77" s="48" t="s">
        <v>53</v>
      </c>
      <c r="G77" s="53"/>
      <c r="H77" s="54"/>
      <c r="I77" s="55"/>
    </row>
    <row r="78" spans="1:11" s="24" customFormat="1" x14ac:dyDescent="0.25">
      <c r="A78" s="48">
        <v>1</v>
      </c>
      <c r="B78" s="60" t="s">
        <v>54</v>
      </c>
      <c r="C78" s="49"/>
      <c r="D78" s="109">
        <v>2</v>
      </c>
      <c r="E78" s="110"/>
      <c r="F78" s="48" t="s">
        <v>6</v>
      </c>
      <c r="G78" s="122"/>
      <c r="H78" s="123"/>
      <c r="I78" s="124"/>
    </row>
    <row r="79" spans="1:11" s="24" customFormat="1" x14ac:dyDescent="0.25">
      <c r="A79" s="48">
        <v>2</v>
      </c>
      <c r="B79" s="60" t="s">
        <v>58</v>
      </c>
      <c r="C79" s="49"/>
      <c r="D79" s="107">
        <v>4</v>
      </c>
      <c r="E79" s="108"/>
      <c r="F79" s="48" t="s">
        <v>16</v>
      </c>
      <c r="G79" s="122"/>
      <c r="H79" s="123"/>
      <c r="I79" s="124"/>
    </row>
    <row r="80" spans="1:11" s="56" customFormat="1" x14ac:dyDescent="0.25">
      <c r="A80" s="48">
        <v>3</v>
      </c>
      <c r="B80" s="60" t="s">
        <v>76</v>
      </c>
      <c r="C80" s="49"/>
      <c r="D80" s="107">
        <v>4</v>
      </c>
      <c r="E80" s="108"/>
      <c r="F80" s="48" t="s">
        <v>16</v>
      </c>
      <c r="G80" s="53"/>
      <c r="H80" s="54"/>
      <c r="I80" s="55"/>
    </row>
    <row r="81" spans="1:9" s="29" customFormat="1" x14ac:dyDescent="0.25">
      <c r="A81" s="48">
        <v>4</v>
      </c>
      <c r="B81" s="60" t="s">
        <v>55</v>
      </c>
      <c r="C81" s="49"/>
      <c r="D81" s="107">
        <v>5</v>
      </c>
      <c r="E81" s="108"/>
      <c r="F81" s="48" t="s">
        <v>16</v>
      </c>
      <c r="G81" s="122"/>
      <c r="H81" s="123"/>
      <c r="I81" s="124"/>
    </row>
    <row r="82" spans="1:9" s="65" customFormat="1" ht="12" customHeight="1" x14ac:dyDescent="0.25">
      <c r="A82" s="48">
        <v>5</v>
      </c>
      <c r="B82" s="60" t="s">
        <v>78</v>
      </c>
      <c r="C82" s="49"/>
      <c r="D82" s="107">
        <v>5</v>
      </c>
      <c r="E82" s="108"/>
      <c r="F82" s="48" t="s">
        <v>16</v>
      </c>
      <c r="G82" s="61"/>
      <c r="H82" s="63"/>
      <c r="I82" s="62"/>
    </row>
    <row r="83" spans="1:9" s="35" customFormat="1" ht="15" customHeight="1" x14ac:dyDescent="0.25">
      <c r="A83" s="48">
        <v>6</v>
      </c>
      <c r="B83" s="60" t="s">
        <v>62</v>
      </c>
      <c r="C83" s="49"/>
      <c r="D83" s="107">
        <v>5</v>
      </c>
      <c r="E83" s="108"/>
      <c r="F83" s="48" t="s">
        <v>16</v>
      </c>
      <c r="G83" s="53"/>
      <c r="H83" s="54"/>
      <c r="I83" s="55"/>
    </row>
    <row r="84" spans="1:9" x14ac:dyDescent="0.25">
      <c r="A84" s="76"/>
      <c r="B84" s="32"/>
      <c r="C84" s="32"/>
      <c r="F84" s="32"/>
      <c r="G84" s="32"/>
      <c r="H84" s="32"/>
      <c r="I84" s="80"/>
    </row>
    <row r="85" spans="1:9" ht="24" x14ac:dyDescent="0.25">
      <c r="A85" s="76"/>
      <c r="B85" s="32"/>
      <c r="C85" s="32"/>
      <c r="F85" s="32"/>
      <c r="G85" s="32" t="s">
        <v>63</v>
      </c>
      <c r="H85" s="32" t="s">
        <v>64</v>
      </c>
      <c r="I85" s="80"/>
    </row>
    <row r="86" spans="1:9" x14ac:dyDescent="0.25">
      <c r="A86" s="77"/>
      <c r="B86" s="71"/>
      <c r="C86" s="71"/>
      <c r="D86" s="72"/>
      <c r="E86" s="73"/>
      <c r="F86" s="71"/>
      <c r="G86" s="71"/>
      <c r="H86" s="71"/>
      <c r="I86" s="81"/>
    </row>
  </sheetData>
  <mergeCells count="25">
    <mergeCell ref="D78:E78"/>
    <mergeCell ref="F30:I37"/>
    <mergeCell ref="F47:I53"/>
    <mergeCell ref="F55:I61"/>
    <mergeCell ref="K2:L2"/>
    <mergeCell ref="K3:L3"/>
    <mergeCell ref="A11:I11"/>
    <mergeCell ref="F2:I2"/>
    <mergeCell ref="D75:E75"/>
    <mergeCell ref="F3:I10"/>
    <mergeCell ref="D83:E83"/>
    <mergeCell ref="D76:E76"/>
    <mergeCell ref="D81:E81"/>
    <mergeCell ref="F12:I19"/>
    <mergeCell ref="F21:I28"/>
    <mergeCell ref="D82:E82"/>
    <mergeCell ref="D77:E77"/>
    <mergeCell ref="G75:I75"/>
    <mergeCell ref="F39:I45"/>
    <mergeCell ref="F64:I73"/>
    <mergeCell ref="D80:E80"/>
    <mergeCell ref="G78:I78"/>
    <mergeCell ref="G81:I81"/>
    <mergeCell ref="D79:E79"/>
    <mergeCell ref="G79:I79"/>
  </mergeCells>
  <printOptions horizontalCentered="1"/>
  <pageMargins left="0" right="0" top="0" bottom="0" header="0" footer="0"/>
  <pageSetup paperSize="9" scale="81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>
    <pageSetUpPr fitToPage="1"/>
  </sheetPr>
  <dimension ref="B1:K22"/>
  <sheetViews>
    <sheetView workbookViewId="0">
      <selection activeCell="D23" sqref="D23"/>
    </sheetView>
  </sheetViews>
  <sheetFormatPr defaultRowHeight="15" x14ac:dyDescent="0.25"/>
  <cols>
    <col min="1" max="1" width="2.85546875" customWidth="1"/>
    <col min="3" max="3" width="29.7109375" customWidth="1"/>
    <col min="4" max="4" width="45.5703125" customWidth="1"/>
    <col min="8" max="8" width="0" hidden="1" customWidth="1"/>
    <col min="11" max="11" width="26.140625" customWidth="1"/>
  </cols>
  <sheetData>
    <row r="1" spans="2:11" ht="30" customHeight="1" thickBot="1" x14ac:dyDescent="0.3">
      <c r="C1" s="13" t="s">
        <v>11</v>
      </c>
      <c r="D1" s="14">
        <v>6</v>
      </c>
      <c r="E1" s="130" t="s">
        <v>29</v>
      </c>
      <c r="F1" s="131"/>
      <c r="G1" s="132"/>
      <c r="I1" s="14">
        <v>1</v>
      </c>
    </row>
    <row r="2" spans="2:11" ht="30" customHeight="1" thickBot="1" x14ac:dyDescent="0.3">
      <c r="C2" s="12" t="s">
        <v>33</v>
      </c>
      <c r="D2" s="15">
        <v>1</v>
      </c>
    </row>
    <row r="3" spans="2:11" ht="15.75" x14ac:dyDescent="0.25">
      <c r="B3" s="3"/>
      <c r="C3" s="2"/>
      <c r="D3" s="10" t="s">
        <v>23</v>
      </c>
      <c r="E3" s="1"/>
      <c r="F3" s="1"/>
      <c r="G3" s="1"/>
      <c r="H3" s="8"/>
      <c r="I3" s="1"/>
      <c r="J3" s="1"/>
      <c r="K3" s="1"/>
    </row>
    <row r="4" spans="2:11" ht="15.75" x14ac:dyDescent="0.25">
      <c r="B4" s="5" t="s">
        <v>3</v>
      </c>
      <c r="C4" s="6" t="s">
        <v>0</v>
      </c>
      <c r="D4" s="6" t="s">
        <v>1</v>
      </c>
      <c r="E4" s="125" t="s">
        <v>5</v>
      </c>
      <c r="F4" s="126"/>
      <c r="G4" s="127"/>
      <c r="H4" s="9"/>
      <c r="I4" s="4" t="s">
        <v>2</v>
      </c>
      <c r="J4" s="125" t="s">
        <v>10</v>
      </c>
      <c r="K4" s="127"/>
    </row>
    <row r="5" spans="2:11" ht="15.75" x14ac:dyDescent="0.25">
      <c r="B5" s="7">
        <v>1</v>
      </c>
      <c r="C5" s="6" t="s">
        <v>12</v>
      </c>
      <c r="D5" s="6" t="s">
        <v>41</v>
      </c>
      <c r="E5" s="125">
        <f>CEILING(('Подбор монтажных материалов'!$D$1-'Подбор монтажных материалов'!$D$2)/0.6+2,1)*'Подбор монтажных материалов'!$I$1</f>
        <v>11</v>
      </c>
      <c r="F5" s="126"/>
      <c r="G5" s="127"/>
      <c r="H5" s="9"/>
      <c r="I5" s="4" t="s">
        <v>16</v>
      </c>
      <c r="J5" s="128" t="s">
        <v>18</v>
      </c>
      <c r="K5" s="129"/>
    </row>
    <row r="6" spans="2:11" ht="15.75" x14ac:dyDescent="0.25">
      <c r="B6" s="7">
        <v>2</v>
      </c>
      <c r="C6" s="6" t="s">
        <v>13</v>
      </c>
      <c r="D6" s="6" t="s">
        <v>30</v>
      </c>
      <c r="E6" s="125">
        <f>'Подбор монтажных материалов'!E5</f>
        <v>11</v>
      </c>
      <c r="F6" s="126"/>
      <c r="G6" s="127"/>
      <c r="H6" s="9"/>
      <c r="I6" s="4" t="s">
        <v>16</v>
      </c>
      <c r="J6" s="128" t="s">
        <v>19</v>
      </c>
      <c r="K6" s="129"/>
    </row>
    <row r="7" spans="2:11" ht="15.75" x14ac:dyDescent="0.25">
      <c r="B7" s="7">
        <v>3</v>
      </c>
      <c r="C7" s="6" t="s">
        <v>14</v>
      </c>
      <c r="D7" s="6" t="s">
        <v>14</v>
      </c>
      <c r="E7" s="133">
        <f>CEILING('Подбор монтажных материалов'!$D$2*16.7,2)*'Подбор монтажных материалов'!$I$1</f>
        <v>18</v>
      </c>
      <c r="F7" s="134"/>
      <c r="G7" s="135"/>
      <c r="H7" s="9"/>
      <c r="I7" s="4" t="s">
        <v>17</v>
      </c>
      <c r="J7" s="128" t="s">
        <v>28</v>
      </c>
      <c r="K7" s="129"/>
    </row>
    <row r="8" spans="2:11" ht="15.75" x14ac:dyDescent="0.25">
      <c r="B8" s="7">
        <v>4</v>
      </c>
      <c r="C8" s="6" t="s">
        <v>21</v>
      </c>
      <c r="D8" s="6" t="s">
        <v>21</v>
      </c>
      <c r="E8" s="125">
        <f>CEILING('Подбор монтажных материалов'!$D$1*100,5)*'Подбор монтажных материалов'!$I$1</f>
        <v>600</v>
      </c>
      <c r="F8" s="126"/>
      <c r="G8" s="127"/>
      <c r="H8" s="9"/>
      <c r="I8" s="4" t="s">
        <v>17</v>
      </c>
      <c r="J8" s="128" t="s">
        <v>32</v>
      </c>
      <c r="K8" s="129"/>
    </row>
    <row r="9" spans="2:11" ht="15.75" x14ac:dyDescent="0.25">
      <c r="B9" s="7">
        <v>5</v>
      </c>
      <c r="C9" s="6" t="s">
        <v>22</v>
      </c>
      <c r="D9" s="6" t="s">
        <v>22</v>
      </c>
      <c r="E9" s="125">
        <f>CEILING('Подбор монтажных материалов'!$D$1*100,5)*'Подбор монтажных материалов'!$I$1</f>
        <v>600</v>
      </c>
      <c r="F9" s="126"/>
      <c r="G9" s="127"/>
      <c r="H9" s="9"/>
      <c r="I9" s="4" t="s">
        <v>17</v>
      </c>
      <c r="J9" s="128" t="s">
        <v>31</v>
      </c>
      <c r="K9" s="129"/>
    </row>
    <row r="10" spans="2:11" ht="15.75" x14ac:dyDescent="0.25">
      <c r="B10" s="7">
        <v>6</v>
      </c>
      <c r="C10" s="6" t="s">
        <v>15</v>
      </c>
      <c r="D10" s="6" t="s">
        <v>15</v>
      </c>
      <c r="E10" s="125">
        <f>CEILING(('Подбор монтажных материалов'!$D$1-'Подбор монтажных материалов'!$D$2)*80,5)*'Подбор монтажных материалов'!$I$1</f>
        <v>400</v>
      </c>
      <c r="F10" s="126"/>
      <c r="G10" s="127"/>
      <c r="H10" s="9"/>
      <c r="I10" s="4" t="s">
        <v>17</v>
      </c>
      <c r="J10" s="128" t="s">
        <v>20</v>
      </c>
      <c r="K10" s="129"/>
    </row>
    <row r="11" spans="2:11" ht="15.75" x14ac:dyDescent="0.25">
      <c r="D11" s="11" t="s">
        <v>26</v>
      </c>
    </row>
    <row r="12" spans="2:11" ht="15.75" x14ac:dyDescent="0.25">
      <c r="B12" s="7">
        <v>1</v>
      </c>
      <c r="C12" s="6" t="s">
        <v>24</v>
      </c>
      <c r="D12" s="6" t="s">
        <v>25</v>
      </c>
      <c r="E12" s="125">
        <f>CEILING(($D$1-$D$2)/0.4+2,1)*'Подбор монтажных материалов'!$I$1</f>
        <v>15</v>
      </c>
      <c r="F12" s="126"/>
      <c r="G12" s="127"/>
      <c r="H12" s="9"/>
      <c r="I12" s="4" t="s">
        <v>16</v>
      </c>
      <c r="J12" s="128" t="s">
        <v>27</v>
      </c>
      <c r="K12" s="129"/>
    </row>
    <row r="14" spans="2:11" ht="15.75" x14ac:dyDescent="0.25">
      <c r="C14" s="16" t="s">
        <v>34</v>
      </c>
      <c r="D14" s="16" t="s">
        <v>42</v>
      </c>
    </row>
    <row r="15" spans="2:11" ht="15.75" x14ac:dyDescent="0.25">
      <c r="C15" s="16" t="s">
        <v>35</v>
      </c>
      <c r="D15" s="16" t="s">
        <v>43</v>
      </c>
    </row>
    <row r="16" spans="2:11" ht="15.75" x14ac:dyDescent="0.25">
      <c r="C16" s="16" t="s">
        <v>36</v>
      </c>
      <c r="D16" s="16" t="s">
        <v>44</v>
      </c>
    </row>
    <row r="17" spans="3:4" ht="15.75" x14ac:dyDescent="0.25">
      <c r="C17" s="16" t="s">
        <v>37</v>
      </c>
      <c r="D17" s="16" t="s">
        <v>41</v>
      </c>
    </row>
    <row r="18" spans="3:4" ht="15.75" x14ac:dyDescent="0.25">
      <c r="C18" s="16" t="s">
        <v>38</v>
      </c>
      <c r="D18" s="16" t="s">
        <v>45</v>
      </c>
    </row>
    <row r="19" spans="3:4" ht="15.75" x14ac:dyDescent="0.25">
      <c r="C19" s="16" t="s">
        <v>39</v>
      </c>
      <c r="D19" s="16" t="s">
        <v>46</v>
      </c>
    </row>
    <row r="20" spans="3:4" ht="31.5" x14ac:dyDescent="0.25">
      <c r="C20" s="17" t="s">
        <v>40</v>
      </c>
      <c r="D20" s="16" t="s">
        <v>47</v>
      </c>
    </row>
    <row r="21" spans="3:4" ht="49.9" customHeight="1" x14ac:dyDescent="0.25">
      <c r="C21" s="18" t="s">
        <v>49</v>
      </c>
      <c r="D21" s="16" t="s">
        <v>48</v>
      </c>
    </row>
    <row r="22" spans="3:4" ht="32.450000000000003" customHeight="1" x14ac:dyDescent="0.25">
      <c r="C22" s="18"/>
    </row>
  </sheetData>
  <mergeCells count="17">
    <mergeCell ref="E1:G1"/>
    <mergeCell ref="J7:K7"/>
    <mergeCell ref="E8:G8"/>
    <mergeCell ref="J8:K8"/>
    <mergeCell ref="J4:K4"/>
    <mergeCell ref="E5:G5"/>
    <mergeCell ref="J5:K5"/>
    <mergeCell ref="E6:G6"/>
    <mergeCell ref="J6:K6"/>
    <mergeCell ref="E4:G4"/>
    <mergeCell ref="E7:G7"/>
    <mergeCell ref="E12:G12"/>
    <mergeCell ref="J12:K12"/>
    <mergeCell ref="E10:G10"/>
    <mergeCell ref="J10:K10"/>
    <mergeCell ref="E9:G9"/>
    <mergeCell ref="J9:K9"/>
  </mergeCells>
  <pageMargins left="0.7" right="0.7" top="0.75" bottom="0.75" header="0.3" footer="0.3"/>
  <pageSetup paperSize="9" scale="59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Спецификация</vt:lpstr>
      <vt:lpstr>Подбор монтажных материалов</vt:lpstr>
      <vt:lpstr>Лист3</vt:lpstr>
      <vt:lpstr>Спецификация!Область_печати</vt:lpstr>
    </vt:vector>
  </TitlesOfParts>
  <Company>Speed_XP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Safronov</dc:creator>
  <cp:lastModifiedBy>Constructor 3</cp:lastModifiedBy>
  <cp:lastPrinted>2021-11-26T10:02:31Z</cp:lastPrinted>
  <dcterms:created xsi:type="dcterms:W3CDTF">2015-01-21T07:52:43Z</dcterms:created>
  <dcterms:modified xsi:type="dcterms:W3CDTF">2023-03-01T14:27:53Z</dcterms:modified>
</cp:coreProperties>
</file>