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structor3\Desktop\"/>
    </mc:Choice>
  </mc:AlternateContent>
  <bookViews>
    <workbookView xWindow="-120" yWindow="-120" windowWidth="29040" windowHeight="15840"/>
  </bookViews>
  <sheets>
    <sheet name="Общее" sheetId="2" r:id="rId1"/>
  </sheets>
  <definedNames>
    <definedName name="_xlnm._FilterDatabase" localSheetId="0" hidden="1">Общее!$A$55:$I$55</definedName>
    <definedName name="_xlnm.Print_Area" localSheetId="0">Общее!$A$1:$I$143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2" l="1"/>
  <c r="D143" i="2"/>
  <c r="A136" i="2"/>
  <c r="D136" i="2"/>
  <c r="A128" i="2"/>
  <c r="D128" i="2"/>
  <c r="A95" i="2"/>
  <c r="D44" i="2"/>
  <c r="D30" i="2"/>
  <c r="D35" i="2" l="1"/>
  <c r="D39" i="2" s="1"/>
  <c r="D142" i="2"/>
  <c r="D141" i="2"/>
  <c r="D140" i="2"/>
  <c r="D139" i="2"/>
  <c r="D138" i="2"/>
  <c r="D137" i="2"/>
  <c r="D135" i="2"/>
  <c r="D134" i="2"/>
  <c r="D133" i="2"/>
  <c r="D132" i="2"/>
  <c r="D131" i="2"/>
  <c r="D130" i="2"/>
  <c r="D129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19" i="2"/>
  <c r="D18" i="2"/>
  <c r="D17" i="2"/>
  <c r="D16" i="2"/>
  <c r="D15" i="2"/>
  <c r="D14" i="2"/>
  <c r="D13" i="2"/>
  <c r="D12" i="2"/>
  <c r="D11" i="2"/>
  <c r="D10" i="2"/>
  <c r="D9" i="2"/>
  <c r="D8" i="2"/>
  <c r="I4" i="2"/>
  <c r="H4" i="2"/>
  <c r="A4" i="2"/>
  <c r="D95" i="2" l="1"/>
</calcChain>
</file>

<file path=xl/sharedStrings.xml><?xml version="1.0" encoding="utf-8"?>
<sst xmlns="http://schemas.openxmlformats.org/spreadsheetml/2006/main" count="391" uniqueCount="138">
  <si>
    <t>28.02.2023</t>
  </si>
  <si>
    <t>631 Sigma</t>
  </si>
  <si>
    <t>Slava</t>
  </si>
  <si>
    <t>Профили</t>
  </si>
  <si>
    <t>Кол-во</t>
  </si>
  <si>
    <t>Необходимо</t>
  </si>
  <si>
    <t>Единица</t>
  </si>
  <si>
    <t>Номер</t>
  </si>
  <si>
    <t>Описание</t>
  </si>
  <si>
    <t>Цвет Внутри/Снаружи</t>
  </si>
  <si>
    <t xml:space="preserve"> </t>
  </si>
  <si>
    <t>3,9</t>
  </si>
  <si>
    <t>м</t>
  </si>
  <si>
    <t>111200531</t>
  </si>
  <si>
    <t>F50.0105</t>
  </si>
  <si>
    <t>Профиль стойки</t>
  </si>
  <si>
    <t>5,1</t>
  </si>
  <si>
    <t>6,8</t>
  </si>
  <si>
    <t>111201800</t>
  </si>
  <si>
    <t>F50.0305</t>
  </si>
  <si>
    <t>Профиль усиливающий</t>
  </si>
  <si>
    <t>без</t>
  </si>
  <si>
    <t>111205931</t>
  </si>
  <si>
    <t>F50.0208</t>
  </si>
  <si>
    <t>Профиль ригеля</t>
  </si>
  <si>
    <t>11206700</t>
  </si>
  <si>
    <t>F50.0405</t>
  </si>
  <si>
    <t>11206800</t>
  </si>
  <si>
    <t>F50.0407</t>
  </si>
  <si>
    <t>5,8</t>
  </si>
  <si>
    <t>11210100</t>
  </si>
  <si>
    <t>F50.0901</t>
  </si>
  <si>
    <t>Профиль дистанционный</t>
  </si>
  <si>
    <t>11210200</t>
  </si>
  <si>
    <t>F50.0902</t>
  </si>
  <si>
    <t>11255200</t>
  </si>
  <si>
    <t>F50.0414</t>
  </si>
  <si>
    <t>11256931</t>
  </si>
  <si>
    <t>F50.0624</t>
  </si>
  <si>
    <t>Профиль прижимной планки</t>
  </si>
  <si>
    <t>11257631</t>
  </si>
  <si>
    <t>F50.1521-01</t>
  </si>
  <si>
    <t>Профиль крышки декоративной</t>
  </si>
  <si>
    <t xml:space="preserve">Аксессуары    </t>
  </si>
  <si>
    <t>Цвет</t>
  </si>
  <si>
    <t>шт.</t>
  </si>
  <si>
    <t>11218600</t>
  </si>
  <si>
    <t>100X50X3</t>
  </si>
  <si>
    <t>Подкладка рихтовочная</t>
  </si>
  <si>
    <t>18100600</t>
  </si>
  <si>
    <t>3,9X13-A2ISO14585</t>
  </si>
  <si>
    <t>Винт самонарезающий</t>
  </si>
  <si>
    <t>18102600</t>
  </si>
  <si>
    <t>3,9X16-A2ISO14586</t>
  </si>
  <si>
    <t>18115600</t>
  </si>
  <si>
    <t>3,9X16TX</t>
  </si>
  <si>
    <t>18102100</t>
  </si>
  <si>
    <t>3,9X19-A2ISO14585</t>
  </si>
  <si>
    <t>18105200</t>
  </si>
  <si>
    <t>3,9X25-A2ISO14586</t>
  </si>
  <si>
    <t>18102800</t>
  </si>
  <si>
    <t>3,9X32-A2ISO14586</t>
  </si>
  <si>
    <t>18122600</t>
  </si>
  <si>
    <t>5,5X16-A2ISO14585</t>
  </si>
  <si>
    <t>18115200</t>
  </si>
  <si>
    <t>5,5X23TX</t>
  </si>
  <si>
    <t>18117600</t>
  </si>
  <si>
    <t>5,5X60-A2ISO14586</t>
  </si>
  <si>
    <t>Винт</t>
  </si>
  <si>
    <t>18106400</t>
  </si>
  <si>
    <t>8-A2DIN9081</t>
  </si>
  <si>
    <t>Шайба</t>
  </si>
  <si>
    <t>111212500</t>
  </si>
  <si>
    <t>F50.0925</t>
  </si>
  <si>
    <t>Заглушка стойки</t>
  </si>
  <si>
    <t>Black</t>
  </si>
  <si>
    <t>111213100</t>
  </si>
  <si>
    <t>F50.0928</t>
  </si>
  <si>
    <t>Капельник водоотвода</t>
  </si>
  <si>
    <t>11241400</t>
  </si>
  <si>
    <t>F50.0936</t>
  </si>
  <si>
    <t>Вставка</t>
  </si>
  <si>
    <t>11241500</t>
  </si>
  <si>
    <t>F50.0937</t>
  </si>
  <si>
    <t>11230800</t>
  </si>
  <si>
    <t>F50.0952-01</t>
  </si>
  <si>
    <t>Подкладка опорная</t>
  </si>
  <si>
    <t>11275100</t>
  </si>
  <si>
    <t>F50.3922</t>
  </si>
  <si>
    <t>Заглушка водослива</t>
  </si>
  <si>
    <t>15100400</t>
  </si>
  <si>
    <t>F50.9921-04</t>
  </si>
  <si>
    <t>Заглушка</t>
  </si>
  <si>
    <t>11248300</t>
  </si>
  <si>
    <t>F50.9974</t>
  </si>
  <si>
    <t>11318700</t>
  </si>
  <si>
    <t>FRK 189-35</t>
  </si>
  <si>
    <t>11216400</t>
  </si>
  <si>
    <t>FRK 42</t>
  </si>
  <si>
    <t>Подкладка уплотнительная</t>
  </si>
  <si>
    <t>18103500</t>
  </si>
  <si>
    <t>M8X20-A2DIN7991</t>
  </si>
  <si>
    <t>Уплотнители</t>
  </si>
  <si>
    <t>11211500</t>
  </si>
  <si>
    <t>F50.0912</t>
  </si>
  <si>
    <t>Уплотнитель фальца</t>
  </si>
  <si>
    <t>11215100</t>
  </si>
  <si>
    <t>FRK 14</t>
  </si>
  <si>
    <t>Уплотнитель резиновый</t>
  </si>
  <si>
    <t>11215300</t>
  </si>
  <si>
    <t>FRK 16</t>
  </si>
  <si>
    <t>11215400</t>
  </si>
  <si>
    <t>FRK 17</t>
  </si>
  <si>
    <t>11217900</t>
  </si>
  <si>
    <t>FRK 189</t>
  </si>
  <si>
    <t>Стекло</t>
  </si>
  <si>
    <t>Ширина [мм]</t>
  </si>
  <si>
    <t>Высота [мм]</t>
  </si>
  <si>
    <t>Толщина [мм]</t>
  </si>
  <si>
    <t>МОНТАЖ</t>
  </si>
  <si>
    <t>Площадь [м2]</t>
  </si>
  <si>
    <t>Маркировка</t>
  </si>
  <si>
    <t>Хлыст</t>
  </si>
  <si>
    <t>Крой</t>
  </si>
  <si>
    <t>на стык крышек</t>
  </si>
  <si>
    <t>100X50X1</t>
  </si>
  <si>
    <t>Бутиловая лента</t>
  </si>
  <si>
    <t>LB45X0,8</t>
  </si>
  <si>
    <t>Включены позиции: B1, B2, B3, B4, B5, B6, B7, B8, B9</t>
  </si>
  <si>
    <t>RAL7021/30</t>
  </si>
  <si>
    <t>Втулка М8х50 L=50мм</t>
  </si>
  <si>
    <t>Профиль сухарный (103ммх46шт.)</t>
  </si>
  <si>
    <t>8МФзак-16Ар-6М1-14Ар-И6зак</t>
  </si>
  <si>
    <t>8МФзак-14Ар-6М1зак(эмалит)</t>
  </si>
  <si>
    <t>8МФзак-14Ар-8М1-12Ар-И8зак РАДИУС</t>
  </si>
  <si>
    <t>8МФзак-12Ар-8М1зак(эмалит) РАДИУС</t>
  </si>
  <si>
    <t>Профиль сухарный (96ммх742шт.)</t>
  </si>
  <si>
    <t>Профиль сухарный (116.4ммх130шт.)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</si>
</sst>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2"/>
      <color rgb="FF20212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Fill="1" applyBorder="1"/>
    <xf numFmtId="0" fontId="3" fillId="0" borderId="0" xfId="0" applyFont="1" applyFill="1" applyAlignment="1">
      <alignment horizontal="right"/>
    </xf>
    <xf numFmtId="4" fontId="3" fillId="0" borderId="0" xfId="0" applyNumberFormat="1" applyFont="1" applyFill="1" applyBorder="1"/>
    <xf numFmtId="4" fontId="2" fillId="0" borderId="0" xfId="0" applyNumberFormat="1" applyFont="1" applyFill="1" applyBorder="1"/>
    <xf numFmtId="49" fontId="3" fillId="0" borderId="0" xfId="0" applyNumberFormat="1" applyFont="1" applyFill="1" applyBorder="1"/>
    <xf numFmtId="0" fontId="0" fillId="0" borderId="0" xfId="0" applyBorder="1"/>
    <xf numFmtId="0" fontId="0" fillId="0" borderId="5" xfId="0" applyBorder="1"/>
    <xf numFmtId="0" fontId="3" fillId="0" borderId="0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2" fontId="4" fillId="0" borderId="0" xfId="0" applyNumberFormat="1" applyFont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/>
    <xf numFmtId="49" fontId="3" fillId="0" borderId="2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3"/>
  <sheetViews>
    <sheetView tabSelected="1" view="pageBreakPreview" topLeftCell="A127" zoomScaleNormal="100" zoomScaleSheetLayoutView="100" workbookViewId="0">
      <selection activeCell="O24" sqref="O24"/>
    </sheetView>
  </sheetViews>
  <sheetFormatPr defaultColWidth="9.140625" defaultRowHeight="15" x14ac:dyDescent="0.25"/>
  <cols>
    <col min="1" max="1" width="6.7109375" style="9" bestFit="1" customWidth="1"/>
    <col min="2" max="2" width="11.85546875" style="9" bestFit="1" customWidth="1"/>
    <col min="3" max="3" width="11.5703125" style="9" bestFit="1" customWidth="1"/>
    <col min="4" max="4" width="13.28515625" style="9" bestFit="1" customWidth="1"/>
    <col min="5" max="5" width="11.28515625" style="9" bestFit="1" customWidth="1"/>
    <col min="6" max="6" width="10" style="9" bestFit="1" customWidth="1"/>
    <col min="7" max="7" width="17.85546875" style="9" bestFit="1" customWidth="1"/>
    <col min="8" max="8" width="28.5703125" style="9" bestFit="1" customWidth="1"/>
    <col min="9" max="9" width="20.140625" style="9" bestFit="1" customWidth="1"/>
    <col min="10" max="10" width="11.42578125" customWidth="1"/>
    <col min="11" max="11" width="10.140625" bestFit="1" customWidth="1"/>
    <col min="12" max="12" width="3.7109375" customWidth="1"/>
  </cols>
  <sheetData>
    <row r="1" spans="1:11" hidden="1" x14ac:dyDescent="0.25">
      <c r="J1" s="2"/>
      <c r="K1" s="2" t="s">
        <v>0</v>
      </c>
    </row>
    <row r="2" spans="1:11" hidden="1" x14ac:dyDescent="0.25">
      <c r="J2" s="2"/>
      <c r="K2" s="2" t="s">
        <v>1</v>
      </c>
    </row>
    <row r="3" spans="1:11" hidden="1" x14ac:dyDescent="0.25">
      <c r="J3" s="2"/>
      <c r="K3" s="2" t="s">
        <v>2</v>
      </c>
    </row>
    <row r="4" spans="1:11" ht="18" x14ac:dyDescent="0.25">
      <c r="A4" s="35" t="str">
        <f>CONCATENATE("Cписок материалов ",K2,)</f>
        <v>Cписок материалов 631 Sigma</v>
      </c>
      <c r="B4" s="35"/>
      <c r="C4" s="35"/>
      <c r="D4" s="35"/>
      <c r="E4" s="35"/>
      <c r="F4" s="35"/>
      <c r="G4" s="35"/>
      <c r="H4" s="22" t="str">
        <f>K1</f>
        <v>28.02.2023</v>
      </c>
      <c r="I4" s="22" t="str">
        <f>K3</f>
        <v>Slava</v>
      </c>
    </row>
    <row r="5" spans="1:11" x14ac:dyDescent="0.25">
      <c r="A5" s="39" t="s">
        <v>128</v>
      </c>
      <c r="B5" s="40"/>
      <c r="C5" s="40"/>
      <c r="D5" s="40"/>
      <c r="E5" s="40"/>
      <c r="F5" s="40"/>
      <c r="G5" s="40"/>
      <c r="H5" s="40"/>
      <c r="I5" s="41"/>
    </row>
    <row r="6" spans="1:11" x14ac:dyDescent="0.25">
      <c r="A6" s="36" t="s">
        <v>3</v>
      </c>
      <c r="B6" s="37"/>
      <c r="C6" s="37"/>
      <c r="D6" s="37"/>
      <c r="E6" s="37"/>
      <c r="F6" s="37"/>
      <c r="G6" s="37"/>
      <c r="H6" s="37"/>
      <c r="I6" s="38"/>
    </row>
    <row r="7" spans="1:11" x14ac:dyDescent="0.25">
      <c r="A7" s="10" t="s">
        <v>4</v>
      </c>
      <c r="B7" s="10" t="s">
        <v>122</v>
      </c>
      <c r="C7" s="10" t="s">
        <v>123</v>
      </c>
      <c r="D7" s="10" t="s">
        <v>5</v>
      </c>
      <c r="E7" s="10" t="s">
        <v>6</v>
      </c>
      <c r="F7" s="10" t="s">
        <v>7</v>
      </c>
      <c r="G7" s="11" t="s">
        <v>7</v>
      </c>
      <c r="H7" s="10" t="s">
        <v>8</v>
      </c>
      <c r="I7" s="10" t="s">
        <v>9</v>
      </c>
      <c r="J7" s="8"/>
      <c r="K7" s="1" t="s">
        <v>10</v>
      </c>
    </row>
    <row r="8" spans="1:11" ht="15" customHeight="1" x14ac:dyDescent="0.25">
      <c r="A8" s="12">
        <v>34</v>
      </c>
      <c r="B8" s="13" t="s">
        <v>11</v>
      </c>
      <c r="C8" s="14">
        <v>127.1</v>
      </c>
      <c r="D8" s="14">
        <f t="shared" ref="D8:D19" si="0">(A8*B8)</f>
        <v>132.6</v>
      </c>
      <c r="E8" s="10" t="s">
        <v>12</v>
      </c>
      <c r="F8" s="15" t="s">
        <v>13</v>
      </c>
      <c r="G8" s="16" t="s">
        <v>14</v>
      </c>
      <c r="H8" s="17" t="s">
        <v>15</v>
      </c>
      <c r="I8" s="10" t="s">
        <v>129</v>
      </c>
      <c r="J8" s="3"/>
      <c r="K8" s="5" t="s">
        <v>10</v>
      </c>
    </row>
    <row r="9" spans="1:11" ht="15" customHeight="1" x14ac:dyDescent="0.25">
      <c r="A9" s="12">
        <v>81</v>
      </c>
      <c r="B9" s="13" t="s">
        <v>16</v>
      </c>
      <c r="C9" s="14">
        <v>390</v>
      </c>
      <c r="D9" s="14">
        <f t="shared" si="0"/>
        <v>413.09999999999997</v>
      </c>
      <c r="E9" s="10" t="s">
        <v>12</v>
      </c>
      <c r="F9" s="15" t="s">
        <v>13</v>
      </c>
      <c r="G9" s="16" t="s">
        <v>14</v>
      </c>
      <c r="H9" s="17" t="s">
        <v>15</v>
      </c>
      <c r="I9" s="10" t="s">
        <v>129</v>
      </c>
      <c r="J9" s="3"/>
      <c r="K9" s="5" t="s">
        <v>10</v>
      </c>
    </row>
    <row r="10" spans="1:11" ht="15" customHeight="1" x14ac:dyDescent="0.25">
      <c r="A10" s="12">
        <v>47</v>
      </c>
      <c r="B10" s="13" t="s">
        <v>17</v>
      </c>
      <c r="C10" s="14">
        <v>281.39999999999998</v>
      </c>
      <c r="D10" s="14">
        <f t="shared" si="0"/>
        <v>319.59999999999997</v>
      </c>
      <c r="E10" s="10" t="s">
        <v>12</v>
      </c>
      <c r="F10" s="15" t="s">
        <v>13</v>
      </c>
      <c r="G10" s="16" t="s">
        <v>14</v>
      </c>
      <c r="H10" s="17" t="s">
        <v>15</v>
      </c>
      <c r="I10" s="10" t="s">
        <v>129</v>
      </c>
      <c r="J10" s="3"/>
      <c r="K10" s="5" t="s">
        <v>10</v>
      </c>
    </row>
    <row r="11" spans="1:11" ht="15" customHeight="1" x14ac:dyDescent="0.25">
      <c r="A11" s="12">
        <v>22</v>
      </c>
      <c r="B11" s="13" t="s">
        <v>17</v>
      </c>
      <c r="C11" s="14">
        <v>141.1</v>
      </c>
      <c r="D11" s="14">
        <f t="shared" si="0"/>
        <v>149.6</v>
      </c>
      <c r="E11" s="10" t="s">
        <v>12</v>
      </c>
      <c r="F11" s="15" t="s">
        <v>18</v>
      </c>
      <c r="G11" s="16" t="s">
        <v>19</v>
      </c>
      <c r="H11" s="17" t="s">
        <v>20</v>
      </c>
      <c r="I11" s="10" t="s">
        <v>21</v>
      </c>
      <c r="J11" s="3"/>
      <c r="K11" s="5" t="s">
        <v>10</v>
      </c>
    </row>
    <row r="12" spans="1:11" ht="15" customHeight="1" x14ac:dyDescent="0.25">
      <c r="A12" s="28">
        <v>84</v>
      </c>
      <c r="B12" s="29" t="s">
        <v>17</v>
      </c>
      <c r="C12" s="30">
        <v>555.1</v>
      </c>
      <c r="D12" s="30">
        <f t="shared" si="0"/>
        <v>571.19999999999993</v>
      </c>
      <c r="E12" s="31" t="s">
        <v>12</v>
      </c>
      <c r="F12" s="32" t="s">
        <v>22</v>
      </c>
      <c r="G12" s="33" t="s">
        <v>23</v>
      </c>
      <c r="H12" s="34" t="s">
        <v>24</v>
      </c>
      <c r="I12" s="31" t="s">
        <v>129</v>
      </c>
      <c r="J12" s="3"/>
      <c r="K12" s="5" t="s">
        <v>10</v>
      </c>
    </row>
    <row r="13" spans="1:11" ht="25.5" customHeight="1" x14ac:dyDescent="0.25">
      <c r="A13" s="12">
        <v>14</v>
      </c>
      <c r="B13" s="13" t="s">
        <v>17</v>
      </c>
      <c r="C13" s="14">
        <v>83.7</v>
      </c>
      <c r="D13" s="14">
        <f t="shared" si="0"/>
        <v>95.2</v>
      </c>
      <c r="E13" s="10" t="s">
        <v>12</v>
      </c>
      <c r="F13" s="15" t="s">
        <v>25</v>
      </c>
      <c r="G13" s="16" t="s">
        <v>26</v>
      </c>
      <c r="H13" s="17" t="s">
        <v>136</v>
      </c>
      <c r="I13" s="10" t="s">
        <v>21</v>
      </c>
      <c r="J13" s="3"/>
      <c r="K13" s="5" t="s">
        <v>10</v>
      </c>
    </row>
    <row r="14" spans="1:11" ht="24.75" customHeight="1" x14ac:dyDescent="0.25">
      <c r="A14" s="12">
        <v>1</v>
      </c>
      <c r="B14" s="13" t="s">
        <v>17</v>
      </c>
      <c r="C14" s="14">
        <v>4.8</v>
      </c>
      <c r="D14" s="14">
        <f t="shared" si="0"/>
        <v>6.8</v>
      </c>
      <c r="E14" s="10" t="s">
        <v>12</v>
      </c>
      <c r="F14" s="15" t="s">
        <v>27</v>
      </c>
      <c r="G14" s="16" t="s">
        <v>28</v>
      </c>
      <c r="H14" s="17" t="s">
        <v>131</v>
      </c>
      <c r="I14" s="10" t="s">
        <v>21</v>
      </c>
      <c r="J14" s="3"/>
      <c r="K14" s="5" t="s">
        <v>10</v>
      </c>
    </row>
    <row r="15" spans="1:11" ht="15" customHeight="1" x14ac:dyDescent="0.25">
      <c r="A15" s="12">
        <v>78</v>
      </c>
      <c r="B15" s="13" t="s">
        <v>29</v>
      </c>
      <c r="C15" s="14">
        <v>423.6</v>
      </c>
      <c r="D15" s="14">
        <f t="shared" si="0"/>
        <v>452.4</v>
      </c>
      <c r="E15" s="10" t="s">
        <v>12</v>
      </c>
      <c r="F15" s="15" t="s">
        <v>30</v>
      </c>
      <c r="G15" s="16" t="s">
        <v>31</v>
      </c>
      <c r="H15" s="17" t="s">
        <v>32</v>
      </c>
      <c r="I15" s="10" t="s">
        <v>10</v>
      </c>
      <c r="J15" s="3"/>
      <c r="K15" s="5" t="s">
        <v>10</v>
      </c>
    </row>
    <row r="16" spans="1:11" ht="15" customHeight="1" x14ac:dyDescent="0.25">
      <c r="A16" s="12">
        <v>92</v>
      </c>
      <c r="B16" s="13" t="s">
        <v>29</v>
      </c>
      <c r="C16" s="14">
        <v>476.7</v>
      </c>
      <c r="D16" s="14">
        <f t="shared" si="0"/>
        <v>533.6</v>
      </c>
      <c r="E16" s="10" t="s">
        <v>12</v>
      </c>
      <c r="F16" s="15" t="s">
        <v>33</v>
      </c>
      <c r="G16" s="16" t="s">
        <v>34</v>
      </c>
      <c r="H16" s="17" t="s">
        <v>32</v>
      </c>
      <c r="I16" s="10" t="s">
        <v>10</v>
      </c>
      <c r="J16" s="3"/>
      <c r="K16" s="5" t="s">
        <v>10</v>
      </c>
    </row>
    <row r="17" spans="1:11" ht="26.25" customHeight="1" x14ac:dyDescent="0.25">
      <c r="A17" s="12">
        <v>3</v>
      </c>
      <c r="B17" s="13" t="s">
        <v>17</v>
      </c>
      <c r="C17" s="14">
        <v>15.2</v>
      </c>
      <c r="D17" s="14">
        <f t="shared" si="0"/>
        <v>20.399999999999999</v>
      </c>
      <c r="E17" s="10" t="s">
        <v>12</v>
      </c>
      <c r="F17" s="15" t="s">
        <v>35</v>
      </c>
      <c r="G17" s="16" t="s">
        <v>36</v>
      </c>
      <c r="H17" s="17" t="s">
        <v>137</v>
      </c>
      <c r="I17" s="10" t="s">
        <v>21</v>
      </c>
      <c r="J17" s="3"/>
      <c r="K17" s="5" t="s">
        <v>10</v>
      </c>
    </row>
    <row r="18" spans="1:11" ht="15" customHeight="1" x14ac:dyDescent="0.25">
      <c r="A18" s="12">
        <v>199</v>
      </c>
      <c r="B18" s="13" t="s">
        <v>17</v>
      </c>
      <c r="C18" s="14">
        <v>1309.0999999999999</v>
      </c>
      <c r="D18" s="14">
        <f t="shared" si="0"/>
        <v>1353.2</v>
      </c>
      <c r="E18" s="10" t="s">
        <v>12</v>
      </c>
      <c r="F18" s="15" t="s">
        <v>37</v>
      </c>
      <c r="G18" s="16" t="s">
        <v>38</v>
      </c>
      <c r="H18" s="17" t="s">
        <v>39</v>
      </c>
      <c r="I18" s="10" t="s">
        <v>129</v>
      </c>
      <c r="J18" s="3"/>
      <c r="K18" s="5" t="s">
        <v>10</v>
      </c>
    </row>
    <row r="19" spans="1:11" ht="15" customHeight="1" x14ac:dyDescent="0.25">
      <c r="A19" s="28">
        <v>199</v>
      </c>
      <c r="B19" s="29" t="s">
        <v>17</v>
      </c>
      <c r="C19" s="30">
        <v>1309.0999999999999</v>
      </c>
      <c r="D19" s="30">
        <f t="shared" si="0"/>
        <v>1353.2</v>
      </c>
      <c r="E19" s="31" t="s">
        <v>12</v>
      </c>
      <c r="F19" s="32" t="s">
        <v>40</v>
      </c>
      <c r="G19" s="33" t="s">
        <v>41</v>
      </c>
      <c r="H19" s="34" t="s">
        <v>42</v>
      </c>
      <c r="I19" s="31" t="s">
        <v>129</v>
      </c>
      <c r="J19" s="3"/>
      <c r="K19" s="5" t="s">
        <v>10</v>
      </c>
    </row>
    <row r="20" spans="1:11" x14ac:dyDescent="0.25">
      <c r="A20" s="36" t="s">
        <v>43</v>
      </c>
      <c r="B20" s="37"/>
      <c r="C20" s="37"/>
      <c r="D20" s="37"/>
      <c r="E20" s="37"/>
      <c r="F20" s="37"/>
      <c r="G20" s="37"/>
      <c r="H20" s="37"/>
      <c r="I20" s="38"/>
    </row>
    <row r="21" spans="1:11" x14ac:dyDescent="0.25">
      <c r="A21" s="7"/>
      <c r="B21" s="6"/>
      <c r="C21" s="6"/>
      <c r="D21" s="10" t="s">
        <v>5</v>
      </c>
      <c r="E21" s="10" t="s">
        <v>6</v>
      </c>
      <c r="F21" s="10" t="s">
        <v>7</v>
      </c>
      <c r="G21" s="11" t="s">
        <v>7</v>
      </c>
      <c r="H21" s="10" t="s">
        <v>8</v>
      </c>
      <c r="I21" s="10" t="s">
        <v>44</v>
      </c>
      <c r="J21" s="8"/>
      <c r="K21" s="1" t="s">
        <v>10</v>
      </c>
    </row>
    <row r="22" spans="1:11" x14ac:dyDescent="0.25">
      <c r="A22" s="43" t="s">
        <v>119</v>
      </c>
      <c r="B22" s="44"/>
      <c r="C22" s="45"/>
      <c r="D22" s="20">
        <v>650</v>
      </c>
      <c r="E22" s="10" t="s">
        <v>45</v>
      </c>
      <c r="F22" s="15"/>
      <c r="G22" s="16" t="s">
        <v>125</v>
      </c>
      <c r="H22" s="10" t="s">
        <v>48</v>
      </c>
      <c r="I22" s="10"/>
      <c r="J22" s="8"/>
      <c r="K22" s="1"/>
    </row>
    <row r="23" spans="1:11" x14ac:dyDescent="0.25">
      <c r="A23" s="46"/>
      <c r="B23" s="47"/>
      <c r="C23" s="48"/>
      <c r="D23" s="20">
        <v>650</v>
      </c>
      <c r="E23" s="10" t="s">
        <v>45</v>
      </c>
      <c r="F23" s="15" t="s">
        <v>46</v>
      </c>
      <c r="G23" s="16" t="s">
        <v>47</v>
      </c>
      <c r="H23" s="10" t="s">
        <v>48</v>
      </c>
      <c r="I23" s="10" t="s">
        <v>10</v>
      </c>
      <c r="J23" s="3"/>
      <c r="K23" s="5" t="s">
        <v>10</v>
      </c>
    </row>
    <row r="24" spans="1:11" ht="12.75" customHeight="1" x14ac:dyDescent="0.25">
      <c r="A24" s="7"/>
      <c r="B24" s="6"/>
      <c r="C24" s="6"/>
      <c r="D24" s="18">
        <v>3672</v>
      </c>
      <c r="E24" s="10" t="s">
        <v>45</v>
      </c>
      <c r="F24" s="15" t="s">
        <v>49</v>
      </c>
      <c r="G24" s="16" t="s">
        <v>50</v>
      </c>
      <c r="H24" s="10" t="s">
        <v>51</v>
      </c>
      <c r="I24" s="10" t="s">
        <v>10</v>
      </c>
      <c r="J24" s="3"/>
      <c r="K24" s="5" t="s">
        <v>10</v>
      </c>
    </row>
    <row r="25" spans="1:11" ht="12.75" customHeight="1" x14ac:dyDescent="0.25">
      <c r="A25" s="7"/>
      <c r="B25" s="6"/>
      <c r="C25" s="6"/>
      <c r="D25" s="18">
        <v>1140</v>
      </c>
      <c r="E25" s="10" t="s">
        <v>45</v>
      </c>
      <c r="F25" s="15" t="s">
        <v>52</v>
      </c>
      <c r="G25" s="16" t="s">
        <v>53</v>
      </c>
      <c r="H25" s="10" t="s">
        <v>51</v>
      </c>
      <c r="I25" s="10" t="s">
        <v>10</v>
      </c>
      <c r="J25" s="3"/>
      <c r="K25" s="5" t="s">
        <v>10</v>
      </c>
    </row>
    <row r="26" spans="1:11" ht="12.75" customHeight="1" x14ac:dyDescent="0.25">
      <c r="A26" s="42" t="s">
        <v>119</v>
      </c>
      <c r="B26" s="42"/>
      <c r="C26" s="42"/>
      <c r="D26" s="20">
        <v>1800</v>
      </c>
      <c r="E26" s="10" t="s">
        <v>45</v>
      </c>
      <c r="F26" s="15" t="s">
        <v>54</v>
      </c>
      <c r="G26" s="16" t="s">
        <v>55</v>
      </c>
      <c r="H26" s="10" t="s">
        <v>51</v>
      </c>
      <c r="I26" s="10" t="s">
        <v>10</v>
      </c>
      <c r="J26" s="3"/>
      <c r="K26" s="5" t="s">
        <v>10</v>
      </c>
    </row>
    <row r="27" spans="1:11" ht="12.75" customHeight="1" x14ac:dyDescent="0.25">
      <c r="A27" s="7"/>
      <c r="B27" s="6"/>
      <c r="C27" s="6"/>
      <c r="D27" s="18">
        <v>162</v>
      </c>
      <c r="E27" s="10" t="s">
        <v>45</v>
      </c>
      <c r="F27" s="15" t="s">
        <v>56</v>
      </c>
      <c r="G27" s="16" t="s">
        <v>57</v>
      </c>
      <c r="H27" s="10" t="s">
        <v>51</v>
      </c>
      <c r="I27" s="10" t="s">
        <v>10</v>
      </c>
      <c r="J27" s="3"/>
      <c r="K27" s="5" t="s">
        <v>10</v>
      </c>
    </row>
    <row r="28" spans="1:11" ht="12.75" customHeight="1" x14ac:dyDescent="0.25">
      <c r="A28" s="7"/>
      <c r="B28" s="6"/>
      <c r="C28" s="6"/>
      <c r="D28" s="18">
        <v>1678</v>
      </c>
      <c r="E28" s="10" t="s">
        <v>45</v>
      </c>
      <c r="F28" s="15" t="s">
        <v>58</v>
      </c>
      <c r="G28" s="16" t="s">
        <v>59</v>
      </c>
      <c r="H28" s="10" t="s">
        <v>51</v>
      </c>
      <c r="I28" s="10" t="s">
        <v>10</v>
      </c>
      <c r="J28" s="3"/>
      <c r="K28" s="5" t="s">
        <v>10</v>
      </c>
    </row>
    <row r="29" spans="1:11" ht="12.75" customHeight="1" x14ac:dyDescent="0.25">
      <c r="A29" s="7"/>
      <c r="B29" s="6"/>
      <c r="C29" s="6"/>
      <c r="D29" s="18">
        <v>1992</v>
      </c>
      <c r="E29" s="10" t="s">
        <v>45</v>
      </c>
      <c r="F29" s="15" t="s">
        <v>60</v>
      </c>
      <c r="G29" s="16" t="s">
        <v>61</v>
      </c>
      <c r="H29" s="10" t="s">
        <v>51</v>
      </c>
      <c r="I29" s="10" t="s">
        <v>10</v>
      </c>
      <c r="J29" s="3"/>
      <c r="K29" s="5" t="s">
        <v>10</v>
      </c>
    </row>
    <row r="30" spans="1:11" ht="12.75" customHeight="1" x14ac:dyDescent="0.25">
      <c r="A30" s="7"/>
      <c r="B30" s="6"/>
      <c r="C30" s="6"/>
      <c r="D30" s="18">
        <f>478-62</f>
        <v>416</v>
      </c>
      <c r="E30" s="10" t="s">
        <v>45</v>
      </c>
      <c r="F30" s="15" t="s">
        <v>62</v>
      </c>
      <c r="G30" s="16" t="s">
        <v>63</v>
      </c>
      <c r="H30" s="10" t="s">
        <v>51</v>
      </c>
      <c r="I30" s="10" t="s">
        <v>10</v>
      </c>
      <c r="J30" s="3"/>
      <c r="K30" s="5" t="s">
        <v>10</v>
      </c>
    </row>
    <row r="31" spans="1:11" ht="12.75" customHeight="1" x14ac:dyDescent="0.25">
      <c r="A31" s="7"/>
      <c r="B31" s="6"/>
      <c r="C31" s="6"/>
      <c r="D31" s="18">
        <v>312</v>
      </c>
      <c r="E31" s="10" t="s">
        <v>45</v>
      </c>
      <c r="F31" s="15" t="s">
        <v>64</v>
      </c>
      <c r="G31" s="16" t="s">
        <v>65</v>
      </c>
      <c r="H31" s="10" t="s">
        <v>51</v>
      </c>
      <c r="I31" s="10" t="s">
        <v>10</v>
      </c>
      <c r="J31" s="3"/>
      <c r="K31" s="5" t="s">
        <v>10</v>
      </c>
    </row>
    <row r="32" spans="1:11" ht="12.75" customHeight="1" x14ac:dyDescent="0.25">
      <c r="A32" s="43" t="s">
        <v>119</v>
      </c>
      <c r="B32" s="44"/>
      <c r="C32" s="45"/>
      <c r="D32" s="18">
        <v>6100</v>
      </c>
      <c r="E32" s="10" t="s">
        <v>45</v>
      </c>
      <c r="F32" s="15" t="s">
        <v>66</v>
      </c>
      <c r="G32" s="16" t="s">
        <v>67</v>
      </c>
      <c r="H32" s="10" t="s">
        <v>68</v>
      </c>
      <c r="I32" s="10" t="s">
        <v>10</v>
      </c>
      <c r="J32" s="3"/>
      <c r="K32" s="5" t="s">
        <v>10</v>
      </c>
    </row>
    <row r="33" spans="1:11" ht="12.75" customHeight="1" x14ac:dyDescent="0.25">
      <c r="A33" s="49"/>
      <c r="B33" s="50"/>
      <c r="C33" s="51"/>
      <c r="D33" s="18">
        <v>368</v>
      </c>
      <c r="E33" s="10" t="s">
        <v>45</v>
      </c>
      <c r="F33" s="15" t="s">
        <v>69</v>
      </c>
      <c r="G33" s="16" t="s">
        <v>70</v>
      </c>
      <c r="H33" s="10" t="s">
        <v>71</v>
      </c>
      <c r="I33" s="10" t="s">
        <v>10</v>
      </c>
      <c r="J33" s="3"/>
      <c r="K33" s="5" t="s">
        <v>10</v>
      </c>
    </row>
    <row r="34" spans="1:11" ht="12.75" customHeight="1" x14ac:dyDescent="0.25">
      <c r="A34" s="46"/>
      <c r="B34" s="47"/>
      <c r="C34" s="48"/>
      <c r="D34" s="20">
        <v>81</v>
      </c>
      <c r="E34" s="10" t="s">
        <v>45</v>
      </c>
      <c r="F34" s="15" t="s">
        <v>72</v>
      </c>
      <c r="G34" s="16" t="s">
        <v>73</v>
      </c>
      <c r="H34" s="10" t="s">
        <v>74</v>
      </c>
      <c r="I34" s="10" t="s">
        <v>75</v>
      </c>
      <c r="J34" s="3"/>
      <c r="K34" s="5" t="s">
        <v>10</v>
      </c>
    </row>
    <row r="35" spans="1:11" ht="12.75" customHeight="1" x14ac:dyDescent="0.25">
      <c r="A35" s="7"/>
      <c r="B35" s="6"/>
      <c r="C35" s="6"/>
      <c r="D35" s="18">
        <f>D34*3+46*2</f>
        <v>335</v>
      </c>
      <c r="E35" s="10" t="s">
        <v>45</v>
      </c>
      <c r="F35" s="15" t="s">
        <v>76</v>
      </c>
      <c r="G35" s="16" t="s">
        <v>77</v>
      </c>
      <c r="H35" s="10" t="s">
        <v>78</v>
      </c>
      <c r="I35" s="10" t="s">
        <v>10</v>
      </c>
      <c r="J35" s="3"/>
      <c r="K35" s="5" t="s">
        <v>10</v>
      </c>
    </row>
    <row r="36" spans="1:11" ht="12.75" customHeight="1" x14ac:dyDescent="0.25">
      <c r="A36" s="7"/>
      <c r="B36" s="6"/>
      <c r="C36" s="6"/>
      <c r="D36" s="18">
        <v>285</v>
      </c>
      <c r="E36" s="10" t="s">
        <v>45</v>
      </c>
      <c r="F36" s="15" t="s">
        <v>79</v>
      </c>
      <c r="G36" s="16" t="s">
        <v>80</v>
      </c>
      <c r="H36" s="10" t="s">
        <v>81</v>
      </c>
      <c r="I36" s="10" t="s">
        <v>10</v>
      </c>
      <c r="J36" s="3"/>
      <c r="K36" s="5" t="s">
        <v>10</v>
      </c>
    </row>
    <row r="37" spans="1:11" ht="12.75" customHeight="1" x14ac:dyDescent="0.25">
      <c r="A37" s="7"/>
      <c r="B37" s="6"/>
      <c r="C37" s="6"/>
      <c r="D37" s="18">
        <v>285</v>
      </c>
      <c r="E37" s="10" t="s">
        <v>45</v>
      </c>
      <c r="F37" s="15" t="s">
        <v>82</v>
      </c>
      <c r="G37" s="16" t="s">
        <v>83</v>
      </c>
      <c r="H37" s="10" t="s">
        <v>81</v>
      </c>
      <c r="I37" s="10" t="s">
        <v>10</v>
      </c>
      <c r="J37" s="3"/>
      <c r="K37" s="5" t="s">
        <v>10</v>
      </c>
    </row>
    <row r="38" spans="1:11" ht="12.75" customHeight="1" x14ac:dyDescent="0.25">
      <c r="A38" s="42" t="s">
        <v>119</v>
      </c>
      <c r="B38" s="42"/>
      <c r="C38" s="42"/>
      <c r="D38" s="20">
        <v>480</v>
      </c>
      <c r="E38" s="10" t="s">
        <v>45</v>
      </c>
      <c r="F38" s="15" t="s">
        <v>84</v>
      </c>
      <c r="G38" s="16" t="s">
        <v>85</v>
      </c>
      <c r="H38" s="10" t="s">
        <v>86</v>
      </c>
      <c r="I38" s="10" t="s">
        <v>10</v>
      </c>
      <c r="J38" s="3"/>
      <c r="K38" s="5" t="s">
        <v>10</v>
      </c>
    </row>
    <row r="39" spans="1:11" ht="12.75" customHeight="1" x14ac:dyDescent="0.25">
      <c r="A39" s="7"/>
      <c r="B39" s="6"/>
      <c r="C39" s="6"/>
      <c r="D39" s="18">
        <f>D35</f>
        <v>335</v>
      </c>
      <c r="E39" s="10" t="s">
        <v>45</v>
      </c>
      <c r="F39" s="15" t="s">
        <v>87</v>
      </c>
      <c r="G39" s="16" t="s">
        <v>88</v>
      </c>
      <c r="H39" s="10" t="s">
        <v>89</v>
      </c>
      <c r="I39" s="10" t="s">
        <v>75</v>
      </c>
      <c r="J39" s="3"/>
      <c r="K39" s="5" t="s">
        <v>10</v>
      </c>
    </row>
    <row r="40" spans="1:11" ht="12.75" customHeight="1" x14ac:dyDescent="0.25">
      <c r="A40" s="7"/>
      <c r="B40" s="6"/>
      <c r="C40" s="6"/>
      <c r="D40" s="18">
        <v>872</v>
      </c>
      <c r="E40" s="10" t="s">
        <v>45</v>
      </c>
      <c r="F40" s="15" t="s">
        <v>90</v>
      </c>
      <c r="G40" s="16" t="s">
        <v>91</v>
      </c>
      <c r="H40" s="10" t="s">
        <v>92</v>
      </c>
      <c r="I40" s="10" t="s">
        <v>10</v>
      </c>
      <c r="J40" s="3"/>
      <c r="K40" s="5" t="s">
        <v>10</v>
      </c>
    </row>
    <row r="41" spans="1:11" ht="12.75" customHeight="1" x14ac:dyDescent="0.25">
      <c r="A41" s="7"/>
      <c r="B41" s="6"/>
      <c r="C41" s="6"/>
      <c r="D41" s="18">
        <v>156</v>
      </c>
      <c r="E41" s="10" t="s">
        <v>45</v>
      </c>
      <c r="F41" s="15" t="s">
        <v>93</v>
      </c>
      <c r="G41" s="16" t="s">
        <v>94</v>
      </c>
      <c r="H41" s="10" t="s">
        <v>86</v>
      </c>
      <c r="I41" s="10" t="s">
        <v>10</v>
      </c>
      <c r="J41" s="3"/>
      <c r="K41" s="5" t="s">
        <v>10</v>
      </c>
    </row>
    <row r="42" spans="1:11" ht="12.75" customHeight="1" x14ac:dyDescent="0.25">
      <c r="A42" s="42" t="s">
        <v>119</v>
      </c>
      <c r="B42" s="42"/>
      <c r="C42" s="42"/>
      <c r="D42" s="18">
        <v>81</v>
      </c>
      <c r="E42" s="10" t="s">
        <v>45</v>
      </c>
      <c r="F42" s="15" t="s">
        <v>95</v>
      </c>
      <c r="G42" s="16" t="s">
        <v>96</v>
      </c>
      <c r="H42" s="10" t="s">
        <v>92</v>
      </c>
      <c r="I42" s="10" t="s">
        <v>124</v>
      </c>
      <c r="J42" s="3"/>
      <c r="K42" s="5" t="s">
        <v>10</v>
      </c>
    </row>
    <row r="43" spans="1:11" ht="12.75" customHeight="1" x14ac:dyDescent="0.25">
      <c r="A43" s="7"/>
      <c r="B43" s="6"/>
      <c r="C43" s="6"/>
      <c r="D43" s="18">
        <v>872</v>
      </c>
      <c r="E43" s="10" t="s">
        <v>45</v>
      </c>
      <c r="F43" s="15" t="s">
        <v>97</v>
      </c>
      <c r="G43" s="16" t="s">
        <v>98</v>
      </c>
      <c r="H43" s="10" t="s">
        <v>99</v>
      </c>
      <c r="I43" s="10" t="s">
        <v>10</v>
      </c>
      <c r="J43" s="3"/>
      <c r="K43" s="5" t="s">
        <v>10</v>
      </c>
    </row>
    <row r="44" spans="1:11" s="21" customFormat="1" ht="12.75" customHeight="1" x14ac:dyDescent="0.25">
      <c r="A44" s="42" t="s">
        <v>119</v>
      </c>
      <c r="B44" s="42"/>
      <c r="C44" s="42"/>
      <c r="D44" s="18">
        <f>D46/2</f>
        <v>184</v>
      </c>
      <c r="E44" s="10" t="s">
        <v>45</v>
      </c>
      <c r="F44" s="15"/>
      <c r="G44" s="53" t="s">
        <v>130</v>
      </c>
      <c r="H44" s="54"/>
      <c r="I44" s="10"/>
      <c r="J44" s="3"/>
      <c r="K44" s="5"/>
    </row>
    <row r="45" spans="1:11" ht="12.75" customHeight="1" x14ac:dyDescent="0.25">
      <c r="A45" s="42"/>
      <c r="B45" s="42"/>
      <c r="C45" s="42"/>
      <c r="D45" s="20">
        <v>1370</v>
      </c>
      <c r="E45" s="10" t="s">
        <v>12</v>
      </c>
      <c r="F45" s="15"/>
      <c r="G45" s="16" t="s">
        <v>127</v>
      </c>
      <c r="H45" s="10" t="s">
        <v>126</v>
      </c>
      <c r="I45" s="10" t="s">
        <v>10</v>
      </c>
      <c r="J45" s="3"/>
      <c r="K45" s="5" t="s">
        <v>10</v>
      </c>
    </row>
    <row r="46" spans="1:11" ht="12.75" customHeight="1" x14ac:dyDescent="0.25">
      <c r="A46" s="42"/>
      <c r="B46" s="42"/>
      <c r="C46" s="42"/>
      <c r="D46" s="18">
        <v>368</v>
      </c>
      <c r="E46" s="10" t="s">
        <v>45</v>
      </c>
      <c r="F46" s="15" t="s">
        <v>100</v>
      </c>
      <c r="G46" s="16" t="s">
        <v>101</v>
      </c>
      <c r="H46" s="10" t="s">
        <v>68</v>
      </c>
      <c r="I46" s="10" t="s">
        <v>10</v>
      </c>
      <c r="J46" s="3"/>
      <c r="K46" s="5" t="s">
        <v>10</v>
      </c>
    </row>
    <row r="47" spans="1:11" x14ac:dyDescent="0.25">
      <c r="A47" s="36" t="s">
        <v>102</v>
      </c>
      <c r="B47" s="37"/>
      <c r="C47" s="37"/>
      <c r="D47" s="37"/>
      <c r="E47" s="37"/>
      <c r="F47" s="37"/>
      <c r="G47" s="37"/>
      <c r="H47" s="37"/>
      <c r="I47" s="38"/>
    </row>
    <row r="48" spans="1:11" x14ac:dyDescent="0.25">
      <c r="A48" s="7"/>
      <c r="B48" s="6"/>
      <c r="C48" s="6"/>
      <c r="D48" s="10" t="s">
        <v>5</v>
      </c>
      <c r="E48" s="10" t="s">
        <v>6</v>
      </c>
      <c r="F48" s="10" t="s">
        <v>7</v>
      </c>
      <c r="G48" s="11" t="s">
        <v>7</v>
      </c>
      <c r="H48" s="10" t="s">
        <v>8</v>
      </c>
      <c r="I48" s="10" t="s">
        <v>44</v>
      </c>
      <c r="J48" s="8"/>
      <c r="K48" s="1" t="s">
        <v>10</v>
      </c>
    </row>
    <row r="49" spans="1:11" ht="15.75" x14ac:dyDescent="0.25">
      <c r="A49" s="42" t="s">
        <v>119</v>
      </c>
      <c r="B49" s="42"/>
      <c r="C49" s="42"/>
      <c r="D49" s="20">
        <v>1370</v>
      </c>
      <c r="E49" s="10" t="s">
        <v>12</v>
      </c>
      <c r="F49" s="15" t="s">
        <v>103</v>
      </c>
      <c r="G49" s="16" t="s">
        <v>104</v>
      </c>
      <c r="H49" s="10" t="s">
        <v>105</v>
      </c>
      <c r="I49" s="10" t="s">
        <v>10</v>
      </c>
      <c r="J49" s="24"/>
      <c r="K49" s="5" t="s">
        <v>10</v>
      </c>
    </row>
    <row r="50" spans="1:11" ht="15.75" x14ac:dyDescent="0.25">
      <c r="A50" s="7"/>
      <c r="B50" s="6"/>
      <c r="C50" s="6"/>
      <c r="D50" s="18">
        <v>710</v>
      </c>
      <c r="E50" s="10" t="s">
        <v>12</v>
      </c>
      <c r="F50" s="15" t="s">
        <v>106</v>
      </c>
      <c r="G50" s="16" t="s">
        <v>107</v>
      </c>
      <c r="H50" s="10" t="s">
        <v>108</v>
      </c>
      <c r="I50" s="10" t="s">
        <v>10</v>
      </c>
      <c r="J50" s="24"/>
      <c r="K50" s="5" t="s">
        <v>10</v>
      </c>
    </row>
    <row r="51" spans="1:11" ht="12.75" customHeight="1" x14ac:dyDescent="0.25">
      <c r="A51" s="7"/>
      <c r="B51" s="6"/>
      <c r="C51" s="6"/>
      <c r="D51" s="18">
        <v>930</v>
      </c>
      <c r="E51" s="10" t="s">
        <v>12</v>
      </c>
      <c r="F51" s="15" t="s">
        <v>109</v>
      </c>
      <c r="G51" s="16" t="s">
        <v>110</v>
      </c>
      <c r="H51" s="10" t="s">
        <v>108</v>
      </c>
      <c r="I51" s="10" t="s">
        <v>10</v>
      </c>
      <c r="J51" s="24"/>
      <c r="K51" s="5" t="s">
        <v>10</v>
      </c>
    </row>
    <row r="52" spans="1:11" ht="12.75" customHeight="1" x14ac:dyDescent="0.25">
      <c r="A52" s="7"/>
      <c r="B52" s="6"/>
      <c r="C52" s="6"/>
      <c r="D52" s="18">
        <v>1050</v>
      </c>
      <c r="E52" s="10" t="s">
        <v>12</v>
      </c>
      <c r="F52" s="15" t="s">
        <v>111</v>
      </c>
      <c r="G52" s="16" t="s">
        <v>112</v>
      </c>
      <c r="H52" s="10" t="s">
        <v>108</v>
      </c>
      <c r="I52" s="10" t="s">
        <v>10</v>
      </c>
      <c r="J52" s="24"/>
      <c r="K52" s="5" t="s">
        <v>10</v>
      </c>
    </row>
    <row r="53" spans="1:11" ht="12.75" customHeight="1" x14ac:dyDescent="0.25">
      <c r="A53" s="7"/>
      <c r="B53" s="6"/>
      <c r="C53" s="6"/>
      <c r="D53" s="18">
        <v>2750</v>
      </c>
      <c r="E53" s="10" t="s">
        <v>12</v>
      </c>
      <c r="F53" s="15" t="s">
        <v>113</v>
      </c>
      <c r="G53" s="16" t="s">
        <v>114</v>
      </c>
      <c r="H53" s="10" t="s">
        <v>108</v>
      </c>
      <c r="I53" s="10" t="s">
        <v>10</v>
      </c>
      <c r="J53" s="24"/>
      <c r="K53" s="5" t="s">
        <v>10</v>
      </c>
    </row>
    <row r="54" spans="1:11" ht="12.75" customHeight="1" x14ac:dyDescent="0.25">
      <c r="A54" s="36" t="s">
        <v>115</v>
      </c>
      <c r="B54" s="37"/>
      <c r="C54" s="37"/>
      <c r="D54" s="37"/>
      <c r="E54" s="37"/>
      <c r="F54" s="37"/>
      <c r="G54" s="37"/>
      <c r="H54" s="37"/>
      <c r="I54" s="38"/>
    </row>
    <row r="55" spans="1:11" x14ac:dyDescent="0.25">
      <c r="A55" s="10" t="s">
        <v>4</v>
      </c>
      <c r="B55" s="10" t="s">
        <v>116</v>
      </c>
      <c r="C55" s="10" t="s">
        <v>117</v>
      </c>
      <c r="D55" s="10" t="s">
        <v>120</v>
      </c>
      <c r="E55" s="10" t="s">
        <v>121</v>
      </c>
      <c r="F55" s="39" t="s">
        <v>8</v>
      </c>
      <c r="G55" s="40"/>
      <c r="H55" s="41"/>
      <c r="I55" s="10" t="s">
        <v>118</v>
      </c>
      <c r="J55" s="8"/>
      <c r="K55" s="1" t="s">
        <v>10</v>
      </c>
    </row>
    <row r="56" spans="1:11" x14ac:dyDescent="0.25">
      <c r="A56" s="18">
        <v>1</v>
      </c>
      <c r="B56" s="18">
        <v>1336</v>
      </c>
      <c r="C56" s="18">
        <v>561</v>
      </c>
      <c r="D56" s="19">
        <f t="shared" ref="D56:D85" si="1">(A56*B56*C56/1000000)</f>
        <v>0.74949600000000005</v>
      </c>
      <c r="F56" s="58" t="s">
        <v>132</v>
      </c>
      <c r="G56" s="59"/>
      <c r="H56" s="60"/>
      <c r="I56" s="55">
        <v>50</v>
      </c>
      <c r="J56" s="3"/>
      <c r="K56" s="5" t="s">
        <v>10</v>
      </c>
    </row>
    <row r="57" spans="1:11" x14ac:dyDescent="0.25">
      <c r="A57" s="18">
        <v>4</v>
      </c>
      <c r="B57" s="18">
        <v>1476</v>
      </c>
      <c r="C57" s="18">
        <v>561</v>
      </c>
      <c r="D57" s="19">
        <f t="shared" si="1"/>
        <v>3.312144</v>
      </c>
      <c r="F57" s="61"/>
      <c r="G57" s="62"/>
      <c r="H57" s="63"/>
      <c r="I57" s="56"/>
      <c r="J57" s="3"/>
      <c r="K57" s="5" t="s">
        <v>10</v>
      </c>
    </row>
    <row r="58" spans="1:11" x14ac:dyDescent="0.25">
      <c r="A58" s="18">
        <v>3</v>
      </c>
      <c r="B58" s="18">
        <v>1121</v>
      </c>
      <c r="C58" s="18">
        <v>561</v>
      </c>
      <c r="D58" s="19">
        <f t="shared" si="1"/>
        <v>1.8866430000000001</v>
      </c>
      <c r="F58" s="61"/>
      <c r="G58" s="62"/>
      <c r="H58" s="63"/>
      <c r="I58" s="56"/>
      <c r="J58" s="3"/>
      <c r="K58" s="5" t="s">
        <v>10</v>
      </c>
    </row>
    <row r="59" spans="1:11" x14ac:dyDescent="0.25">
      <c r="A59" s="18">
        <v>1</v>
      </c>
      <c r="B59" s="18">
        <v>911</v>
      </c>
      <c r="C59" s="18">
        <v>561</v>
      </c>
      <c r="D59" s="19">
        <f t="shared" si="1"/>
        <v>0.51107100000000005</v>
      </c>
      <c r="F59" s="61"/>
      <c r="G59" s="62"/>
      <c r="H59" s="63"/>
      <c r="I59" s="56"/>
      <c r="J59" s="3"/>
      <c r="K59" s="5" t="s">
        <v>10</v>
      </c>
    </row>
    <row r="60" spans="1:11" x14ac:dyDescent="0.25">
      <c r="A60" s="18">
        <v>1</v>
      </c>
      <c r="B60" s="18">
        <v>1286</v>
      </c>
      <c r="C60" s="18">
        <v>561</v>
      </c>
      <c r="D60" s="19">
        <f t="shared" si="1"/>
        <v>0.72144600000000003</v>
      </c>
      <c r="F60" s="61"/>
      <c r="G60" s="62"/>
      <c r="H60" s="63"/>
      <c r="I60" s="56"/>
      <c r="J60" s="3"/>
      <c r="K60" s="5" t="s">
        <v>10</v>
      </c>
    </row>
    <row r="61" spans="1:11" x14ac:dyDescent="0.25">
      <c r="A61" s="18">
        <v>7</v>
      </c>
      <c r="B61" s="18">
        <v>1576</v>
      </c>
      <c r="C61" s="18">
        <v>561</v>
      </c>
      <c r="D61" s="19">
        <f t="shared" si="1"/>
        <v>6.1889519999999996</v>
      </c>
      <c r="F61" s="61"/>
      <c r="G61" s="62"/>
      <c r="H61" s="63"/>
      <c r="I61" s="56"/>
      <c r="J61" s="3"/>
      <c r="K61" s="5" t="s">
        <v>10</v>
      </c>
    </row>
    <row r="62" spans="1:11" x14ac:dyDescent="0.25">
      <c r="A62" s="18">
        <v>1</v>
      </c>
      <c r="B62" s="18">
        <v>1336</v>
      </c>
      <c r="C62" s="18">
        <v>2191</v>
      </c>
      <c r="D62" s="19">
        <f t="shared" si="1"/>
        <v>2.9271759999999998</v>
      </c>
      <c r="F62" s="61"/>
      <c r="G62" s="62"/>
      <c r="H62" s="63"/>
      <c r="I62" s="56"/>
      <c r="J62" s="3"/>
      <c r="K62" s="5" t="s">
        <v>10</v>
      </c>
    </row>
    <row r="63" spans="1:11" x14ac:dyDescent="0.25">
      <c r="A63" s="18">
        <v>2</v>
      </c>
      <c r="B63" s="18">
        <v>1098</v>
      </c>
      <c r="C63" s="18">
        <v>2191</v>
      </c>
      <c r="D63" s="19">
        <f t="shared" si="1"/>
        <v>4.8114359999999996</v>
      </c>
      <c r="F63" s="61"/>
      <c r="G63" s="62"/>
      <c r="H63" s="63"/>
      <c r="I63" s="56"/>
      <c r="J63" s="3"/>
      <c r="K63" s="5" t="s">
        <v>10</v>
      </c>
    </row>
    <row r="64" spans="1:11" x14ac:dyDescent="0.25">
      <c r="A64" s="18">
        <v>2</v>
      </c>
      <c r="B64" s="18">
        <v>1476</v>
      </c>
      <c r="C64" s="18">
        <v>2191</v>
      </c>
      <c r="D64" s="19">
        <f t="shared" si="1"/>
        <v>6.4678319999999996</v>
      </c>
      <c r="F64" s="61"/>
      <c r="G64" s="62"/>
      <c r="H64" s="63"/>
      <c r="I64" s="56"/>
      <c r="J64" s="3"/>
      <c r="K64" s="5" t="s">
        <v>10</v>
      </c>
    </row>
    <row r="65" spans="1:11" x14ac:dyDescent="0.25">
      <c r="A65" s="18">
        <v>2</v>
      </c>
      <c r="B65" s="18">
        <v>1121</v>
      </c>
      <c r="C65" s="18">
        <v>2191</v>
      </c>
      <c r="D65" s="19">
        <f t="shared" si="1"/>
        <v>4.9122219999999999</v>
      </c>
      <c r="F65" s="61"/>
      <c r="G65" s="62"/>
      <c r="H65" s="63"/>
      <c r="I65" s="56"/>
      <c r="J65" s="3"/>
      <c r="K65" s="5" t="s">
        <v>10</v>
      </c>
    </row>
    <row r="66" spans="1:11" x14ac:dyDescent="0.25">
      <c r="A66" s="18">
        <v>1</v>
      </c>
      <c r="B66" s="18">
        <v>743</v>
      </c>
      <c r="C66" s="18">
        <v>2191</v>
      </c>
      <c r="D66" s="19">
        <f t="shared" si="1"/>
        <v>1.6279129999999999</v>
      </c>
      <c r="F66" s="61"/>
      <c r="G66" s="62"/>
      <c r="H66" s="63"/>
      <c r="I66" s="56"/>
      <c r="J66" s="3"/>
      <c r="K66" s="5" t="s">
        <v>10</v>
      </c>
    </row>
    <row r="67" spans="1:11" x14ac:dyDescent="0.25">
      <c r="A67" s="18">
        <v>1</v>
      </c>
      <c r="B67" s="18">
        <v>533</v>
      </c>
      <c r="C67" s="18">
        <v>2191</v>
      </c>
      <c r="D67" s="19">
        <f t="shared" si="1"/>
        <v>1.1678029999999999</v>
      </c>
      <c r="F67" s="61"/>
      <c r="G67" s="62"/>
      <c r="H67" s="63"/>
      <c r="I67" s="56"/>
      <c r="J67" s="3"/>
      <c r="K67" s="5" t="s">
        <v>10</v>
      </c>
    </row>
    <row r="68" spans="1:11" x14ac:dyDescent="0.25">
      <c r="A68" s="18">
        <v>1</v>
      </c>
      <c r="B68" s="18">
        <v>1286</v>
      </c>
      <c r="C68" s="18">
        <v>2191</v>
      </c>
      <c r="D68" s="19">
        <f t="shared" si="1"/>
        <v>2.8176260000000002</v>
      </c>
      <c r="F68" s="61"/>
      <c r="G68" s="62"/>
      <c r="H68" s="63"/>
      <c r="I68" s="56"/>
      <c r="J68" s="3"/>
      <c r="K68" s="5" t="s">
        <v>10</v>
      </c>
    </row>
    <row r="69" spans="1:11" x14ac:dyDescent="0.25">
      <c r="A69" s="18">
        <v>9</v>
      </c>
      <c r="B69" s="18">
        <v>1198</v>
      </c>
      <c r="C69" s="18">
        <v>2191</v>
      </c>
      <c r="D69" s="19">
        <f t="shared" si="1"/>
        <v>23.623362</v>
      </c>
      <c r="F69" s="61"/>
      <c r="G69" s="62"/>
      <c r="H69" s="63"/>
      <c r="I69" s="56"/>
      <c r="J69" s="3"/>
      <c r="K69" s="5" t="s">
        <v>10</v>
      </c>
    </row>
    <row r="70" spans="1:11" x14ac:dyDescent="0.25">
      <c r="A70" s="18">
        <v>10</v>
      </c>
      <c r="B70" s="18">
        <v>1576</v>
      </c>
      <c r="C70" s="18">
        <v>2191</v>
      </c>
      <c r="D70" s="19">
        <f t="shared" si="1"/>
        <v>34.530160000000002</v>
      </c>
      <c r="F70" s="61"/>
      <c r="G70" s="62"/>
      <c r="H70" s="63"/>
      <c r="I70" s="56"/>
      <c r="J70" s="3"/>
      <c r="K70" s="5" t="s">
        <v>10</v>
      </c>
    </row>
    <row r="71" spans="1:11" x14ac:dyDescent="0.25">
      <c r="A71" s="18">
        <v>1</v>
      </c>
      <c r="B71" s="18">
        <v>958</v>
      </c>
      <c r="C71" s="18">
        <v>2426</v>
      </c>
      <c r="D71" s="19">
        <f t="shared" si="1"/>
        <v>2.3241079999999998</v>
      </c>
      <c r="F71" s="61"/>
      <c r="G71" s="62"/>
      <c r="H71" s="63"/>
      <c r="I71" s="56"/>
      <c r="J71" s="3"/>
      <c r="K71" s="5" t="s">
        <v>10</v>
      </c>
    </row>
    <row r="72" spans="1:11" x14ac:dyDescent="0.25">
      <c r="A72" s="18">
        <v>3</v>
      </c>
      <c r="B72" s="18">
        <v>1476</v>
      </c>
      <c r="C72" s="18">
        <v>2426</v>
      </c>
      <c r="D72" s="19">
        <f t="shared" si="1"/>
        <v>10.742328000000001</v>
      </c>
      <c r="F72" s="61"/>
      <c r="G72" s="62"/>
      <c r="H72" s="63"/>
      <c r="I72" s="56"/>
      <c r="J72" s="3"/>
      <c r="K72" s="5" t="s">
        <v>10</v>
      </c>
    </row>
    <row r="73" spans="1:11" x14ac:dyDescent="0.25">
      <c r="A73" s="18">
        <v>1</v>
      </c>
      <c r="B73" s="18">
        <v>1098</v>
      </c>
      <c r="C73" s="18">
        <v>2426</v>
      </c>
      <c r="D73" s="19">
        <f t="shared" si="1"/>
        <v>2.663748</v>
      </c>
      <c r="F73" s="61"/>
      <c r="G73" s="62"/>
      <c r="H73" s="63"/>
      <c r="I73" s="56"/>
      <c r="J73" s="3"/>
      <c r="K73" s="5" t="s">
        <v>10</v>
      </c>
    </row>
    <row r="74" spans="1:11" x14ac:dyDescent="0.25">
      <c r="A74" s="18">
        <v>2</v>
      </c>
      <c r="B74" s="18">
        <v>1121</v>
      </c>
      <c r="C74" s="18">
        <v>2426</v>
      </c>
      <c r="D74" s="19">
        <f t="shared" si="1"/>
        <v>5.4390919999999996</v>
      </c>
      <c r="F74" s="61"/>
      <c r="G74" s="62"/>
      <c r="H74" s="63"/>
      <c r="I74" s="56"/>
      <c r="J74" s="3"/>
      <c r="K74" s="5" t="s">
        <v>10</v>
      </c>
    </row>
    <row r="75" spans="1:11" x14ac:dyDescent="0.25">
      <c r="A75" s="18">
        <v>1</v>
      </c>
      <c r="B75" s="18">
        <v>743</v>
      </c>
      <c r="C75" s="18">
        <v>2426</v>
      </c>
      <c r="D75" s="19">
        <f t="shared" si="1"/>
        <v>1.8025180000000001</v>
      </c>
      <c r="F75" s="61"/>
      <c r="G75" s="62"/>
      <c r="H75" s="63"/>
      <c r="I75" s="56"/>
      <c r="J75" s="3"/>
      <c r="K75" s="5" t="s">
        <v>10</v>
      </c>
    </row>
    <row r="76" spans="1:11" x14ac:dyDescent="0.25">
      <c r="A76" s="18">
        <v>1</v>
      </c>
      <c r="B76" s="18">
        <v>533</v>
      </c>
      <c r="C76" s="18">
        <v>2426</v>
      </c>
      <c r="D76" s="19">
        <f t="shared" si="1"/>
        <v>1.293058</v>
      </c>
      <c r="F76" s="61"/>
      <c r="G76" s="62"/>
      <c r="H76" s="63"/>
      <c r="I76" s="56"/>
      <c r="J76" s="3"/>
      <c r="K76" s="5" t="s">
        <v>10</v>
      </c>
    </row>
    <row r="77" spans="1:11" x14ac:dyDescent="0.25">
      <c r="A77" s="18">
        <v>1</v>
      </c>
      <c r="B77" s="18">
        <v>908</v>
      </c>
      <c r="C77" s="18">
        <v>2426</v>
      </c>
      <c r="D77" s="19">
        <f t="shared" si="1"/>
        <v>2.2028080000000001</v>
      </c>
      <c r="F77" s="61"/>
      <c r="G77" s="62"/>
      <c r="H77" s="63"/>
      <c r="I77" s="56"/>
      <c r="J77" s="3"/>
      <c r="K77" s="5" t="s">
        <v>10</v>
      </c>
    </row>
    <row r="78" spans="1:11" x14ac:dyDescent="0.25">
      <c r="A78" s="18">
        <v>11</v>
      </c>
      <c r="B78" s="18">
        <v>1576</v>
      </c>
      <c r="C78" s="18">
        <v>2426</v>
      </c>
      <c r="D78" s="19">
        <f t="shared" si="1"/>
        <v>42.057136</v>
      </c>
      <c r="F78" s="61"/>
      <c r="G78" s="62"/>
      <c r="H78" s="63"/>
      <c r="I78" s="56"/>
      <c r="J78" s="3"/>
      <c r="K78" s="5" t="s">
        <v>10</v>
      </c>
    </row>
    <row r="79" spans="1:11" x14ac:dyDescent="0.25">
      <c r="A79" s="18">
        <v>8</v>
      </c>
      <c r="B79" s="18">
        <v>1198</v>
      </c>
      <c r="C79" s="18">
        <v>2426</v>
      </c>
      <c r="D79" s="19">
        <f t="shared" si="1"/>
        <v>23.250783999999999</v>
      </c>
      <c r="F79" s="61"/>
      <c r="G79" s="62"/>
      <c r="H79" s="63"/>
      <c r="I79" s="56"/>
      <c r="J79" s="3"/>
      <c r="K79" s="5" t="s">
        <v>10</v>
      </c>
    </row>
    <row r="80" spans="1:11" x14ac:dyDescent="0.25">
      <c r="A80" s="18">
        <v>1</v>
      </c>
      <c r="B80" s="18">
        <v>843</v>
      </c>
      <c r="C80" s="18">
        <v>2191</v>
      </c>
      <c r="D80" s="19">
        <f t="shared" si="1"/>
        <v>1.847013</v>
      </c>
      <c r="F80" s="61"/>
      <c r="G80" s="62"/>
      <c r="H80" s="63"/>
      <c r="I80" s="56"/>
      <c r="J80" s="3"/>
      <c r="K80" s="5" t="s">
        <v>10</v>
      </c>
    </row>
    <row r="81" spans="1:11" x14ac:dyDescent="0.25">
      <c r="A81" s="18">
        <v>1</v>
      </c>
      <c r="B81" s="18">
        <v>1236</v>
      </c>
      <c r="C81" s="18">
        <v>2191</v>
      </c>
      <c r="D81" s="19">
        <f t="shared" si="1"/>
        <v>2.7080760000000001</v>
      </c>
      <c r="F81" s="61"/>
      <c r="G81" s="62"/>
      <c r="H81" s="63"/>
      <c r="I81" s="56"/>
      <c r="J81" s="3"/>
      <c r="K81" s="5" t="s">
        <v>10</v>
      </c>
    </row>
    <row r="82" spans="1:11" x14ac:dyDescent="0.25">
      <c r="A82" s="18">
        <v>1</v>
      </c>
      <c r="B82" s="18">
        <v>843</v>
      </c>
      <c r="C82" s="18">
        <v>2426</v>
      </c>
      <c r="D82" s="19">
        <f t="shared" si="1"/>
        <v>2.045118</v>
      </c>
      <c r="F82" s="61"/>
      <c r="G82" s="62"/>
      <c r="H82" s="63"/>
      <c r="I82" s="56"/>
      <c r="J82" s="3"/>
      <c r="K82" s="5" t="s">
        <v>10</v>
      </c>
    </row>
    <row r="83" spans="1:11" x14ac:dyDescent="0.25">
      <c r="A83" s="18">
        <v>1</v>
      </c>
      <c r="B83" s="18">
        <v>1236</v>
      </c>
      <c r="C83" s="18">
        <v>2426</v>
      </c>
      <c r="D83" s="19">
        <f t="shared" si="1"/>
        <v>2.9985360000000001</v>
      </c>
      <c r="F83" s="61"/>
      <c r="G83" s="62"/>
      <c r="H83" s="63"/>
      <c r="I83" s="56"/>
      <c r="J83" s="3"/>
      <c r="K83" s="5" t="s">
        <v>10</v>
      </c>
    </row>
    <row r="84" spans="1:11" x14ac:dyDescent="0.25">
      <c r="A84" s="18">
        <v>15</v>
      </c>
      <c r="B84" s="18">
        <v>1556</v>
      </c>
      <c r="C84" s="18">
        <v>2191</v>
      </c>
      <c r="D84" s="19">
        <f t="shared" si="1"/>
        <v>51.13794</v>
      </c>
      <c r="F84" s="61"/>
      <c r="G84" s="62"/>
      <c r="H84" s="63"/>
      <c r="I84" s="56"/>
      <c r="J84" s="3"/>
      <c r="K84" s="5" t="s">
        <v>10</v>
      </c>
    </row>
    <row r="85" spans="1:11" x14ac:dyDescent="0.25">
      <c r="A85" s="18">
        <v>9</v>
      </c>
      <c r="B85" s="18">
        <v>1178</v>
      </c>
      <c r="C85" s="18">
        <v>2191</v>
      </c>
      <c r="D85" s="19">
        <f t="shared" si="1"/>
        <v>23.228981999999998</v>
      </c>
      <c r="F85" s="61"/>
      <c r="G85" s="62"/>
      <c r="H85" s="63"/>
      <c r="I85" s="56"/>
      <c r="J85" s="3"/>
      <c r="K85" s="5" t="s">
        <v>10</v>
      </c>
    </row>
    <row r="86" spans="1:11" x14ac:dyDescent="0.25">
      <c r="A86" s="18">
        <v>9</v>
      </c>
      <c r="B86" s="18">
        <v>1178</v>
      </c>
      <c r="C86" s="18">
        <v>2426</v>
      </c>
      <c r="D86" s="19">
        <f t="shared" ref="D86:D118" si="2">(A86*B86*C86/1000000)</f>
        <v>25.720452000000002</v>
      </c>
      <c r="F86" s="61"/>
      <c r="G86" s="62"/>
      <c r="H86" s="63"/>
      <c r="I86" s="56"/>
      <c r="J86" s="3"/>
      <c r="K86" s="5" t="s">
        <v>10</v>
      </c>
    </row>
    <row r="87" spans="1:11" x14ac:dyDescent="0.25">
      <c r="A87" s="18">
        <v>15</v>
      </c>
      <c r="B87" s="18">
        <v>1556</v>
      </c>
      <c r="C87" s="18">
        <v>2426</v>
      </c>
      <c r="D87" s="19">
        <f t="shared" si="2"/>
        <v>56.622839999999997</v>
      </c>
      <c r="F87" s="61"/>
      <c r="G87" s="62"/>
      <c r="H87" s="63"/>
      <c r="I87" s="56"/>
      <c r="J87" s="3"/>
      <c r="K87" s="5" t="s">
        <v>10</v>
      </c>
    </row>
    <row r="88" spans="1:11" x14ac:dyDescent="0.25">
      <c r="A88" s="18">
        <v>1</v>
      </c>
      <c r="B88" s="18">
        <v>926</v>
      </c>
      <c r="C88" s="18">
        <v>561</v>
      </c>
      <c r="D88" s="19">
        <f t="shared" si="2"/>
        <v>0.519486</v>
      </c>
      <c r="F88" s="61"/>
      <c r="G88" s="62"/>
      <c r="H88" s="63"/>
      <c r="I88" s="56"/>
      <c r="J88" s="3"/>
      <c r="K88" s="5" t="s">
        <v>10</v>
      </c>
    </row>
    <row r="89" spans="1:11" x14ac:dyDescent="0.25">
      <c r="A89" s="18">
        <v>1</v>
      </c>
      <c r="B89" s="18">
        <v>926</v>
      </c>
      <c r="C89" s="18">
        <v>2191</v>
      </c>
      <c r="D89" s="19">
        <f t="shared" si="2"/>
        <v>2.0288659999999998</v>
      </c>
      <c r="F89" s="61"/>
      <c r="G89" s="62"/>
      <c r="H89" s="63"/>
      <c r="I89" s="56"/>
      <c r="J89" s="3"/>
      <c r="K89" s="5" t="s">
        <v>10</v>
      </c>
    </row>
    <row r="90" spans="1:11" x14ac:dyDescent="0.25">
      <c r="A90" s="18">
        <v>1</v>
      </c>
      <c r="B90" s="18">
        <v>926</v>
      </c>
      <c r="C90" s="18">
        <v>2426</v>
      </c>
      <c r="D90" s="19">
        <f t="shared" si="2"/>
        <v>2.2464759999999999</v>
      </c>
      <c r="F90" s="61"/>
      <c r="G90" s="62"/>
      <c r="H90" s="63"/>
      <c r="I90" s="56"/>
      <c r="J90" s="3"/>
      <c r="K90" s="5" t="s">
        <v>10</v>
      </c>
    </row>
    <row r="91" spans="1:11" x14ac:dyDescent="0.25">
      <c r="A91" s="18">
        <v>1</v>
      </c>
      <c r="B91" s="18">
        <v>1251</v>
      </c>
      <c r="C91" s="18">
        <v>561</v>
      </c>
      <c r="D91" s="19">
        <f t="shared" si="2"/>
        <v>0.70181099999999996</v>
      </c>
      <c r="F91" s="61"/>
      <c r="G91" s="62"/>
      <c r="H91" s="63"/>
      <c r="I91" s="56"/>
      <c r="J91" s="3"/>
      <c r="K91" s="5" t="s">
        <v>10</v>
      </c>
    </row>
    <row r="92" spans="1:11" x14ac:dyDescent="0.25">
      <c r="A92" s="18">
        <v>1</v>
      </c>
      <c r="B92" s="18">
        <v>1251</v>
      </c>
      <c r="C92" s="18">
        <v>2191</v>
      </c>
      <c r="D92" s="19">
        <f t="shared" si="2"/>
        <v>2.7409409999999998</v>
      </c>
      <c r="F92" s="61"/>
      <c r="G92" s="62"/>
      <c r="H92" s="63"/>
      <c r="I92" s="56"/>
      <c r="J92" s="3"/>
      <c r="K92" s="5" t="s">
        <v>10</v>
      </c>
    </row>
    <row r="93" spans="1:11" x14ac:dyDescent="0.25">
      <c r="A93" s="18">
        <v>1</v>
      </c>
      <c r="B93" s="18">
        <v>1251</v>
      </c>
      <c r="C93" s="18">
        <v>2426</v>
      </c>
      <c r="D93" s="19">
        <f t="shared" si="2"/>
        <v>3.034926</v>
      </c>
      <c r="F93" s="61"/>
      <c r="G93" s="62"/>
      <c r="H93" s="63"/>
      <c r="I93" s="56"/>
      <c r="J93" s="3"/>
      <c r="K93" s="5" t="s">
        <v>10</v>
      </c>
    </row>
    <row r="94" spans="1:11" x14ac:dyDescent="0.25">
      <c r="A94" s="18">
        <v>3</v>
      </c>
      <c r="B94" s="18">
        <v>1556</v>
      </c>
      <c r="C94" s="18">
        <v>561</v>
      </c>
      <c r="D94" s="19">
        <f t="shared" si="2"/>
        <v>2.6187480000000001</v>
      </c>
      <c r="F94" s="64"/>
      <c r="G94" s="65"/>
      <c r="H94" s="66"/>
      <c r="I94" s="57"/>
      <c r="J94" s="3"/>
      <c r="K94" s="5" t="s">
        <v>10</v>
      </c>
    </row>
    <row r="95" spans="1:11" s="21" customFormat="1" x14ac:dyDescent="0.25">
      <c r="A95" s="27">
        <f>SUM(A56:A94)</f>
        <v>136</v>
      </c>
      <c r="D95" s="25">
        <f>SUM(D56:D94)</f>
        <v>368.23107299999998</v>
      </c>
      <c r="J95" s="3"/>
      <c r="K95" s="5"/>
    </row>
    <row r="96" spans="1:11" x14ac:dyDescent="0.25">
      <c r="A96" s="18">
        <v>2</v>
      </c>
      <c r="B96" s="18">
        <v>556</v>
      </c>
      <c r="C96" s="18">
        <v>561</v>
      </c>
      <c r="D96" s="19">
        <f t="shared" si="2"/>
        <v>0.62383200000000005</v>
      </c>
      <c r="F96" s="58" t="s">
        <v>133</v>
      </c>
      <c r="G96" s="59"/>
      <c r="H96" s="60"/>
      <c r="I96" s="55">
        <v>28</v>
      </c>
      <c r="J96" s="3"/>
      <c r="K96" s="5" t="s">
        <v>10</v>
      </c>
    </row>
    <row r="97" spans="1:11" x14ac:dyDescent="0.25">
      <c r="A97" s="18">
        <v>1</v>
      </c>
      <c r="B97" s="18">
        <v>516</v>
      </c>
      <c r="C97" s="18">
        <v>561</v>
      </c>
      <c r="D97" s="19">
        <f t="shared" si="2"/>
        <v>0.28947600000000001</v>
      </c>
      <c r="F97" s="61"/>
      <c r="G97" s="62"/>
      <c r="H97" s="63"/>
      <c r="I97" s="56"/>
      <c r="J97" s="3"/>
      <c r="K97" s="5" t="s">
        <v>10</v>
      </c>
    </row>
    <row r="98" spans="1:11" x14ac:dyDescent="0.25">
      <c r="A98" s="18">
        <v>2</v>
      </c>
      <c r="B98" s="18">
        <v>556</v>
      </c>
      <c r="C98" s="18">
        <v>2191</v>
      </c>
      <c r="D98" s="19">
        <f t="shared" si="2"/>
        <v>2.4363920000000001</v>
      </c>
      <c r="F98" s="61"/>
      <c r="G98" s="62"/>
      <c r="H98" s="63"/>
      <c r="I98" s="56"/>
      <c r="J98" s="3"/>
      <c r="K98" s="5" t="s">
        <v>10</v>
      </c>
    </row>
    <row r="99" spans="1:11" x14ac:dyDescent="0.25">
      <c r="A99" s="18">
        <v>1</v>
      </c>
      <c r="B99" s="18">
        <v>516</v>
      </c>
      <c r="C99" s="18">
        <v>2191</v>
      </c>
      <c r="D99" s="19">
        <f t="shared" si="2"/>
        <v>1.1305559999999999</v>
      </c>
      <c r="F99" s="61"/>
      <c r="G99" s="62"/>
      <c r="H99" s="63"/>
      <c r="I99" s="56"/>
      <c r="J99" s="3"/>
      <c r="K99" s="5" t="s">
        <v>10</v>
      </c>
    </row>
    <row r="100" spans="1:11" x14ac:dyDescent="0.25">
      <c r="A100" s="18">
        <v>1</v>
      </c>
      <c r="B100" s="18">
        <v>1336</v>
      </c>
      <c r="C100" s="18">
        <v>1176</v>
      </c>
      <c r="D100" s="19">
        <f t="shared" si="2"/>
        <v>1.5711360000000001</v>
      </c>
      <c r="F100" s="61"/>
      <c r="G100" s="62"/>
      <c r="H100" s="63"/>
      <c r="I100" s="56"/>
      <c r="J100" s="3"/>
      <c r="K100" s="5" t="s">
        <v>10</v>
      </c>
    </row>
    <row r="101" spans="1:11" x14ac:dyDescent="0.25">
      <c r="A101" s="18">
        <v>4</v>
      </c>
      <c r="B101" s="18">
        <v>1476</v>
      </c>
      <c r="C101" s="18">
        <v>1176</v>
      </c>
      <c r="D101" s="19">
        <f t="shared" si="2"/>
        <v>6.9431039999999999</v>
      </c>
      <c r="F101" s="61"/>
      <c r="G101" s="62"/>
      <c r="H101" s="63"/>
      <c r="I101" s="56"/>
      <c r="J101" s="3"/>
      <c r="K101" s="5" t="s">
        <v>10</v>
      </c>
    </row>
    <row r="102" spans="1:11" x14ac:dyDescent="0.25">
      <c r="A102" s="18">
        <v>2</v>
      </c>
      <c r="B102" s="18">
        <v>556</v>
      </c>
      <c r="C102" s="18">
        <v>1176</v>
      </c>
      <c r="D102" s="19">
        <f t="shared" si="2"/>
        <v>1.307712</v>
      </c>
      <c r="F102" s="61"/>
      <c r="G102" s="62"/>
      <c r="H102" s="63"/>
      <c r="I102" s="56"/>
      <c r="J102" s="3"/>
      <c r="K102" s="5" t="s">
        <v>10</v>
      </c>
    </row>
    <row r="103" spans="1:11" x14ac:dyDescent="0.25">
      <c r="A103" s="18">
        <v>3</v>
      </c>
      <c r="B103" s="18">
        <v>1121</v>
      </c>
      <c r="C103" s="18">
        <v>1176</v>
      </c>
      <c r="D103" s="19">
        <f t="shared" si="2"/>
        <v>3.954888</v>
      </c>
      <c r="F103" s="61"/>
      <c r="G103" s="62"/>
      <c r="H103" s="63"/>
      <c r="I103" s="56"/>
      <c r="J103" s="3"/>
      <c r="K103" s="5" t="s">
        <v>10</v>
      </c>
    </row>
    <row r="104" spans="1:11" x14ac:dyDescent="0.25">
      <c r="A104" s="18">
        <v>1</v>
      </c>
      <c r="B104" s="18">
        <v>516</v>
      </c>
      <c r="C104" s="18">
        <v>1176</v>
      </c>
      <c r="D104" s="19">
        <f t="shared" si="2"/>
        <v>0.60681600000000002</v>
      </c>
      <c r="F104" s="61"/>
      <c r="G104" s="62"/>
      <c r="H104" s="63"/>
      <c r="I104" s="56"/>
      <c r="J104" s="3"/>
      <c r="K104" s="5" t="s">
        <v>10</v>
      </c>
    </row>
    <row r="105" spans="1:11" x14ac:dyDescent="0.25">
      <c r="A105" s="18">
        <v>1</v>
      </c>
      <c r="B105" s="18">
        <v>911</v>
      </c>
      <c r="C105" s="18">
        <v>1176</v>
      </c>
      <c r="D105" s="19">
        <f t="shared" si="2"/>
        <v>1.0713360000000001</v>
      </c>
      <c r="F105" s="61"/>
      <c r="G105" s="62"/>
      <c r="H105" s="63"/>
      <c r="I105" s="56"/>
      <c r="J105" s="3"/>
      <c r="K105" s="5" t="s">
        <v>10</v>
      </c>
    </row>
    <row r="106" spans="1:11" x14ac:dyDescent="0.25">
      <c r="A106" s="18">
        <v>1</v>
      </c>
      <c r="B106" s="18">
        <v>1286</v>
      </c>
      <c r="C106" s="18">
        <v>1176</v>
      </c>
      <c r="D106" s="19">
        <f t="shared" si="2"/>
        <v>1.5123359999999999</v>
      </c>
      <c r="F106" s="61"/>
      <c r="G106" s="62"/>
      <c r="H106" s="63"/>
      <c r="I106" s="56"/>
      <c r="J106" s="3"/>
      <c r="K106" s="5" t="s">
        <v>10</v>
      </c>
    </row>
    <row r="107" spans="1:11" x14ac:dyDescent="0.25">
      <c r="A107" s="18">
        <v>19</v>
      </c>
      <c r="B107" s="18">
        <v>1576</v>
      </c>
      <c r="C107" s="18">
        <v>1176</v>
      </c>
      <c r="D107" s="19">
        <f t="shared" si="2"/>
        <v>35.214143999999997</v>
      </c>
      <c r="F107" s="61"/>
      <c r="G107" s="62"/>
      <c r="H107" s="63"/>
      <c r="I107" s="56"/>
      <c r="J107" s="3"/>
      <c r="K107" s="5" t="s">
        <v>10</v>
      </c>
    </row>
    <row r="108" spans="1:11" x14ac:dyDescent="0.25">
      <c r="A108" s="18">
        <v>2</v>
      </c>
      <c r="B108" s="18">
        <v>556</v>
      </c>
      <c r="C108" s="18">
        <v>2426</v>
      </c>
      <c r="D108" s="19">
        <f t="shared" si="2"/>
        <v>2.6977120000000001</v>
      </c>
      <c r="F108" s="61"/>
      <c r="G108" s="62"/>
      <c r="H108" s="63"/>
      <c r="I108" s="56"/>
      <c r="J108" s="3"/>
      <c r="K108" s="5" t="s">
        <v>10</v>
      </c>
    </row>
    <row r="109" spans="1:11" x14ac:dyDescent="0.25">
      <c r="A109" s="18">
        <v>1</v>
      </c>
      <c r="B109" s="18">
        <v>516</v>
      </c>
      <c r="C109" s="18">
        <v>2426</v>
      </c>
      <c r="D109" s="19">
        <f t="shared" si="2"/>
        <v>1.251816</v>
      </c>
      <c r="F109" s="61"/>
      <c r="G109" s="62"/>
      <c r="H109" s="63"/>
      <c r="I109" s="56"/>
      <c r="J109" s="3"/>
      <c r="K109" s="5" t="s">
        <v>10</v>
      </c>
    </row>
    <row r="110" spans="1:11" x14ac:dyDescent="0.25">
      <c r="A110" s="18">
        <v>1</v>
      </c>
      <c r="B110" s="18">
        <v>1336</v>
      </c>
      <c r="C110" s="18">
        <v>1976</v>
      </c>
      <c r="D110" s="19">
        <f t="shared" si="2"/>
        <v>2.6399360000000001</v>
      </c>
      <c r="F110" s="61"/>
      <c r="G110" s="62"/>
      <c r="H110" s="63"/>
      <c r="I110" s="56"/>
      <c r="J110" s="3"/>
      <c r="K110" s="5" t="s">
        <v>10</v>
      </c>
    </row>
    <row r="111" spans="1:11" x14ac:dyDescent="0.25">
      <c r="A111" s="18">
        <v>4</v>
      </c>
      <c r="B111" s="18">
        <v>1476</v>
      </c>
      <c r="C111" s="18">
        <v>1976</v>
      </c>
      <c r="D111" s="19">
        <f t="shared" si="2"/>
        <v>11.666304</v>
      </c>
      <c r="F111" s="61"/>
      <c r="G111" s="62"/>
      <c r="H111" s="63"/>
      <c r="I111" s="56"/>
      <c r="J111" s="3"/>
      <c r="K111" s="5" t="s">
        <v>10</v>
      </c>
    </row>
    <row r="112" spans="1:11" x14ac:dyDescent="0.25">
      <c r="A112" s="18">
        <v>2</v>
      </c>
      <c r="B112" s="18">
        <v>556</v>
      </c>
      <c r="C112" s="18">
        <v>1976</v>
      </c>
      <c r="D112" s="19">
        <f t="shared" si="2"/>
        <v>2.1973120000000002</v>
      </c>
      <c r="F112" s="61"/>
      <c r="G112" s="62"/>
      <c r="H112" s="63"/>
      <c r="I112" s="56"/>
      <c r="J112" s="3"/>
      <c r="K112" s="5" t="s">
        <v>10</v>
      </c>
    </row>
    <row r="113" spans="1:11" x14ac:dyDescent="0.25">
      <c r="A113" s="18">
        <v>3</v>
      </c>
      <c r="B113" s="18">
        <v>1121</v>
      </c>
      <c r="C113" s="18">
        <v>1976</v>
      </c>
      <c r="D113" s="19">
        <f t="shared" si="2"/>
        <v>6.6452879999999999</v>
      </c>
      <c r="F113" s="61"/>
      <c r="G113" s="62"/>
      <c r="H113" s="63"/>
      <c r="I113" s="56"/>
      <c r="J113" s="3"/>
      <c r="K113" s="5" t="s">
        <v>10</v>
      </c>
    </row>
    <row r="114" spans="1:11" x14ac:dyDescent="0.25">
      <c r="A114" s="18">
        <v>1</v>
      </c>
      <c r="B114" s="18">
        <v>516</v>
      </c>
      <c r="C114" s="18">
        <v>1976</v>
      </c>
      <c r="D114" s="19">
        <f t="shared" si="2"/>
        <v>1.0196160000000001</v>
      </c>
      <c r="F114" s="61"/>
      <c r="G114" s="62"/>
      <c r="H114" s="63"/>
      <c r="I114" s="56"/>
      <c r="J114" s="3"/>
      <c r="K114" s="5" t="s">
        <v>10</v>
      </c>
    </row>
    <row r="115" spans="1:11" x14ac:dyDescent="0.25">
      <c r="A115" s="18">
        <v>1</v>
      </c>
      <c r="B115" s="18">
        <v>911</v>
      </c>
      <c r="C115" s="18">
        <v>1976</v>
      </c>
      <c r="D115" s="19">
        <f t="shared" si="2"/>
        <v>1.800136</v>
      </c>
      <c r="F115" s="61"/>
      <c r="G115" s="62"/>
      <c r="H115" s="63"/>
      <c r="I115" s="56"/>
      <c r="J115" s="3"/>
      <c r="K115" s="5" t="s">
        <v>10</v>
      </c>
    </row>
    <row r="116" spans="1:11" x14ac:dyDescent="0.25">
      <c r="A116" s="18">
        <v>1</v>
      </c>
      <c r="B116" s="18">
        <v>1286</v>
      </c>
      <c r="C116" s="18">
        <v>1976</v>
      </c>
      <c r="D116" s="19">
        <f t="shared" si="2"/>
        <v>2.5411359999999998</v>
      </c>
      <c r="F116" s="61"/>
      <c r="G116" s="62"/>
      <c r="H116" s="63"/>
      <c r="I116" s="56"/>
      <c r="J116" s="3"/>
      <c r="K116" s="5" t="s">
        <v>10</v>
      </c>
    </row>
    <row r="117" spans="1:11" x14ac:dyDescent="0.25">
      <c r="A117" s="18">
        <v>19</v>
      </c>
      <c r="B117" s="18">
        <v>1576</v>
      </c>
      <c r="C117" s="18">
        <v>1976</v>
      </c>
      <c r="D117" s="19">
        <f t="shared" si="2"/>
        <v>59.169344000000002</v>
      </c>
      <c r="F117" s="61"/>
      <c r="G117" s="62"/>
      <c r="H117" s="63"/>
      <c r="I117" s="56"/>
      <c r="J117" s="3"/>
      <c r="K117" s="5" t="s">
        <v>10</v>
      </c>
    </row>
    <row r="118" spans="1:11" x14ac:dyDescent="0.25">
      <c r="A118" s="18">
        <v>1</v>
      </c>
      <c r="B118" s="18">
        <v>1221</v>
      </c>
      <c r="C118" s="18">
        <v>1176</v>
      </c>
      <c r="D118" s="19">
        <f t="shared" si="2"/>
        <v>1.4358960000000001</v>
      </c>
      <c r="F118" s="61"/>
      <c r="G118" s="62"/>
      <c r="H118" s="63"/>
      <c r="I118" s="56"/>
      <c r="J118" s="3"/>
      <c r="K118" s="5" t="s">
        <v>10</v>
      </c>
    </row>
    <row r="119" spans="1:11" x14ac:dyDescent="0.25">
      <c r="A119" s="18">
        <v>1</v>
      </c>
      <c r="B119" s="18">
        <v>1236</v>
      </c>
      <c r="C119" s="18">
        <v>1176</v>
      </c>
      <c r="D119" s="19">
        <f t="shared" ref="D119:D142" si="3">(A119*B119*C119/1000000)</f>
        <v>1.4535359999999999</v>
      </c>
      <c r="F119" s="61"/>
      <c r="G119" s="62"/>
      <c r="H119" s="63"/>
      <c r="I119" s="56"/>
      <c r="J119" s="3"/>
      <c r="K119" s="5" t="s">
        <v>10</v>
      </c>
    </row>
    <row r="120" spans="1:11" x14ac:dyDescent="0.25">
      <c r="A120" s="18">
        <v>1</v>
      </c>
      <c r="B120" s="18">
        <v>1221</v>
      </c>
      <c r="C120" s="18">
        <v>1976</v>
      </c>
      <c r="D120" s="19">
        <f t="shared" si="3"/>
        <v>2.412696</v>
      </c>
      <c r="F120" s="61"/>
      <c r="G120" s="62"/>
      <c r="H120" s="63"/>
      <c r="I120" s="56"/>
      <c r="J120" s="3"/>
      <c r="K120" s="5" t="s">
        <v>10</v>
      </c>
    </row>
    <row r="121" spans="1:11" x14ac:dyDescent="0.25">
      <c r="A121" s="18">
        <v>1</v>
      </c>
      <c r="B121" s="18">
        <v>1236</v>
      </c>
      <c r="C121" s="18">
        <v>1976</v>
      </c>
      <c r="D121" s="19">
        <f t="shared" si="3"/>
        <v>2.4423360000000001</v>
      </c>
      <c r="F121" s="61"/>
      <c r="G121" s="62"/>
      <c r="H121" s="63"/>
      <c r="I121" s="56"/>
      <c r="J121" s="3"/>
      <c r="K121" s="5" t="s">
        <v>10</v>
      </c>
    </row>
    <row r="122" spans="1:11" x14ac:dyDescent="0.25">
      <c r="A122" s="18">
        <v>24</v>
      </c>
      <c r="B122" s="18">
        <v>1556</v>
      </c>
      <c r="C122" s="18">
        <v>1176</v>
      </c>
      <c r="D122" s="19">
        <f t="shared" si="3"/>
        <v>43.916544000000002</v>
      </c>
      <c r="F122" s="61"/>
      <c r="G122" s="62"/>
      <c r="H122" s="63"/>
      <c r="I122" s="56"/>
      <c r="J122" s="3"/>
      <c r="K122" s="5" t="s">
        <v>10</v>
      </c>
    </row>
    <row r="123" spans="1:11" x14ac:dyDescent="0.25">
      <c r="A123" s="18">
        <v>24</v>
      </c>
      <c r="B123" s="18">
        <v>1556</v>
      </c>
      <c r="C123" s="18">
        <v>1976</v>
      </c>
      <c r="D123" s="19">
        <f t="shared" si="3"/>
        <v>73.791743999999994</v>
      </c>
      <c r="F123" s="61"/>
      <c r="G123" s="62"/>
      <c r="H123" s="63"/>
      <c r="I123" s="56"/>
      <c r="J123" s="3"/>
      <c r="K123" s="5" t="s">
        <v>10</v>
      </c>
    </row>
    <row r="124" spans="1:11" x14ac:dyDescent="0.25">
      <c r="A124" s="18">
        <v>1</v>
      </c>
      <c r="B124" s="18">
        <v>926</v>
      </c>
      <c r="C124" s="18">
        <v>1176</v>
      </c>
      <c r="D124" s="19">
        <f t="shared" si="3"/>
        <v>1.0889759999999999</v>
      </c>
      <c r="F124" s="61"/>
      <c r="G124" s="62"/>
      <c r="H124" s="63"/>
      <c r="I124" s="56"/>
      <c r="J124" s="3"/>
      <c r="K124" s="5" t="s">
        <v>10</v>
      </c>
    </row>
    <row r="125" spans="1:11" x14ac:dyDescent="0.25">
      <c r="A125" s="18">
        <v>1</v>
      </c>
      <c r="B125" s="18">
        <v>926</v>
      </c>
      <c r="C125" s="18">
        <v>1976</v>
      </c>
      <c r="D125" s="19">
        <f t="shared" si="3"/>
        <v>1.8297760000000001</v>
      </c>
      <c r="F125" s="61"/>
      <c r="G125" s="62"/>
      <c r="H125" s="63"/>
      <c r="I125" s="56"/>
      <c r="J125" s="3"/>
      <c r="K125" s="5" t="s">
        <v>10</v>
      </c>
    </row>
    <row r="126" spans="1:11" x14ac:dyDescent="0.25">
      <c r="A126" s="18">
        <v>1</v>
      </c>
      <c r="B126" s="18">
        <v>1251</v>
      </c>
      <c r="C126" s="18">
        <v>1176</v>
      </c>
      <c r="D126" s="19">
        <f t="shared" si="3"/>
        <v>1.471176</v>
      </c>
      <c r="F126" s="61"/>
      <c r="G126" s="62"/>
      <c r="H126" s="63"/>
      <c r="I126" s="56"/>
      <c r="J126" s="3"/>
      <c r="K126" s="5" t="s">
        <v>10</v>
      </c>
    </row>
    <row r="127" spans="1:11" x14ac:dyDescent="0.25">
      <c r="A127" s="18">
        <v>1</v>
      </c>
      <c r="B127" s="18">
        <v>1251</v>
      </c>
      <c r="C127" s="18">
        <v>1976</v>
      </c>
      <c r="D127" s="19">
        <f t="shared" si="3"/>
        <v>2.4719760000000002</v>
      </c>
      <c r="F127" s="64"/>
      <c r="G127" s="65"/>
      <c r="H127" s="66"/>
      <c r="I127" s="57"/>
      <c r="J127" s="3"/>
      <c r="K127" s="5" t="s">
        <v>10</v>
      </c>
    </row>
    <row r="128" spans="1:11" s="21" customFormat="1" x14ac:dyDescent="0.25">
      <c r="A128" s="27">
        <f>SUM(A96:A127)</f>
        <v>129</v>
      </c>
      <c r="D128" s="25">
        <f>SUM(D96:D127)</f>
        <v>280.604984</v>
      </c>
      <c r="J128" s="3"/>
      <c r="K128" s="5"/>
    </row>
    <row r="129" spans="1:11" x14ac:dyDescent="0.25">
      <c r="A129" s="18">
        <v>5</v>
      </c>
      <c r="B129" s="18">
        <v>1306</v>
      </c>
      <c r="C129" s="18">
        <v>561</v>
      </c>
      <c r="D129" s="19">
        <f t="shared" si="3"/>
        <v>3.6633300000000002</v>
      </c>
      <c r="F129" s="58" t="s">
        <v>134</v>
      </c>
      <c r="G129" s="59"/>
      <c r="H129" s="60"/>
      <c r="I129" s="55">
        <v>50</v>
      </c>
      <c r="J129" s="3"/>
      <c r="K129" s="5" t="s">
        <v>10</v>
      </c>
    </row>
    <row r="130" spans="1:11" x14ac:dyDescent="0.25">
      <c r="A130" s="18">
        <v>5</v>
      </c>
      <c r="B130" s="18">
        <v>1306</v>
      </c>
      <c r="C130" s="18">
        <v>2191</v>
      </c>
      <c r="D130" s="19">
        <f t="shared" si="3"/>
        <v>14.307230000000001</v>
      </c>
      <c r="F130" s="61"/>
      <c r="G130" s="62"/>
      <c r="H130" s="63"/>
      <c r="I130" s="56"/>
      <c r="J130" s="3"/>
      <c r="K130" s="5" t="s">
        <v>10</v>
      </c>
    </row>
    <row r="131" spans="1:11" x14ac:dyDescent="0.25">
      <c r="A131" s="18">
        <v>5</v>
      </c>
      <c r="B131" s="18">
        <v>1306</v>
      </c>
      <c r="C131" s="18">
        <v>2426</v>
      </c>
      <c r="D131" s="19">
        <f t="shared" si="3"/>
        <v>15.84178</v>
      </c>
      <c r="F131" s="61"/>
      <c r="G131" s="62"/>
      <c r="H131" s="63"/>
      <c r="I131" s="56"/>
      <c r="J131" s="3"/>
      <c r="K131" s="5" t="s">
        <v>10</v>
      </c>
    </row>
    <row r="132" spans="1:11" x14ac:dyDescent="0.25">
      <c r="A132" s="18">
        <v>1</v>
      </c>
      <c r="B132" s="18">
        <v>1074</v>
      </c>
      <c r="C132" s="18">
        <v>2191</v>
      </c>
      <c r="D132" s="19">
        <f t="shared" si="3"/>
        <v>2.3531339999999998</v>
      </c>
      <c r="F132" s="61"/>
      <c r="G132" s="62"/>
      <c r="H132" s="63"/>
      <c r="I132" s="56"/>
      <c r="J132" s="3"/>
      <c r="K132" s="5" t="s">
        <v>10</v>
      </c>
    </row>
    <row r="133" spans="1:11" x14ac:dyDescent="0.25">
      <c r="A133" s="18">
        <v>6</v>
      </c>
      <c r="B133" s="18">
        <v>1531</v>
      </c>
      <c r="C133" s="18">
        <v>2191</v>
      </c>
      <c r="D133" s="19">
        <f t="shared" si="3"/>
        <v>20.126525999999998</v>
      </c>
      <c r="F133" s="61"/>
      <c r="G133" s="62"/>
      <c r="H133" s="63"/>
      <c r="I133" s="56"/>
      <c r="J133" s="3"/>
      <c r="K133" s="5" t="s">
        <v>10</v>
      </c>
    </row>
    <row r="134" spans="1:11" x14ac:dyDescent="0.25">
      <c r="A134" s="18">
        <v>1</v>
      </c>
      <c r="B134" s="18">
        <v>1074</v>
      </c>
      <c r="C134" s="18">
        <v>2426</v>
      </c>
      <c r="D134" s="19">
        <f t="shared" si="3"/>
        <v>2.605524</v>
      </c>
      <c r="F134" s="61"/>
      <c r="G134" s="62"/>
      <c r="H134" s="63"/>
      <c r="I134" s="56"/>
      <c r="J134" s="3"/>
      <c r="K134" s="5" t="s">
        <v>10</v>
      </c>
    </row>
    <row r="135" spans="1:11" x14ac:dyDescent="0.25">
      <c r="A135" s="18">
        <v>6</v>
      </c>
      <c r="B135" s="18">
        <v>1531</v>
      </c>
      <c r="C135" s="18">
        <v>2426</v>
      </c>
      <c r="D135" s="19">
        <f t="shared" si="3"/>
        <v>22.285236000000001</v>
      </c>
      <c r="F135" s="64"/>
      <c r="G135" s="65"/>
      <c r="H135" s="66"/>
      <c r="I135" s="57"/>
      <c r="J135" s="3"/>
      <c r="K135" s="5" t="s">
        <v>10</v>
      </c>
    </row>
    <row r="136" spans="1:11" s="21" customFormat="1" x14ac:dyDescent="0.25">
      <c r="A136" s="27">
        <f>SUM(A129:A135)</f>
        <v>29</v>
      </c>
      <c r="D136" s="25">
        <f>SUM(D129:D135)</f>
        <v>81.182760000000002</v>
      </c>
      <c r="J136" s="3"/>
      <c r="K136" s="5"/>
    </row>
    <row r="137" spans="1:11" x14ac:dyDescent="0.25">
      <c r="A137" s="18">
        <v>5</v>
      </c>
      <c r="B137" s="18">
        <v>1306</v>
      </c>
      <c r="C137" s="18">
        <v>1176</v>
      </c>
      <c r="D137" s="19">
        <f t="shared" si="3"/>
        <v>7.6792800000000003</v>
      </c>
      <c r="F137" s="58" t="s">
        <v>135</v>
      </c>
      <c r="G137" s="59"/>
      <c r="H137" s="60"/>
      <c r="I137" s="55">
        <v>28</v>
      </c>
      <c r="J137" s="3"/>
      <c r="K137" s="5" t="s">
        <v>10</v>
      </c>
    </row>
    <row r="138" spans="1:11" x14ac:dyDescent="0.25">
      <c r="A138" s="18">
        <v>5</v>
      </c>
      <c r="B138" s="18">
        <v>1306</v>
      </c>
      <c r="C138" s="18">
        <v>1976</v>
      </c>
      <c r="D138" s="19">
        <f t="shared" si="3"/>
        <v>12.903280000000001</v>
      </c>
      <c r="F138" s="61"/>
      <c r="G138" s="62"/>
      <c r="H138" s="63"/>
      <c r="I138" s="56"/>
      <c r="J138" s="3"/>
      <c r="K138" s="5" t="s">
        <v>10</v>
      </c>
    </row>
    <row r="139" spans="1:11" x14ac:dyDescent="0.25">
      <c r="A139" s="18">
        <v>1</v>
      </c>
      <c r="B139" s="18">
        <v>1074</v>
      </c>
      <c r="C139" s="18">
        <v>1176</v>
      </c>
      <c r="D139" s="19">
        <f t="shared" si="3"/>
        <v>1.2630239999999999</v>
      </c>
      <c r="F139" s="61"/>
      <c r="G139" s="62"/>
      <c r="H139" s="63"/>
      <c r="I139" s="56"/>
      <c r="J139" s="3"/>
      <c r="K139" s="5" t="s">
        <v>10</v>
      </c>
    </row>
    <row r="140" spans="1:11" x14ac:dyDescent="0.25">
      <c r="A140" s="18">
        <v>6</v>
      </c>
      <c r="B140" s="18">
        <v>1531</v>
      </c>
      <c r="C140" s="18">
        <v>1176</v>
      </c>
      <c r="D140" s="19">
        <f t="shared" si="3"/>
        <v>10.802735999999999</v>
      </c>
      <c r="F140" s="61"/>
      <c r="G140" s="62"/>
      <c r="H140" s="63"/>
      <c r="I140" s="56"/>
      <c r="J140" s="3"/>
      <c r="K140" s="5" t="s">
        <v>10</v>
      </c>
    </row>
    <row r="141" spans="1:11" x14ac:dyDescent="0.25">
      <c r="A141" s="18">
        <v>1</v>
      </c>
      <c r="B141" s="18">
        <v>1074</v>
      </c>
      <c r="C141" s="18">
        <v>1976</v>
      </c>
      <c r="D141" s="19">
        <f t="shared" si="3"/>
        <v>2.1222240000000001</v>
      </c>
      <c r="F141" s="61"/>
      <c r="G141" s="62"/>
      <c r="H141" s="63"/>
      <c r="I141" s="56"/>
      <c r="J141" s="3"/>
      <c r="K141" s="5" t="s">
        <v>10</v>
      </c>
    </row>
    <row r="142" spans="1:11" x14ac:dyDescent="0.25">
      <c r="A142" s="18">
        <v>6</v>
      </c>
      <c r="B142" s="18">
        <v>1531</v>
      </c>
      <c r="C142" s="18">
        <v>1976</v>
      </c>
      <c r="D142" s="19">
        <f t="shared" si="3"/>
        <v>18.151536</v>
      </c>
      <c r="F142" s="64"/>
      <c r="G142" s="65"/>
      <c r="H142" s="66"/>
      <c r="I142" s="57"/>
      <c r="J142" s="3"/>
      <c r="K142" s="5" t="s">
        <v>10</v>
      </c>
    </row>
    <row r="143" spans="1:11" x14ac:dyDescent="0.25">
      <c r="A143" s="26">
        <f>SUM(A137:A142)</f>
        <v>24</v>
      </c>
      <c r="B143"/>
      <c r="C143"/>
      <c r="D143" s="25">
        <f>SUM(D137:D142)</f>
        <v>52.922080000000001</v>
      </c>
      <c r="E143"/>
      <c r="F143" s="23"/>
      <c r="G143" s="23"/>
      <c r="H143" s="23"/>
      <c r="I143"/>
      <c r="J143" s="4"/>
    </row>
    <row r="144" spans="1:11" x14ac:dyDescent="0.25">
      <c r="A144" s="52"/>
      <c r="B144" s="52"/>
      <c r="C144" s="52"/>
      <c r="D144" s="52"/>
      <c r="E144" s="52"/>
      <c r="F144" s="52"/>
      <c r="G144" s="52"/>
      <c r="H144" s="52"/>
      <c r="I144" s="52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</sheetData>
  <mergeCells count="24">
    <mergeCell ref="A144:I144"/>
    <mergeCell ref="A54:I54"/>
    <mergeCell ref="A44:C46"/>
    <mergeCell ref="G44:H44"/>
    <mergeCell ref="I56:I94"/>
    <mergeCell ref="I96:I127"/>
    <mergeCell ref="I129:I135"/>
    <mergeCell ref="I137:I142"/>
    <mergeCell ref="F137:H142"/>
    <mergeCell ref="F129:H135"/>
    <mergeCell ref="F96:H127"/>
    <mergeCell ref="A49:C49"/>
    <mergeCell ref="F55:H55"/>
    <mergeCell ref="F56:H94"/>
    <mergeCell ref="A4:G4"/>
    <mergeCell ref="A6:I6"/>
    <mergeCell ref="A5:I5"/>
    <mergeCell ref="A20:I20"/>
    <mergeCell ref="A47:I47"/>
    <mergeCell ref="A26:C26"/>
    <mergeCell ref="A38:C38"/>
    <mergeCell ref="A22:C23"/>
    <mergeCell ref="A42:C42"/>
    <mergeCell ref="A32:C34"/>
  </mergeCells>
  <pageMargins left="0.25" right="0.25" top="0.75" bottom="0.75" header="0.3" footer="0.3"/>
  <pageSetup paperSize="9" scale="75" fitToHeight="0" orientation="portrait" cellComments="atEnd" r:id="rId1"/>
  <rowBreaks count="2" manualBreakCount="2">
    <brk id="53" max="8" man="1"/>
    <brk id="12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Общее</vt:lpstr>
      <vt:lpstr>Общее!Область_печати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Constructor 3</cp:lastModifiedBy>
  <cp:lastPrinted>2012-02-16T15:44:51Z</cp:lastPrinted>
  <dcterms:created xsi:type="dcterms:W3CDTF">2023-02-28T12:45:53Z</dcterms:created>
  <dcterms:modified xsi:type="dcterms:W3CDTF">2023-03-01T12:56:18Z</dcterms:modified>
</cp:coreProperties>
</file>