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3974" windowHeight="325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90" i="1" l="1"/>
  <c r="M87" i="1"/>
  <c r="M84" i="1"/>
  <c r="M82" i="1"/>
  <c r="M83" i="1"/>
</calcChain>
</file>

<file path=xl/sharedStrings.xml><?xml version="1.0" encoding="utf-8"?>
<sst xmlns="http://schemas.openxmlformats.org/spreadsheetml/2006/main" count="84" uniqueCount="46">
  <si>
    <t>kilo</t>
  </si>
  <si>
    <t>rain</t>
  </si>
  <si>
    <t>DaysRain</t>
  </si>
  <si>
    <t>temp</t>
  </si>
  <si>
    <t>humidity</t>
  </si>
  <si>
    <t>soilGrade</t>
  </si>
  <si>
    <t>timefromplanting</t>
  </si>
  <si>
    <t>deshen</t>
  </si>
  <si>
    <t>seedtype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</si>
  <si>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</si>
  <si>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</si>
  <si>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</si>
  <si>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</si>
  <si>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</si>
  <si>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</si>
  <si>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</si>
  <si>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</si>
  <si>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</si>
  <si>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</si>
  <si>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</si>
  <si>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</si>
  <si>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</si>
  <si>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</si>
  <si>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</si>
  <si>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</si>
  <si>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</si>
  <si>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</si>
  <si>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</si>
  <si>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</si>
  <si>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</si>
  <si>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</si>
  <si>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</si>
  <si>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</si>
  <si>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b.</t>
  </si>
  <si>
    <t xml:space="preserve">Sinnce the pvalue  (red) is less then alpha (0.05) then we conclude that timefromplanting </t>
  </si>
  <si>
    <t>indeed has an effect adjusted for the othe other x variables</t>
  </si>
  <si>
    <t>c.</t>
  </si>
  <si>
    <t>first I run a regression without rain,daysrain,temp and humidity</t>
  </si>
  <si>
    <t>then I calculate ((ssr(full)-ssr(reduced))/4)/mse(full)</t>
  </si>
  <si>
    <t>ssr(full)=</t>
  </si>
  <si>
    <t>ssr(reduced)=</t>
  </si>
  <si>
    <t>mse(full)</t>
  </si>
  <si>
    <t>f=</t>
  </si>
  <si>
    <t>Now I look up the 95th percentle of the f didt with 4 and 31 df</t>
  </si>
  <si>
    <t>since our calculate f &gt;&gt;&gt; then then the 95th percentile of the f dist then</t>
  </si>
  <si>
    <t>we conclude that the "weather" group of variables is significant after adjusting for the resr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</si>
</sst>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topLeftCell="A77" workbookViewId="0">
      <selection activeCell="L94" sqref="L94"/>
    </sheetView>
  </sheetViews>
  <sheetFormatPr defaultRowHeight="14.4" x14ac:dyDescent="0.55000000000000004"/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55000000000000004">
      <c r="A2" s="1">
        <v>763.18553191101114</v>
      </c>
      <c r="B2" s="1">
        <v>59.487028061412275</v>
      </c>
      <c r="C2" s="1">
        <v>64.112855599960312</v>
      </c>
      <c r="D2" s="1">
        <v>22.0170012046583</v>
      </c>
      <c r="E2" s="1">
        <v>46.8515556550119</v>
      </c>
      <c r="F2" s="1">
        <v>1.2421033356730858E-2</v>
      </c>
      <c r="G2" s="1">
        <v>50.643330179754024</v>
      </c>
      <c r="H2" s="1">
        <v>77.562791833246862</v>
      </c>
      <c r="I2" s="1">
        <v>1</v>
      </c>
    </row>
    <row r="3" spans="1:9" x14ac:dyDescent="0.55000000000000004">
      <c r="A3" s="1">
        <v>956.08180142084132</v>
      </c>
      <c r="B3" s="1">
        <v>81.431475387362298</v>
      </c>
      <c r="C3" s="1">
        <v>99.117396732326597</v>
      </c>
      <c r="D3" s="1">
        <v>19.717525750165805</v>
      </c>
      <c r="E3" s="1">
        <v>61.077846769039752</v>
      </c>
      <c r="F3" s="1">
        <v>0.30130924405652026</v>
      </c>
      <c r="G3" s="1">
        <v>54.966582232123784</v>
      </c>
      <c r="H3" s="1">
        <v>24.27137058626057</v>
      </c>
      <c r="I3" s="1">
        <v>1</v>
      </c>
    </row>
    <row r="4" spans="1:9" x14ac:dyDescent="0.55000000000000004">
      <c r="A4" s="1">
        <v>800.86422875827839</v>
      </c>
      <c r="B4" s="1">
        <v>111.53255541590624</v>
      </c>
      <c r="C4" s="1">
        <v>62.192548486636952</v>
      </c>
      <c r="D4" s="1">
        <v>24.390555002610199</v>
      </c>
      <c r="E4" s="1">
        <v>76.383818370304652</v>
      </c>
      <c r="F4" s="1">
        <v>0.25247962889492476</v>
      </c>
      <c r="G4" s="1">
        <v>53.927732169560841</v>
      </c>
      <c r="H4" s="1">
        <v>17.3894466994232</v>
      </c>
      <c r="I4" s="1">
        <v>0</v>
      </c>
    </row>
    <row r="5" spans="1:9" x14ac:dyDescent="0.55000000000000004">
      <c r="A5" s="1">
        <v>767.46782911958371</v>
      </c>
      <c r="B5" s="1">
        <v>91.437849783105776</v>
      </c>
      <c r="C5" s="1">
        <v>85.343531483958941</v>
      </c>
      <c r="D5" s="1">
        <v>23.425490174558945</v>
      </c>
      <c r="E5" s="1">
        <v>72.172756719810423</v>
      </c>
      <c r="F5" s="1">
        <v>5.6367687002166815E-2</v>
      </c>
      <c r="G5" s="1">
        <v>59.169591357158119</v>
      </c>
      <c r="H5" s="1">
        <v>73.976866969817195</v>
      </c>
      <c r="I5" s="1">
        <v>0</v>
      </c>
    </row>
    <row r="6" spans="1:9" x14ac:dyDescent="0.55000000000000004">
      <c r="A6" s="1">
        <v>1482.9592556851801</v>
      </c>
      <c r="B6" s="1">
        <v>88.241396547673503</v>
      </c>
      <c r="C6" s="1">
        <v>85.584229256783146</v>
      </c>
      <c r="D6" s="1">
        <v>35.84379904466914</v>
      </c>
      <c r="E6" s="1">
        <v>71.485686905434704</v>
      </c>
      <c r="F6" s="1">
        <v>0.83993041779839472</v>
      </c>
      <c r="G6" s="1">
        <v>53.310037537766654</v>
      </c>
      <c r="H6" s="1">
        <v>39.32309945982238</v>
      </c>
      <c r="I6" s="1">
        <v>0</v>
      </c>
    </row>
    <row r="7" spans="1:9" x14ac:dyDescent="0.55000000000000004">
      <c r="A7" s="1">
        <v>1772.9440119665885</v>
      </c>
      <c r="B7" s="1">
        <v>102.80935298884287</v>
      </c>
      <c r="C7" s="1">
        <v>77.173279098205967</v>
      </c>
      <c r="D7" s="1">
        <v>27.523445927072316</v>
      </c>
      <c r="E7" s="1">
        <v>76.328776887821732</v>
      </c>
      <c r="F7" s="1">
        <v>0.90130314035462511</v>
      </c>
      <c r="G7" s="1">
        <v>62.569963682973722</v>
      </c>
      <c r="H7" s="1">
        <v>59.227271340067759</v>
      </c>
      <c r="I7" s="1">
        <v>1</v>
      </c>
    </row>
    <row r="8" spans="1:9" x14ac:dyDescent="0.55000000000000004">
      <c r="A8" s="1">
        <v>1696.8023930246311</v>
      </c>
      <c r="B8" s="1">
        <v>70.372451823786832</v>
      </c>
      <c r="C8" s="1">
        <v>82.320598468941171</v>
      </c>
      <c r="D8" s="1">
        <v>33.16908881359268</v>
      </c>
      <c r="E8" s="1">
        <v>61.903745265299222</v>
      </c>
      <c r="F8" s="1">
        <v>0.98855555894650105</v>
      </c>
      <c r="G8" s="1">
        <v>65.909298989837339</v>
      </c>
      <c r="H8" s="1">
        <v>37.958922086245309</v>
      </c>
      <c r="I8" s="1">
        <v>1</v>
      </c>
    </row>
    <row r="9" spans="1:9" x14ac:dyDescent="0.55000000000000004">
      <c r="A9" s="1">
        <v>1726.3747132111369</v>
      </c>
      <c r="B9" s="1">
        <v>125.38312517368468</v>
      </c>
      <c r="C9" s="1">
        <v>87.147787073336076</v>
      </c>
      <c r="D9" s="1">
        <v>30.838707592265564</v>
      </c>
      <c r="E9" s="1">
        <v>85.531834972316574</v>
      </c>
      <c r="F9" s="1">
        <v>0.89062166203802606</v>
      </c>
      <c r="G9" s="1">
        <v>54.052247688222906</v>
      </c>
      <c r="H9" s="1">
        <v>77.590258491775259</v>
      </c>
      <c r="I9" s="1">
        <v>0</v>
      </c>
    </row>
    <row r="10" spans="1:9" x14ac:dyDescent="0.55000000000000004">
      <c r="A10" s="1">
        <v>895.04058685287259</v>
      </c>
      <c r="B10" s="1">
        <v>115.67347342439461</v>
      </c>
      <c r="C10" s="1">
        <v>98.040100258076563</v>
      </c>
      <c r="D10" s="1">
        <v>29.109655846041278</v>
      </c>
      <c r="E10" s="1">
        <v>83.888506512339518</v>
      </c>
      <c r="F10" s="1">
        <v>0.2589190343943602</v>
      </c>
      <c r="G10" s="1">
        <v>50.597552415540022</v>
      </c>
      <c r="H10" s="1">
        <v>7.7211828974272896</v>
      </c>
      <c r="I10" s="1">
        <v>0</v>
      </c>
    </row>
    <row r="11" spans="1:9" x14ac:dyDescent="0.55000000000000004">
      <c r="A11" s="1">
        <v>1558.3980758532853</v>
      </c>
      <c r="B11" s="1">
        <v>95.608474162290804</v>
      </c>
      <c r="C11" s="1">
        <v>81.340822564088739</v>
      </c>
      <c r="D11" s="1">
        <v>26.499309418140911</v>
      </c>
      <c r="E11" s="1">
        <v>74.712079569580965</v>
      </c>
      <c r="F11" s="1">
        <v>0.73268837549974064</v>
      </c>
      <c r="G11" s="1">
        <v>61.662343211157562</v>
      </c>
      <c r="H11" s="1">
        <v>90.707113864558849</v>
      </c>
      <c r="I11" s="1">
        <v>0</v>
      </c>
    </row>
    <row r="12" spans="1:9" x14ac:dyDescent="0.55000000000000004">
      <c r="A12" s="1">
        <v>1356.5113685139825</v>
      </c>
      <c r="B12" s="1">
        <v>77.98096617567353</v>
      </c>
      <c r="C12" s="1">
        <v>85.003334990760777</v>
      </c>
      <c r="D12" s="1">
        <v>33.097397893725429</v>
      </c>
      <c r="E12" s="1">
        <v>62.628044108423637</v>
      </c>
      <c r="F12" s="1">
        <v>0.66859950560014647</v>
      </c>
      <c r="G12" s="1">
        <v>65.497299111911374</v>
      </c>
      <c r="H12" s="1">
        <v>10.235908078249459</v>
      </c>
      <c r="I12" s="1">
        <v>1</v>
      </c>
    </row>
    <row r="13" spans="1:9" x14ac:dyDescent="0.55000000000000004">
      <c r="A13" s="1">
        <v>769.66245948626465</v>
      </c>
      <c r="B13" s="1">
        <v>107.27560862083919</v>
      </c>
      <c r="C13" s="1">
        <v>82.48752485276782</v>
      </c>
      <c r="D13" s="1">
        <v>31.088113776859245</v>
      </c>
      <c r="E13" s="1">
        <v>77.403071461121726</v>
      </c>
      <c r="F13" s="1">
        <v>9.4607379375591296E-3</v>
      </c>
      <c r="G13" s="1">
        <v>55.512253181554613</v>
      </c>
      <c r="H13" s="1">
        <v>30.332346568193607</v>
      </c>
      <c r="I13" s="1">
        <v>1</v>
      </c>
    </row>
    <row r="14" spans="1:9" x14ac:dyDescent="0.55000000000000004">
      <c r="A14" s="1">
        <v>1251.6783641570396</v>
      </c>
      <c r="B14" s="1">
        <v>129.45702479133615</v>
      </c>
      <c r="C14" s="1">
        <v>74.875781794689829</v>
      </c>
      <c r="D14" s="1">
        <v>26.198675944469869</v>
      </c>
      <c r="E14" s="1">
        <v>88.144882031047018</v>
      </c>
      <c r="F14" s="1">
        <v>0.38047425763725701</v>
      </c>
      <c r="G14" s="1">
        <v>53.084200567644274</v>
      </c>
      <c r="H14" s="1">
        <v>31.571398052919097</v>
      </c>
      <c r="I14" s="1">
        <v>1</v>
      </c>
    </row>
    <row r="15" spans="1:9" x14ac:dyDescent="0.55000000000000004">
      <c r="A15" s="1">
        <v>715.14803863383497</v>
      </c>
      <c r="B15" s="1">
        <v>129.55627340066712</v>
      </c>
      <c r="C15" s="1">
        <v>72.876882970449515</v>
      </c>
      <c r="D15" s="1">
        <v>32.529884568502894</v>
      </c>
      <c r="E15" s="1">
        <v>92.222343457324314</v>
      </c>
      <c r="F15" s="1">
        <v>6.8361461226233711E-2</v>
      </c>
      <c r="G15" s="1">
        <v>50.98391674550615</v>
      </c>
      <c r="H15" s="1">
        <v>0.45472579119235818</v>
      </c>
      <c r="I15" s="1">
        <v>1</v>
      </c>
    </row>
    <row r="16" spans="1:9" x14ac:dyDescent="0.55000000000000004">
      <c r="A16" s="1">
        <v>845.41226575231337</v>
      </c>
      <c r="B16" s="1">
        <v>65.03485479275696</v>
      </c>
      <c r="C16" s="1">
        <v>88.137567419908009</v>
      </c>
      <c r="D16" s="1">
        <v>32.576507540652528</v>
      </c>
      <c r="E16" s="1">
        <v>59.073536451323889</v>
      </c>
      <c r="F16" s="1">
        <v>0.15610217596972564</v>
      </c>
      <c r="G16" s="1">
        <v>55.036774803918576</v>
      </c>
      <c r="H16" s="1">
        <v>54.466383861812183</v>
      </c>
      <c r="I16" s="1">
        <v>1</v>
      </c>
    </row>
    <row r="17" spans="1:16" x14ac:dyDescent="0.55000000000000004">
      <c r="A17" s="1">
        <v>828.18469753131671</v>
      </c>
      <c r="B17" s="1">
        <v>74.362791615712922</v>
      </c>
      <c r="C17" s="1">
        <v>61.055771058890969</v>
      </c>
      <c r="D17" s="1">
        <v>26.891006048826966</v>
      </c>
      <c r="E17" s="1">
        <v>58.27110746584367</v>
      </c>
      <c r="F17" s="1">
        <v>0.27603991821039459</v>
      </c>
      <c r="G17" s="1">
        <v>50.822168645283362</v>
      </c>
      <c r="H17" s="1">
        <v>25.052644428846094</v>
      </c>
      <c r="I17" s="1">
        <v>0</v>
      </c>
    </row>
    <row r="18" spans="1:16" x14ac:dyDescent="0.55000000000000004">
      <c r="A18" s="1">
        <v>1371.1765150606348</v>
      </c>
      <c r="B18" s="1">
        <v>100.87294781929813</v>
      </c>
      <c r="C18" s="1">
        <v>72.362586453964468</v>
      </c>
      <c r="D18" s="1">
        <v>35.329070518200751</v>
      </c>
      <c r="E18" s="1">
        <v>79.685855982534122</v>
      </c>
      <c r="F18" s="1">
        <v>0.75447859126560257</v>
      </c>
      <c r="G18" s="1">
        <v>66.033204138309884</v>
      </c>
      <c r="H18" s="1">
        <v>21.634571367534409</v>
      </c>
      <c r="I18" s="1">
        <v>0</v>
      </c>
    </row>
    <row r="19" spans="1:16" x14ac:dyDescent="0.55000000000000004">
      <c r="A19" s="1">
        <v>1039.6372606677044</v>
      </c>
      <c r="B19" s="1">
        <v>102.12006969173672</v>
      </c>
      <c r="C19" s="1">
        <v>83.205411758244736</v>
      </c>
      <c r="D19" s="1">
        <v>30.819318302092142</v>
      </c>
      <c r="E19" s="1">
        <v>76.791996181855211</v>
      </c>
      <c r="F19" s="1">
        <v>0.34128849147007662</v>
      </c>
      <c r="G19" s="1">
        <v>63.506881923886837</v>
      </c>
      <c r="H19" s="1">
        <v>38.267159031952879</v>
      </c>
      <c r="I19" s="1">
        <v>1</v>
      </c>
    </row>
    <row r="20" spans="1:16" x14ac:dyDescent="0.55000000000000004">
      <c r="A20" s="1">
        <v>1151.3689417376368</v>
      </c>
      <c r="B20" s="1">
        <v>93.260750013869256</v>
      </c>
      <c r="C20" s="1">
        <v>91.521115084178746</v>
      </c>
      <c r="D20" s="1">
        <v>28.373920107042068</v>
      </c>
      <c r="E20" s="1">
        <v>72.357755331795488</v>
      </c>
      <c r="F20" s="1">
        <v>0.40467543565172276</v>
      </c>
      <c r="G20" s="1">
        <v>59.335001678518019</v>
      </c>
      <c r="H20" s="1">
        <v>25.037385174108095</v>
      </c>
      <c r="I20" s="1">
        <v>1</v>
      </c>
    </row>
    <row r="21" spans="1:16" x14ac:dyDescent="0.55000000000000004">
      <c r="A21" s="1">
        <v>1328.3967886262612</v>
      </c>
      <c r="B21" s="1">
        <v>87.646007209841628</v>
      </c>
      <c r="C21" s="1">
        <v>59.396852722857147</v>
      </c>
      <c r="D21" s="1">
        <v>30.735303729015868</v>
      </c>
      <c r="E21" s="1">
        <v>68.351585216150852</v>
      </c>
      <c r="F21" s="1">
        <v>0.57249671926023138</v>
      </c>
      <c r="G21" s="1">
        <v>64.397412030396438</v>
      </c>
      <c r="H21" s="1">
        <v>37.293618579668568</v>
      </c>
      <c r="I21" s="1">
        <v>1</v>
      </c>
    </row>
    <row r="22" spans="1:16" x14ac:dyDescent="0.55000000000000004">
      <c r="A22" s="1">
        <v>983.30449157170278</v>
      </c>
      <c r="B22" s="1">
        <v>130.86655968014384</v>
      </c>
      <c r="C22" s="1">
        <v>82.377998953306815</v>
      </c>
      <c r="D22" s="1">
        <v>29.480598944501253</v>
      </c>
      <c r="E22" s="1">
        <v>94.96436084380548</v>
      </c>
      <c r="F22" s="1">
        <v>6.347849971007416E-3</v>
      </c>
      <c r="G22" s="1">
        <v>69.686880092776278</v>
      </c>
      <c r="H22" s="1">
        <v>85.116122928556166</v>
      </c>
      <c r="I22" s="1">
        <v>0</v>
      </c>
      <c r="K22" t="s">
        <v>9</v>
      </c>
    </row>
    <row r="23" spans="1:16" ht="14.7" thickBot="1" x14ac:dyDescent="0.6">
      <c r="A23" s="1">
        <v>1049.4625242172954</v>
      </c>
      <c r="B23" s="1">
        <v>58.821277939714491</v>
      </c>
      <c r="C23" s="1">
        <v>74.410404724476393</v>
      </c>
      <c r="D23" s="1">
        <v>21.010940902924631</v>
      </c>
      <c r="E23" s="1">
        <v>51.089189330086811</v>
      </c>
      <c r="F23" s="1">
        <v>0.35905026398510698</v>
      </c>
      <c r="G23" s="1">
        <v>68.046815393536178</v>
      </c>
      <c r="H23" s="1">
        <v>31.015961180455946</v>
      </c>
      <c r="I23" s="1">
        <v>1</v>
      </c>
    </row>
    <row r="24" spans="1:16" x14ac:dyDescent="0.55000000000000004">
      <c r="A24" s="1">
        <v>1189.965038862859</v>
      </c>
      <c r="B24" s="1">
        <v>95.662498147576116</v>
      </c>
      <c r="C24" s="1">
        <v>69.105344866402447</v>
      </c>
      <c r="D24" s="1">
        <v>19.014668244635686</v>
      </c>
      <c r="E24" s="1">
        <v>70.201581567816902</v>
      </c>
      <c r="F24" s="1">
        <v>0.43931394390697959</v>
      </c>
      <c r="G24" s="1">
        <v>53.321634571367532</v>
      </c>
      <c r="H24" s="1">
        <v>45.863216040528584</v>
      </c>
      <c r="I24" s="1">
        <v>1</v>
      </c>
      <c r="K24" s="5" t="s">
        <v>10</v>
      </c>
      <c r="L24" s="5"/>
    </row>
    <row r="25" spans="1:16" x14ac:dyDescent="0.55000000000000004">
      <c r="A25" s="1">
        <v>1777.5838671346239</v>
      </c>
      <c r="B25" s="1">
        <v>97.25589875903097</v>
      </c>
      <c r="C25" s="1">
        <v>86.506456884380896</v>
      </c>
      <c r="D25" s="1">
        <v>34.496621386351762</v>
      </c>
      <c r="E25" s="1">
        <v>74.446702658024151</v>
      </c>
      <c r="F25" s="1">
        <v>0.98037659840693381</v>
      </c>
      <c r="G25" s="1">
        <v>57.318338572344125</v>
      </c>
      <c r="H25" s="1">
        <v>31.705679494613481</v>
      </c>
      <c r="I25" s="1">
        <v>1</v>
      </c>
      <c r="K25" s="2" t="s">
        <v>11</v>
      </c>
      <c r="L25" s="2">
        <v>0.99436632757066878</v>
      </c>
    </row>
    <row r="26" spans="1:16" x14ac:dyDescent="0.55000000000000004">
      <c r="A26" s="1">
        <v>1672.3576121917163</v>
      </c>
      <c r="B26" s="1">
        <v>113.79102402803255</v>
      </c>
      <c r="C26" s="1">
        <v>67.996079653385095</v>
      </c>
      <c r="D26" s="1">
        <v>23.709002410469111</v>
      </c>
      <c r="E26" s="1">
        <v>80.079608071246184</v>
      </c>
      <c r="F26" s="1">
        <v>0.92147587511825924</v>
      </c>
      <c r="G26" s="1">
        <v>53.192236091189308</v>
      </c>
      <c r="H26" s="1">
        <v>68.926053651539661</v>
      </c>
      <c r="I26" s="1">
        <v>0</v>
      </c>
      <c r="K26" s="2" t="s">
        <v>12</v>
      </c>
      <c r="L26" s="2">
        <v>0.98876439340637867</v>
      </c>
    </row>
    <row r="27" spans="1:16" x14ac:dyDescent="0.55000000000000004">
      <c r="A27" s="1">
        <v>926.58002638860955</v>
      </c>
      <c r="B27" s="1">
        <v>89.491485646576621</v>
      </c>
      <c r="C27" s="1">
        <v>106.39571903273463</v>
      </c>
      <c r="D27" s="1">
        <v>38.66566551849246</v>
      </c>
      <c r="E27" s="1">
        <v>75.272619344177656</v>
      </c>
      <c r="F27" s="1">
        <v>0.17642750328073978</v>
      </c>
      <c r="G27" s="1">
        <v>69.978637043366803</v>
      </c>
      <c r="H27" s="1">
        <v>65.349284340952778</v>
      </c>
      <c r="I27" s="1">
        <v>0</v>
      </c>
      <c r="K27" s="2" t="s">
        <v>13</v>
      </c>
      <c r="L27" s="2">
        <v>0.98586488202737965</v>
      </c>
    </row>
    <row r="28" spans="1:16" x14ac:dyDescent="0.55000000000000004">
      <c r="A28" s="1">
        <v>955.65564236745695</v>
      </c>
      <c r="B28" s="1">
        <v>80.171052154910285</v>
      </c>
      <c r="C28" s="1">
        <v>71.16835169843398</v>
      </c>
      <c r="D28" s="1">
        <v>27.883094238204649</v>
      </c>
      <c r="E28" s="1">
        <v>62.352884444480878</v>
      </c>
      <c r="F28" s="1">
        <v>0.36362804040650654</v>
      </c>
      <c r="G28" s="1">
        <v>52.401806695760982</v>
      </c>
      <c r="H28" s="1">
        <v>24.826807458723714</v>
      </c>
      <c r="I28" s="1">
        <v>1</v>
      </c>
      <c r="K28" s="2" t="s">
        <v>14</v>
      </c>
      <c r="L28" s="2">
        <v>40.407263577322716</v>
      </c>
    </row>
    <row r="29" spans="1:16" ht="14.7" thickBot="1" x14ac:dyDescent="0.6">
      <c r="A29" s="1">
        <v>1750.4775940450663</v>
      </c>
      <c r="B29" s="1">
        <v>138.65897386072902</v>
      </c>
      <c r="C29" s="1">
        <v>67.737373885465786</v>
      </c>
      <c r="D29" s="1">
        <v>31.072061195372953</v>
      </c>
      <c r="E29" s="1">
        <v>93.540879422180296</v>
      </c>
      <c r="F29" s="1">
        <v>0.88457899716177857</v>
      </c>
      <c r="G29" s="1">
        <v>58.771019623401592</v>
      </c>
      <c r="H29" s="1">
        <v>31.15024262215033</v>
      </c>
      <c r="I29" s="1">
        <v>1</v>
      </c>
      <c r="K29" s="3" t="s">
        <v>15</v>
      </c>
      <c r="L29" s="3">
        <v>40</v>
      </c>
    </row>
    <row r="30" spans="1:16" x14ac:dyDescent="0.55000000000000004">
      <c r="A30" s="1">
        <v>1405.6826625532353</v>
      </c>
      <c r="B30" s="1">
        <v>139.12970558099914</v>
      </c>
      <c r="C30" s="1">
        <v>75.609198322199518</v>
      </c>
      <c r="D30" s="1">
        <v>31.082241851690924</v>
      </c>
      <c r="E30" s="1">
        <v>90.60681256603857</v>
      </c>
      <c r="F30" s="1">
        <v>0.75740836817529833</v>
      </c>
      <c r="G30" s="1">
        <v>52.793053987243262</v>
      </c>
      <c r="H30" s="1">
        <v>14.88387707144383</v>
      </c>
      <c r="I30" s="1">
        <v>0</v>
      </c>
    </row>
    <row r="31" spans="1:16" ht="14.7" thickBot="1" x14ac:dyDescent="0.6">
      <c r="A31" s="1">
        <v>1024.3731093157242</v>
      </c>
      <c r="B31" s="1">
        <v>114.02939122068346</v>
      </c>
      <c r="C31" s="1">
        <v>87.183382422226714</v>
      </c>
      <c r="D31" s="1">
        <v>25.124790075351484</v>
      </c>
      <c r="E31" s="1">
        <v>79.071691263452522</v>
      </c>
      <c r="F31" s="1">
        <v>0.28266243476668601</v>
      </c>
      <c r="G31" s="1">
        <v>59.180578020569477</v>
      </c>
      <c r="H31" s="1">
        <v>34.611041596728413</v>
      </c>
      <c r="I31" s="1">
        <v>1</v>
      </c>
      <c r="K31" t="s">
        <v>16</v>
      </c>
    </row>
    <row r="32" spans="1:16" x14ac:dyDescent="0.55000000000000004">
      <c r="A32" s="1">
        <v>1357.5982331662938</v>
      </c>
      <c r="B32" s="1">
        <v>100.6732227827888</v>
      </c>
      <c r="C32" s="1">
        <v>80.905833985598292</v>
      </c>
      <c r="D32" s="1">
        <v>32.794348574752803</v>
      </c>
      <c r="E32" s="1">
        <v>76.79461041068862</v>
      </c>
      <c r="F32" s="1">
        <v>0.42338328196050906</v>
      </c>
      <c r="G32" s="1">
        <v>61.130710776085692</v>
      </c>
      <c r="H32" s="1">
        <v>75.499740592669454</v>
      </c>
      <c r="I32" s="1">
        <v>1</v>
      </c>
      <c r="K32" s="4"/>
      <c r="L32" s="4" t="s">
        <v>21</v>
      </c>
      <c r="M32" s="4" t="s">
        <v>22</v>
      </c>
      <c r="N32" s="4" t="s">
        <v>23</v>
      </c>
      <c r="O32" s="4" t="s">
        <v>24</v>
      </c>
      <c r="P32" s="4" t="s">
        <v>25</v>
      </c>
    </row>
    <row r="33" spans="1:19" x14ac:dyDescent="0.55000000000000004">
      <c r="A33" s="1">
        <v>1829.8605578205161</v>
      </c>
      <c r="B33" s="1">
        <v>154.7405909653753</v>
      </c>
      <c r="C33" s="1">
        <v>78.396242517628707</v>
      </c>
      <c r="D33" s="1">
        <v>31.671310201345477</v>
      </c>
      <c r="E33" s="1">
        <v>99.979472654085839</v>
      </c>
      <c r="F33" s="1">
        <v>0.90780358287301244</v>
      </c>
      <c r="G33" s="1">
        <v>62.522965178380687</v>
      </c>
      <c r="H33" s="1">
        <v>64.125492110965297</v>
      </c>
      <c r="I33" s="1">
        <v>0</v>
      </c>
      <c r="K33" s="2" t="s">
        <v>17</v>
      </c>
      <c r="L33" s="2">
        <v>8</v>
      </c>
      <c r="M33" s="2">
        <v>4454273.3899380649</v>
      </c>
      <c r="N33" s="2">
        <v>556784.17374225811</v>
      </c>
      <c r="O33" s="2">
        <v>341.01069599792811</v>
      </c>
      <c r="P33" s="2">
        <v>5.2476464265701906E-28</v>
      </c>
    </row>
    <row r="34" spans="1:19" x14ac:dyDescent="0.55000000000000004">
      <c r="A34" s="1">
        <v>956.58386026130484</v>
      </c>
      <c r="B34" s="1">
        <v>131.61852989956969</v>
      </c>
      <c r="C34" s="1">
        <v>74.129143487953115</v>
      </c>
      <c r="D34" s="1">
        <v>29.400540673377691</v>
      </c>
      <c r="E34" s="1">
        <v>88.718672006580164</v>
      </c>
      <c r="F34" s="1">
        <v>6.6621906186101865E-2</v>
      </c>
      <c r="G34" s="1">
        <v>54.892727439191873</v>
      </c>
      <c r="H34" s="1">
        <v>79.943235572374647</v>
      </c>
      <c r="I34" s="1">
        <v>0</v>
      </c>
      <c r="K34" s="2" t="s">
        <v>18</v>
      </c>
      <c r="L34" s="2">
        <v>31</v>
      </c>
      <c r="M34" s="2">
        <v>50615.155444024167</v>
      </c>
      <c r="N34" s="2">
        <v>1632.7469498072312</v>
      </c>
      <c r="O34" s="2"/>
      <c r="P34" s="2"/>
    </row>
    <row r="35" spans="1:19" ht="14.7" thickBot="1" x14ac:dyDescent="0.6">
      <c r="A35" s="1">
        <v>1332.1959257657361</v>
      </c>
      <c r="B35" s="1">
        <v>113.79102402803255</v>
      </c>
      <c r="C35" s="1">
        <v>62.343615556601435</v>
      </c>
      <c r="D35" s="1">
        <v>39.78207026491873</v>
      </c>
      <c r="E35" s="1">
        <v>88.983572570286924</v>
      </c>
      <c r="F35" s="1">
        <v>0.25922421948912017</v>
      </c>
      <c r="G35" s="1">
        <v>63.328043458357499</v>
      </c>
      <c r="H35" s="1">
        <v>90.667439802240054</v>
      </c>
      <c r="I35" s="1">
        <v>1</v>
      </c>
      <c r="K35" s="3" t="s">
        <v>19</v>
      </c>
      <c r="L35" s="3">
        <v>39</v>
      </c>
      <c r="M35" s="3">
        <v>4504888.545382089</v>
      </c>
      <c r="N35" s="3"/>
      <c r="O35" s="3"/>
      <c r="P35" s="3"/>
    </row>
    <row r="36" spans="1:19" ht="14.7" thickBot="1" x14ac:dyDescent="0.6">
      <c r="A36" s="1">
        <v>1360.7585693255135</v>
      </c>
      <c r="B36" s="1">
        <v>113.21333573083393</v>
      </c>
      <c r="C36" s="1">
        <v>83.868410658469656</v>
      </c>
      <c r="D36" s="1">
        <v>33.875277343468042</v>
      </c>
      <c r="E36" s="1">
        <v>80.738524477128522</v>
      </c>
      <c r="F36" s="1">
        <v>0.65791802728354742</v>
      </c>
      <c r="G36" s="1">
        <v>65.831171605578788</v>
      </c>
      <c r="H36" s="1">
        <v>24.158452101199376</v>
      </c>
      <c r="I36" s="1">
        <v>0</v>
      </c>
    </row>
    <row r="37" spans="1:19" x14ac:dyDescent="0.55000000000000004">
      <c r="A37" s="1">
        <v>938.73492995659694</v>
      </c>
      <c r="B37" s="1">
        <v>103.9171175356023</v>
      </c>
      <c r="C37" s="1">
        <v>76.889471276517725</v>
      </c>
      <c r="D37" s="1">
        <v>33.242371349188033</v>
      </c>
      <c r="E37" s="1">
        <v>79.902095169090899</v>
      </c>
      <c r="F37" s="1">
        <v>8.0874050111392565E-2</v>
      </c>
      <c r="G37" s="1">
        <v>51.563158055360574</v>
      </c>
      <c r="H37" s="1">
        <v>56.129642628254039</v>
      </c>
      <c r="I37" s="1">
        <v>1</v>
      </c>
      <c r="K37" s="4"/>
      <c r="L37" s="4" t="s">
        <v>26</v>
      </c>
      <c r="M37" s="4" t="s">
        <v>14</v>
      </c>
      <c r="N37" s="4" t="s">
        <v>27</v>
      </c>
      <c r="O37" s="4" t="s">
        <v>28</v>
      </c>
      <c r="P37" s="4" t="s">
        <v>29</v>
      </c>
      <c r="Q37" s="4" t="s">
        <v>30</v>
      </c>
      <c r="R37" s="4" t="s">
        <v>31</v>
      </c>
      <c r="S37" s="4" t="s">
        <v>32</v>
      </c>
    </row>
    <row r="38" spans="1:19" x14ac:dyDescent="0.55000000000000004">
      <c r="A38" s="1">
        <v>1386.6324147790845</v>
      </c>
      <c r="B38" s="1">
        <v>44.665629552910104</v>
      </c>
      <c r="C38" s="1">
        <v>74.418453752587084</v>
      </c>
      <c r="D38" s="1">
        <v>32.970034529425902</v>
      </c>
      <c r="E38" s="1">
        <v>46.148665180298849</v>
      </c>
      <c r="F38" s="1">
        <v>0.80980864894558546</v>
      </c>
      <c r="G38" s="1">
        <v>54.63209936826685</v>
      </c>
      <c r="H38" s="1">
        <v>24.558244575334939</v>
      </c>
      <c r="I38" s="1">
        <v>1</v>
      </c>
      <c r="K38" s="2" t="s">
        <v>20</v>
      </c>
      <c r="L38" s="2">
        <v>-19.098802198052326</v>
      </c>
      <c r="M38" s="2">
        <v>85.633606651168009</v>
      </c>
      <c r="N38" s="2">
        <v>-0.22302928657264287</v>
      </c>
      <c r="O38" s="2">
        <v>0.82497581414978183</v>
      </c>
      <c r="P38" s="2">
        <v>-193.74969442653037</v>
      </c>
      <c r="Q38" s="2">
        <v>155.55209003042575</v>
      </c>
      <c r="R38" s="2">
        <v>-193.74969442653037</v>
      </c>
      <c r="S38" s="2">
        <v>155.55209003042575</v>
      </c>
    </row>
    <row r="39" spans="1:19" x14ac:dyDescent="0.55000000000000004">
      <c r="A39" s="1">
        <v>1546.7875515964952</v>
      </c>
      <c r="B39" s="1">
        <v>124.48429429729003</v>
      </c>
      <c r="C39" s="1">
        <v>78.417160895769484</v>
      </c>
      <c r="D39" s="1">
        <v>32.331000814592699</v>
      </c>
      <c r="E39" s="1">
        <v>89.325236760560074</v>
      </c>
      <c r="F39" s="1">
        <v>0.56453138828699612</v>
      </c>
      <c r="G39" s="1">
        <v>54.658955656605734</v>
      </c>
      <c r="H39" s="1">
        <v>91.238135929441214</v>
      </c>
      <c r="I39" s="1">
        <v>1</v>
      </c>
      <c r="K39" s="2" t="s">
        <v>1</v>
      </c>
      <c r="L39" s="2">
        <v>2.283675770310388</v>
      </c>
      <c r="M39" s="2">
        <v>1.7783719234821707</v>
      </c>
      <c r="N39" s="2">
        <v>1.2841384527927087</v>
      </c>
      <c r="O39" s="2">
        <v>0.20860819946190373</v>
      </c>
      <c r="P39" s="2">
        <v>-1.3433376803253432</v>
      </c>
      <c r="Q39" s="2">
        <v>5.9106892209461197</v>
      </c>
      <c r="R39" s="2">
        <v>-1.3433376803253432</v>
      </c>
      <c r="S39" s="2">
        <v>5.9106892209461197</v>
      </c>
    </row>
    <row r="40" spans="1:19" x14ac:dyDescent="0.55000000000000004">
      <c r="A40" s="1">
        <v>936.81562566832258</v>
      </c>
      <c r="B40" s="1">
        <v>102.63916379277362</v>
      </c>
      <c r="C40" s="1">
        <v>76.869382812292315</v>
      </c>
      <c r="D40" s="1">
        <v>24.111283285747049</v>
      </c>
      <c r="E40" s="1">
        <v>73.968168610081193</v>
      </c>
      <c r="F40" s="1">
        <v>0.17081209753715629</v>
      </c>
      <c r="G40" s="1">
        <v>66.788842432935581</v>
      </c>
      <c r="H40" s="1">
        <v>30.326242866298408</v>
      </c>
      <c r="I40" s="1">
        <v>1</v>
      </c>
      <c r="K40" s="2" t="s">
        <v>2</v>
      </c>
      <c r="L40" s="2">
        <v>4.3630064548645701E-2</v>
      </c>
      <c r="M40" s="2">
        <v>0.65254446217650008</v>
      </c>
      <c r="N40" s="2">
        <v>6.6861443284832678E-2</v>
      </c>
      <c r="O40" s="2">
        <v>0.94712137699314769</v>
      </c>
      <c r="P40" s="2">
        <v>-1.2872431404318387</v>
      </c>
      <c r="Q40" s="2">
        <v>1.3745032695291299</v>
      </c>
      <c r="R40" s="2">
        <v>-1.2872431404318387</v>
      </c>
      <c r="S40" s="2">
        <v>1.3745032695291299</v>
      </c>
    </row>
    <row r="41" spans="1:19" x14ac:dyDescent="0.55000000000000004">
      <c r="A41" s="1">
        <v>1051.9171621420749</v>
      </c>
      <c r="B41" s="1">
        <v>91.557186856662156</v>
      </c>
      <c r="C41" s="1">
        <v>89.066843631444499</v>
      </c>
      <c r="D41" s="1">
        <v>27.914846971980296</v>
      </c>
      <c r="E41" s="1">
        <v>69.835581573061063</v>
      </c>
      <c r="F41" s="1">
        <v>0.15607165746024965</v>
      </c>
      <c r="G41" s="1">
        <v>64.034852137821588</v>
      </c>
      <c r="H41" s="1">
        <v>80.602435377056182</v>
      </c>
      <c r="I41" s="1">
        <v>1</v>
      </c>
      <c r="K41" s="2" t="s">
        <v>3</v>
      </c>
      <c r="L41" s="2">
        <v>1.8731534569252903</v>
      </c>
      <c r="M41" s="2">
        <v>2.0131177057914531</v>
      </c>
      <c r="N41" s="2">
        <v>0.93047388711375123</v>
      </c>
      <c r="O41" s="2">
        <v>0.35931560963869014</v>
      </c>
      <c r="P41" s="2">
        <v>-2.2326271732150667</v>
      </c>
      <c r="Q41" s="2">
        <v>5.9789340870656478</v>
      </c>
      <c r="R41" s="2">
        <v>-2.2326271732150667</v>
      </c>
      <c r="S41" s="2">
        <v>5.9789340870656478</v>
      </c>
    </row>
    <row r="42" spans="1:19" x14ac:dyDescent="0.55000000000000004">
      <c r="K42" s="2" t="s">
        <v>4</v>
      </c>
      <c r="L42" s="2">
        <v>0.86158791220156516</v>
      </c>
      <c r="M42" s="2">
        <v>3.4769171469559348</v>
      </c>
      <c r="N42" s="2">
        <v>0.24780225578739815</v>
      </c>
      <c r="O42" s="2">
        <v>0.80592146739895021</v>
      </c>
      <c r="P42" s="2">
        <v>-6.2296313610213003</v>
      </c>
      <c r="Q42" s="2">
        <v>7.9528071854244304</v>
      </c>
      <c r="R42" s="2">
        <v>-6.2296313610213003</v>
      </c>
      <c r="S42" s="2">
        <v>7.9528071854244304</v>
      </c>
    </row>
    <row r="43" spans="1:19" x14ac:dyDescent="0.55000000000000004">
      <c r="K43" s="2" t="s">
        <v>5</v>
      </c>
      <c r="L43" s="2">
        <v>1010.095414372361</v>
      </c>
      <c r="M43" s="2">
        <v>22.002092400770376</v>
      </c>
      <c r="N43" s="2">
        <v>45.909061555299793</v>
      </c>
      <c r="O43" s="2">
        <v>4.5154469979326185E-30</v>
      </c>
      <c r="P43" s="2">
        <v>965.22185107213363</v>
      </c>
      <c r="Q43" s="2">
        <v>1054.9689776725884</v>
      </c>
      <c r="R43" s="2">
        <v>965.22185107213363</v>
      </c>
      <c r="S43" s="2">
        <v>1054.9689776725884</v>
      </c>
    </row>
    <row r="44" spans="1:19" x14ac:dyDescent="0.55000000000000004">
      <c r="K44" s="2" t="s">
        <v>6</v>
      </c>
      <c r="L44" s="2">
        <v>3.310181383166193</v>
      </c>
      <c r="M44" s="2">
        <v>1.2183683144708193</v>
      </c>
      <c r="N44" s="2">
        <v>2.7168971351687872</v>
      </c>
      <c r="O44" s="6">
        <v>1.0683352770682981E-2</v>
      </c>
      <c r="P44" s="2">
        <v>0.82530282313962955</v>
      </c>
      <c r="Q44" s="2">
        <v>5.7950599431927561</v>
      </c>
      <c r="R44" s="2">
        <v>0.82530282313962955</v>
      </c>
      <c r="S44" s="2">
        <v>5.7950599431927561</v>
      </c>
    </row>
    <row r="45" spans="1:19" x14ac:dyDescent="0.55000000000000004">
      <c r="K45" s="2" t="s">
        <v>7</v>
      </c>
      <c r="L45" s="2">
        <v>3.36631322159647</v>
      </c>
      <c r="M45" s="2">
        <v>0.26868089697451725</v>
      </c>
      <c r="N45" s="2">
        <v>12.52903819922763</v>
      </c>
      <c r="O45" s="2">
        <v>1.1397736481389976E-13</v>
      </c>
      <c r="P45" s="2">
        <v>2.8183349194270941</v>
      </c>
      <c r="Q45" s="2">
        <v>3.9142915237658458</v>
      </c>
      <c r="R45" s="2">
        <v>2.8183349194270941</v>
      </c>
      <c r="S45" s="2">
        <v>3.9142915237658458</v>
      </c>
    </row>
    <row r="46" spans="1:19" ht="14.7" thickBot="1" x14ac:dyDescent="0.6">
      <c r="K46" s="3" t="s">
        <v>8</v>
      </c>
      <c r="L46" s="3">
        <v>113.71240173056707</v>
      </c>
      <c r="M46" s="3">
        <v>14.313524547447825</v>
      </c>
      <c r="N46" s="3">
        <v>7.9444026070324218</v>
      </c>
      <c r="O46" s="3">
        <v>5.7249000451984303E-9</v>
      </c>
      <c r="P46" s="3">
        <v>84.519775950722163</v>
      </c>
      <c r="Q46" s="3">
        <v>142.90502751041197</v>
      </c>
      <c r="R46" s="3">
        <v>84.519775950722163</v>
      </c>
      <c r="S46" s="3">
        <v>142.90502751041197</v>
      </c>
    </row>
    <row r="49" spans="10:12" x14ac:dyDescent="0.55000000000000004">
      <c r="J49" t="s">
        <v>33</v>
      </c>
      <c r="K49" t="s">
        <v>34</v>
      </c>
    </row>
    <row r="50" spans="10:12" x14ac:dyDescent="0.55000000000000004">
      <c r="K50" t="s">
        <v>35</v>
      </c>
    </row>
    <row r="52" spans="10:12" x14ac:dyDescent="0.55000000000000004">
      <c r="J52" t="s">
        <v>36</v>
      </c>
      <c r="K52" t="s">
        <v>37</v>
      </c>
    </row>
    <row r="55" spans="10:12" x14ac:dyDescent="0.55000000000000004">
      <c r="K55" t="s">
        <v>9</v>
      </c>
    </row>
    <row r="56" spans="10:12" ht="14.7" thickBot="1" x14ac:dyDescent="0.6"/>
    <row r="57" spans="10:12" x14ac:dyDescent="0.55000000000000004">
      <c r="K57" s="5" t="s">
        <v>10</v>
      </c>
      <c r="L57" s="5"/>
    </row>
    <row r="58" spans="10:12" x14ac:dyDescent="0.55000000000000004">
      <c r="K58" s="2" t="s">
        <v>11</v>
      </c>
      <c r="L58" s="2">
        <v>0.97631161774208197</v>
      </c>
    </row>
    <row r="59" spans="10:12" x14ac:dyDescent="0.55000000000000004">
      <c r="K59" s="2" t="s">
        <v>12</v>
      </c>
      <c r="L59" s="2">
        <v>0.95318437493816122</v>
      </c>
    </row>
    <row r="60" spans="10:12" x14ac:dyDescent="0.55000000000000004">
      <c r="K60" s="2" t="s">
        <v>13</v>
      </c>
      <c r="L60" s="2">
        <v>0.94783401778823673</v>
      </c>
    </row>
    <row r="61" spans="10:12" x14ac:dyDescent="0.55000000000000004">
      <c r="K61" s="2" t="s">
        <v>14</v>
      </c>
      <c r="L61" s="2">
        <v>77.625322283385358</v>
      </c>
    </row>
    <row r="62" spans="10:12" ht="14.7" thickBot="1" x14ac:dyDescent="0.6">
      <c r="K62" s="3" t="s">
        <v>15</v>
      </c>
      <c r="L62" s="3">
        <v>40</v>
      </c>
    </row>
    <row r="64" spans="10:12" ht="14.7" thickBot="1" x14ac:dyDescent="0.6">
      <c r="K64" t="s">
        <v>16</v>
      </c>
    </row>
    <row r="65" spans="11:19" x14ac:dyDescent="0.55000000000000004">
      <c r="K65" s="4"/>
      <c r="L65" s="4" t="s">
        <v>21</v>
      </c>
      <c r="M65" s="4" t="s">
        <v>22</v>
      </c>
      <c r="N65" s="4" t="s">
        <v>23</v>
      </c>
      <c r="O65" s="4" t="s">
        <v>24</v>
      </c>
      <c r="P65" s="4" t="s">
        <v>25</v>
      </c>
    </row>
    <row r="66" spans="11:19" x14ac:dyDescent="0.55000000000000004">
      <c r="K66" s="2" t="s">
        <v>17</v>
      </c>
      <c r="L66" s="2">
        <v>4</v>
      </c>
      <c r="M66" s="2">
        <v>4293989.3722961089</v>
      </c>
      <c r="N66" s="2">
        <v>1073497.3430740272</v>
      </c>
      <c r="O66" s="2">
        <v>178.15341074036942</v>
      </c>
      <c r="P66" s="2">
        <v>9.5354143035125687E-23</v>
      </c>
    </row>
    <row r="67" spans="11:19" x14ac:dyDescent="0.55000000000000004">
      <c r="K67" s="2" t="s">
        <v>18</v>
      </c>
      <c r="L67" s="2">
        <v>35</v>
      </c>
      <c r="M67" s="2">
        <v>210899.17308598052</v>
      </c>
      <c r="N67" s="2">
        <v>6025.6906595994433</v>
      </c>
      <c r="O67" s="2"/>
      <c r="P67" s="2"/>
    </row>
    <row r="68" spans="11:19" ht="14.7" thickBot="1" x14ac:dyDescent="0.6">
      <c r="K68" s="3" t="s">
        <v>19</v>
      </c>
      <c r="L68" s="3">
        <v>39</v>
      </c>
      <c r="M68" s="3">
        <v>4504888.545382089</v>
      </c>
      <c r="N68" s="3"/>
      <c r="O68" s="3"/>
      <c r="P68" s="3"/>
    </row>
    <row r="69" spans="11:19" ht="14.7" thickBot="1" x14ac:dyDescent="0.6"/>
    <row r="70" spans="11:19" x14ac:dyDescent="0.55000000000000004">
      <c r="K70" s="4"/>
      <c r="L70" s="4" t="s">
        <v>26</v>
      </c>
      <c r="M70" s="4" t="s">
        <v>14</v>
      </c>
      <c r="N70" s="4" t="s">
        <v>27</v>
      </c>
      <c r="O70" s="4" t="s">
        <v>28</v>
      </c>
      <c r="P70" s="4" t="s">
        <v>29</v>
      </c>
      <c r="Q70" s="4" t="s">
        <v>30</v>
      </c>
      <c r="R70" s="4" t="s">
        <v>31</v>
      </c>
      <c r="S70" s="4" t="s">
        <v>32</v>
      </c>
    </row>
    <row r="71" spans="11:19" x14ac:dyDescent="0.55000000000000004">
      <c r="K71" s="2" t="s">
        <v>20</v>
      </c>
      <c r="L71" s="2">
        <v>365.36578529450793</v>
      </c>
      <c r="M71" s="2">
        <v>124.21497593309604</v>
      </c>
      <c r="N71" s="2">
        <v>2.9413988333524226</v>
      </c>
      <c r="O71" s="2">
        <v>5.7603624368408801E-3</v>
      </c>
      <c r="P71" s="2">
        <v>113.19597784530401</v>
      </c>
      <c r="Q71" s="2">
        <v>617.53559274371185</v>
      </c>
      <c r="R71" s="2">
        <v>113.19597784530401</v>
      </c>
      <c r="S71" s="2">
        <v>617.53559274371185</v>
      </c>
    </row>
    <row r="72" spans="11:19" x14ac:dyDescent="0.55000000000000004">
      <c r="K72" s="2" t="s">
        <v>5</v>
      </c>
      <c r="L72" s="2">
        <v>1027.5522981251581</v>
      </c>
      <c r="M72" s="2">
        <v>39.785669791338279</v>
      </c>
      <c r="N72" s="2">
        <v>25.827196161691013</v>
      </c>
      <c r="O72" s="2">
        <v>2.2238717458328129E-24</v>
      </c>
      <c r="P72" s="2">
        <v>946.78309445101206</v>
      </c>
      <c r="Q72" s="2">
        <v>1108.3215017993041</v>
      </c>
      <c r="R72" s="2">
        <v>946.78309445101206</v>
      </c>
      <c r="S72" s="2">
        <v>1108.3215017993041</v>
      </c>
    </row>
    <row r="73" spans="11:19" x14ac:dyDescent="0.55000000000000004">
      <c r="K73" s="2" t="s">
        <v>6</v>
      </c>
      <c r="L73" s="2">
        <v>2.9188277691314779</v>
      </c>
      <c r="M73" s="2">
        <v>2.1365747915924356</v>
      </c>
      <c r="N73" s="2">
        <v>1.3661247809424972</v>
      </c>
      <c r="O73" s="2">
        <v>0.18061389358568319</v>
      </c>
      <c r="P73" s="2">
        <v>-1.4186496545801512</v>
      </c>
      <c r="Q73" s="2">
        <v>7.256305192843107</v>
      </c>
      <c r="R73" s="2">
        <v>-1.4186496545801512</v>
      </c>
      <c r="S73" s="2">
        <v>7.256305192843107</v>
      </c>
    </row>
    <row r="74" spans="11:19" x14ac:dyDescent="0.55000000000000004">
      <c r="K74" s="2" t="s">
        <v>7</v>
      </c>
      <c r="L74" s="2">
        <v>3.6477108299486525</v>
      </c>
      <c r="M74" s="2">
        <v>0.49109965453571036</v>
      </c>
      <c r="N74" s="2">
        <v>7.4276387618256994</v>
      </c>
      <c r="O74" s="2">
        <v>1.0812763461584114E-8</v>
      </c>
      <c r="P74" s="2">
        <v>2.6507255277147017</v>
      </c>
      <c r="Q74" s="2">
        <v>4.6446961321826032</v>
      </c>
      <c r="R74" s="2">
        <v>2.6507255277147017</v>
      </c>
      <c r="S74" s="2">
        <v>4.6446961321826032</v>
      </c>
    </row>
    <row r="75" spans="11:19" ht="14.7" thickBot="1" x14ac:dyDescent="0.6">
      <c r="K75" s="3" t="s">
        <v>8</v>
      </c>
      <c r="L75" s="3">
        <v>69.535784302096431</v>
      </c>
      <c r="M75" s="3">
        <v>25.882456925422556</v>
      </c>
      <c r="N75" s="3">
        <v>2.6865990544273335</v>
      </c>
      <c r="O75" s="3">
        <v>1.0966777661812312E-2</v>
      </c>
      <c r="P75" s="3">
        <v>16.991603295198082</v>
      </c>
      <c r="Q75" s="3">
        <v>122.07996530899479</v>
      </c>
      <c r="R75" s="3">
        <v>16.991603295198082</v>
      </c>
      <c r="S75" s="3">
        <v>122.07996530899479</v>
      </c>
    </row>
    <row r="80" spans="11:19" x14ac:dyDescent="0.55000000000000004">
      <c r="K80" t="s">
        <v>38</v>
      </c>
    </row>
    <row r="82" spans="12:13" x14ac:dyDescent="0.55000000000000004">
      <c r="L82" t="s">
        <v>39</v>
      </c>
      <c r="M82">
        <f>M33</f>
        <v>4454273.3899380649</v>
      </c>
    </row>
    <row r="83" spans="12:13" x14ac:dyDescent="0.55000000000000004">
      <c r="L83" t="s">
        <v>40</v>
      </c>
      <c r="M83">
        <f>M66</f>
        <v>4293989.3722961089</v>
      </c>
    </row>
    <row r="84" spans="12:13" x14ac:dyDescent="0.55000000000000004">
      <c r="L84" t="s">
        <v>41</v>
      </c>
      <c r="M84">
        <f>N34</f>
        <v>1632.7469498072312</v>
      </c>
    </row>
    <row r="87" spans="12:13" x14ac:dyDescent="0.55000000000000004">
      <c r="L87" t="s">
        <v>42</v>
      </c>
      <c r="M87">
        <f>((M82-M83)/4)/M84</f>
        <v>24.542078866060624</v>
      </c>
    </row>
    <row r="89" spans="12:13" x14ac:dyDescent="0.55000000000000004">
      <c r="L89" t="s">
        <v>43</v>
      </c>
    </row>
    <row r="90" spans="12:13" x14ac:dyDescent="0.55000000000000004">
      <c r="L90">
        <f>_xlfn.F.INV.RT(0.05,4,31)</f>
        <v>2.6786671096568004</v>
      </c>
    </row>
    <row r="92" spans="12:13" x14ac:dyDescent="0.55000000000000004">
      <c r="L92" t="s">
        <v>44</v>
      </c>
    </row>
    <row r="93" spans="12:13" x14ac:dyDescent="0.55000000000000004">
      <c r="L93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2023-01-08T10:54:33Z</dcterms:created>
  <dcterms:modified xsi:type="dcterms:W3CDTF">2023-01-08T11:16:09Z</dcterms:modified>
</cp:coreProperties>
</file>