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520" yWindow="3540" windowWidth="23860" windowHeight="7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3" i="1"/>
  <c r="P2" i="1"/>
  <c r="O4" i="1"/>
  <c r="O3" i="1"/>
  <c r="O2" i="1"/>
  <c r="O8" i="1"/>
  <c r="O6" i="1"/>
  <c r="O5" i="1"/>
  <c r="N6" i="1"/>
  <c r="N8" i="1"/>
  <c r="N5" i="1"/>
  <c r="N4" i="1"/>
  <c r="N3" i="1"/>
  <c r="N2" i="1"/>
  <c r="L10" i="1"/>
  <c r="L9" i="1"/>
  <c r="L8" i="1"/>
  <c r="L7" i="1"/>
  <c r="L6" i="1"/>
  <c r="L5" i="1"/>
  <c r="L4" i="1"/>
  <c r="L3" i="1"/>
  <c r="L2" i="1"/>
  <c r="K6" i="1"/>
  <c r="D7" i="1"/>
  <c r="D6" i="1"/>
  <c r="K10" i="1"/>
  <c r="K9" i="1"/>
  <c r="K8" i="1"/>
  <c r="K7" i="1"/>
  <c r="K5" i="1"/>
  <c r="K4" i="1"/>
  <c r="K3" i="1"/>
  <c r="K2" i="1"/>
</calcChain>
</file>

<file path=xl/sharedStrings.xml><?xml version="1.0" encoding="utf-8"?>
<sst xmlns="http://schemas.openxmlformats.org/spreadsheetml/2006/main" count="32" uniqueCount="18">
  <si>
    <t>cache size</t>
  </si>
  <si>
    <t>associativity</t>
  </si>
  <si>
    <t>line size</t>
  </si>
  <si>
    <t>miss penalty</t>
  </si>
  <si>
    <t>gcc</t>
  </si>
  <si>
    <t>gzip</t>
  </si>
  <si>
    <t>mcf</t>
  </si>
  <si>
    <t>swim</t>
  </si>
  <si>
    <t>twolf</t>
  </si>
  <si>
    <t>average</t>
  </si>
  <si>
    <t>performance</t>
  </si>
  <si>
    <t>best</t>
  </si>
  <si>
    <t>better</t>
  </si>
  <si>
    <t>good</t>
  </si>
  <si>
    <t>write policy</t>
  </si>
  <si>
    <t>allocate</t>
  </si>
  <si>
    <t>total time</t>
  </si>
  <si>
    <t>average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</si>
</sst>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showRuler="0" workbookViewId="0">
      <selection activeCell="F1" sqref="F1:J4"/>
    </sheetView>
  </sheetViews>
  <sheetFormatPr baseColWidth="10" defaultRowHeight="15" x14ac:dyDescent="0"/>
  <cols>
    <col min="11" max="13" width="12.1640625" customWidth="1"/>
    <col min="14" max="14" width="13.33203125" customWidth="1"/>
    <col min="15" max="15" width="19.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10</v>
      </c>
      <c r="N1" t="s">
        <v>17</v>
      </c>
    </row>
    <row r="2" spans="1:16">
      <c r="A2" s="1">
        <v>16</v>
      </c>
      <c r="B2" s="1">
        <v>1</v>
      </c>
      <c r="C2" s="1">
        <v>16</v>
      </c>
      <c r="D2" s="1">
        <v>40</v>
      </c>
      <c r="E2" s="1" t="s">
        <v>15</v>
      </c>
      <c r="F2" s="1">
        <v>1827252</v>
      </c>
      <c r="G2" s="1">
        <v>7461815</v>
      </c>
      <c r="H2" s="1">
        <v>1029309</v>
      </c>
      <c r="I2" s="1">
        <v>1299114</v>
      </c>
      <c r="J2" s="1">
        <v>1546284</v>
      </c>
      <c r="K2" s="4">
        <f>(SUM(F2:J2)/5)</f>
        <v>2632754.7999999998</v>
      </c>
      <c r="L2" s="4">
        <f>SUM(F2:J2)</f>
        <v>13163774</v>
      </c>
      <c r="M2" s="1" t="s">
        <v>11</v>
      </c>
      <c r="N2">
        <f>(SUM(1.186,6.888,1.015,1.104,1.066))/5</f>
        <v>2.2518000000000002</v>
      </c>
      <c r="O2">
        <f>AVERAGE(3.09,33.22,49.51,4.59,9.93)</f>
        <v>20.068000000000001</v>
      </c>
      <c r="P2">
        <f>20.068*40</f>
        <v>802.72</v>
      </c>
    </row>
    <row r="3" spans="1:16">
      <c r="A3" s="1">
        <v>16</v>
      </c>
      <c r="B3" s="1">
        <v>1</v>
      </c>
      <c r="C3" s="1">
        <v>32</v>
      </c>
      <c r="D3" s="1">
        <v>42</v>
      </c>
      <c r="E3" s="1" t="s">
        <v>15</v>
      </c>
      <c r="F3" s="1">
        <v>1802278</v>
      </c>
      <c r="G3" s="1">
        <v>7779490</v>
      </c>
      <c r="H3" s="1">
        <v>1026585</v>
      </c>
      <c r="I3" s="1">
        <v>1285125</v>
      </c>
      <c r="J3" s="1">
        <v>1545118</v>
      </c>
      <c r="K3" s="4">
        <f>(SUM(F3:J3)/5)</f>
        <v>2687719.2</v>
      </c>
      <c r="L3" s="4">
        <f>SUM(F3:J3)</f>
        <v>13438596</v>
      </c>
      <c r="M3" s="1" t="s">
        <v>12</v>
      </c>
      <c r="N3">
        <f>(SUM(1.17,7.181,1.013,1.093,1.065)/5)</f>
        <v>2.3043999999999998</v>
      </c>
      <c r="O3">
        <f>AVERAGE(2.13,33.18,24.77,2.89,7.38)</f>
        <v>14.069999999999999</v>
      </c>
      <c r="P3">
        <f>14.07*42</f>
        <v>590.94000000000005</v>
      </c>
    </row>
    <row r="4" spans="1:16">
      <c r="A4" s="1">
        <v>16</v>
      </c>
      <c r="B4" s="1">
        <v>1</v>
      </c>
      <c r="C4" s="1">
        <v>64</v>
      </c>
      <c r="D4" s="1">
        <v>46</v>
      </c>
      <c r="E4" s="1" t="s">
        <v>15</v>
      </c>
      <c r="F4" s="1">
        <v>1836672</v>
      </c>
      <c r="G4" s="1">
        <v>8416460</v>
      </c>
      <c r="H4" s="1">
        <v>1025003</v>
      </c>
      <c r="I4" s="1">
        <v>1303328</v>
      </c>
      <c r="J4" s="1">
        <v>1591677</v>
      </c>
      <c r="K4" s="4">
        <f>(SUM(F4:J4)/5)</f>
        <v>2834628</v>
      </c>
      <c r="L4" s="4">
        <f>SUM(F4:J4)</f>
        <v>14173140</v>
      </c>
      <c r="M4" s="1" t="s">
        <v>13</v>
      </c>
      <c r="N4">
        <f>(SUM(1.193,7.769,1.011,1.108,1.097)/5)</f>
        <v>2.4356</v>
      </c>
      <c r="O4">
        <f>AVERAGE(1.81,33.16,12.4,2.09,7.82)</f>
        <v>11.456</v>
      </c>
      <c r="P4">
        <f>11.456*46</f>
        <v>526.976</v>
      </c>
    </row>
    <row r="5" spans="1:16">
      <c r="A5" s="2">
        <v>16</v>
      </c>
      <c r="B5" s="2">
        <v>1</v>
      </c>
      <c r="C5" s="1">
        <v>16</v>
      </c>
      <c r="D5" s="2">
        <v>40</v>
      </c>
      <c r="E5" s="2" t="s">
        <v>15</v>
      </c>
      <c r="F5" s="2">
        <v>1827252</v>
      </c>
      <c r="G5" s="2">
        <v>7461815</v>
      </c>
      <c r="H5" s="2">
        <v>1029309</v>
      </c>
      <c r="I5" s="2">
        <v>1299114</v>
      </c>
      <c r="J5" s="2">
        <v>1546284</v>
      </c>
      <c r="K5" s="5">
        <f>(SUM(F5:J5)/5)</f>
        <v>2632754.7999999998</v>
      </c>
      <c r="L5" s="5">
        <f>SUM(F5:J5)</f>
        <v>13163774</v>
      </c>
      <c r="M5" s="2" t="s">
        <v>11</v>
      </c>
      <c r="N5">
        <f>(SUM(1.186,6.888,1.015,1.104,1.066))/5</f>
        <v>2.2518000000000002</v>
      </c>
      <c r="O5">
        <f>(K5/N5)</f>
        <v>1169177.902122746</v>
      </c>
    </row>
    <row r="6" spans="1:16">
      <c r="A6" s="2">
        <v>32</v>
      </c>
      <c r="B6" s="2">
        <v>1</v>
      </c>
      <c r="C6" s="1">
        <v>16</v>
      </c>
      <c r="D6" s="2">
        <f>40*1.05</f>
        <v>42</v>
      </c>
      <c r="E6" s="2" t="s">
        <v>15</v>
      </c>
      <c r="F6" s="2">
        <v>1780235</v>
      </c>
      <c r="G6" s="2">
        <v>7780743</v>
      </c>
      <c r="H6" s="2">
        <v>1027700</v>
      </c>
      <c r="I6" s="2">
        <v>1265900</v>
      </c>
      <c r="J6" s="2">
        <v>1503192</v>
      </c>
      <c r="K6" s="5">
        <f>(SUM(F6:J6)/5)</f>
        <v>2671554</v>
      </c>
      <c r="L6" s="5">
        <f>SUM(F6:J6)</f>
        <v>13357770</v>
      </c>
      <c r="M6" s="2" t="s">
        <v>12</v>
      </c>
      <c r="N6">
        <f>AVERAGE(1.156,7.182,1.014,1.076,1.036)</f>
        <v>2.2928000000000002</v>
      </c>
      <c r="O6">
        <f>(K6/N6)</f>
        <v>1165192.7773900905</v>
      </c>
    </row>
    <row r="7" spans="1:16">
      <c r="A7" s="2">
        <v>128</v>
      </c>
      <c r="B7" s="2">
        <v>1</v>
      </c>
      <c r="C7" s="1">
        <v>16</v>
      </c>
      <c r="D7" s="2">
        <f>40*1.15</f>
        <v>46</v>
      </c>
      <c r="E7" s="2" t="s">
        <v>15</v>
      </c>
      <c r="F7" s="2">
        <v>1730377</v>
      </c>
      <c r="G7" s="2">
        <v>8417909</v>
      </c>
      <c r="H7" s="2">
        <v>1028956</v>
      </c>
      <c r="I7" s="2">
        <v>1228573</v>
      </c>
      <c r="J7" s="2">
        <v>1493164</v>
      </c>
      <c r="K7" s="5">
        <f>(SUM(F7:J7)/5)</f>
        <v>2779795.8</v>
      </c>
      <c r="L7" s="5">
        <f>SUM(F7:J7)</f>
        <v>13898979</v>
      </c>
      <c r="M7" s="2" t="s">
        <v>13</v>
      </c>
    </row>
    <row r="8" spans="1:16">
      <c r="A8" s="2">
        <v>16</v>
      </c>
      <c r="B8" s="3">
        <v>1</v>
      </c>
      <c r="C8" s="1">
        <v>16</v>
      </c>
      <c r="D8" s="3">
        <v>40</v>
      </c>
      <c r="E8" s="3" t="s">
        <v>15</v>
      </c>
      <c r="F8" s="3">
        <v>1827252</v>
      </c>
      <c r="G8" s="3">
        <v>7461815</v>
      </c>
      <c r="H8" s="3">
        <v>1029309</v>
      </c>
      <c r="I8" s="3">
        <v>1299114</v>
      </c>
      <c r="J8" s="3">
        <v>1546284</v>
      </c>
      <c r="K8" s="6">
        <f>(SUM(F8:J8)/5)</f>
        <v>2632754.7999999998</v>
      </c>
      <c r="L8" s="6">
        <f>SUM(F8:J8)</f>
        <v>13163774</v>
      </c>
      <c r="M8" s="3" t="s">
        <v>11</v>
      </c>
      <c r="N8">
        <f>(SUM(1.186,6.888,1.015,1.104,1.066))/5</f>
        <v>2.2518000000000002</v>
      </c>
      <c r="O8">
        <f>(K8/N8)</f>
        <v>1169177.902122746</v>
      </c>
    </row>
    <row r="9" spans="1:16">
      <c r="A9" s="2">
        <v>16</v>
      </c>
      <c r="B9" s="3">
        <v>2</v>
      </c>
      <c r="C9" s="1">
        <v>16</v>
      </c>
      <c r="D9" s="3">
        <v>42</v>
      </c>
      <c r="E9" s="3" t="s">
        <v>15</v>
      </c>
      <c r="F9" s="3">
        <v>1745471</v>
      </c>
      <c r="G9" s="3">
        <v>7780071</v>
      </c>
      <c r="H9" s="3">
        <v>1027798</v>
      </c>
      <c r="I9" s="3">
        <v>1233154</v>
      </c>
      <c r="J9" s="3">
        <v>1495951</v>
      </c>
      <c r="K9" s="6">
        <f>(SUM(F9:J9)/5)</f>
        <v>2656489</v>
      </c>
      <c r="L9" s="6">
        <f>SUM(F9:J9)</f>
        <v>13282445</v>
      </c>
      <c r="M9" s="3" t="s">
        <v>12</v>
      </c>
    </row>
    <row r="10" spans="1:16">
      <c r="A10" s="2">
        <v>16</v>
      </c>
      <c r="B10" s="3">
        <v>8</v>
      </c>
      <c r="C10" s="1">
        <v>16</v>
      </c>
      <c r="D10" s="3">
        <v>44</v>
      </c>
      <c r="E10" s="3" t="s">
        <v>15</v>
      </c>
      <c r="F10" s="3">
        <v>1734981</v>
      </c>
      <c r="G10" s="3">
        <v>8098923</v>
      </c>
      <c r="H10" s="3">
        <v>1028154</v>
      </c>
      <c r="I10" s="3">
        <v>1230160</v>
      </c>
      <c r="J10" s="3">
        <v>1491316</v>
      </c>
      <c r="K10" s="6">
        <f>(SUM(F10:J10)/5)</f>
        <v>2716706.8</v>
      </c>
      <c r="L10" s="6">
        <f>SUM(F10:J10)</f>
        <v>13583534</v>
      </c>
      <c r="M10" s="3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 Shameem</dc:creator>
  <cp:lastModifiedBy>Shuaib Shameem</cp:lastModifiedBy>
  <dcterms:created xsi:type="dcterms:W3CDTF">2012-12-05T01:36:51Z</dcterms:created>
  <dcterms:modified xsi:type="dcterms:W3CDTF">2012-12-05T05:32:45Z</dcterms:modified>
</cp:coreProperties>
</file>