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anqiang/workspace/PFE3-Resources/Student Resources/Exercise Answers/"/>
    </mc:Choice>
  </mc:AlternateContent>
  <xr:revisionPtr revIDLastSave="0" documentId="13_ncr:1_{A11E3DAE-A621-7446-B019-0AF95CB95E03}" xr6:coauthVersionLast="47" xr6:coauthVersionMax="47" xr10:uidLastSave="{00000000-0000-0000-0000-000000000000}"/>
  <bookViews>
    <workbookView xWindow="0" yWindow="500" windowWidth="33600" windowHeight="19080" activeTab="7" xr2:uid="{00000000-000D-0000-FFFF-FFFF00000000}"/>
  </bookViews>
  <sheets>
    <sheet name="EoC Exercise 1 DATA" sheetId="1" r:id="rId1"/>
    <sheet name="EoC Exercise 1a Template" sheetId="2" r:id="rId2"/>
    <sheet name="EoC Exercise 1b Template" sheetId="3" r:id="rId3"/>
    <sheet name="EoC Exercise 1c Template" sheetId="4" r:id="rId4"/>
    <sheet name="EoC Exercise 2 Template" sheetId="5" r:id="rId5"/>
    <sheet name="EoC Exercise 3 DATA" sheetId="6" r:id="rId6"/>
    <sheet name="EoC Exercise 3 Template" sheetId="7" r:id="rId7"/>
    <sheet name="EoC Exercise 4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0" l="1"/>
  <c r="E4" i="10"/>
  <c r="F4" i="10"/>
  <c r="G4" i="10"/>
  <c r="H4" i="10"/>
  <c r="I4" i="10"/>
  <c r="J4" i="10"/>
  <c r="K4" i="10"/>
  <c r="L4" i="10"/>
  <c r="C4" i="10"/>
  <c r="D5" i="10"/>
  <c r="E5" i="10"/>
  <c r="F5" i="10"/>
  <c r="G5" i="10"/>
  <c r="H5" i="10"/>
  <c r="I5" i="10"/>
  <c r="J5" i="10"/>
  <c r="K5" i="10"/>
  <c r="L5" i="10"/>
  <c r="C5" i="10"/>
  <c r="Y79" i="10"/>
  <c r="X79" i="10"/>
  <c r="W79" i="10"/>
  <c r="V79" i="10"/>
  <c r="U79" i="10"/>
  <c r="T79" i="10"/>
  <c r="S79" i="10"/>
  <c r="R79" i="10"/>
  <c r="Q79" i="10"/>
  <c r="P79" i="10"/>
  <c r="Z79" i="10" s="1"/>
  <c r="O79" i="10"/>
  <c r="Y78" i="10"/>
  <c r="X78" i="10"/>
  <c r="W78" i="10"/>
  <c r="V78" i="10"/>
  <c r="U78" i="10"/>
  <c r="T78" i="10"/>
  <c r="S78" i="10"/>
  <c r="R78" i="10"/>
  <c r="Q78" i="10"/>
  <c r="Z78" i="10" s="1"/>
  <c r="P78" i="10"/>
  <c r="O78" i="10"/>
  <c r="Y77" i="10"/>
  <c r="X77" i="10"/>
  <c r="W77" i="10"/>
  <c r="V77" i="10"/>
  <c r="U77" i="10"/>
  <c r="T77" i="10"/>
  <c r="S77" i="10"/>
  <c r="R77" i="10"/>
  <c r="Q77" i="10"/>
  <c r="P77" i="10"/>
  <c r="O77" i="10"/>
  <c r="Y76" i="10"/>
  <c r="X76" i="10"/>
  <c r="W76" i="10"/>
  <c r="V76" i="10"/>
  <c r="U76" i="10"/>
  <c r="T76" i="10"/>
  <c r="S76" i="10"/>
  <c r="R76" i="10"/>
  <c r="Z76" i="10" s="1"/>
  <c r="Q76" i="10"/>
  <c r="P76" i="10"/>
  <c r="O76" i="10"/>
  <c r="Y75" i="10"/>
  <c r="X75" i="10"/>
  <c r="W75" i="10"/>
  <c r="V75" i="10"/>
  <c r="U75" i="10"/>
  <c r="T75" i="10"/>
  <c r="S75" i="10"/>
  <c r="R75" i="10"/>
  <c r="Z75" i="10" s="1"/>
  <c r="Q75" i="10"/>
  <c r="P75" i="10"/>
  <c r="O75" i="10"/>
  <c r="Y74" i="10"/>
  <c r="X74" i="10"/>
  <c r="W74" i="10"/>
  <c r="V74" i="10"/>
  <c r="U74" i="10"/>
  <c r="T74" i="10"/>
  <c r="S74" i="10"/>
  <c r="R74" i="10"/>
  <c r="Q74" i="10"/>
  <c r="P74" i="10"/>
  <c r="O74" i="10"/>
  <c r="Y73" i="10"/>
  <c r="X73" i="10"/>
  <c r="W73" i="10"/>
  <c r="V73" i="10"/>
  <c r="U73" i="10"/>
  <c r="T73" i="10"/>
  <c r="S73" i="10"/>
  <c r="R73" i="10"/>
  <c r="Z73" i="10" s="1"/>
  <c r="Q73" i="10"/>
  <c r="P73" i="10"/>
  <c r="O73" i="10"/>
  <c r="Y72" i="10"/>
  <c r="X72" i="10"/>
  <c r="W72" i="10"/>
  <c r="V72" i="10"/>
  <c r="U72" i="10"/>
  <c r="T72" i="10"/>
  <c r="S72" i="10"/>
  <c r="R72" i="10"/>
  <c r="Z72" i="10" s="1"/>
  <c r="Q72" i="10"/>
  <c r="P72" i="10"/>
  <c r="O72" i="10"/>
  <c r="Y71" i="10"/>
  <c r="X71" i="10"/>
  <c r="W71" i="10"/>
  <c r="V71" i="10"/>
  <c r="U71" i="10"/>
  <c r="T71" i="10"/>
  <c r="S71" i="10"/>
  <c r="R71" i="10"/>
  <c r="Q71" i="10"/>
  <c r="P71" i="10"/>
  <c r="O71" i="10"/>
  <c r="Y70" i="10"/>
  <c r="X70" i="10"/>
  <c r="W70" i="10"/>
  <c r="V70" i="10"/>
  <c r="U70" i="10"/>
  <c r="T70" i="10"/>
  <c r="S70" i="10"/>
  <c r="R70" i="10"/>
  <c r="Z70" i="10" s="1"/>
  <c r="Q70" i="10"/>
  <c r="P70" i="10"/>
  <c r="O70" i="10"/>
  <c r="Y69" i="10"/>
  <c r="X69" i="10"/>
  <c r="W69" i="10"/>
  <c r="V69" i="10"/>
  <c r="U69" i="10"/>
  <c r="T69" i="10"/>
  <c r="S69" i="10"/>
  <c r="R69" i="10"/>
  <c r="Z69" i="10" s="1"/>
  <c r="Q69" i="10"/>
  <c r="P69" i="10"/>
  <c r="O69" i="10"/>
  <c r="Y68" i="10"/>
  <c r="X68" i="10"/>
  <c r="W68" i="10"/>
  <c r="V68" i="10"/>
  <c r="U68" i="10"/>
  <c r="T68" i="10"/>
  <c r="S68" i="10"/>
  <c r="R68" i="10"/>
  <c r="Z68" i="10" s="1"/>
  <c r="Q68" i="10"/>
  <c r="P68" i="10"/>
  <c r="O68" i="10"/>
  <c r="Y67" i="10"/>
  <c r="X67" i="10"/>
  <c r="W67" i="10"/>
  <c r="V67" i="10"/>
  <c r="U67" i="10"/>
  <c r="T67" i="10"/>
  <c r="S67" i="10"/>
  <c r="R67" i="10"/>
  <c r="Z67" i="10" s="1"/>
  <c r="Q67" i="10"/>
  <c r="P67" i="10"/>
  <c r="O67" i="10"/>
  <c r="Y66" i="10"/>
  <c r="X66" i="10"/>
  <c r="W66" i="10"/>
  <c r="V66" i="10"/>
  <c r="U66" i="10"/>
  <c r="T66" i="10"/>
  <c r="S66" i="10"/>
  <c r="R66" i="10"/>
  <c r="Z66" i="10" s="1"/>
  <c r="Q66" i="10"/>
  <c r="P66" i="10"/>
  <c r="O66" i="10"/>
  <c r="Y65" i="10"/>
  <c r="X65" i="10"/>
  <c r="W65" i="10"/>
  <c r="V65" i="10"/>
  <c r="U65" i="10"/>
  <c r="T65" i="10"/>
  <c r="S65" i="10"/>
  <c r="R65" i="10"/>
  <c r="Z65" i="10" s="1"/>
  <c r="Q65" i="10"/>
  <c r="P65" i="10"/>
  <c r="O65" i="10"/>
  <c r="Y64" i="10"/>
  <c r="X64" i="10"/>
  <c r="W64" i="10"/>
  <c r="V64" i="10"/>
  <c r="U64" i="10"/>
  <c r="T64" i="10"/>
  <c r="S64" i="10"/>
  <c r="R64" i="10"/>
  <c r="Z64" i="10" s="1"/>
  <c r="Q64" i="10"/>
  <c r="P64" i="10"/>
  <c r="O64" i="10"/>
  <c r="Y63" i="10"/>
  <c r="X63" i="10"/>
  <c r="W63" i="10"/>
  <c r="V63" i="10"/>
  <c r="U63" i="10"/>
  <c r="T63" i="10"/>
  <c r="S63" i="10"/>
  <c r="R63" i="10"/>
  <c r="Z63" i="10" s="1"/>
  <c r="Q63" i="10"/>
  <c r="P63" i="10"/>
  <c r="O63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Y61" i="10"/>
  <c r="X61" i="10"/>
  <c r="W61" i="10"/>
  <c r="V61" i="10"/>
  <c r="U61" i="10"/>
  <c r="T61" i="10"/>
  <c r="S61" i="10"/>
  <c r="R61" i="10"/>
  <c r="Z61" i="10" s="1"/>
  <c r="Q61" i="10"/>
  <c r="P61" i="10"/>
  <c r="O61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Y59" i="10"/>
  <c r="X59" i="10"/>
  <c r="W59" i="10"/>
  <c r="V59" i="10"/>
  <c r="U59" i="10"/>
  <c r="T59" i="10"/>
  <c r="S59" i="10"/>
  <c r="R59" i="10"/>
  <c r="Z59" i="10" s="1"/>
  <c r="Q59" i="10"/>
  <c r="P59" i="10"/>
  <c r="O59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Y57" i="10"/>
  <c r="X57" i="10"/>
  <c r="W57" i="10"/>
  <c r="V57" i="10"/>
  <c r="U57" i="10"/>
  <c r="T57" i="10"/>
  <c r="S57" i="10"/>
  <c r="R57" i="10"/>
  <c r="Z57" i="10" s="1"/>
  <c r="Q57" i="10"/>
  <c r="P57" i="10"/>
  <c r="O57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Y55" i="10"/>
  <c r="X55" i="10"/>
  <c r="W55" i="10"/>
  <c r="V55" i="10"/>
  <c r="U55" i="10"/>
  <c r="T55" i="10"/>
  <c r="S55" i="10"/>
  <c r="R55" i="10"/>
  <c r="Z55" i="10" s="1"/>
  <c r="Q55" i="10"/>
  <c r="P55" i="10"/>
  <c r="O55" i="10"/>
  <c r="Y54" i="10"/>
  <c r="X54" i="10"/>
  <c r="W54" i="10"/>
  <c r="V54" i="10"/>
  <c r="U54" i="10"/>
  <c r="T54" i="10"/>
  <c r="S54" i="10"/>
  <c r="R54" i="10"/>
  <c r="Z54" i="10" s="1"/>
  <c r="Q54" i="10"/>
  <c r="P54" i="10"/>
  <c r="O54" i="10"/>
  <c r="Y53" i="10"/>
  <c r="X53" i="10"/>
  <c r="W53" i="10"/>
  <c r="V53" i="10"/>
  <c r="U53" i="10"/>
  <c r="T53" i="10"/>
  <c r="S53" i="10"/>
  <c r="R53" i="10"/>
  <c r="Z53" i="10" s="1"/>
  <c r="Q53" i="10"/>
  <c r="P53" i="10"/>
  <c r="O53" i="10"/>
  <c r="Y52" i="10"/>
  <c r="X52" i="10"/>
  <c r="W52" i="10"/>
  <c r="V52" i="10"/>
  <c r="U52" i="10"/>
  <c r="T52" i="10"/>
  <c r="S52" i="10"/>
  <c r="R52" i="10"/>
  <c r="Z52" i="10" s="1"/>
  <c r="Q52" i="10"/>
  <c r="P52" i="10"/>
  <c r="O52" i="10"/>
  <c r="Y51" i="10"/>
  <c r="X51" i="10"/>
  <c r="W51" i="10"/>
  <c r="V51" i="10"/>
  <c r="U51" i="10"/>
  <c r="T51" i="10"/>
  <c r="S51" i="10"/>
  <c r="R51" i="10"/>
  <c r="Z51" i="10" s="1"/>
  <c r="Q51" i="10"/>
  <c r="P51" i="10"/>
  <c r="O51" i="10"/>
  <c r="Y50" i="10"/>
  <c r="X50" i="10"/>
  <c r="W50" i="10"/>
  <c r="V50" i="10"/>
  <c r="U50" i="10"/>
  <c r="T50" i="10"/>
  <c r="S50" i="10"/>
  <c r="R50" i="10"/>
  <c r="Z50" i="10" s="1"/>
  <c r="Q50" i="10"/>
  <c r="P50" i="10"/>
  <c r="O50" i="10"/>
  <c r="Y49" i="10"/>
  <c r="X49" i="10"/>
  <c r="W49" i="10"/>
  <c r="V49" i="10"/>
  <c r="U49" i="10"/>
  <c r="T49" i="10"/>
  <c r="S49" i="10"/>
  <c r="R49" i="10"/>
  <c r="Z49" i="10" s="1"/>
  <c r="Q49" i="10"/>
  <c r="P49" i="10"/>
  <c r="O49" i="10"/>
  <c r="Y48" i="10"/>
  <c r="X48" i="10"/>
  <c r="W48" i="10"/>
  <c r="V48" i="10"/>
  <c r="U48" i="10"/>
  <c r="T48" i="10"/>
  <c r="S48" i="10"/>
  <c r="R48" i="10"/>
  <c r="Z48" i="10" s="1"/>
  <c r="Q48" i="10"/>
  <c r="P48" i="10"/>
  <c r="O48" i="10"/>
  <c r="Y47" i="10"/>
  <c r="X47" i="10"/>
  <c r="W47" i="10"/>
  <c r="V47" i="10"/>
  <c r="U47" i="10"/>
  <c r="T47" i="10"/>
  <c r="S47" i="10"/>
  <c r="R47" i="10"/>
  <c r="Z47" i="10" s="1"/>
  <c r="Q47" i="10"/>
  <c r="P47" i="10"/>
  <c r="O47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Y45" i="10"/>
  <c r="X45" i="10"/>
  <c r="W45" i="10"/>
  <c r="V45" i="10"/>
  <c r="U45" i="10"/>
  <c r="T45" i="10"/>
  <c r="S45" i="10"/>
  <c r="R45" i="10"/>
  <c r="Z45" i="10" s="1"/>
  <c r="Q45" i="10"/>
  <c r="P45" i="10"/>
  <c r="O45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Y43" i="10"/>
  <c r="X43" i="10"/>
  <c r="W43" i="10"/>
  <c r="V43" i="10"/>
  <c r="U43" i="10"/>
  <c r="T43" i="10"/>
  <c r="S43" i="10"/>
  <c r="R43" i="10"/>
  <c r="Z43" i="10" s="1"/>
  <c r="Q43" i="10"/>
  <c r="P43" i="10"/>
  <c r="O43" i="10"/>
  <c r="Y42" i="10"/>
  <c r="X42" i="10"/>
  <c r="W42" i="10"/>
  <c r="V42" i="10"/>
  <c r="U42" i="10"/>
  <c r="T42" i="10"/>
  <c r="S42" i="10"/>
  <c r="R42" i="10"/>
  <c r="Z42" i="10" s="1"/>
  <c r="Q42" i="10"/>
  <c r="P42" i="10"/>
  <c r="O42" i="10"/>
  <c r="Y41" i="10"/>
  <c r="X41" i="10"/>
  <c r="W41" i="10"/>
  <c r="V41" i="10"/>
  <c r="U41" i="10"/>
  <c r="T41" i="10"/>
  <c r="S41" i="10"/>
  <c r="R41" i="10"/>
  <c r="Z41" i="10" s="1"/>
  <c r="Q41" i="10"/>
  <c r="P41" i="10"/>
  <c r="O41" i="10"/>
  <c r="Y40" i="10"/>
  <c r="X40" i="10"/>
  <c r="W40" i="10"/>
  <c r="V40" i="10"/>
  <c r="U40" i="10"/>
  <c r="T40" i="10"/>
  <c r="S40" i="10"/>
  <c r="R40" i="10"/>
  <c r="Z40" i="10" s="1"/>
  <c r="Q40" i="10"/>
  <c r="P40" i="10"/>
  <c r="O40" i="10"/>
  <c r="Y39" i="10"/>
  <c r="X39" i="10"/>
  <c r="W39" i="10"/>
  <c r="V39" i="10"/>
  <c r="U39" i="10"/>
  <c r="T39" i="10"/>
  <c r="S39" i="10"/>
  <c r="R39" i="10"/>
  <c r="Z39" i="10" s="1"/>
  <c r="Q39" i="10"/>
  <c r="P39" i="10"/>
  <c r="O39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Y37" i="10"/>
  <c r="X37" i="10"/>
  <c r="W37" i="10"/>
  <c r="V37" i="10"/>
  <c r="U37" i="10"/>
  <c r="T37" i="10"/>
  <c r="S37" i="10"/>
  <c r="R37" i="10"/>
  <c r="Z37" i="10" s="1"/>
  <c r="Q37" i="10"/>
  <c r="P37" i="10"/>
  <c r="O37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Y35" i="10"/>
  <c r="X35" i="10"/>
  <c r="W35" i="10"/>
  <c r="V35" i="10"/>
  <c r="U35" i="10"/>
  <c r="T35" i="10"/>
  <c r="S35" i="10"/>
  <c r="R35" i="10"/>
  <c r="Z35" i="10" s="1"/>
  <c r="Q35" i="10"/>
  <c r="P35" i="10"/>
  <c r="O35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Y33" i="10"/>
  <c r="X33" i="10"/>
  <c r="W33" i="10"/>
  <c r="V33" i="10"/>
  <c r="U33" i="10"/>
  <c r="T33" i="10"/>
  <c r="S33" i="10"/>
  <c r="R33" i="10"/>
  <c r="Z33" i="10" s="1"/>
  <c r="Q33" i="10"/>
  <c r="P33" i="10"/>
  <c r="O33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Y31" i="10"/>
  <c r="X31" i="10"/>
  <c r="W31" i="10"/>
  <c r="V31" i="10"/>
  <c r="U31" i="10"/>
  <c r="T31" i="10"/>
  <c r="S31" i="10"/>
  <c r="R31" i="10"/>
  <c r="Z31" i="10" s="1"/>
  <c r="Q31" i="10"/>
  <c r="P31" i="10"/>
  <c r="O31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Y29" i="10"/>
  <c r="X29" i="10"/>
  <c r="W29" i="10"/>
  <c r="V29" i="10"/>
  <c r="U29" i="10"/>
  <c r="T29" i="10"/>
  <c r="S29" i="10"/>
  <c r="R29" i="10"/>
  <c r="Z29" i="10" s="1"/>
  <c r="Q29" i="10"/>
  <c r="P29" i="10"/>
  <c r="O29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Y27" i="10"/>
  <c r="X27" i="10"/>
  <c r="W27" i="10"/>
  <c r="V27" i="10"/>
  <c r="U27" i="10"/>
  <c r="T27" i="10"/>
  <c r="S27" i="10"/>
  <c r="R27" i="10"/>
  <c r="Z27" i="10" s="1"/>
  <c r="Q27" i="10"/>
  <c r="P27" i="10"/>
  <c r="O27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Y25" i="10"/>
  <c r="X25" i="10"/>
  <c r="W25" i="10"/>
  <c r="V25" i="10"/>
  <c r="U25" i="10"/>
  <c r="T25" i="10"/>
  <c r="S25" i="10"/>
  <c r="R25" i="10"/>
  <c r="Z25" i="10" s="1"/>
  <c r="Q25" i="10"/>
  <c r="P25" i="10"/>
  <c r="O25" i="10"/>
  <c r="Y24" i="10"/>
  <c r="X24" i="10"/>
  <c r="W24" i="10"/>
  <c r="V24" i="10"/>
  <c r="U24" i="10"/>
  <c r="T24" i="10"/>
  <c r="S24" i="10"/>
  <c r="R24" i="10"/>
  <c r="Z24" i="10" s="1"/>
  <c r="Q24" i="10"/>
  <c r="P24" i="10"/>
  <c r="O24" i="10"/>
  <c r="Y23" i="10"/>
  <c r="X23" i="10"/>
  <c r="W23" i="10"/>
  <c r="V23" i="10"/>
  <c r="U23" i="10"/>
  <c r="T23" i="10"/>
  <c r="S23" i="10"/>
  <c r="R23" i="10"/>
  <c r="Z23" i="10" s="1"/>
  <c r="Q23" i="10"/>
  <c r="P23" i="10"/>
  <c r="O23" i="10"/>
  <c r="Y22" i="10"/>
  <c r="X22" i="10"/>
  <c r="W22" i="10"/>
  <c r="V22" i="10"/>
  <c r="U22" i="10"/>
  <c r="T22" i="10"/>
  <c r="S22" i="10"/>
  <c r="R22" i="10"/>
  <c r="Z22" i="10" s="1"/>
  <c r="Q22" i="10"/>
  <c r="P22" i="10"/>
  <c r="O22" i="10"/>
  <c r="Y21" i="10"/>
  <c r="X21" i="10"/>
  <c r="W21" i="10"/>
  <c r="V21" i="10"/>
  <c r="U21" i="10"/>
  <c r="T21" i="10"/>
  <c r="S21" i="10"/>
  <c r="R21" i="10"/>
  <c r="Z21" i="10" s="1"/>
  <c r="Q21" i="10"/>
  <c r="P21" i="10"/>
  <c r="O21" i="10"/>
  <c r="Y20" i="10"/>
  <c r="Y5" i="10" s="1"/>
  <c r="X20" i="10"/>
  <c r="W20" i="10"/>
  <c r="V20" i="10"/>
  <c r="U20" i="10"/>
  <c r="T20" i="10"/>
  <c r="S20" i="10"/>
  <c r="R20" i="10"/>
  <c r="Z20" i="10" s="1"/>
  <c r="Q20" i="10"/>
  <c r="Q5" i="10" s="1"/>
  <c r="P20" i="10"/>
  <c r="O20" i="10"/>
  <c r="T3" i="10" s="1"/>
  <c r="Y19" i="10"/>
  <c r="X19" i="10"/>
  <c r="W19" i="10"/>
  <c r="W4" i="10" s="1"/>
  <c r="V19" i="10"/>
  <c r="V4" i="10" s="1"/>
  <c r="U19" i="10"/>
  <c r="U4" i="10" s="1"/>
  <c r="T19" i="10"/>
  <c r="S19" i="10"/>
  <c r="S5" i="10" s="1"/>
  <c r="R19" i="10"/>
  <c r="Z19" i="10" s="1"/>
  <c r="Q19" i="10"/>
  <c r="P19" i="10"/>
  <c r="O19" i="10"/>
  <c r="T5" i="10" s="1"/>
  <c r="X5" i="10"/>
  <c r="W5" i="10"/>
  <c r="P5" i="10"/>
  <c r="O5" i="10"/>
  <c r="T4" i="10"/>
  <c r="S4" i="10"/>
  <c r="X3" i="10"/>
  <c r="W3" i="10"/>
  <c r="P3" i="10"/>
  <c r="O3" i="10"/>
  <c r="C17" i="7"/>
  <c r="C18" i="7"/>
  <c r="C16" i="7"/>
  <c r="M14" i="7"/>
  <c r="M13" i="7"/>
  <c r="M12" i="7"/>
  <c r="B23" i="7"/>
  <c r="B24" i="7"/>
  <c r="B22" i="7"/>
  <c r="C14" i="7"/>
  <c r="D14" i="7"/>
  <c r="E14" i="7"/>
  <c r="F14" i="7"/>
  <c r="G14" i="7"/>
  <c r="H14" i="7"/>
  <c r="I14" i="7"/>
  <c r="J14" i="7"/>
  <c r="K14" i="7"/>
  <c r="L14" i="7"/>
  <c r="B14" i="7"/>
  <c r="C13" i="7"/>
  <c r="D13" i="7"/>
  <c r="E13" i="7"/>
  <c r="F13" i="7"/>
  <c r="G13" i="7"/>
  <c r="H13" i="7"/>
  <c r="I13" i="7"/>
  <c r="J13" i="7"/>
  <c r="K13" i="7"/>
  <c r="L13" i="7"/>
  <c r="B13" i="7"/>
  <c r="L12" i="7"/>
  <c r="C12" i="7"/>
  <c r="D12" i="7"/>
  <c r="E12" i="7"/>
  <c r="F12" i="7"/>
  <c r="G12" i="7"/>
  <c r="H12" i="7"/>
  <c r="I12" i="7"/>
  <c r="J12" i="7"/>
  <c r="K12" i="7"/>
  <c r="B12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28" i="7"/>
  <c r="D7" i="7"/>
  <c r="E7" i="7"/>
  <c r="F7" i="7"/>
  <c r="G7" i="7"/>
  <c r="H7" i="7"/>
  <c r="I7" i="7"/>
  <c r="J7" i="7"/>
  <c r="K7" i="7"/>
  <c r="L7" i="7"/>
  <c r="C7" i="7"/>
  <c r="B29" i="7"/>
  <c r="C29" i="7"/>
  <c r="D29" i="7"/>
  <c r="E29" i="7"/>
  <c r="F29" i="7"/>
  <c r="G29" i="7"/>
  <c r="H29" i="7"/>
  <c r="I29" i="7"/>
  <c r="J29" i="7"/>
  <c r="K29" i="7"/>
  <c r="L29" i="7"/>
  <c r="B30" i="7"/>
  <c r="C30" i="7"/>
  <c r="D30" i="7"/>
  <c r="E30" i="7"/>
  <c r="F30" i="7"/>
  <c r="G30" i="7"/>
  <c r="H30" i="7"/>
  <c r="I30" i="7"/>
  <c r="J30" i="7"/>
  <c r="K30" i="7"/>
  <c r="L30" i="7"/>
  <c r="B31" i="7"/>
  <c r="C31" i="7"/>
  <c r="D31" i="7"/>
  <c r="E31" i="7"/>
  <c r="F31" i="7"/>
  <c r="G31" i="7"/>
  <c r="H31" i="7"/>
  <c r="I31" i="7"/>
  <c r="J31" i="7"/>
  <c r="K31" i="7"/>
  <c r="L31" i="7"/>
  <c r="B32" i="7"/>
  <c r="C32" i="7"/>
  <c r="D32" i="7"/>
  <c r="E32" i="7"/>
  <c r="F32" i="7"/>
  <c r="G32" i="7"/>
  <c r="H32" i="7"/>
  <c r="I32" i="7"/>
  <c r="J32" i="7"/>
  <c r="K32" i="7"/>
  <c r="L32" i="7"/>
  <c r="B33" i="7"/>
  <c r="C33" i="7"/>
  <c r="D33" i="7"/>
  <c r="E33" i="7"/>
  <c r="F33" i="7"/>
  <c r="G33" i="7"/>
  <c r="H33" i="7"/>
  <c r="I33" i="7"/>
  <c r="J33" i="7"/>
  <c r="K33" i="7"/>
  <c r="L33" i="7"/>
  <c r="B34" i="7"/>
  <c r="C34" i="7"/>
  <c r="D34" i="7"/>
  <c r="E34" i="7"/>
  <c r="F34" i="7"/>
  <c r="G34" i="7"/>
  <c r="H34" i="7"/>
  <c r="I34" i="7"/>
  <c r="J34" i="7"/>
  <c r="K34" i="7"/>
  <c r="L34" i="7"/>
  <c r="B35" i="7"/>
  <c r="C35" i="7"/>
  <c r="D35" i="7"/>
  <c r="E35" i="7"/>
  <c r="F35" i="7"/>
  <c r="G35" i="7"/>
  <c r="H35" i="7"/>
  <c r="I35" i="7"/>
  <c r="J35" i="7"/>
  <c r="K35" i="7"/>
  <c r="L35" i="7"/>
  <c r="B36" i="7"/>
  <c r="C36" i="7"/>
  <c r="D36" i="7"/>
  <c r="E36" i="7"/>
  <c r="F36" i="7"/>
  <c r="G36" i="7"/>
  <c r="H36" i="7"/>
  <c r="I36" i="7"/>
  <c r="J36" i="7"/>
  <c r="K36" i="7"/>
  <c r="L36" i="7"/>
  <c r="B37" i="7"/>
  <c r="C37" i="7"/>
  <c r="D37" i="7"/>
  <c r="E37" i="7"/>
  <c r="F37" i="7"/>
  <c r="G37" i="7"/>
  <c r="H37" i="7"/>
  <c r="I37" i="7"/>
  <c r="J37" i="7"/>
  <c r="K37" i="7"/>
  <c r="L37" i="7"/>
  <c r="B38" i="7"/>
  <c r="C38" i="7"/>
  <c r="D38" i="7"/>
  <c r="E38" i="7"/>
  <c r="F38" i="7"/>
  <c r="G38" i="7"/>
  <c r="H38" i="7"/>
  <c r="I38" i="7"/>
  <c r="J38" i="7"/>
  <c r="K38" i="7"/>
  <c r="L38" i="7"/>
  <c r="B39" i="7"/>
  <c r="C39" i="7"/>
  <c r="D39" i="7"/>
  <c r="E39" i="7"/>
  <c r="F39" i="7"/>
  <c r="G39" i="7"/>
  <c r="H39" i="7"/>
  <c r="I39" i="7"/>
  <c r="J39" i="7"/>
  <c r="K39" i="7"/>
  <c r="L39" i="7"/>
  <c r="B40" i="7"/>
  <c r="C40" i="7"/>
  <c r="D40" i="7"/>
  <c r="E40" i="7"/>
  <c r="F40" i="7"/>
  <c r="G40" i="7"/>
  <c r="H40" i="7"/>
  <c r="I40" i="7"/>
  <c r="J40" i="7"/>
  <c r="K40" i="7"/>
  <c r="L40" i="7"/>
  <c r="B41" i="7"/>
  <c r="C41" i="7"/>
  <c r="D41" i="7"/>
  <c r="E41" i="7"/>
  <c r="F41" i="7"/>
  <c r="G41" i="7"/>
  <c r="H41" i="7"/>
  <c r="I41" i="7"/>
  <c r="J41" i="7"/>
  <c r="K41" i="7"/>
  <c r="L41" i="7"/>
  <c r="B42" i="7"/>
  <c r="C42" i="7"/>
  <c r="D42" i="7"/>
  <c r="E42" i="7"/>
  <c r="F42" i="7"/>
  <c r="G42" i="7"/>
  <c r="H42" i="7"/>
  <c r="I42" i="7"/>
  <c r="J42" i="7"/>
  <c r="K42" i="7"/>
  <c r="L42" i="7"/>
  <c r="B43" i="7"/>
  <c r="C43" i="7"/>
  <c r="D43" i="7"/>
  <c r="E43" i="7"/>
  <c r="F43" i="7"/>
  <c r="G43" i="7"/>
  <c r="H43" i="7"/>
  <c r="I43" i="7"/>
  <c r="J43" i="7"/>
  <c r="K43" i="7"/>
  <c r="L43" i="7"/>
  <c r="B44" i="7"/>
  <c r="C44" i="7"/>
  <c r="D44" i="7"/>
  <c r="E44" i="7"/>
  <c r="F44" i="7"/>
  <c r="G44" i="7"/>
  <c r="H44" i="7"/>
  <c r="I44" i="7"/>
  <c r="J44" i="7"/>
  <c r="K44" i="7"/>
  <c r="L44" i="7"/>
  <c r="B45" i="7"/>
  <c r="C45" i="7"/>
  <c r="D45" i="7"/>
  <c r="E45" i="7"/>
  <c r="F45" i="7"/>
  <c r="G45" i="7"/>
  <c r="H45" i="7"/>
  <c r="I45" i="7"/>
  <c r="J45" i="7"/>
  <c r="K45" i="7"/>
  <c r="L45" i="7"/>
  <c r="B46" i="7"/>
  <c r="C46" i="7"/>
  <c r="D46" i="7"/>
  <c r="E46" i="7"/>
  <c r="F46" i="7"/>
  <c r="G46" i="7"/>
  <c r="H46" i="7"/>
  <c r="I46" i="7"/>
  <c r="J46" i="7"/>
  <c r="K46" i="7"/>
  <c r="L46" i="7"/>
  <c r="B47" i="7"/>
  <c r="C47" i="7"/>
  <c r="D47" i="7"/>
  <c r="E47" i="7"/>
  <c r="F47" i="7"/>
  <c r="G47" i="7"/>
  <c r="H47" i="7"/>
  <c r="I47" i="7"/>
  <c r="J47" i="7"/>
  <c r="K47" i="7"/>
  <c r="L47" i="7"/>
  <c r="B48" i="7"/>
  <c r="C48" i="7"/>
  <c r="D48" i="7"/>
  <c r="E48" i="7"/>
  <c r="F48" i="7"/>
  <c r="G48" i="7"/>
  <c r="H48" i="7"/>
  <c r="I48" i="7"/>
  <c r="J48" i="7"/>
  <c r="K48" i="7"/>
  <c r="L48" i="7"/>
  <c r="B49" i="7"/>
  <c r="C49" i="7"/>
  <c r="D49" i="7"/>
  <c r="E49" i="7"/>
  <c r="F49" i="7"/>
  <c r="G49" i="7"/>
  <c r="H49" i="7"/>
  <c r="I49" i="7"/>
  <c r="J49" i="7"/>
  <c r="K49" i="7"/>
  <c r="L49" i="7"/>
  <c r="B50" i="7"/>
  <c r="C50" i="7"/>
  <c r="D50" i="7"/>
  <c r="E50" i="7"/>
  <c r="F50" i="7"/>
  <c r="G50" i="7"/>
  <c r="H50" i="7"/>
  <c r="I50" i="7"/>
  <c r="J50" i="7"/>
  <c r="K50" i="7"/>
  <c r="L50" i="7"/>
  <c r="B51" i="7"/>
  <c r="C51" i="7"/>
  <c r="D51" i="7"/>
  <c r="E51" i="7"/>
  <c r="F51" i="7"/>
  <c r="G51" i="7"/>
  <c r="H51" i="7"/>
  <c r="I51" i="7"/>
  <c r="J51" i="7"/>
  <c r="K51" i="7"/>
  <c r="L51" i="7"/>
  <c r="B52" i="7"/>
  <c r="C52" i="7"/>
  <c r="D52" i="7"/>
  <c r="E52" i="7"/>
  <c r="F52" i="7"/>
  <c r="G52" i="7"/>
  <c r="H52" i="7"/>
  <c r="I52" i="7"/>
  <c r="J52" i="7"/>
  <c r="K52" i="7"/>
  <c r="L52" i="7"/>
  <c r="B53" i="7"/>
  <c r="C53" i="7"/>
  <c r="D53" i="7"/>
  <c r="E53" i="7"/>
  <c r="F53" i="7"/>
  <c r="G53" i="7"/>
  <c r="H53" i="7"/>
  <c r="I53" i="7"/>
  <c r="J53" i="7"/>
  <c r="K53" i="7"/>
  <c r="L53" i="7"/>
  <c r="B54" i="7"/>
  <c r="C54" i="7"/>
  <c r="D54" i="7"/>
  <c r="E54" i="7"/>
  <c r="F54" i="7"/>
  <c r="G54" i="7"/>
  <c r="H54" i="7"/>
  <c r="I54" i="7"/>
  <c r="J54" i="7"/>
  <c r="K54" i="7"/>
  <c r="L54" i="7"/>
  <c r="B55" i="7"/>
  <c r="C55" i="7"/>
  <c r="D55" i="7"/>
  <c r="E55" i="7"/>
  <c r="F55" i="7"/>
  <c r="G55" i="7"/>
  <c r="H55" i="7"/>
  <c r="I55" i="7"/>
  <c r="J55" i="7"/>
  <c r="K55" i="7"/>
  <c r="L55" i="7"/>
  <c r="B56" i="7"/>
  <c r="C56" i="7"/>
  <c r="D56" i="7"/>
  <c r="E56" i="7"/>
  <c r="F56" i="7"/>
  <c r="G56" i="7"/>
  <c r="H56" i="7"/>
  <c r="I56" i="7"/>
  <c r="J56" i="7"/>
  <c r="K56" i="7"/>
  <c r="L56" i="7"/>
  <c r="B57" i="7"/>
  <c r="C57" i="7"/>
  <c r="D57" i="7"/>
  <c r="E57" i="7"/>
  <c r="F57" i="7"/>
  <c r="G57" i="7"/>
  <c r="H57" i="7"/>
  <c r="I57" i="7"/>
  <c r="J57" i="7"/>
  <c r="K57" i="7"/>
  <c r="L57" i="7"/>
  <c r="B58" i="7"/>
  <c r="C58" i="7"/>
  <c r="D58" i="7"/>
  <c r="E58" i="7"/>
  <c r="F58" i="7"/>
  <c r="G58" i="7"/>
  <c r="H58" i="7"/>
  <c r="I58" i="7"/>
  <c r="J58" i="7"/>
  <c r="K58" i="7"/>
  <c r="L58" i="7"/>
  <c r="B59" i="7"/>
  <c r="C59" i="7"/>
  <c r="D59" i="7"/>
  <c r="E59" i="7"/>
  <c r="F59" i="7"/>
  <c r="G59" i="7"/>
  <c r="H59" i="7"/>
  <c r="I59" i="7"/>
  <c r="J59" i="7"/>
  <c r="K59" i="7"/>
  <c r="L59" i="7"/>
  <c r="B60" i="7"/>
  <c r="C60" i="7"/>
  <c r="D60" i="7"/>
  <c r="E60" i="7"/>
  <c r="F60" i="7"/>
  <c r="G60" i="7"/>
  <c r="H60" i="7"/>
  <c r="I60" i="7"/>
  <c r="J60" i="7"/>
  <c r="K60" i="7"/>
  <c r="L60" i="7"/>
  <c r="B61" i="7"/>
  <c r="C61" i="7"/>
  <c r="D61" i="7"/>
  <c r="E61" i="7"/>
  <c r="F61" i="7"/>
  <c r="G61" i="7"/>
  <c r="H61" i="7"/>
  <c r="I61" i="7"/>
  <c r="J61" i="7"/>
  <c r="K61" i="7"/>
  <c r="L61" i="7"/>
  <c r="B62" i="7"/>
  <c r="C62" i="7"/>
  <c r="D62" i="7"/>
  <c r="E62" i="7"/>
  <c r="F62" i="7"/>
  <c r="G62" i="7"/>
  <c r="H62" i="7"/>
  <c r="I62" i="7"/>
  <c r="J62" i="7"/>
  <c r="K62" i="7"/>
  <c r="L62" i="7"/>
  <c r="B63" i="7"/>
  <c r="C63" i="7"/>
  <c r="D63" i="7"/>
  <c r="E63" i="7"/>
  <c r="F63" i="7"/>
  <c r="G63" i="7"/>
  <c r="H63" i="7"/>
  <c r="I63" i="7"/>
  <c r="J63" i="7"/>
  <c r="K63" i="7"/>
  <c r="L63" i="7"/>
  <c r="B64" i="7"/>
  <c r="C64" i="7"/>
  <c r="D64" i="7"/>
  <c r="E64" i="7"/>
  <c r="F64" i="7"/>
  <c r="G64" i="7"/>
  <c r="H64" i="7"/>
  <c r="I64" i="7"/>
  <c r="J64" i="7"/>
  <c r="K64" i="7"/>
  <c r="L64" i="7"/>
  <c r="B65" i="7"/>
  <c r="C65" i="7"/>
  <c r="D65" i="7"/>
  <c r="E65" i="7"/>
  <c r="F65" i="7"/>
  <c r="G65" i="7"/>
  <c r="H65" i="7"/>
  <c r="I65" i="7"/>
  <c r="J65" i="7"/>
  <c r="K65" i="7"/>
  <c r="L65" i="7"/>
  <c r="B66" i="7"/>
  <c r="C66" i="7"/>
  <c r="D66" i="7"/>
  <c r="E66" i="7"/>
  <c r="F66" i="7"/>
  <c r="G66" i="7"/>
  <c r="H66" i="7"/>
  <c r="I66" i="7"/>
  <c r="J66" i="7"/>
  <c r="K66" i="7"/>
  <c r="L66" i="7"/>
  <c r="B67" i="7"/>
  <c r="C67" i="7"/>
  <c r="D67" i="7"/>
  <c r="E67" i="7"/>
  <c r="F67" i="7"/>
  <c r="G67" i="7"/>
  <c r="H67" i="7"/>
  <c r="I67" i="7"/>
  <c r="J67" i="7"/>
  <c r="K67" i="7"/>
  <c r="L67" i="7"/>
  <c r="B68" i="7"/>
  <c r="C68" i="7"/>
  <c r="D68" i="7"/>
  <c r="E68" i="7"/>
  <c r="F68" i="7"/>
  <c r="G68" i="7"/>
  <c r="H68" i="7"/>
  <c r="I68" i="7"/>
  <c r="J68" i="7"/>
  <c r="K68" i="7"/>
  <c r="L68" i="7"/>
  <c r="B69" i="7"/>
  <c r="C69" i="7"/>
  <c r="D69" i="7"/>
  <c r="E69" i="7"/>
  <c r="F69" i="7"/>
  <c r="G69" i="7"/>
  <c r="H69" i="7"/>
  <c r="I69" i="7"/>
  <c r="J69" i="7"/>
  <c r="K69" i="7"/>
  <c r="L69" i="7"/>
  <c r="B70" i="7"/>
  <c r="C70" i="7"/>
  <c r="D70" i="7"/>
  <c r="E70" i="7"/>
  <c r="F70" i="7"/>
  <c r="G70" i="7"/>
  <c r="H70" i="7"/>
  <c r="I70" i="7"/>
  <c r="J70" i="7"/>
  <c r="K70" i="7"/>
  <c r="L70" i="7"/>
  <c r="B71" i="7"/>
  <c r="C71" i="7"/>
  <c r="D71" i="7"/>
  <c r="E71" i="7"/>
  <c r="F71" i="7"/>
  <c r="G71" i="7"/>
  <c r="H71" i="7"/>
  <c r="I71" i="7"/>
  <c r="J71" i="7"/>
  <c r="K71" i="7"/>
  <c r="L71" i="7"/>
  <c r="B72" i="7"/>
  <c r="C72" i="7"/>
  <c r="D72" i="7"/>
  <c r="E72" i="7"/>
  <c r="F72" i="7"/>
  <c r="G72" i="7"/>
  <c r="H72" i="7"/>
  <c r="I72" i="7"/>
  <c r="J72" i="7"/>
  <c r="K72" i="7"/>
  <c r="L72" i="7"/>
  <c r="B73" i="7"/>
  <c r="C73" i="7"/>
  <c r="D73" i="7"/>
  <c r="E73" i="7"/>
  <c r="F73" i="7"/>
  <c r="G73" i="7"/>
  <c r="H73" i="7"/>
  <c r="I73" i="7"/>
  <c r="J73" i="7"/>
  <c r="K73" i="7"/>
  <c r="L73" i="7"/>
  <c r="B74" i="7"/>
  <c r="C74" i="7"/>
  <c r="D74" i="7"/>
  <c r="E74" i="7"/>
  <c r="F74" i="7"/>
  <c r="G74" i="7"/>
  <c r="H74" i="7"/>
  <c r="I74" i="7"/>
  <c r="J74" i="7"/>
  <c r="K74" i="7"/>
  <c r="L74" i="7"/>
  <c r="B75" i="7"/>
  <c r="C75" i="7"/>
  <c r="D75" i="7"/>
  <c r="E75" i="7"/>
  <c r="F75" i="7"/>
  <c r="G75" i="7"/>
  <c r="H75" i="7"/>
  <c r="I75" i="7"/>
  <c r="J75" i="7"/>
  <c r="K75" i="7"/>
  <c r="L75" i="7"/>
  <c r="B76" i="7"/>
  <c r="C76" i="7"/>
  <c r="D76" i="7"/>
  <c r="E76" i="7"/>
  <c r="F76" i="7"/>
  <c r="G76" i="7"/>
  <c r="H76" i="7"/>
  <c r="I76" i="7"/>
  <c r="J76" i="7"/>
  <c r="K76" i="7"/>
  <c r="L76" i="7"/>
  <c r="B77" i="7"/>
  <c r="C77" i="7"/>
  <c r="D77" i="7"/>
  <c r="E77" i="7"/>
  <c r="F77" i="7"/>
  <c r="G77" i="7"/>
  <c r="H77" i="7"/>
  <c r="I77" i="7"/>
  <c r="J77" i="7"/>
  <c r="K77" i="7"/>
  <c r="L77" i="7"/>
  <c r="B78" i="7"/>
  <c r="C78" i="7"/>
  <c r="D78" i="7"/>
  <c r="E78" i="7"/>
  <c r="F78" i="7"/>
  <c r="G78" i="7"/>
  <c r="H78" i="7"/>
  <c r="I78" i="7"/>
  <c r="J78" i="7"/>
  <c r="K78" i="7"/>
  <c r="L78" i="7"/>
  <c r="B79" i="7"/>
  <c r="C79" i="7"/>
  <c r="D79" i="7"/>
  <c r="E79" i="7"/>
  <c r="F79" i="7"/>
  <c r="G79" i="7"/>
  <c r="H79" i="7"/>
  <c r="I79" i="7"/>
  <c r="J79" i="7"/>
  <c r="K79" i="7"/>
  <c r="L79" i="7"/>
  <c r="B80" i="7"/>
  <c r="C80" i="7"/>
  <c r="D80" i="7"/>
  <c r="E80" i="7"/>
  <c r="F80" i="7"/>
  <c r="G80" i="7"/>
  <c r="H80" i="7"/>
  <c r="I80" i="7"/>
  <c r="J80" i="7"/>
  <c r="K80" i="7"/>
  <c r="L80" i="7"/>
  <c r="B81" i="7"/>
  <c r="C81" i="7"/>
  <c r="D81" i="7"/>
  <c r="E81" i="7"/>
  <c r="F81" i="7"/>
  <c r="G81" i="7"/>
  <c r="H81" i="7"/>
  <c r="I81" i="7"/>
  <c r="J81" i="7"/>
  <c r="K81" i="7"/>
  <c r="L81" i="7"/>
  <c r="B82" i="7"/>
  <c r="C82" i="7"/>
  <c r="D82" i="7"/>
  <c r="E82" i="7"/>
  <c r="F82" i="7"/>
  <c r="G82" i="7"/>
  <c r="H82" i="7"/>
  <c r="I82" i="7"/>
  <c r="J82" i="7"/>
  <c r="K82" i="7"/>
  <c r="L82" i="7"/>
  <c r="B83" i="7"/>
  <c r="C83" i="7"/>
  <c r="D83" i="7"/>
  <c r="E83" i="7"/>
  <c r="F83" i="7"/>
  <c r="G83" i="7"/>
  <c r="H83" i="7"/>
  <c r="I83" i="7"/>
  <c r="J83" i="7"/>
  <c r="K83" i="7"/>
  <c r="L83" i="7"/>
  <c r="B84" i="7"/>
  <c r="C84" i="7"/>
  <c r="D84" i="7"/>
  <c r="E84" i="7"/>
  <c r="F84" i="7"/>
  <c r="G84" i="7"/>
  <c r="H84" i="7"/>
  <c r="I84" i="7"/>
  <c r="J84" i="7"/>
  <c r="K84" i="7"/>
  <c r="L84" i="7"/>
  <c r="B85" i="7"/>
  <c r="C85" i="7"/>
  <c r="D85" i="7"/>
  <c r="E85" i="7"/>
  <c r="F85" i="7"/>
  <c r="G85" i="7"/>
  <c r="H85" i="7"/>
  <c r="I85" i="7"/>
  <c r="J85" i="7"/>
  <c r="K85" i="7"/>
  <c r="L85" i="7"/>
  <c r="B86" i="7"/>
  <c r="C86" i="7"/>
  <c r="D86" i="7"/>
  <c r="E86" i="7"/>
  <c r="F86" i="7"/>
  <c r="G86" i="7"/>
  <c r="H86" i="7"/>
  <c r="I86" i="7"/>
  <c r="J86" i="7"/>
  <c r="K86" i="7"/>
  <c r="L86" i="7"/>
  <c r="B87" i="7"/>
  <c r="C87" i="7"/>
  <c r="D87" i="7"/>
  <c r="E87" i="7"/>
  <c r="F87" i="7"/>
  <c r="G87" i="7"/>
  <c r="H87" i="7"/>
  <c r="I87" i="7"/>
  <c r="J87" i="7"/>
  <c r="K87" i="7"/>
  <c r="L87" i="7"/>
  <c r="B88" i="7"/>
  <c r="C88" i="7"/>
  <c r="D88" i="7"/>
  <c r="E88" i="7"/>
  <c r="F88" i="7"/>
  <c r="G88" i="7"/>
  <c r="H88" i="7"/>
  <c r="I88" i="7"/>
  <c r="J88" i="7"/>
  <c r="K88" i="7"/>
  <c r="L88" i="7"/>
  <c r="L28" i="7"/>
  <c r="C28" i="7"/>
  <c r="D28" i="7"/>
  <c r="E28" i="7"/>
  <c r="F28" i="7"/>
  <c r="G28" i="7"/>
  <c r="H28" i="7"/>
  <c r="I28" i="7"/>
  <c r="J28" i="7"/>
  <c r="K28" i="7"/>
  <c r="B28" i="7"/>
  <c r="P13" i="5"/>
  <c r="P14" i="5"/>
  <c r="P12" i="5"/>
  <c r="P8" i="5"/>
  <c r="P9" i="5"/>
  <c r="P7" i="5"/>
  <c r="P5" i="5"/>
  <c r="Q5" i="5"/>
  <c r="R5" i="5"/>
  <c r="S5" i="5"/>
  <c r="T5" i="5"/>
  <c r="U5" i="5"/>
  <c r="V5" i="5"/>
  <c r="W5" i="5"/>
  <c r="X5" i="5"/>
  <c r="Y5" i="5"/>
  <c r="Z5" i="5"/>
  <c r="O5" i="5"/>
  <c r="P4" i="5"/>
  <c r="Q4" i="5"/>
  <c r="R4" i="5"/>
  <c r="S4" i="5"/>
  <c r="T4" i="5"/>
  <c r="U4" i="5"/>
  <c r="V4" i="5"/>
  <c r="W4" i="5"/>
  <c r="X4" i="5"/>
  <c r="Y4" i="5"/>
  <c r="Z4" i="5"/>
  <c r="O4" i="5"/>
  <c r="P3" i="5"/>
  <c r="Q3" i="5"/>
  <c r="R3" i="5"/>
  <c r="S3" i="5"/>
  <c r="T3" i="5"/>
  <c r="U3" i="5"/>
  <c r="V3" i="5"/>
  <c r="W3" i="5"/>
  <c r="X3" i="5"/>
  <c r="Y3" i="5"/>
  <c r="Z3" i="5"/>
  <c r="O3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19" i="5"/>
  <c r="O20" i="5"/>
  <c r="P20" i="5"/>
  <c r="Q20" i="5"/>
  <c r="R20" i="5"/>
  <c r="S20" i="5"/>
  <c r="T20" i="5"/>
  <c r="U20" i="5"/>
  <c r="V20" i="5"/>
  <c r="W20" i="5"/>
  <c r="X20" i="5"/>
  <c r="Y20" i="5"/>
  <c r="O21" i="5"/>
  <c r="P21" i="5"/>
  <c r="Q21" i="5"/>
  <c r="R21" i="5"/>
  <c r="S21" i="5"/>
  <c r="T21" i="5"/>
  <c r="U21" i="5"/>
  <c r="V21" i="5"/>
  <c r="W21" i="5"/>
  <c r="X21" i="5"/>
  <c r="Y21" i="5"/>
  <c r="O22" i="5"/>
  <c r="P22" i="5"/>
  <c r="Q22" i="5"/>
  <c r="R22" i="5"/>
  <c r="S22" i="5"/>
  <c r="T22" i="5"/>
  <c r="U22" i="5"/>
  <c r="V22" i="5"/>
  <c r="W22" i="5"/>
  <c r="X22" i="5"/>
  <c r="Y22" i="5"/>
  <c r="O23" i="5"/>
  <c r="P23" i="5"/>
  <c r="Q23" i="5"/>
  <c r="R23" i="5"/>
  <c r="S23" i="5"/>
  <c r="T23" i="5"/>
  <c r="U23" i="5"/>
  <c r="V23" i="5"/>
  <c r="W23" i="5"/>
  <c r="X23" i="5"/>
  <c r="Y23" i="5"/>
  <c r="O24" i="5"/>
  <c r="P24" i="5"/>
  <c r="Q24" i="5"/>
  <c r="R24" i="5"/>
  <c r="S24" i="5"/>
  <c r="T24" i="5"/>
  <c r="U24" i="5"/>
  <c r="V24" i="5"/>
  <c r="W24" i="5"/>
  <c r="X24" i="5"/>
  <c r="Y24" i="5"/>
  <c r="O25" i="5"/>
  <c r="P25" i="5"/>
  <c r="Q25" i="5"/>
  <c r="R25" i="5"/>
  <c r="S25" i="5"/>
  <c r="T25" i="5"/>
  <c r="U25" i="5"/>
  <c r="V25" i="5"/>
  <c r="W25" i="5"/>
  <c r="X25" i="5"/>
  <c r="Y25" i="5"/>
  <c r="O26" i="5"/>
  <c r="P26" i="5"/>
  <c r="Q26" i="5"/>
  <c r="R26" i="5"/>
  <c r="S26" i="5"/>
  <c r="T26" i="5"/>
  <c r="U26" i="5"/>
  <c r="V26" i="5"/>
  <c r="W26" i="5"/>
  <c r="X26" i="5"/>
  <c r="Y26" i="5"/>
  <c r="O27" i="5"/>
  <c r="P27" i="5"/>
  <c r="Q27" i="5"/>
  <c r="R27" i="5"/>
  <c r="S27" i="5"/>
  <c r="T27" i="5"/>
  <c r="U27" i="5"/>
  <c r="V27" i="5"/>
  <c r="W27" i="5"/>
  <c r="X27" i="5"/>
  <c r="Y27" i="5"/>
  <c r="O28" i="5"/>
  <c r="P28" i="5"/>
  <c r="Q28" i="5"/>
  <c r="R28" i="5"/>
  <c r="S28" i="5"/>
  <c r="T28" i="5"/>
  <c r="U28" i="5"/>
  <c r="V28" i="5"/>
  <c r="W28" i="5"/>
  <c r="X28" i="5"/>
  <c r="Y28" i="5"/>
  <c r="O29" i="5"/>
  <c r="P29" i="5"/>
  <c r="Q29" i="5"/>
  <c r="R29" i="5"/>
  <c r="S29" i="5"/>
  <c r="T29" i="5"/>
  <c r="U29" i="5"/>
  <c r="V29" i="5"/>
  <c r="W29" i="5"/>
  <c r="X29" i="5"/>
  <c r="Y29" i="5"/>
  <c r="O30" i="5"/>
  <c r="P30" i="5"/>
  <c r="Q30" i="5"/>
  <c r="R30" i="5"/>
  <c r="S30" i="5"/>
  <c r="T30" i="5"/>
  <c r="U30" i="5"/>
  <c r="V30" i="5"/>
  <c r="W30" i="5"/>
  <c r="X30" i="5"/>
  <c r="Y30" i="5"/>
  <c r="O31" i="5"/>
  <c r="P31" i="5"/>
  <c r="Q31" i="5"/>
  <c r="R31" i="5"/>
  <c r="S31" i="5"/>
  <c r="T31" i="5"/>
  <c r="U31" i="5"/>
  <c r="V31" i="5"/>
  <c r="W31" i="5"/>
  <c r="X31" i="5"/>
  <c r="Y31" i="5"/>
  <c r="O32" i="5"/>
  <c r="P32" i="5"/>
  <c r="Q32" i="5"/>
  <c r="R32" i="5"/>
  <c r="S32" i="5"/>
  <c r="T32" i="5"/>
  <c r="U32" i="5"/>
  <c r="V32" i="5"/>
  <c r="W32" i="5"/>
  <c r="X32" i="5"/>
  <c r="Y32" i="5"/>
  <c r="O33" i="5"/>
  <c r="P33" i="5"/>
  <c r="Q33" i="5"/>
  <c r="R33" i="5"/>
  <c r="S33" i="5"/>
  <c r="T33" i="5"/>
  <c r="U33" i="5"/>
  <c r="V33" i="5"/>
  <c r="W33" i="5"/>
  <c r="X33" i="5"/>
  <c r="Y33" i="5"/>
  <c r="O34" i="5"/>
  <c r="P34" i="5"/>
  <c r="Q34" i="5"/>
  <c r="R34" i="5"/>
  <c r="S34" i="5"/>
  <c r="T34" i="5"/>
  <c r="U34" i="5"/>
  <c r="V34" i="5"/>
  <c r="W34" i="5"/>
  <c r="X34" i="5"/>
  <c r="Y34" i="5"/>
  <c r="O35" i="5"/>
  <c r="P35" i="5"/>
  <c r="Q35" i="5"/>
  <c r="R35" i="5"/>
  <c r="S35" i="5"/>
  <c r="T35" i="5"/>
  <c r="U35" i="5"/>
  <c r="V35" i="5"/>
  <c r="W35" i="5"/>
  <c r="X35" i="5"/>
  <c r="Y35" i="5"/>
  <c r="O36" i="5"/>
  <c r="P36" i="5"/>
  <c r="Q36" i="5"/>
  <c r="R36" i="5"/>
  <c r="S36" i="5"/>
  <c r="T36" i="5"/>
  <c r="U36" i="5"/>
  <c r="V36" i="5"/>
  <c r="W36" i="5"/>
  <c r="X36" i="5"/>
  <c r="Y36" i="5"/>
  <c r="O37" i="5"/>
  <c r="P37" i="5"/>
  <c r="Q37" i="5"/>
  <c r="R37" i="5"/>
  <c r="S37" i="5"/>
  <c r="T37" i="5"/>
  <c r="U37" i="5"/>
  <c r="V37" i="5"/>
  <c r="W37" i="5"/>
  <c r="X37" i="5"/>
  <c r="Y37" i="5"/>
  <c r="O38" i="5"/>
  <c r="P38" i="5"/>
  <c r="Q38" i="5"/>
  <c r="R38" i="5"/>
  <c r="S38" i="5"/>
  <c r="T38" i="5"/>
  <c r="U38" i="5"/>
  <c r="V38" i="5"/>
  <c r="W38" i="5"/>
  <c r="X38" i="5"/>
  <c r="Y38" i="5"/>
  <c r="O39" i="5"/>
  <c r="P39" i="5"/>
  <c r="Q39" i="5"/>
  <c r="R39" i="5"/>
  <c r="S39" i="5"/>
  <c r="T39" i="5"/>
  <c r="U39" i="5"/>
  <c r="V39" i="5"/>
  <c r="W39" i="5"/>
  <c r="X39" i="5"/>
  <c r="Y39" i="5"/>
  <c r="O40" i="5"/>
  <c r="P40" i="5"/>
  <c r="Q40" i="5"/>
  <c r="R40" i="5"/>
  <c r="S40" i="5"/>
  <c r="T40" i="5"/>
  <c r="U40" i="5"/>
  <c r="V40" i="5"/>
  <c r="W40" i="5"/>
  <c r="X40" i="5"/>
  <c r="Y40" i="5"/>
  <c r="O41" i="5"/>
  <c r="P41" i="5"/>
  <c r="Q41" i="5"/>
  <c r="R41" i="5"/>
  <c r="S41" i="5"/>
  <c r="T41" i="5"/>
  <c r="U41" i="5"/>
  <c r="V41" i="5"/>
  <c r="W41" i="5"/>
  <c r="X41" i="5"/>
  <c r="Y41" i="5"/>
  <c r="O42" i="5"/>
  <c r="P42" i="5"/>
  <c r="Q42" i="5"/>
  <c r="R42" i="5"/>
  <c r="S42" i="5"/>
  <c r="T42" i="5"/>
  <c r="U42" i="5"/>
  <c r="V42" i="5"/>
  <c r="W42" i="5"/>
  <c r="X42" i="5"/>
  <c r="Y42" i="5"/>
  <c r="O43" i="5"/>
  <c r="P43" i="5"/>
  <c r="Q43" i="5"/>
  <c r="R43" i="5"/>
  <c r="S43" i="5"/>
  <c r="T43" i="5"/>
  <c r="U43" i="5"/>
  <c r="V43" i="5"/>
  <c r="W43" i="5"/>
  <c r="X43" i="5"/>
  <c r="Y43" i="5"/>
  <c r="O44" i="5"/>
  <c r="P44" i="5"/>
  <c r="Q44" i="5"/>
  <c r="R44" i="5"/>
  <c r="S44" i="5"/>
  <c r="T44" i="5"/>
  <c r="U44" i="5"/>
  <c r="V44" i="5"/>
  <c r="W44" i="5"/>
  <c r="X44" i="5"/>
  <c r="Y44" i="5"/>
  <c r="O45" i="5"/>
  <c r="P45" i="5"/>
  <c r="Q45" i="5"/>
  <c r="R45" i="5"/>
  <c r="S45" i="5"/>
  <c r="T45" i="5"/>
  <c r="U45" i="5"/>
  <c r="V45" i="5"/>
  <c r="W45" i="5"/>
  <c r="X45" i="5"/>
  <c r="Y45" i="5"/>
  <c r="O46" i="5"/>
  <c r="P46" i="5"/>
  <c r="Q46" i="5"/>
  <c r="R46" i="5"/>
  <c r="S46" i="5"/>
  <c r="T46" i="5"/>
  <c r="U46" i="5"/>
  <c r="V46" i="5"/>
  <c r="W46" i="5"/>
  <c r="X46" i="5"/>
  <c r="Y46" i="5"/>
  <c r="O47" i="5"/>
  <c r="P47" i="5"/>
  <c r="Q47" i="5"/>
  <c r="R47" i="5"/>
  <c r="S47" i="5"/>
  <c r="T47" i="5"/>
  <c r="U47" i="5"/>
  <c r="V47" i="5"/>
  <c r="W47" i="5"/>
  <c r="X47" i="5"/>
  <c r="Y47" i="5"/>
  <c r="O48" i="5"/>
  <c r="P48" i="5"/>
  <c r="Q48" i="5"/>
  <c r="R48" i="5"/>
  <c r="S48" i="5"/>
  <c r="T48" i="5"/>
  <c r="U48" i="5"/>
  <c r="V48" i="5"/>
  <c r="W48" i="5"/>
  <c r="X48" i="5"/>
  <c r="Y48" i="5"/>
  <c r="O49" i="5"/>
  <c r="P49" i="5"/>
  <c r="Q49" i="5"/>
  <c r="R49" i="5"/>
  <c r="S49" i="5"/>
  <c r="T49" i="5"/>
  <c r="U49" i="5"/>
  <c r="V49" i="5"/>
  <c r="W49" i="5"/>
  <c r="X49" i="5"/>
  <c r="Y49" i="5"/>
  <c r="O50" i="5"/>
  <c r="P50" i="5"/>
  <c r="Q50" i="5"/>
  <c r="R50" i="5"/>
  <c r="S50" i="5"/>
  <c r="T50" i="5"/>
  <c r="U50" i="5"/>
  <c r="V50" i="5"/>
  <c r="W50" i="5"/>
  <c r="X50" i="5"/>
  <c r="Y50" i="5"/>
  <c r="O51" i="5"/>
  <c r="P51" i="5"/>
  <c r="Q51" i="5"/>
  <c r="R51" i="5"/>
  <c r="S51" i="5"/>
  <c r="T51" i="5"/>
  <c r="U51" i="5"/>
  <c r="V51" i="5"/>
  <c r="W51" i="5"/>
  <c r="X51" i="5"/>
  <c r="Y51" i="5"/>
  <c r="O52" i="5"/>
  <c r="P52" i="5"/>
  <c r="Q52" i="5"/>
  <c r="R52" i="5"/>
  <c r="S52" i="5"/>
  <c r="T52" i="5"/>
  <c r="U52" i="5"/>
  <c r="V52" i="5"/>
  <c r="W52" i="5"/>
  <c r="X52" i="5"/>
  <c r="Y52" i="5"/>
  <c r="O53" i="5"/>
  <c r="P53" i="5"/>
  <c r="Q53" i="5"/>
  <c r="R53" i="5"/>
  <c r="S53" i="5"/>
  <c r="T53" i="5"/>
  <c r="U53" i="5"/>
  <c r="V53" i="5"/>
  <c r="W53" i="5"/>
  <c r="X53" i="5"/>
  <c r="Y53" i="5"/>
  <c r="O54" i="5"/>
  <c r="P54" i="5"/>
  <c r="Q54" i="5"/>
  <c r="R54" i="5"/>
  <c r="S54" i="5"/>
  <c r="T54" i="5"/>
  <c r="U54" i="5"/>
  <c r="V54" i="5"/>
  <c r="W54" i="5"/>
  <c r="X54" i="5"/>
  <c r="Y54" i="5"/>
  <c r="O55" i="5"/>
  <c r="P55" i="5"/>
  <c r="Q55" i="5"/>
  <c r="R55" i="5"/>
  <c r="S55" i="5"/>
  <c r="T55" i="5"/>
  <c r="U55" i="5"/>
  <c r="V55" i="5"/>
  <c r="W55" i="5"/>
  <c r="X55" i="5"/>
  <c r="Y55" i="5"/>
  <c r="O56" i="5"/>
  <c r="P56" i="5"/>
  <c r="Q56" i="5"/>
  <c r="R56" i="5"/>
  <c r="S56" i="5"/>
  <c r="T56" i="5"/>
  <c r="U56" i="5"/>
  <c r="V56" i="5"/>
  <c r="W56" i="5"/>
  <c r="X56" i="5"/>
  <c r="Y56" i="5"/>
  <c r="O57" i="5"/>
  <c r="P57" i="5"/>
  <c r="Q57" i="5"/>
  <c r="R57" i="5"/>
  <c r="S57" i="5"/>
  <c r="T57" i="5"/>
  <c r="U57" i="5"/>
  <c r="V57" i="5"/>
  <c r="W57" i="5"/>
  <c r="X57" i="5"/>
  <c r="Y57" i="5"/>
  <c r="O58" i="5"/>
  <c r="P58" i="5"/>
  <c r="Q58" i="5"/>
  <c r="R58" i="5"/>
  <c r="S58" i="5"/>
  <c r="T58" i="5"/>
  <c r="U58" i="5"/>
  <c r="V58" i="5"/>
  <c r="W58" i="5"/>
  <c r="X58" i="5"/>
  <c r="Y58" i="5"/>
  <c r="O59" i="5"/>
  <c r="P59" i="5"/>
  <c r="Q59" i="5"/>
  <c r="R59" i="5"/>
  <c r="S59" i="5"/>
  <c r="T59" i="5"/>
  <c r="U59" i="5"/>
  <c r="V59" i="5"/>
  <c r="W59" i="5"/>
  <c r="X59" i="5"/>
  <c r="Y59" i="5"/>
  <c r="O60" i="5"/>
  <c r="P60" i="5"/>
  <c r="Q60" i="5"/>
  <c r="R60" i="5"/>
  <c r="S60" i="5"/>
  <c r="T60" i="5"/>
  <c r="U60" i="5"/>
  <c r="V60" i="5"/>
  <c r="W60" i="5"/>
  <c r="X60" i="5"/>
  <c r="Y60" i="5"/>
  <c r="O61" i="5"/>
  <c r="P61" i="5"/>
  <c r="Q61" i="5"/>
  <c r="R61" i="5"/>
  <c r="S61" i="5"/>
  <c r="T61" i="5"/>
  <c r="U61" i="5"/>
  <c r="V61" i="5"/>
  <c r="W61" i="5"/>
  <c r="X61" i="5"/>
  <c r="Y61" i="5"/>
  <c r="O62" i="5"/>
  <c r="P62" i="5"/>
  <c r="Q62" i="5"/>
  <c r="R62" i="5"/>
  <c r="S62" i="5"/>
  <c r="T62" i="5"/>
  <c r="U62" i="5"/>
  <c r="V62" i="5"/>
  <c r="W62" i="5"/>
  <c r="X62" i="5"/>
  <c r="Y62" i="5"/>
  <c r="O63" i="5"/>
  <c r="P63" i="5"/>
  <c r="Q63" i="5"/>
  <c r="R63" i="5"/>
  <c r="S63" i="5"/>
  <c r="T63" i="5"/>
  <c r="U63" i="5"/>
  <c r="V63" i="5"/>
  <c r="W63" i="5"/>
  <c r="X63" i="5"/>
  <c r="Y63" i="5"/>
  <c r="O64" i="5"/>
  <c r="P64" i="5"/>
  <c r="Q64" i="5"/>
  <c r="R64" i="5"/>
  <c r="S64" i="5"/>
  <c r="T64" i="5"/>
  <c r="U64" i="5"/>
  <c r="V64" i="5"/>
  <c r="W64" i="5"/>
  <c r="X64" i="5"/>
  <c r="Y64" i="5"/>
  <c r="O65" i="5"/>
  <c r="P65" i="5"/>
  <c r="Q65" i="5"/>
  <c r="R65" i="5"/>
  <c r="S65" i="5"/>
  <c r="T65" i="5"/>
  <c r="U65" i="5"/>
  <c r="V65" i="5"/>
  <c r="W65" i="5"/>
  <c r="X65" i="5"/>
  <c r="Y65" i="5"/>
  <c r="O66" i="5"/>
  <c r="P66" i="5"/>
  <c r="Q66" i="5"/>
  <c r="R66" i="5"/>
  <c r="S66" i="5"/>
  <c r="T66" i="5"/>
  <c r="U66" i="5"/>
  <c r="V66" i="5"/>
  <c r="W66" i="5"/>
  <c r="X66" i="5"/>
  <c r="Y66" i="5"/>
  <c r="O67" i="5"/>
  <c r="P67" i="5"/>
  <c r="Q67" i="5"/>
  <c r="R67" i="5"/>
  <c r="S67" i="5"/>
  <c r="T67" i="5"/>
  <c r="U67" i="5"/>
  <c r="V67" i="5"/>
  <c r="W67" i="5"/>
  <c r="X67" i="5"/>
  <c r="Y67" i="5"/>
  <c r="O68" i="5"/>
  <c r="P68" i="5"/>
  <c r="Q68" i="5"/>
  <c r="R68" i="5"/>
  <c r="S68" i="5"/>
  <c r="T68" i="5"/>
  <c r="U68" i="5"/>
  <c r="V68" i="5"/>
  <c r="W68" i="5"/>
  <c r="X68" i="5"/>
  <c r="Y68" i="5"/>
  <c r="O69" i="5"/>
  <c r="P69" i="5"/>
  <c r="Q69" i="5"/>
  <c r="R69" i="5"/>
  <c r="S69" i="5"/>
  <c r="T69" i="5"/>
  <c r="U69" i="5"/>
  <c r="V69" i="5"/>
  <c r="W69" i="5"/>
  <c r="X69" i="5"/>
  <c r="Y69" i="5"/>
  <c r="O70" i="5"/>
  <c r="P70" i="5"/>
  <c r="Q70" i="5"/>
  <c r="R70" i="5"/>
  <c r="S70" i="5"/>
  <c r="T70" i="5"/>
  <c r="U70" i="5"/>
  <c r="V70" i="5"/>
  <c r="W70" i="5"/>
  <c r="X70" i="5"/>
  <c r="Y70" i="5"/>
  <c r="O71" i="5"/>
  <c r="P71" i="5"/>
  <c r="Q71" i="5"/>
  <c r="R71" i="5"/>
  <c r="S71" i="5"/>
  <c r="T71" i="5"/>
  <c r="U71" i="5"/>
  <c r="V71" i="5"/>
  <c r="W71" i="5"/>
  <c r="X71" i="5"/>
  <c r="Y71" i="5"/>
  <c r="O72" i="5"/>
  <c r="P72" i="5"/>
  <c r="Q72" i="5"/>
  <c r="R72" i="5"/>
  <c r="S72" i="5"/>
  <c r="T72" i="5"/>
  <c r="U72" i="5"/>
  <c r="V72" i="5"/>
  <c r="W72" i="5"/>
  <c r="X72" i="5"/>
  <c r="Y72" i="5"/>
  <c r="O73" i="5"/>
  <c r="P73" i="5"/>
  <c r="Q73" i="5"/>
  <c r="R73" i="5"/>
  <c r="S73" i="5"/>
  <c r="T73" i="5"/>
  <c r="U73" i="5"/>
  <c r="V73" i="5"/>
  <c r="W73" i="5"/>
  <c r="X73" i="5"/>
  <c r="Y73" i="5"/>
  <c r="O74" i="5"/>
  <c r="P74" i="5"/>
  <c r="Q74" i="5"/>
  <c r="R74" i="5"/>
  <c r="S74" i="5"/>
  <c r="T74" i="5"/>
  <c r="U74" i="5"/>
  <c r="V74" i="5"/>
  <c r="W74" i="5"/>
  <c r="X74" i="5"/>
  <c r="Y74" i="5"/>
  <c r="O75" i="5"/>
  <c r="P75" i="5"/>
  <c r="Q75" i="5"/>
  <c r="R75" i="5"/>
  <c r="S75" i="5"/>
  <c r="T75" i="5"/>
  <c r="U75" i="5"/>
  <c r="V75" i="5"/>
  <c r="W75" i="5"/>
  <c r="X75" i="5"/>
  <c r="Y75" i="5"/>
  <c r="O76" i="5"/>
  <c r="P76" i="5"/>
  <c r="Q76" i="5"/>
  <c r="R76" i="5"/>
  <c r="S76" i="5"/>
  <c r="T76" i="5"/>
  <c r="U76" i="5"/>
  <c r="V76" i="5"/>
  <c r="W76" i="5"/>
  <c r="X76" i="5"/>
  <c r="Y76" i="5"/>
  <c r="O77" i="5"/>
  <c r="P77" i="5"/>
  <c r="Q77" i="5"/>
  <c r="R77" i="5"/>
  <c r="S77" i="5"/>
  <c r="T77" i="5"/>
  <c r="U77" i="5"/>
  <c r="V77" i="5"/>
  <c r="W77" i="5"/>
  <c r="X77" i="5"/>
  <c r="Y77" i="5"/>
  <c r="O78" i="5"/>
  <c r="P78" i="5"/>
  <c r="Q78" i="5"/>
  <c r="R78" i="5"/>
  <c r="S78" i="5"/>
  <c r="T78" i="5"/>
  <c r="U78" i="5"/>
  <c r="V78" i="5"/>
  <c r="W78" i="5"/>
  <c r="X78" i="5"/>
  <c r="Y78" i="5"/>
  <c r="O79" i="5"/>
  <c r="P79" i="5"/>
  <c r="Q79" i="5"/>
  <c r="R79" i="5"/>
  <c r="S79" i="5"/>
  <c r="T79" i="5"/>
  <c r="U79" i="5"/>
  <c r="V79" i="5"/>
  <c r="W79" i="5"/>
  <c r="X79" i="5"/>
  <c r="Y79" i="5"/>
  <c r="P19" i="5"/>
  <c r="Q19" i="5"/>
  <c r="R19" i="5"/>
  <c r="S19" i="5"/>
  <c r="T19" i="5"/>
  <c r="U19" i="5"/>
  <c r="V19" i="5"/>
  <c r="W19" i="5"/>
  <c r="X19" i="5"/>
  <c r="Y19" i="5"/>
  <c r="O19" i="5"/>
  <c r="N24" i="4"/>
  <c r="N25" i="4"/>
  <c r="I11" i="4" s="1"/>
  <c r="N26" i="4"/>
  <c r="I10" i="4" s="1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23" i="4"/>
  <c r="I9" i="4" s="1"/>
  <c r="I15" i="4"/>
  <c r="I16" i="4"/>
  <c r="I14" i="4"/>
  <c r="K18" i="4"/>
  <c r="L18" i="4"/>
  <c r="M18" i="4"/>
  <c r="J18" i="4"/>
  <c r="I16" i="3"/>
  <c r="I15" i="3"/>
  <c r="I14" i="3"/>
  <c r="I11" i="3"/>
  <c r="I10" i="3"/>
  <c r="I9" i="3"/>
  <c r="J6" i="3"/>
  <c r="K6" i="3"/>
  <c r="L6" i="3"/>
  <c r="M6" i="3"/>
  <c r="I6" i="3"/>
  <c r="J5" i="3"/>
  <c r="K5" i="3"/>
  <c r="L5" i="3"/>
  <c r="M5" i="3"/>
  <c r="I5" i="3"/>
  <c r="J4" i="3"/>
  <c r="K4" i="3"/>
  <c r="L4" i="3"/>
  <c r="M4" i="3"/>
  <c r="I4" i="3"/>
  <c r="N35" i="3"/>
  <c r="N23" i="3"/>
  <c r="N24" i="3"/>
  <c r="N25" i="3"/>
  <c r="N26" i="3"/>
  <c r="N27" i="3"/>
  <c r="N28" i="3"/>
  <c r="N29" i="3"/>
  <c r="N30" i="3"/>
  <c r="N31" i="3"/>
  <c r="N32" i="3"/>
  <c r="N33" i="3"/>
  <c r="N34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K6" i="2"/>
  <c r="L6" i="2"/>
  <c r="M6" i="2"/>
  <c r="J6" i="2"/>
  <c r="K5" i="2"/>
  <c r="L5" i="2"/>
  <c r="M5" i="2"/>
  <c r="J5" i="2"/>
  <c r="K4" i="2"/>
  <c r="L4" i="2"/>
  <c r="M4" i="2"/>
  <c r="J4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I35" i="2"/>
  <c r="J35" i="2"/>
  <c r="K35" i="2"/>
  <c r="L35" i="2"/>
  <c r="M35" i="2"/>
  <c r="I36" i="2"/>
  <c r="J36" i="2"/>
  <c r="K36" i="2"/>
  <c r="L36" i="2"/>
  <c r="M36" i="2"/>
  <c r="I37" i="2"/>
  <c r="J37" i="2"/>
  <c r="K37" i="2"/>
  <c r="L37" i="2"/>
  <c r="M37" i="2"/>
  <c r="I38" i="2"/>
  <c r="J38" i="2"/>
  <c r="K38" i="2"/>
  <c r="L38" i="2"/>
  <c r="M38" i="2"/>
  <c r="I39" i="2"/>
  <c r="J39" i="2"/>
  <c r="K39" i="2"/>
  <c r="L39" i="2"/>
  <c r="M39" i="2"/>
  <c r="I40" i="2"/>
  <c r="J40" i="2"/>
  <c r="K40" i="2"/>
  <c r="L40" i="2"/>
  <c r="M40" i="2"/>
  <c r="I41" i="2"/>
  <c r="J41" i="2"/>
  <c r="K41" i="2"/>
  <c r="L41" i="2"/>
  <c r="M41" i="2"/>
  <c r="I42" i="2"/>
  <c r="J42" i="2"/>
  <c r="K42" i="2"/>
  <c r="L42" i="2"/>
  <c r="M42" i="2"/>
  <c r="I43" i="2"/>
  <c r="J43" i="2"/>
  <c r="K43" i="2"/>
  <c r="L43" i="2"/>
  <c r="M43" i="2"/>
  <c r="I44" i="2"/>
  <c r="J44" i="2"/>
  <c r="K44" i="2"/>
  <c r="L44" i="2"/>
  <c r="M44" i="2"/>
  <c r="I45" i="2"/>
  <c r="J45" i="2"/>
  <c r="K45" i="2"/>
  <c r="L45" i="2"/>
  <c r="M45" i="2"/>
  <c r="I46" i="2"/>
  <c r="J46" i="2"/>
  <c r="K46" i="2"/>
  <c r="L46" i="2"/>
  <c r="M46" i="2"/>
  <c r="I47" i="2"/>
  <c r="J47" i="2"/>
  <c r="K47" i="2"/>
  <c r="L47" i="2"/>
  <c r="M47" i="2"/>
  <c r="I48" i="2"/>
  <c r="J48" i="2"/>
  <c r="K48" i="2"/>
  <c r="L48" i="2"/>
  <c r="M48" i="2"/>
  <c r="I49" i="2"/>
  <c r="J49" i="2"/>
  <c r="K49" i="2"/>
  <c r="L49" i="2"/>
  <c r="M49" i="2"/>
  <c r="I50" i="2"/>
  <c r="J50" i="2"/>
  <c r="K50" i="2"/>
  <c r="L50" i="2"/>
  <c r="M50" i="2"/>
  <c r="I51" i="2"/>
  <c r="J51" i="2"/>
  <c r="K51" i="2"/>
  <c r="L51" i="2"/>
  <c r="M51" i="2"/>
  <c r="I52" i="2"/>
  <c r="J52" i="2"/>
  <c r="K52" i="2"/>
  <c r="L52" i="2"/>
  <c r="M52" i="2"/>
  <c r="I53" i="2"/>
  <c r="J53" i="2"/>
  <c r="K53" i="2"/>
  <c r="L53" i="2"/>
  <c r="M53" i="2"/>
  <c r="I54" i="2"/>
  <c r="J54" i="2"/>
  <c r="K54" i="2"/>
  <c r="L54" i="2"/>
  <c r="M54" i="2"/>
  <c r="I55" i="2"/>
  <c r="J55" i="2"/>
  <c r="K55" i="2"/>
  <c r="L55" i="2"/>
  <c r="M55" i="2"/>
  <c r="I56" i="2"/>
  <c r="J56" i="2"/>
  <c r="K56" i="2"/>
  <c r="L56" i="2"/>
  <c r="M56" i="2"/>
  <c r="I57" i="2"/>
  <c r="J57" i="2"/>
  <c r="K57" i="2"/>
  <c r="L57" i="2"/>
  <c r="M57" i="2"/>
  <c r="I58" i="2"/>
  <c r="J58" i="2"/>
  <c r="K58" i="2"/>
  <c r="L58" i="2"/>
  <c r="M58" i="2"/>
  <c r="I59" i="2"/>
  <c r="J59" i="2"/>
  <c r="K59" i="2"/>
  <c r="L59" i="2"/>
  <c r="M59" i="2"/>
  <c r="I60" i="2"/>
  <c r="J60" i="2"/>
  <c r="K60" i="2"/>
  <c r="L60" i="2"/>
  <c r="M60" i="2"/>
  <c r="I61" i="2"/>
  <c r="J61" i="2"/>
  <c r="K61" i="2"/>
  <c r="L61" i="2"/>
  <c r="M61" i="2"/>
  <c r="I62" i="2"/>
  <c r="J62" i="2"/>
  <c r="K62" i="2"/>
  <c r="L62" i="2"/>
  <c r="M62" i="2"/>
  <c r="I63" i="2"/>
  <c r="J63" i="2"/>
  <c r="K63" i="2"/>
  <c r="L63" i="2"/>
  <c r="M63" i="2"/>
  <c r="I64" i="2"/>
  <c r="J64" i="2"/>
  <c r="K64" i="2"/>
  <c r="L64" i="2"/>
  <c r="M64" i="2"/>
  <c r="I65" i="2"/>
  <c r="J65" i="2"/>
  <c r="K65" i="2"/>
  <c r="L65" i="2"/>
  <c r="M65" i="2"/>
  <c r="I66" i="2"/>
  <c r="J66" i="2"/>
  <c r="K66" i="2"/>
  <c r="L66" i="2"/>
  <c r="M66" i="2"/>
  <c r="I67" i="2"/>
  <c r="J67" i="2"/>
  <c r="K67" i="2"/>
  <c r="L67" i="2"/>
  <c r="M67" i="2"/>
  <c r="I68" i="2"/>
  <c r="J68" i="2"/>
  <c r="K68" i="2"/>
  <c r="L68" i="2"/>
  <c r="M68" i="2"/>
  <c r="I69" i="2"/>
  <c r="J69" i="2"/>
  <c r="K69" i="2"/>
  <c r="L69" i="2"/>
  <c r="M69" i="2"/>
  <c r="I70" i="2"/>
  <c r="J70" i="2"/>
  <c r="K70" i="2"/>
  <c r="L70" i="2"/>
  <c r="M70" i="2"/>
  <c r="I71" i="2"/>
  <c r="J71" i="2"/>
  <c r="K71" i="2"/>
  <c r="L71" i="2"/>
  <c r="M71" i="2"/>
  <c r="J11" i="2"/>
  <c r="K11" i="2"/>
  <c r="L11" i="2"/>
  <c r="M11" i="2"/>
  <c r="I11" i="2"/>
  <c r="Z77" i="10" l="1"/>
  <c r="Z71" i="10"/>
  <c r="Z74" i="10"/>
  <c r="Z5" i="10"/>
  <c r="Z3" i="10"/>
  <c r="Z4" i="10"/>
  <c r="U5" i="10"/>
  <c r="U3" i="10"/>
  <c r="P12" i="10" s="1"/>
  <c r="Q4" i="10"/>
  <c r="Y4" i="10"/>
  <c r="V3" i="10"/>
  <c r="R4" i="10"/>
  <c r="V5" i="10"/>
  <c r="Y3" i="10"/>
  <c r="R3" i="10"/>
  <c r="R5" i="10"/>
  <c r="P14" i="10" s="1"/>
  <c r="Q3" i="10"/>
  <c r="P7" i="10" s="1"/>
  <c r="S3" i="10"/>
  <c r="O4" i="10"/>
  <c r="P4" i="10"/>
  <c r="X4" i="10"/>
  <c r="P8" i="10" l="1"/>
  <c r="P13" i="10"/>
  <c r="P9" i="10"/>
</calcChain>
</file>

<file path=xl/sharedStrings.xml><?xml version="1.0" encoding="utf-8"?>
<sst xmlns="http://schemas.openxmlformats.org/spreadsheetml/2006/main" count="310" uniqueCount="73">
  <si>
    <t>Date</t>
  </si>
  <si>
    <t>S&amp;P500
VFINX</t>
  </si>
  <si>
    <t>Exxon Mobile
XOM</t>
  </si>
  <si>
    <t>British Petroleum
BP</t>
  </si>
  <si>
    <t>Chevron
CVX</t>
  </si>
  <si>
    <t>Conoco
Phillips
COP</t>
  </si>
  <si>
    <t>4 OIL STOCKS AND THE SP500</t>
  </si>
  <si>
    <t>Regression results</t>
  </si>
  <si>
    <t>XOM</t>
  </si>
  <si>
    <t>BP</t>
  </si>
  <si>
    <t>CVX</t>
  </si>
  <si>
    <t>COP</t>
  </si>
  <si>
    <t>Alpha</t>
  </si>
  <si>
    <t>Beta</t>
  </si>
  <si>
    <t>R-squared</t>
  </si>
  <si>
    <t>Stock prices</t>
  </si>
  <si>
    <t>Stock returns</t>
  </si>
  <si>
    <t>Regression results:  individual stocks</t>
  </si>
  <si>
    <t>SP500</t>
  </si>
  <si>
    <t>Portfolio and regression</t>
  </si>
  <si>
    <t>Weighted-average alpha, beta, r-squared</t>
  </si>
  <si>
    <t>Portfolio</t>
  </si>
  <si>
    <t>Stock and portfolio returns</t>
  </si>
  <si>
    <t>S</t>
  </si>
  <si>
    <t>4 STOCKS AND THE SP500</t>
  </si>
  <si>
    <t>Market cap</t>
  </si>
  <si>
    <t>Hormel Foods
HRL</t>
  </si>
  <si>
    <t>J.M. Smucker
SJM</t>
  </si>
  <si>
    <t>Cal-Maine foods
CALM</t>
  </si>
  <si>
    <t>J&amp;J Snack Foods
JJSF</t>
  </si>
  <si>
    <t>Calavo Growers
CVGW</t>
  </si>
  <si>
    <t>McCormick
MKC</t>
  </si>
  <si>
    <t>Hershey
HSY</t>
  </si>
  <si>
    <t>Tyson
TSN</t>
  </si>
  <si>
    <t>Pilgrim's Pride
PPC</t>
  </si>
  <si>
    <t>Sanderson Farms
SAFM</t>
  </si>
  <si>
    <t>Market value</t>
  </si>
  <si>
    <t>Portfolio weights</t>
  </si>
  <si>
    <t>Average alpha</t>
  </si>
  <si>
    <t>Average beta</t>
  </si>
  <si>
    <t>Average r-squared</t>
  </si>
  <si>
    <t>Regression of value-weighted portfolio</t>
  </si>
  <si>
    <t>Portfolio alpha</t>
  </si>
  <si>
    <t>Portfolio beta</t>
  </si>
  <si>
    <t>Portfolio r-squared</t>
  </si>
  <si>
    <t>VFINX</t>
  </si>
  <si>
    <t>CALM</t>
  </si>
  <si>
    <t>RMCF</t>
  </si>
  <si>
    <t>IBA</t>
  </si>
  <si>
    <t>HRL</t>
  </si>
  <si>
    <t>CVGW</t>
  </si>
  <si>
    <t>JJSF</t>
  </si>
  <si>
    <t>SJM</t>
  </si>
  <si>
    <t>MJN</t>
  </si>
  <si>
    <t>TR</t>
  </si>
  <si>
    <t>HSY</t>
  </si>
  <si>
    <t>PORTFOLIO:  10 PACKAGED FOOD STOCKS</t>
  </si>
  <si>
    <t>Market cap and value-weighted portfolio</t>
  </si>
  <si>
    <t>Cal-Maine Foods</t>
  </si>
  <si>
    <t>Rocky Mountain Chocalate</t>
  </si>
  <si>
    <t>Industrios Bachoco</t>
  </si>
  <si>
    <t>Hormel Foods</t>
  </si>
  <si>
    <t>Calavo Growers</t>
  </si>
  <si>
    <t>J&amp;J Snack Foods</t>
  </si>
  <si>
    <t>J.M. Smucker</t>
  </si>
  <si>
    <t>Mead Johnson Nutrition</t>
  </si>
  <si>
    <t>Tootsie Roll Industries</t>
  </si>
  <si>
    <t>Hershey Company</t>
  </si>
  <si>
    <t>Market cap ($B)</t>
  </si>
  <si>
    <t>Weight in portfolio</t>
  </si>
  <si>
    <t>Computing the individual asset regressions</t>
  </si>
  <si>
    <t>Computing the returns</t>
  </si>
  <si>
    <t>1/beta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</si>
</sst>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409]d/mmm/yy;@"/>
    <numFmt numFmtId="178" formatCode="0.0000"/>
  </numFmts>
  <fonts count="8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Arial"/>
      <family val="2"/>
    </font>
    <font>
      <b/>
      <sz val="14"/>
      <color theme="1"/>
      <name val="宋体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176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77" fontId="6" fillId="0" borderId="0" xfId="2" applyNumberFormat="1" applyFont="1"/>
    <xf numFmtId="0" fontId="3" fillId="0" borderId="0" xfId="2"/>
    <xf numFmtId="177" fontId="3" fillId="0" borderId="0" xfId="2" applyNumberFormat="1" applyAlignment="1">
      <alignment horizontal="center"/>
    </xf>
    <xf numFmtId="4" fontId="3" fillId="0" borderId="0" xfId="2" applyNumberFormat="1"/>
    <xf numFmtId="177" fontId="5" fillId="0" borderId="0" xfId="2" applyNumberFormat="1" applyFont="1" applyAlignment="1">
      <alignment horizontal="center"/>
    </xf>
    <xf numFmtId="178" fontId="3" fillId="0" borderId="0" xfId="2" applyNumberFormat="1"/>
    <xf numFmtId="10" fontId="0" fillId="0" borderId="0" xfId="3" applyNumberFormat="1" applyFont="1"/>
    <xf numFmtId="0" fontId="5" fillId="0" borderId="0" xfId="0" applyFont="1" applyAlignment="1">
      <alignment horizontal="center"/>
    </xf>
    <xf numFmtId="0" fontId="3" fillId="0" borderId="0" xfId="2" applyAlignment="1">
      <alignment horizontal="center"/>
    </xf>
    <xf numFmtId="4" fontId="5" fillId="0" borderId="0" xfId="2" applyNumberFormat="1" applyFont="1" applyAlignment="1">
      <alignment horizontal="center"/>
    </xf>
    <xf numFmtId="4" fontId="5" fillId="0" borderId="0" xfId="2" applyNumberFormat="1" applyFont="1" applyAlignment="1">
      <alignment horizontal="center" wrapText="1"/>
    </xf>
    <xf numFmtId="177" fontId="5" fillId="0" borderId="0" xfId="2" applyNumberFormat="1" applyFont="1"/>
    <xf numFmtId="10" fontId="0" fillId="3" borderId="0" xfId="3" applyNumberFormat="1" applyFont="1" applyFill="1"/>
    <xf numFmtId="0" fontId="3" fillId="3" borderId="0" xfId="2" applyFill="1"/>
    <xf numFmtId="178" fontId="3" fillId="3" borderId="0" xfId="2" applyNumberFormat="1" applyFill="1"/>
    <xf numFmtId="177" fontId="3" fillId="3" borderId="0" xfId="2" applyNumberFormat="1" applyFill="1" applyAlignment="1">
      <alignment horizontal="center"/>
    </xf>
    <xf numFmtId="0" fontId="5" fillId="3" borderId="0" xfId="0" applyFont="1" applyFill="1" applyAlignment="1">
      <alignment horizontal="center"/>
    </xf>
    <xf numFmtId="4" fontId="3" fillId="3" borderId="0" xfId="2" applyNumberFormat="1" applyFill="1"/>
    <xf numFmtId="0" fontId="5" fillId="0" borderId="0" xfId="2" applyFont="1" applyAlignment="1">
      <alignment horizontal="center"/>
    </xf>
    <xf numFmtId="177" fontId="3" fillId="0" borderId="0" xfId="2" applyNumberFormat="1"/>
    <xf numFmtId="0" fontId="5" fillId="0" borderId="0" xfId="2" applyFont="1" applyAlignment="1">
      <alignment horizontal="center" wrapText="1"/>
    </xf>
    <xf numFmtId="0" fontId="5" fillId="0" borderId="0" xfId="2" applyFont="1"/>
    <xf numFmtId="9" fontId="0" fillId="3" borderId="0" xfId="3" applyFont="1" applyFill="1"/>
    <xf numFmtId="177" fontId="0" fillId="0" borderId="0" xfId="0" applyNumberFormat="1"/>
    <xf numFmtId="177" fontId="2" fillId="0" borderId="0" xfId="0" applyNumberFormat="1" applyFont="1" applyAlignment="1">
      <alignment horizontal="center"/>
    </xf>
    <xf numFmtId="10" fontId="0" fillId="0" borderId="0" xfId="1" applyNumberFormat="1" applyFont="1"/>
    <xf numFmtId="178" fontId="0" fillId="0" borderId="0" xfId="0" applyNumberFormat="1"/>
    <xf numFmtId="177" fontId="2" fillId="0" borderId="0" xfId="0" applyNumberFormat="1" applyFont="1" applyAlignment="1">
      <alignment horizontal="center" wrapText="1"/>
    </xf>
    <xf numFmtId="4" fontId="0" fillId="0" borderId="0" xfId="0" applyNumberFormat="1"/>
    <xf numFmtId="177" fontId="0" fillId="3" borderId="0" xfId="0" applyNumberFormat="1" applyFill="1"/>
    <xf numFmtId="178" fontId="0" fillId="3" borderId="0" xfId="0" applyNumberFormat="1" applyFill="1"/>
    <xf numFmtId="177" fontId="6" fillId="0" borderId="0" xfId="2" applyNumberFormat="1" applyFont="1" applyAlignment="1">
      <alignment horizontal="center"/>
    </xf>
    <xf numFmtId="177" fontId="5" fillId="2" borderId="0" xfId="2" applyNumberFormat="1" applyFont="1" applyFill="1" applyAlignment="1">
      <alignment horizontal="center"/>
    </xf>
    <xf numFmtId="0" fontId="5" fillId="2" borderId="0" xfId="2" applyFont="1" applyFill="1" applyAlignment="1">
      <alignment horizontal="center"/>
    </xf>
    <xf numFmtId="0" fontId="3" fillId="2" borderId="0" xfId="2" applyFill="1" applyAlignment="1">
      <alignment horizontal="center"/>
    </xf>
    <xf numFmtId="177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/>
    </xf>
    <xf numFmtId="177" fontId="2" fillId="2" borderId="0" xfId="0" applyNumberFormat="1" applyFont="1" applyFill="1" applyAlignment="1">
      <alignment horizontal="center"/>
    </xf>
    <xf numFmtId="177" fontId="2" fillId="4" borderId="0" xfId="0" applyNumberFormat="1" applyFont="1" applyFill="1" applyAlignment="1">
      <alignment horizontal="center"/>
    </xf>
  </cellXfs>
  <cellStyles count="4">
    <cellStyle name="Normal 2" xfId="2" xr:uid="{00000000-0005-0000-0000-000001000000}"/>
    <cellStyle name="Percent 2" xfId="3" xr:uid="{00000000-0005-0000-0000-000003000000}"/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4"/>
  <sheetViews>
    <sheetView workbookViewId="0">
      <selection activeCell="J2" sqref="J2"/>
    </sheetView>
  </sheetViews>
  <sheetFormatPr baseColWidth="10" defaultColWidth="8.83203125" defaultRowHeight="14"/>
  <cols>
    <col min="1" max="1" width="17.5" customWidth="1"/>
    <col min="2" max="2" width="15" customWidth="1"/>
    <col min="3" max="3" width="17" customWidth="1"/>
    <col min="4" max="4" width="13.5" customWidth="1"/>
    <col min="5" max="5" width="18.83203125" customWidth="1"/>
    <col min="6" max="6" width="15.83203125" customWidth="1"/>
  </cols>
  <sheetData>
    <row r="2" spans="1:6" ht="4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>
      <c r="A3" s="1">
        <v>40119</v>
      </c>
      <c r="B3">
        <v>91.044820000000001</v>
      </c>
      <c r="C3">
        <v>65.423100000000005</v>
      </c>
      <c r="D3">
        <v>45.405630000000002</v>
      </c>
      <c r="E3">
        <v>65.312129999999996</v>
      </c>
      <c r="F3">
        <v>31.929020000000001</v>
      </c>
    </row>
    <row r="4" spans="1:6">
      <c r="A4" s="1">
        <v>40148</v>
      </c>
      <c r="B4">
        <v>92.816829999999996</v>
      </c>
      <c r="C4">
        <v>59.427219999999998</v>
      </c>
      <c r="D4">
        <v>46.032960000000003</v>
      </c>
      <c r="E4">
        <v>64.43338</v>
      </c>
      <c r="F4">
        <v>31.497299999999999</v>
      </c>
    </row>
    <row r="5" spans="1:6">
      <c r="A5" s="1">
        <v>40182</v>
      </c>
      <c r="B5">
        <v>89.471919999999997</v>
      </c>
      <c r="C5">
        <v>56.150399999999998</v>
      </c>
      <c r="D5">
        <v>44.563899999999997</v>
      </c>
      <c r="E5">
        <v>60.35765</v>
      </c>
      <c r="F5">
        <v>29.60388</v>
      </c>
    </row>
    <row r="6" spans="1:6">
      <c r="A6" s="1">
        <v>40210</v>
      </c>
      <c r="B6">
        <v>92.238249999999994</v>
      </c>
      <c r="C6">
        <v>57.0167</v>
      </c>
      <c r="D6">
        <v>42.89716</v>
      </c>
      <c r="E6">
        <v>61.087400000000002</v>
      </c>
      <c r="F6">
        <v>29.9072</v>
      </c>
    </row>
    <row r="7" spans="1:6">
      <c r="A7" s="1">
        <v>40238</v>
      </c>
      <c r="B7">
        <v>97.78734</v>
      </c>
      <c r="C7">
        <v>58.753520000000002</v>
      </c>
      <c r="D7">
        <v>46.009030000000003</v>
      </c>
      <c r="E7">
        <v>64.069950000000006</v>
      </c>
      <c r="F7">
        <v>31.88233</v>
      </c>
    </row>
    <row r="8" spans="1:6">
      <c r="A8" s="1">
        <v>40269</v>
      </c>
      <c r="B8">
        <v>99.330439999999996</v>
      </c>
      <c r="C8">
        <v>59.446489999999997</v>
      </c>
      <c r="D8">
        <v>42.0426</v>
      </c>
      <c r="E8">
        <v>68.809929999999994</v>
      </c>
      <c r="F8">
        <v>36.879330000000003</v>
      </c>
    </row>
    <row r="9" spans="1:6">
      <c r="A9" s="1">
        <v>40301</v>
      </c>
      <c r="B9">
        <v>91.388000000000005</v>
      </c>
      <c r="C9">
        <v>53.394469999999998</v>
      </c>
      <c r="D9">
        <v>35.203240000000001</v>
      </c>
      <c r="E9">
        <v>62.996699999999997</v>
      </c>
      <c r="F9">
        <v>32.645290000000003</v>
      </c>
    </row>
    <row r="10" spans="1:6">
      <c r="A10" s="1">
        <v>40330</v>
      </c>
      <c r="B10">
        <v>86.590350000000001</v>
      </c>
      <c r="C10">
        <v>50.40063</v>
      </c>
      <c r="D10">
        <v>23.670999999999999</v>
      </c>
      <c r="E10">
        <v>57.871339999999996</v>
      </c>
      <c r="F10">
        <v>30.901610000000002</v>
      </c>
    </row>
    <row r="11" spans="1:6">
      <c r="A11" s="1">
        <v>40360</v>
      </c>
      <c r="B11">
        <v>92.648300000000006</v>
      </c>
      <c r="C11">
        <v>52.705620000000003</v>
      </c>
      <c r="D11">
        <v>31.531279999999999</v>
      </c>
      <c r="E11">
        <v>64.992260000000002</v>
      </c>
      <c r="F11">
        <v>35.115130000000001</v>
      </c>
    </row>
    <row r="12" spans="1:6">
      <c r="A12" s="1">
        <v>40392</v>
      </c>
      <c r="B12">
        <v>88.451520000000002</v>
      </c>
      <c r="C12">
        <v>52.575780000000002</v>
      </c>
      <c r="D12">
        <v>28.547820000000002</v>
      </c>
      <c r="E12">
        <v>63.766599999999997</v>
      </c>
      <c r="F12">
        <v>33.340940000000003</v>
      </c>
    </row>
    <row r="13" spans="1:6">
      <c r="A13" s="1">
        <v>40422</v>
      </c>
      <c r="B13">
        <v>96.336330000000004</v>
      </c>
      <c r="C13">
        <v>54.959519999999998</v>
      </c>
      <c r="D13">
        <v>33.744289999999999</v>
      </c>
      <c r="E13">
        <v>69.766239999999996</v>
      </c>
      <c r="F13">
        <v>36.520499999999998</v>
      </c>
    </row>
    <row r="14" spans="1:6">
      <c r="A14" s="1">
        <v>40452</v>
      </c>
      <c r="B14">
        <v>99.985860000000002</v>
      </c>
      <c r="C14">
        <v>59.139960000000002</v>
      </c>
      <c r="D14">
        <v>33.441029999999998</v>
      </c>
      <c r="E14">
        <v>71.100440000000006</v>
      </c>
      <c r="F14">
        <v>38.108420000000002</v>
      </c>
    </row>
    <row r="15" spans="1:6">
      <c r="A15" s="1">
        <v>40483</v>
      </c>
      <c r="B15">
        <v>99.985860000000002</v>
      </c>
      <c r="C15">
        <v>62.260159999999999</v>
      </c>
      <c r="D15">
        <v>32.785319999999999</v>
      </c>
      <c r="E15">
        <v>70.293790000000001</v>
      </c>
      <c r="F15">
        <v>38.608919999999998</v>
      </c>
    </row>
    <row r="16" spans="1:6">
      <c r="A16" s="1">
        <v>40513</v>
      </c>
      <c r="B16">
        <v>106.65553</v>
      </c>
      <c r="C16">
        <v>65.446569999999994</v>
      </c>
      <c r="D16">
        <v>36.203189999999999</v>
      </c>
      <c r="E16">
        <v>79.218320000000006</v>
      </c>
      <c r="F16">
        <v>43.697319999999998</v>
      </c>
    </row>
    <row r="17" spans="1:6">
      <c r="A17" s="1">
        <v>40546</v>
      </c>
      <c r="B17">
        <v>109.16951</v>
      </c>
      <c r="C17">
        <v>72.213200000000001</v>
      </c>
      <c r="D17">
        <v>38.907980000000002</v>
      </c>
      <c r="E17">
        <v>82.4131</v>
      </c>
      <c r="F17">
        <v>45.853299999999997</v>
      </c>
    </row>
    <row r="18" spans="1:6">
      <c r="A18" s="1">
        <v>40575</v>
      </c>
      <c r="B18">
        <v>112.89904</v>
      </c>
      <c r="C18">
        <v>76.957669999999993</v>
      </c>
      <c r="D18">
        <v>40.087449999999997</v>
      </c>
      <c r="E18">
        <v>90.747579999999999</v>
      </c>
      <c r="F18">
        <v>50.410269999999997</v>
      </c>
    </row>
    <row r="19" spans="1:6">
      <c r="A19" s="1">
        <v>40603</v>
      </c>
      <c r="B19">
        <v>112.93236</v>
      </c>
      <c r="C19">
        <v>75.697980000000001</v>
      </c>
      <c r="D19">
        <v>36.50629</v>
      </c>
      <c r="E19">
        <v>94.018860000000004</v>
      </c>
      <c r="F19">
        <v>51.698529999999998</v>
      </c>
    </row>
    <row r="20" spans="1:6">
      <c r="A20" s="1">
        <v>40634</v>
      </c>
      <c r="B20">
        <v>116.26151</v>
      </c>
      <c r="C20">
        <v>79.162120000000002</v>
      </c>
      <c r="D20">
        <v>38.160409999999999</v>
      </c>
      <c r="E20">
        <v>95.724490000000003</v>
      </c>
      <c r="F20">
        <v>51.07058</v>
      </c>
    </row>
    <row r="21" spans="1:6">
      <c r="A21" s="1">
        <v>40665</v>
      </c>
      <c r="B21">
        <v>114.92985</v>
      </c>
      <c r="C21">
        <v>75.530100000000004</v>
      </c>
      <c r="D21">
        <v>38.603580000000001</v>
      </c>
      <c r="E21">
        <v>92.471779999999995</v>
      </c>
      <c r="F21">
        <v>47.833629999999999</v>
      </c>
    </row>
    <row r="22" spans="1:6">
      <c r="A22" s="1">
        <v>40695</v>
      </c>
      <c r="B22">
        <v>113.00646</v>
      </c>
      <c r="C22">
        <v>73.638900000000007</v>
      </c>
      <c r="D22">
        <v>36.975610000000003</v>
      </c>
      <c r="E22">
        <v>90.647189999999995</v>
      </c>
      <c r="F22">
        <v>49.120600000000003</v>
      </c>
    </row>
    <row r="23" spans="1:6">
      <c r="A23" s="1">
        <v>40725</v>
      </c>
      <c r="B23">
        <v>110.69338999999999</v>
      </c>
      <c r="C23">
        <v>72.200149999999994</v>
      </c>
      <c r="D23">
        <v>37.935690000000001</v>
      </c>
      <c r="E23">
        <v>91.687290000000004</v>
      </c>
      <c r="F23">
        <v>47.447009999999999</v>
      </c>
    </row>
    <row r="24" spans="1:6">
      <c r="A24" s="1">
        <v>40756</v>
      </c>
      <c r="B24">
        <v>104.66451000000001</v>
      </c>
      <c r="C24">
        <v>67.421329999999998</v>
      </c>
      <c r="D24">
        <v>33.204619999999998</v>
      </c>
      <c r="E24">
        <v>87.819410000000005</v>
      </c>
      <c r="F24">
        <v>44.863419999999998</v>
      </c>
    </row>
    <row r="25" spans="1:6">
      <c r="A25" s="1">
        <v>40787</v>
      </c>
      <c r="B25">
        <v>97.276939999999996</v>
      </c>
      <c r="C25">
        <v>66.155240000000006</v>
      </c>
      <c r="D25">
        <v>30.40596</v>
      </c>
      <c r="E25">
        <v>82.266279999999995</v>
      </c>
      <c r="F25">
        <v>41.732799999999997</v>
      </c>
    </row>
    <row r="26" spans="1:6">
      <c r="A26" s="1">
        <v>40819</v>
      </c>
      <c r="B26">
        <v>107.89355</v>
      </c>
      <c r="C26">
        <v>71.128489999999999</v>
      </c>
      <c r="D26">
        <v>37.242449999999998</v>
      </c>
      <c r="E26">
        <v>93.337010000000006</v>
      </c>
      <c r="F26">
        <v>46.355690000000003</v>
      </c>
    </row>
    <row r="27" spans="1:6">
      <c r="A27" s="1">
        <v>40848</v>
      </c>
      <c r="B27">
        <v>107.64144</v>
      </c>
      <c r="C27">
        <v>73.705569999999994</v>
      </c>
      <c r="D27">
        <v>37.075890000000001</v>
      </c>
      <c r="E27">
        <v>92.077860000000001</v>
      </c>
      <c r="F27">
        <v>47.46716</v>
      </c>
    </row>
    <row r="28" spans="1:6">
      <c r="A28" s="1">
        <v>40878</v>
      </c>
      <c r="B28">
        <v>108.74202</v>
      </c>
      <c r="C28">
        <v>77.663899999999998</v>
      </c>
      <c r="D28">
        <v>36.386310000000002</v>
      </c>
      <c r="E28">
        <v>95.283839999999998</v>
      </c>
      <c r="F28">
        <v>48.498759999999997</v>
      </c>
    </row>
    <row r="29" spans="1:6">
      <c r="A29" s="1">
        <v>40911</v>
      </c>
      <c r="B29">
        <v>113.59690999999999</v>
      </c>
      <c r="C29">
        <v>76.729290000000006</v>
      </c>
      <c r="D29">
        <v>39.085059999999999</v>
      </c>
      <c r="E29">
        <v>92.346519999999998</v>
      </c>
      <c r="F29">
        <v>45.397289999999998</v>
      </c>
    </row>
    <row r="30" spans="1:6">
      <c r="A30" s="1">
        <v>40940</v>
      </c>
      <c r="B30">
        <v>118.48936</v>
      </c>
      <c r="C30">
        <v>79.692040000000006</v>
      </c>
      <c r="D30">
        <v>40.568269999999998</v>
      </c>
      <c r="E30">
        <v>98.46866</v>
      </c>
      <c r="F30">
        <v>51.409950000000002</v>
      </c>
    </row>
    <row r="31" spans="1:6">
      <c r="A31" s="1">
        <v>40969</v>
      </c>
      <c r="B31">
        <v>122.37909999999999</v>
      </c>
      <c r="C31">
        <v>79.903940000000006</v>
      </c>
      <c r="D31">
        <v>38.710180000000001</v>
      </c>
      <c r="E31">
        <v>96.745090000000005</v>
      </c>
      <c r="F31">
        <v>51.047289999999997</v>
      </c>
    </row>
    <row r="32" spans="1:6">
      <c r="A32" s="1">
        <v>41001</v>
      </c>
      <c r="B32">
        <v>121.59644</v>
      </c>
      <c r="C32">
        <v>79.544619999999995</v>
      </c>
      <c r="D32">
        <v>37.342419999999997</v>
      </c>
      <c r="E32">
        <v>96.158540000000002</v>
      </c>
      <c r="F32">
        <v>48.10575</v>
      </c>
    </row>
    <row r="33" spans="1:6">
      <c r="A33" s="1">
        <v>41030</v>
      </c>
      <c r="B33">
        <v>114.27897</v>
      </c>
      <c r="C33">
        <v>72.9405</v>
      </c>
      <c r="D33">
        <v>31.740780000000001</v>
      </c>
      <c r="E33">
        <v>89.512249999999995</v>
      </c>
      <c r="F33">
        <v>46.539090000000002</v>
      </c>
    </row>
    <row r="34" spans="1:6">
      <c r="A34" s="1">
        <v>41061</v>
      </c>
      <c r="B34">
        <v>118.97882</v>
      </c>
      <c r="C34">
        <v>79.378330000000005</v>
      </c>
      <c r="D34">
        <v>35.29269</v>
      </c>
      <c r="E34">
        <v>96.058819999999997</v>
      </c>
      <c r="F34">
        <v>49.85821</v>
      </c>
    </row>
    <row r="35" spans="1:6">
      <c r="A35" s="1">
        <v>41092</v>
      </c>
      <c r="B35">
        <v>120.6088</v>
      </c>
      <c r="C35">
        <v>80.565709999999996</v>
      </c>
      <c r="D35">
        <v>34.735529999999997</v>
      </c>
      <c r="E35">
        <v>99.773700000000005</v>
      </c>
      <c r="F35">
        <v>49.144739999999999</v>
      </c>
    </row>
    <row r="36" spans="1:6">
      <c r="A36" s="1">
        <v>41122</v>
      </c>
      <c r="B36">
        <v>123.30962</v>
      </c>
      <c r="C36">
        <v>81.509439999999998</v>
      </c>
      <c r="D36">
        <v>37.034210000000002</v>
      </c>
      <c r="E36">
        <v>102.94038999999999</v>
      </c>
      <c r="F36">
        <v>51.266159999999999</v>
      </c>
    </row>
    <row r="37" spans="1:6">
      <c r="A37" s="1">
        <v>41156</v>
      </c>
      <c r="B37">
        <v>126.48666</v>
      </c>
      <c r="C37">
        <v>85.384159999999994</v>
      </c>
      <c r="D37">
        <v>37.298369999999998</v>
      </c>
      <c r="E37">
        <v>106.97871000000001</v>
      </c>
      <c r="F37">
        <v>51.618229999999997</v>
      </c>
    </row>
    <row r="38" spans="1:6">
      <c r="A38" s="1">
        <v>41183</v>
      </c>
      <c r="B38">
        <v>124.13461</v>
      </c>
      <c r="C38">
        <v>85.122739999999993</v>
      </c>
      <c r="D38">
        <v>37.765030000000003</v>
      </c>
      <c r="E38">
        <v>101.17822</v>
      </c>
      <c r="F38">
        <v>52.832230000000003</v>
      </c>
    </row>
    <row r="39" spans="1:6">
      <c r="A39" s="1">
        <v>41214</v>
      </c>
      <c r="B39">
        <v>124.82975</v>
      </c>
      <c r="C39">
        <v>82.808959999999999</v>
      </c>
      <c r="D39">
        <v>37.236600000000003</v>
      </c>
      <c r="E39">
        <v>97.838610000000003</v>
      </c>
      <c r="F39">
        <v>52.001159999999999</v>
      </c>
    </row>
    <row r="40" spans="1:6">
      <c r="A40" s="1">
        <v>41246</v>
      </c>
      <c r="B40">
        <v>125.94801</v>
      </c>
      <c r="C40">
        <v>81.315129999999996</v>
      </c>
      <c r="D40">
        <v>37.12959</v>
      </c>
      <c r="E40">
        <v>100.10661</v>
      </c>
      <c r="F40">
        <v>52.960090000000001</v>
      </c>
    </row>
    <row r="41" spans="1:6">
      <c r="A41" s="1">
        <v>41276</v>
      </c>
      <c r="B41">
        <v>132.46736000000001</v>
      </c>
      <c r="C41">
        <v>84.528270000000006</v>
      </c>
      <c r="D41">
        <v>39.69764</v>
      </c>
      <c r="E41">
        <v>106.59586</v>
      </c>
      <c r="F41">
        <v>52.96922</v>
      </c>
    </row>
    <row r="42" spans="1:6">
      <c r="A42" s="1">
        <v>41306</v>
      </c>
      <c r="B42">
        <v>134.24100999999999</v>
      </c>
      <c r="C42">
        <v>84.671189999999996</v>
      </c>
      <c r="D42">
        <v>36.47842</v>
      </c>
      <c r="E42">
        <v>109.2916</v>
      </c>
      <c r="F42">
        <v>53.526310000000002</v>
      </c>
    </row>
    <row r="43" spans="1:6">
      <c r="A43" s="1">
        <v>41334</v>
      </c>
      <c r="B43">
        <v>139.25467</v>
      </c>
      <c r="C43">
        <v>85.200680000000006</v>
      </c>
      <c r="D43">
        <v>38.239130000000003</v>
      </c>
      <c r="E43">
        <v>110.84957</v>
      </c>
      <c r="F43">
        <v>55.512180000000001</v>
      </c>
    </row>
    <row r="44" spans="1:6">
      <c r="A44" s="1">
        <v>41365</v>
      </c>
      <c r="B44">
        <v>141.91245000000001</v>
      </c>
      <c r="C44">
        <v>84.141689999999997</v>
      </c>
      <c r="D44">
        <v>39.367800000000003</v>
      </c>
      <c r="E44">
        <v>113.82559000000001</v>
      </c>
      <c r="F44">
        <v>55.835470000000001</v>
      </c>
    </row>
    <row r="45" spans="1:6">
      <c r="A45" s="1">
        <v>41395</v>
      </c>
      <c r="B45">
        <v>145.21544</v>
      </c>
      <c r="C45">
        <v>86.132810000000006</v>
      </c>
      <c r="D45">
        <v>39.225409999999997</v>
      </c>
      <c r="E45">
        <v>115.43946</v>
      </c>
      <c r="F45">
        <v>57.24503</v>
      </c>
    </row>
    <row r="46" spans="1:6">
      <c r="A46" s="1">
        <v>41428</v>
      </c>
      <c r="B46">
        <v>143.256</v>
      </c>
      <c r="C46">
        <v>86.018559999999994</v>
      </c>
      <c r="D46">
        <v>38.155880000000003</v>
      </c>
      <c r="E46">
        <v>111.29210999999999</v>
      </c>
      <c r="F46">
        <v>56.461100000000002</v>
      </c>
    </row>
    <row r="47" spans="1:6">
      <c r="A47" s="1">
        <v>41456</v>
      </c>
      <c r="B47">
        <v>150.52234000000001</v>
      </c>
      <c r="C47">
        <v>89.255570000000006</v>
      </c>
      <c r="D47">
        <v>37.881639999999997</v>
      </c>
      <c r="E47">
        <v>118.39246</v>
      </c>
      <c r="F47">
        <v>61.173870000000001</v>
      </c>
    </row>
    <row r="48" spans="1:6">
      <c r="A48" s="1">
        <v>41487</v>
      </c>
      <c r="B48">
        <v>146.13930999999999</v>
      </c>
      <c r="C48">
        <v>83.555049999999994</v>
      </c>
      <c r="D48">
        <v>38.24729</v>
      </c>
      <c r="E48">
        <v>114.19326</v>
      </c>
      <c r="F48">
        <v>62.532040000000002</v>
      </c>
    </row>
    <row r="49" spans="1:6">
      <c r="A49" s="1">
        <v>41520</v>
      </c>
      <c r="B49">
        <v>150.69609</v>
      </c>
      <c r="C49">
        <v>82.481359999999995</v>
      </c>
      <c r="D49">
        <v>38.92333</v>
      </c>
      <c r="E49">
        <v>115.20784999999999</v>
      </c>
      <c r="F49">
        <v>65.559600000000003</v>
      </c>
    </row>
    <row r="50" spans="1:6">
      <c r="A50" s="1">
        <v>41548</v>
      </c>
      <c r="B50">
        <v>157.60776999999999</v>
      </c>
      <c r="C50">
        <v>85.913300000000007</v>
      </c>
      <c r="D50">
        <v>43.062930000000001</v>
      </c>
      <c r="E50">
        <v>113.74760000000001</v>
      </c>
      <c r="F50">
        <v>69.85333</v>
      </c>
    </row>
    <row r="51" spans="1:6">
      <c r="A51" s="1">
        <v>41579</v>
      </c>
      <c r="B51">
        <v>162.38079999999999</v>
      </c>
      <c r="C51">
        <v>90.223399999999998</v>
      </c>
      <c r="D51">
        <v>44.069809999999997</v>
      </c>
      <c r="E51">
        <v>117.07406</v>
      </c>
      <c r="F51">
        <v>69.348460000000003</v>
      </c>
    </row>
    <row r="52" spans="1:6">
      <c r="A52" s="1">
        <v>41610</v>
      </c>
      <c r="B52">
        <v>166.46735000000001</v>
      </c>
      <c r="C52">
        <v>97.674449999999993</v>
      </c>
      <c r="D52">
        <v>45.569740000000003</v>
      </c>
      <c r="E52">
        <v>119.43581</v>
      </c>
      <c r="F52">
        <v>67.300389999999993</v>
      </c>
    </row>
    <row r="53" spans="1:6">
      <c r="A53" s="1">
        <v>41641</v>
      </c>
      <c r="B53">
        <v>160.69238000000001</v>
      </c>
      <c r="C53">
        <v>88.949380000000005</v>
      </c>
      <c r="D53">
        <v>43.957320000000003</v>
      </c>
      <c r="E53">
        <v>106.73779999999999</v>
      </c>
      <c r="F53">
        <v>61.870629999999998</v>
      </c>
    </row>
    <row r="54" spans="1:6">
      <c r="A54" s="1">
        <v>41673</v>
      </c>
      <c r="B54">
        <v>168.02100999999999</v>
      </c>
      <c r="C54">
        <v>93.574280000000002</v>
      </c>
      <c r="D54">
        <v>48.00759</v>
      </c>
      <c r="E54">
        <v>111.25519</v>
      </c>
      <c r="F54">
        <v>64.024500000000003</v>
      </c>
    </row>
    <row r="55" spans="1:6">
      <c r="A55" s="1">
        <v>41701</v>
      </c>
      <c r="B55">
        <v>169.40305000000001</v>
      </c>
      <c r="C55">
        <v>94.944800000000001</v>
      </c>
      <c r="D55">
        <v>45.626660000000001</v>
      </c>
      <c r="E55">
        <v>114.70869999999999</v>
      </c>
      <c r="F55">
        <v>67.731179999999995</v>
      </c>
    </row>
    <row r="56" spans="1:6">
      <c r="A56" s="1">
        <v>41730</v>
      </c>
      <c r="B56">
        <v>170.62968000000001</v>
      </c>
      <c r="C56">
        <v>99.542360000000002</v>
      </c>
      <c r="D56">
        <v>48.017069999999997</v>
      </c>
      <c r="E56">
        <v>121.08515</v>
      </c>
      <c r="F56">
        <v>71.543769999999995</v>
      </c>
    </row>
    <row r="57" spans="1:6">
      <c r="A57" s="1">
        <v>41760</v>
      </c>
      <c r="B57">
        <v>174.61377999999999</v>
      </c>
      <c r="C57">
        <v>98.378420000000006</v>
      </c>
      <c r="D57">
        <v>48.40981</v>
      </c>
      <c r="E57">
        <v>119.46272</v>
      </c>
      <c r="F57">
        <v>77.646339999999995</v>
      </c>
    </row>
    <row r="58" spans="1:6">
      <c r="A58" s="1">
        <v>41792</v>
      </c>
      <c r="B58">
        <v>178.19807</v>
      </c>
      <c r="C58">
        <v>98.525210000000001</v>
      </c>
      <c r="D58">
        <v>50.616790000000002</v>
      </c>
      <c r="E58">
        <v>127.01245</v>
      </c>
      <c r="F58">
        <v>83.270210000000006</v>
      </c>
    </row>
    <row r="59" spans="1:6">
      <c r="A59" s="1">
        <v>41821</v>
      </c>
      <c r="B59">
        <v>175.72461000000001</v>
      </c>
      <c r="C59">
        <v>96.822460000000007</v>
      </c>
      <c r="D59">
        <v>46.989649999999997</v>
      </c>
      <c r="E59">
        <v>125.73795</v>
      </c>
      <c r="F59">
        <v>80.813400000000001</v>
      </c>
    </row>
    <row r="60" spans="1:6">
      <c r="A60" s="1">
        <v>41852</v>
      </c>
      <c r="B60">
        <v>182.73111</v>
      </c>
      <c r="C60">
        <v>98.009349999999998</v>
      </c>
      <c r="D60">
        <v>46.465000000000003</v>
      </c>
      <c r="E60">
        <v>127.0127</v>
      </c>
      <c r="F60">
        <v>79.559560000000005</v>
      </c>
    </row>
    <row r="61" spans="1:6">
      <c r="A61" s="1">
        <v>41884</v>
      </c>
      <c r="B61">
        <v>180.13965999999999</v>
      </c>
      <c r="C61">
        <v>92.678250000000006</v>
      </c>
      <c r="D61">
        <v>42.686810000000001</v>
      </c>
      <c r="E61">
        <v>117.07343</v>
      </c>
      <c r="F61">
        <v>74.955640000000002</v>
      </c>
    </row>
    <row r="62" spans="1:6">
      <c r="A62" s="1">
        <v>41913</v>
      </c>
      <c r="B62">
        <v>184.50480999999999</v>
      </c>
      <c r="C62">
        <v>95.299449999999993</v>
      </c>
      <c r="D62">
        <v>42.210889999999999</v>
      </c>
      <c r="E62">
        <v>117.69156</v>
      </c>
      <c r="F62">
        <v>71.374080000000006</v>
      </c>
    </row>
    <row r="63" spans="1:6">
      <c r="A63" s="1">
        <v>41946</v>
      </c>
      <c r="B63">
        <v>189.45398</v>
      </c>
      <c r="C63">
        <v>89.863590000000002</v>
      </c>
      <c r="D63">
        <v>38.748069999999998</v>
      </c>
      <c r="E63">
        <v>107.81081</v>
      </c>
      <c r="F63">
        <v>65.359470000000002</v>
      </c>
    </row>
    <row r="64" spans="1:6">
      <c r="A64" s="1">
        <v>41974</v>
      </c>
      <c r="B64">
        <v>188.16721000000001</v>
      </c>
      <c r="C64">
        <v>91.660070000000005</v>
      </c>
      <c r="D64">
        <v>39.250660000000003</v>
      </c>
      <c r="E64">
        <v>110.64297999999999</v>
      </c>
      <c r="F64">
        <v>67.041179999999997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1"/>
  <sheetViews>
    <sheetView workbookViewId="0">
      <selection activeCell="L11" sqref="L11"/>
    </sheetView>
  </sheetViews>
  <sheetFormatPr baseColWidth="10" defaultColWidth="8.83203125" defaultRowHeight="14"/>
  <sheetData>
    <row r="1" spans="1:14" ht="18">
      <c r="A1" s="35" t="s">
        <v>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4"/>
    </row>
    <row r="2" spans="1:14">
      <c r="H2" s="36" t="s">
        <v>7</v>
      </c>
      <c r="I2" s="36"/>
      <c r="J2" s="36"/>
      <c r="K2" s="36"/>
      <c r="L2" s="36"/>
      <c r="M2" s="36"/>
    </row>
    <row r="3" spans="1:14">
      <c r="H3" s="8"/>
      <c r="I3" s="8"/>
      <c r="J3" s="11" t="s">
        <v>8</v>
      </c>
      <c r="K3" s="11" t="s">
        <v>9</v>
      </c>
      <c r="L3" s="11" t="s">
        <v>10</v>
      </c>
      <c r="M3" s="11" t="s">
        <v>11</v>
      </c>
    </row>
    <row r="4" spans="1:14">
      <c r="H4" s="5" t="s">
        <v>12</v>
      </c>
      <c r="I4" s="9"/>
      <c r="J4" s="9">
        <f>INTERCEPT(J11:J71,$I$11:$I$71)</f>
        <v>-4.3374911388552881E-3</v>
      </c>
      <c r="K4" s="9">
        <f t="shared" ref="K4:M4" si="0">INTERCEPT(K11:K71,$I$11:$I$71)</f>
        <v>-2.2241952720960922E-2</v>
      </c>
      <c r="L4" s="9">
        <f t="shared" si="0"/>
        <v>-4.0292420057135361E-3</v>
      </c>
      <c r="M4" s="9">
        <f t="shared" si="0"/>
        <v>3.6049004369364396E-4</v>
      </c>
    </row>
    <row r="5" spans="1:14">
      <c r="H5" s="5" t="s">
        <v>13</v>
      </c>
      <c r="I5" s="9"/>
      <c r="J5" s="9">
        <f>SLOPE(J11:J71,$I$11:$I$71)</f>
        <v>0.86851669738439607</v>
      </c>
      <c r="K5" s="9">
        <f t="shared" ref="K5:M5" si="1">SLOPE(K11:K71,$I$11:$I$71)</f>
        <v>1.9118930394644387</v>
      </c>
      <c r="L5" s="9">
        <f t="shared" si="1"/>
        <v>1.1167305278751574</v>
      </c>
      <c r="M5" s="9">
        <f t="shared" si="1"/>
        <v>1.0779866006574346</v>
      </c>
    </row>
    <row r="6" spans="1:14">
      <c r="H6" s="5" t="s">
        <v>14</v>
      </c>
      <c r="I6" s="9"/>
      <c r="J6" s="9">
        <f>RSQ(J11:J71,$I$11:$I$71)</f>
        <v>0.46756961058546104</v>
      </c>
      <c r="K6" s="9">
        <f t="shared" ref="K6:M6" si="2">RSQ(K11:K71,$I$11:$I$71)</f>
        <v>0.58473509796007939</v>
      </c>
      <c r="L6" s="9">
        <f t="shared" si="2"/>
        <v>0.59303210043321175</v>
      </c>
      <c r="M6" s="9">
        <f t="shared" si="2"/>
        <v>0.44011934720771784</v>
      </c>
    </row>
    <row r="8" spans="1:14">
      <c r="A8" s="36" t="s">
        <v>15</v>
      </c>
      <c r="B8" s="36"/>
      <c r="C8" s="36"/>
      <c r="D8" s="36"/>
      <c r="E8" s="36"/>
      <c r="F8" s="36"/>
      <c r="H8" s="36" t="s">
        <v>16</v>
      </c>
      <c r="I8" s="36"/>
      <c r="J8" s="36"/>
      <c r="K8" s="36"/>
      <c r="L8" s="36"/>
      <c r="M8" s="36"/>
    </row>
    <row r="9" spans="1:14" ht="60">
      <c r="A9" s="8" t="s">
        <v>0</v>
      </c>
      <c r="B9" s="3" t="s">
        <v>1</v>
      </c>
      <c r="C9" s="3" t="s">
        <v>2</v>
      </c>
      <c r="D9" s="3" t="s">
        <v>3</v>
      </c>
      <c r="E9" s="3" t="s">
        <v>4</v>
      </c>
      <c r="F9" s="3" t="s">
        <v>5</v>
      </c>
      <c r="G9" s="12"/>
      <c r="H9" s="8" t="s">
        <v>0</v>
      </c>
      <c r="I9" s="3" t="s">
        <v>1</v>
      </c>
      <c r="J9" s="3" t="s">
        <v>2</v>
      </c>
      <c r="K9" s="3" t="s">
        <v>3</v>
      </c>
      <c r="L9" s="3" t="s">
        <v>4</v>
      </c>
      <c r="M9" s="3" t="s">
        <v>5</v>
      </c>
      <c r="N9" s="12"/>
    </row>
    <row r="10" spans="1:14">
      <c r="A10" s="6">
        <v>40119</v>
      </c>
      <c r="B10" s="7">
        <v>91.044820000000001</v>
      </c>
      <c r="C10" s="7">
        <v>65.423100000000005</v>
      </c>
      <c r="D10" s="7">
        <v>45.405630000000002</v>
      </c>
      <c r="E10" s="7">
        <v>65.312129999999996</v>
      </c>
      <c r="F10" s="7">
        <v>31.929020000000001</v>
      </c>
      <c r="H10" s="6">
        <v>40119</v>
      </c>
      <c r="I10" s="7"/>
      <c r="J10" s="7"/>
      <c r="K10" s="7"/>
      <c r="L10" s="7"/>
      <c r="M10" s="7"/>
    </row>
    <row r="11" spans="1:14">
      <c r="A11" s="6">
        <v>40148</v>
      </c>
      <c r="B11" s="7">
        <v>92.816829999999996</v>
      </c>
      <c r="C11" s="7">
        <v>59.427219999999998</v>
      </c>
      <c r="D11" s="7">
        <v>46.032960000000003</v>
      </c>
      <c r="E11" s="7">
        <v>64.43338</v>
      </c>
      <c r="F11" s="7">
        <v>31.497299999999999</v>
      </c>
      <c r="H11" s="6">
        <v>40148</v>
      </c>
      <c r="I11" s="10">
        <f>B11/B10-1</f>
        <v>1.9463051275184995E-2</v>
      </c>
      <c r="J11" s="10">
        <f t="shared" ref="J11:M11" si="3">C11/C10-1</f>
        <v>-9.1647751329423488E-2</v>
      </c>
      <c r="K11" s="10">
        <f t="shared" si="3"/>
        <v>1.3816128088080637E-2</v>
      </c>
      <c r="L11" s="10">
        <f t="shared" si="3"/>
        <v>-1.3454621675942802E-2</v>
      </c>
      <c r="M11" s="10">
        <f t="shared" si="3"/>
        <v>-1.3521241804477668E-2</v>
      </c>
    </row>
    <row r="12" spans="1:14">
      <c r="A12" s="6">
        <v>40182</v>
      </c>
      <c r="B12" s="7">
        <v>89.471919999999997</v>
      </c>
      <c r="C12" s="7">
        <v>56.150399999999998</v>
      </c>
      <c r="D12" s="7">
        <v>44.563899999999997</v>
      </c>
      <c r="E12" s="7">
        <v>60.35765</v>
      </c>
      <c r="F12" s="7">
        <v>29.60388</v>
      </c>
      <c r="H12" s="6">
        <v>40182</v>
      </c>
      <c r="I12" s="10">
        <f t="shared" ref="I12:I71" si="4">B12/B11-1</f>
        <v>-3.6037753066981537E-2</v>
      </c>
      <c r="J12" s="10">
        <f t="shared" ref="J12:J71" si="5">C12/C11-1</f>
        <v>-5.5140051982912941E-2</v>
      </c>
      <c r="K12" s="10">
        <f t="shared" ref="K12:K71" si="6">D12/D11-1</f>
        <v>-3.1913220440310752E-2</v>
      </c>
      <c r="L12" s="10">
        <f t="shared" ref="L12:L71" si="7">E12/E11-1</f>
        <v>-6.3254946426836489E-2</v>
      </c>
      <c r="M12" s="10">
        <f t="shared" ref="M12:M71" si="8">F12/F11-1</f>
        <v>-6.011372403348858E-2</v>
      </c>
    </row>
    <row r="13" spans="1:14">
      <c r="A13" s="6">
        <v>40210</v>
      </c>
      <c r="B13" s="7">
        <v>92.238249999999994</v>
      </c>
      <c r="C13" s="7">
        <v>57.0167</v>
      </c>
      <c r="D13" s="7">
        <v>42.89716</v>
      </c>
      <c r="E13" s="7">
        <v>61.087400000000002</v>
      </c>
      <c r="F13" s="7">
        <v>29.9072</v>
      </c>
      <c r="H13" s="6">
        <v>40210</v>
      </c>
      <c r="I13" s="10">
        <f t="shared" si="4"/>
        <v>3.0918415520757803E-2</v>
      </c>
      <c r="J13" s="10">
        <f t="shared" si="5"/>
        <v>1.542820710092907E-2</v>
      </c>
      <c r="K13" s="10">
        <f t="shared" si="6"/>
        <v>-3.7401125125942736E-2</v>
      </c>
      <c r="L13" s="10">
        <f t="shared" si="7"/>
        <v>1.2090430956142262E-2</v>
      </c>
      <c r="M13" s="10">
        <f t="shared" si="8"/>
        <v>1.0245954246537847E-2</v>
      </c>
    </row>
    <row r="14" spans="1:14">
      <c r="A14" s="6">
        <v>40238</v>
      </c>
      <c r="B14" s="7">
        <v>97.78734</v>
      </c>
      <c r="C14" s="7">
        <v>58.753520000000002</v>
      </c>
      <c r="D14" s="7">
        <v>46.009030000000003</v>
      </c>
      <c r="E14" s="7">
        <v>64.069950000000006</v>
      </c>
      <c r="F14" s="7">
        <v>31.88233</v>
      </c>
      <c r="H14" s="6">
        <v>40238</v>
      </c>
      <c r="I14" s="10">
        <f t="shared" si="4"/>
        <v>6.0160399834125355E-2</v>
      </c>
      <c r="J14" s="10">
        <f t="shared" si="5"/>
        <v>3.0461601600934474E-2</v>
      </c>
      <c r="K14" s="10">
        <f t="shared" si="6"/>
        <v>7.2542564589357594E-2</v>
      </c>
      <c r="L14" s="10">
        <f t="shared" si="7"/>
        <v>4.8824307467661088E-2</v>
      </c>
      <c r="M14" s="10">
        <f t="shared" si="8"/>
        <v>6.6041956451958095E-2</v>
      </c>
    </row>
    <row r="15" spans="1:14">
      <c r="A15" s="6">
        <v>40269</v>
      </c>
      <c r="B15" s="7">
        <v>99.330439999999996</v>
      </c>
      <c r="C15" s="7">
        <v>59.446489999999997</v>
      </c>
      <c r="D15" s="7">
        <v>42.0426</v>
      </c>
      <c r="E15" s="7">
        <v>68.809929999999994</v>
      </c>
      <c r="F15" s="7">
        <v>36.879330000000003</v>
      </c>
      <c r="H15" s="6">
        <v>40269</v>
      </c>
      <c r="I15" s="10">
        <f t="shared" si="4"/>
        <v>1.5780161317405561E-2</v>
      </c>
      <c r="J15" s="10">
        <f t="shared" si="5"/>
        <v>1.1794527374700214E-2</v>
      </c>
      <c r="K15" s="10">
        <f t="shared" si="6"/>
        <v>-8.6209815768774178E-2</v>
      </c>
      <c r="L15" s="10">
        <f t="shared" si="7"/>
        <v>7.3981328220171783E-2</v>
      </c>
      <c r="M15" s="10">
        <f t="shared" si="8"/>
        <v>0.15673258510278276</v>
      </c>
    </row>
    <row r="16" spans="1:14">
      <c r="A16" s="6">
        <v>40301</v>
      </c>
      <c r="B16" s="7">
        <v>91.388000000000005</v>
      </c>
      <c r="C16" s="7">
        <v>53.394469999999998</v>
      </c>
      <c r="D16" s="7">
        <v>35.203240000000001</v>
      </c>
      <c r="E16" s="7">
        <v>62.996699999999997</v>
      </c>
      <c r="F16" s="7">
        <v>32.645290000000003</v>
      </c>
      <c r="H16" s="6">
        <v>40301</v>
      </c>
      <c r="I16" s="10">
        <f t="shared" si="4"/>
        <v>-7.9959778694224992E-2</v>
      </c>
      <c r="J16" s="10">
        <f t="shared" si="5"/>
        <v>-0.1018061789686826</v>
      </c>
      <c r="K16" s="10">
        <f t="shared" si="6"/>
        <v>-0.16267690390223244</v>
      </c>
      <c r="L16" s="10">
        <f t="shared" si="7"/>
        <v>-8.4482428626217132E-2</v>
      </c>
      <c r="M16" s="10">
        <f t="shared" si="8"/>
        <v>-0.11480794255210169</v>
      </c>
    </row>
    <row r="17" spans="1:13">
      <c r="A17" s="6">
        <v>40330</v>
      </c>
      <c r="B17" s="7">
        <v>86.590350000000001</v>
      </c>
      <c r="C17" s="7">
        <v>50.40063</v>
      </c>
      <c r="D17" s="7">
        <v>23.670999999999999</v>
      </c>
      <c r="E17" s="7">
        <v>57.871339999999996</v>
      </c>
      <c r="F17" s="7">
        <v>30.901610000000002</v>
      </c>
      <c r="H17" s="6">
        <v>40330</v>
      </c>
      <c r="I17" s="10">
        <f t="shared" si="4"/>
        <v>-5.2497592681752581E-2</v>
      </c>
      <c r="J17" s="10">
        <f t="shared" si="5"/>
        <v>-5.607022599905942E-2</v>
      </c>
      <c r="K17" s="10">
        <f t="shared" si="6"/>
        <v>-0.32759030134726241</v>
      </c>
      <c r="L17" s="10">
        <f t="shared" si="7"/>
        <v>-8.1359182306374844E-2</v>
      </c>
      <c r="M17" s="10">
        <f t="shared" si="8"/>
        <v>-5.3412911939210828E-2</v>
      </c>
    </row>
    <row r="18" spans="1:13">
      <c r="A18" s="6">
        <v>40360</v>
      </c>
      <c r="B18" s="7">
        <v>92.648300000000006</v>
      </c>
      <c r="C18" s="7">
        <v>52.705620000000003</v>
      </c>
      <c r="D18" s="7">
        <v>31.531279999999999</v>
      </c>
      <c r="E18" s="7">
        <v>64.992260000000002</v>
      </c>
      <c r="F18" s="7">
        <v>35.115130000000001</v>
      </c>
      <c r="H18" s="6">
        <v>40360</v>
      </c>
      <c r="I18" s="10">
        <f t="shared" si="4"/>
        <v>6.9961029144702591E-2</v>
      </c>
      <c r="J18" s="10">
        <f t="shared" si="5"/>
        <v>4.5733356904467337E-2</v>
      </c>
      <c r="K18" s="10">
        <f t="shared" si="6"/>
        <v>0.33206370664526208</v>
      </c>
      <c r="L18" s="10">
        <f t="shared" si="7"/>
        <v>0.12304743591560174</v>
      </c>
      <c r="M18" s="10">
        <f t="shared" si="8"/>
        <v>0.1363527660856505</v>
      </c>
    </row>
    <row r="19" spans="1:13">
      <c r="A19" s="6">
        <v>40392</v>
      </c>
      <c r="B19" s="7">
        <v>88.451520000000002</v>
      </c>
      <c r="C19" s="7">
        <v>52.575780000000002</v>
      </c>
      <c r="D19" s="7">
        <v>28.547820000000002</v>
      </c>
      <c r="E19" s="7">
        <v>63.766599999999997</v>
      </c>
      <c r="F19" s="7">
        <v>33.340940000000003</v>
      </c>
      <c r="H19" s="6">
        <v>40392</v>
      </c>
      <c r="I19" s="10">
        <f t="shared" si="4"/>
        <v>-4.5297970928770415E-2</v>
      </c>
      <c r="J19" s="10">
        <f t="shared" si="5"/>
        <v>-2.4634944053404384E-3</v>
      </c>
      <c r="K19" s="10">
        <f t="shared" si="6"/>
        <v>-9.4619057646882609E-2</v>
      </c>
      <c r="L19" s="10">
        <f t="shared" si="7"/>
        <v>-1.8858553310809656E-2</v>
      </c>
      <c r="M19" s="10">
        <f t="shared" si="8"/>
        <v>-5.0524944660606308E-2</v>
      </c>
    </row>
    <row r="20" spans="1:13">
      <c r="A20" s="6">
        <v>40422</v>
      </c>
      <c r="B20" s="7">
        <v>96.336330000000004</v>
      </c>
      <c r="C20" s="7">
        <v>54.959519999999998</v>
      </c>
      <c r="D20" s="7">
        <v>33.744289999999999</v>
      </c>
      <c r="E20" s="7">
        <v>69.766239999999996</v>
      </c>
      <c r="F20" s="7">
        <v>36.520499999999998</v>
      </c>
      <c r="H20" s="6">
        <v>40422</v>
      </c>
      <c r="I20" s="10">
        <f t="shared" si="4"/>
        <v>8.9142730390614044E-2</v>
      </c>
      <c r="J20" s="10">
        <f t="shared" si="5"/>
        <v>4.5339127636337517E-2</v>
      </c>
      <c r="K20" s="10">
        <f t="shared" si="6"/>
        <v>0.18202685879342084</v>
      </c>
      <c r="L20" s="10">
        <f t="shared" si="7"/>
        <v>9.4087500352849185E-2</v>
      </c>
      <c r="M20" s="10">
        <f t="shared" si="8"/>
        <v>9.5365037698396993E-2</v>
      </c>
    </row>
    <row r="21" spans="1:13">
      <c r="A21" s="6">
        <v>40452</v>
      </c>
      <c r="B21" s="7">
        <v>99.985860000000002</v>
      </c>
      <c r="C21" s="7">
        <v>59.139960000000002</v>
      </c>
      <c r="D21" s="7">
        <v>33.441029999999998</v>
      </c>
      <c r="E21" s="7">
        <v>71.100440000000006</v>
      </c>
      <c r="F21" s="7">
        <v>38.108420000000002</v>
      </c>
      <c r="H21" s="6">
        <v>40452</v>
      </c>
      <c r="I21" s="10">
        <f t="shared" si="4"/>
        <v>3.78832160203737E-2</v>
      </c>
      <c r="J21" s="10">
        <f t="shared" si="5"/>
        <v>7.6063983091555487E-2</v>
      </c>
      <c r="K21" s="10">
        <f t="shared" si="6"/>
        <v>-8.9870019490705388E-3</v>
      </c>
      <c r="L21" s="10">
        <f t="shared" si="7"/>
        <v>1.9123862773742895E-2</v>
      </c>
      <c r="M21" s="10">
        <f t="shared" si="8"/>
        <v>4.3480237127093035E-2</v>
      </c>
    </row>
    <row r="22" spans="1:13">
      <c r="A22" s="6">
        <v>40483</v>
      </c>
      <c r="B22" s="7">
        <v>99.985860000000002</v>
      </c>
      <c r="C22" s="7">
        <v>62.260159999999999</v>
      </c>
      <c r="D22" s="7">
        <v>32.785319999999999</v>
      </c>
      <c r="E22" s="7">
        <v>70.293790000000001</v>
      </c>
      <c r="F22" s="7">
        <v>38.608919999999998</v>
      </c>
      <c r="H22" s="6">
        <v>40483</v>
      </c>
      <c r="I22" s="10">
        <f t="shared" si="4"/>
        <v>0</v>
      </c>
      <c r="J22" s="10">
        <f t="shared" si="5"/>
        <v>5.2759589286161201E-2</v>
      </c>
      <c r="K22" s="10">
        <f t="shared" si="6"/>
        <v>-1.9607948678614262E-2</v>
      </c>
      <c r="L22" s="10">
        <f t="shared" si="7"/>
        <v>-1.1345218116793676E-2</v>
      </c>
      <c r="M22" s="10">
        <f t="shared" si="8"/>
        <v>1.3133580452823646E-2</v>
      </c>
    </row>
    <row r="23" spans="1:13">
      <c r="A23" s="6">
        <v>40513</v>
      </c>
      <c r="B23" s="7">
        <v>106.65553</v>
      </c>
      <c r="C23" s="7">
        <v>65.446569999999994</v>
      </c>
      <c r="D23" s="7">
        <v>36.203189999999999</v>
      </c>
      <c r="E23" s="7">
        <v>79.218320000000006</v>
      </c>
      <c r="F23" s="7">
        <v>43.697319999999998</v>
      </c>
      <c r="H23" s="6">
        <v>40513</v>
      </c>
      <c r="I23" s="10">
        <f t="shared" si="4"/>
        <v>6.6706132247099648E-2</v>
      </c>
      <c r="J23" s="10">
        <f t="shared" si="5"/>
        <v>5.1178956173578705E-2</v>
      </c>
      <c r="K23" s="10">
        <f t="shared" si="6"/>
        <v>0.10425001189556782</v>
      </c>
      <c r="L23" s="10">
        <f t="shared" si="7"/>
        <v>0.1269604327779168</v>
      </c>
      <c r="M23" s="10">
        <f t="shared" si="8"/>
        <v>0.13179337831775673</v>
      </c>
    </row>
    <row r="24" spans="1:13">
      <c r="A24" s="6">
        <v>40546</v>
      </c>
      <c r="B24" s="7">
        <v>109.16951</v>
      </c>
      <c r="C24" s="7">
        <v>72.213200000000001</v>
      </c>
      <c r="D24" s="7">
        <v>38.907980000000002</v>
      </c>
      <c r="E24" s="7">
        <v>82.4131</v>
      </c>
      <c r="F24" s="7">
        <v>45.853299999999997</v>
      </c>
      <c r="H24" s="6">
        <v>40546</v>
      </c>
      <c r="I24" s="10">
        <f t="shared" si="4"/>
        <v>2.3571023462168439E-2</v>
      </c>
      <c r="J24" s="10">
        <f t="shared" si="5"/>
        <v>0.10339166743192196</v>
      </c>
      <c r="K24" s="10">
        <f t="shared" si="6"/>
        <v>7.4711372119418362E-2</v>
      </c>
      <c r="L24" s="10">
        <f t="shared" si="7"/>
        <v>4.0328802731489199E-2</v>
      </c>
      <c r="M24" s="10">
        <f t="shared" si="8"/>
        <v>4.9338952594804475E-2</v>
      </c>
    </row>
    <row r="25" spans="1:13">
      <c r="A25" s="6">
        <v>40575</v>
      </c>
      <c r="B25" s="7">
        <v>112.89904</v>
      </c>
      <c r="C25" s="7">
        <v>76.957669999999993</v>
      </c>
      <c r="D25" s="7">
        <v>40.087449999999997</v>
      </c>
      <c r="E25" s="7">
        <v>90.747579999999999</v>
      </c>
      <c r="F25" s="7">
        <v>50.410269999999997</v>
      </c>
      <c r="H25" s="6">
        <v>40575</v>
      </c>
      <c r="I25" s="10">
        <f t="shared" si="4"/>
        <v>3.4162743791741779E-2</v>
      </c>
      <c r="J25" s="10">
        <f t="shared" si="5"/>
        <v>6.5700869093185066E-2</v>
      </c>
      <c r="K25" s="10">
        <f t="shared" si="6"/>
        <v>3.0314346825509597E-2</v>
      </c>
      <c r="L25" s="10">
        <f t="shared" si="7"/>
        <v>0.10113052415210677</v>
      </c>
      <c r="M25" s="10">
        <f t="shared" si="8"/>
        <v>9.9381505802199621E-2</v>
      </c>
    </row>
    <row r="26" spans="1:13">
      <c r="A26" s="6">
        <v>40603</v>
      </c>
      <c r="B26" s="7">
        <v>112.93236</v>
      </c>
      <c r="C26" s="7">
        <v>75.697980000000001</v>
      </c>
      <c r="D26" s="7">
        <v>36.50629</v>
      </c>
      <c r="E26" s="7">
        <v>94.018860000000004</v>
      </c>
      <c r="F26" s="7">
        <v>51.698529999999998</v>
      </c>
      <c r="H26" s="6">
        <v>40603</v>
      </c>
      <c r="I26" s="10">
        <f t="shared" si="4"/>
        <v>2.9513094176891741E-4</v>
      </c>
      <c r="J26" s="10">
        <f t="shared" si="5"/>
        <v>-1.63686088729037E-2</v>
      </c>
      <c r="K26" s="10">
        <f t="shared" si="6"/>
        <v>-8.9333694211031101E-2</v>
      </c>
      <c r="L26" s="10">
        <f t="shared" si="7"/>
        <v>3.6048123817737032E-2</v>
      </c>
      <c r="M26" s="10">
        <f t="shared" si="8"/>
        <v>2.5555506844141096E-2</v>
      </c>
    </row>
    <row r="27" spans="1:13">
      <c r="A27" s="6">
        <v>40634</v>
      </c>
      <c r="B27" s="7">
        <v>116.26151</v>
      </c>
      <c r="C27" s="7">
        <v>79.162120000000002</v>
      </c>
      <c r="D27" s="7">
        <v>38.160409999999999</v>
      </c>
      <c r="E27" s="7">
        <v>95.724490000000003</v>
      </c>
      <c r="F27" s="7">
        <v>51.07058</v>
      </c>
      <c r="H27" s="6">
        <v>40634</v>
      </c>
      <c r="I27" s="10">
        <f t="shared" si="4"/>
        <v>2.9479150174493762E-2</v>
      </c>
      <c r="J27" s="10">
        <f t="shared" si="5"/>
        <v>4.5762647827590541E-2</v>
      </c>
      <c r="K27" s="10">
        <f t="shared" si="6"/>
        <v>4.5310547853534278E-2</v>
      </c>
      <c r="L27" s="10">
        <f t="shared" si="7"/>
        <v>1.8141360148378638E-2</v>
      </c>
      <c r="M27" s="10">
        <f t="shared" si="8"/>
        <v>-1.2146380177540772E-2</v>
      </c>
    </row>
    <row r="28" spans="1:13">
      <c r="A28" s="6">
        <v>40665</v>
      </c>
      <c r="B28" s="7">
        <v>114.92985</v>
      </c>
      <c r="C28" s="7">
        <v>75.530100000000004</v>
      </c>
      <c r="D28" s="7">
        <v>38.603580000000001</v>
      </c>
      <c r="E28" s="7">
        <v>92.471779999999995</v>
      </c>
      <c r="F28" s="7">
        <v>47.833629999999999</v>
      </c>
      <c r="H28" s="6">
        <v>40665</v>
      </c>
      <c r="I28" s="10">
        <f t="shared" si="4"/>
        <v>-1.145400571521904E-2</v>
      </c>
      <c r="J28" s="10">
        <f t="shared" si="5"/>
        <v>-4.5880782374196127E-2</v>
      </c>
      <c r="K28" s="10">
        <f t="shared" si="6"/>
        <v>1.1613344825173622E-2</v>
      </c>
      <c r="L28" s="10">
        <f t="shared" si="7"/>
        <v>-3.3979914648801013E-2</v>
      </c>
      <c r="M28" s="10">
        <f t="shared" si="8"/>
        <v>-6.3381892275356955E-2</v>
      </c>
    </row>
    <row r="29" spans="1:13">
      <c r="A29" s="6">
        <v>40695</v>
      </c>
      <c r="B29" s="7">
        <v>113.00646</v>
      </c>
      <c r="C29" s="7">
        <v>73.638900000000007</v>
      </c>
      <c r="D29" s="7">
        <v>36.975610000000003</v>
      </c>
      <c r="E29" s="7">
        <v>90.647189999999995</v>
      </c>
      <c r="F29" s="7">
        <v>49.120600000000003</v>
      </c>
      <c r="H29" s="6">
        <v>40695</v>
      </c>
      <c r="I29" s="10">
        <f t="shared" si="4"/>
        <v>-1.6735338991567428E-2</v>
      </c>
      <c r="J29" s="10">
        <f t="shared" si="5"/>
        <v>-2.503902417711612E-2</v>
      </c>
      <c r="K29" s="10">
        <f t="shared" si="6"/>
        <v>-4.2171477360389842E-2</v>
      </c>
      <c r="L29" s="10">
        <f t="shared" si="7"/>
        <v>-1.9731316948803146E-2</v>
      </c>
      <c r="M29" s="10">
        <f t="shared" si="8"/>
        <v>2.6905129299198194E-2</v>
      </c>
    </row>
    <row r="30" spans="1:13">
      <c r="A30" s="6">
        <v>40725</v>
      </c>
      <c r="B30" s="7">
        <v>110.69338999999999</v>
      </c>
      <c r="C30" s="7">
        <v>72.200149999999994</v>
      </c>
      <c r="D30" s="7">
        <v>37.935690000000001</v>
      </c>
      <c r="E30" s="7">
        <v>91.687290000000004</v>
      </c>
      <c r="F30" s="7">
        <v>47.447009999999999</v>
      </c>
      <c r="H30" s="6">
        <v>40725</v>
      </c>
      <c r="I30" s="10">
        <f t="shared" si="4"/>
        <v>-2.0468475872972292E-2</v>
      </c>
      <c r="J30" s="10">
        <f t="shared" si="5"/>
        <v>-1.9537907274552069E-2</v>
      </c>
      <c r="K30" s="10">
        <f t="shared" si="6"/>
        <v>2.5965224103131623E-2</v>
      </c>
      <c r="L30" s="10">
        <f t="shared" si="7"/>
        <v>1.1474156010793157E-2</v>
      </c>
      <c r="M30" s="10">
        <f t="shared" si="8"/>
        <v>-3.4071041477506503E-2</v>
      </c>
    </row>
    <row r="31" spans="1:13">
      <c r="A31" s="6">
        <v>40756</v>
      </c>
      <c r="B31" s="7">
        <v>104.66451000000001</v>
      </c>
      <c r="C31" s="7">
        <v>67.421329999999998</v>
      </c>
      <c r="D31" s="7">
        <v>33.204619999999998</v>
      </c>
      <c r="E31" s="7">
        <v>87.819410000000005</v>
      </c>
      <c r="F31" s="7">
        <v>44.863419999999998</v>
      </c>
      <c r="H31" s="6">
        <v>40756</v>
      </c>
      <c r="I31" s="10">
        <f t="shared" si="4"/>
        <v>-5.4464679417623674E-2</v>
      </c>
      <c r="J31" s="10">
        <f t="shared" si="5"/>
        <v>-6.6188505148534915E-2</v>
      </c>
      <c r="K31" s="10">
        <f t="shared" si="6"/>
        <v>-0.12471290228278442</v>
      </c>
      <c r="L31" s="10">
        <f t="shared" si="7"/>
        <v>-4.2185563560663608E-2</v>
      </c>
      <c r="M31" s="10">
        <f t="shared" si="8"/>
        <v>-5.4452114053129996E-2</v>
      </c>
    </row>
    <row r="32" spans="1:13">
      <c r="A32" s="6">
        <v>40787</v>
      </c>
      <c r="B32" s="7">
        <v>97.276939999999996</v>
      </c>
      <c r="C32" s="7">
        <v>66.155240000000006</v>
      </c>
      <c r="D32" s="7">
        <v>30.40596</v>
      </c>
      <c r="E32" s="7">
        <v>82.266279999999995</v>
      </c>
      <c r="F32" s="7">
        <v>41.732799999999997</v>
      </c>
      <c r="H32" s="6">
        <v>40787</v>
      </c>
      <c r="I32" s="10">
        <f t="shared" si="4"/>
        <v>-7.0583333357219225E-2</v>
      </c>
      <c r="J32" s="10">
        <f t="shared" si="5"/>
        <v>-1.8778775203633469E-2</v>
      </c>
      <c r="K32" s="10">
        <f t="shared" si="6"/>
        <v>-8.4285259099486698E-2</v>
      </c>
      <c r="L32" s="10">
        <f t="shared" si="7"/>
        <v>-6.3233515233135917E-2</v>
      </c>
      <c r="M32" s="10">
        <f t="shared" si="8"/>
        <v>-6.9781126806650051E-2</v>
      </c>
    </row>
    <row r="33" spans="1:13">
      <c r="A33" s="6">
        <v>40819</v>
      </c>
      <c r="B33" s="7">
        <v>107.89355</v>
      </c>
      <c r="C33" s="7">
        <v>71.128489999999999</v>
      </c>
      <c r="D33" s="7">
        <v>37.242449999999998</v>
      </c>
      <c r="E33" s="7">
        <v>93.337010000000006</v>
      </c>
      <c r="F33" s="7">
        <v>46.355690000000003</v>
      </c>
      <c r="H33" s="6">
        <v>40819</v>
      </c>
      <c r="I33" s="10">
        <f t="shared" si="4"/>
        <v>0.10913799303308691</v>
      </c>
      <c r="J33" s="10">
        <f t="shared" si="5"/>
        <v>7.5175450954451772E-2</v>
      </c>
      <c r="K33" s="10">
        <f t="shared" si="6"/>
        <v>0.22484045891002946</v>
      </c>
      <c r="L33" s="10">
        <f t="shared" si="7"/>
        <v>0.13457190479501469</v>
      </c>
      <c r="M33" s="10">
        <f t="shared" si="8"/>
        <v>0.11077354023693609</v>
      </c>
    </row>
    <row r="34" spans="1:13">
      <c r="A34" s="6">
        <v>40848</v>
      </c>
      <c r="B34" s="7">
        <v>107.64144</v>
      </c>
      <c r="C34" s="7">
        <v>73.705569999999994</v>
      </c>
      <c r="D34" s="7">
        <v>37.075890000000001</v>
      </c>
      <c r="E34" s="7">
        <v>92.077860000000001</v>
      </c>
      <c r="F34" s="7">
        <v>47.46716</v>
      </c>
      <c r="H34" s="6">
        <v>40848</v>
      </c>
      <c r="I34" s="10">
        <f t="shared" si="4"/>
        <v>-2.3366549714973761E-3</v>
      </c>
      <c r="J34" s="10">
        <f t="shared" si="5"/>
        <v>3.6231332901907498E-2</v>
      </c>
      <c r="K34" s="10">
        <f t="shared" si="6"/>
        <v>-4.47231586536323E-3</v>
      </c>
      <c r="L34" s="10">
        <f t="shared" si="7"/>
        <v>-1.349036143326221E-2</v>
      </c>
      <c r="M34" s="10">
        <f t="shared" si="8"/>
        <v>2.3976991821284432E-2</v>
      </c>
    </row>
    <row r="35" spans="1:13">
      <c r="A35" s="6">
        <v>40878</v>
      </c>
      <c r="B35" s="7">
        <v>108.74202</v>
      </c>
      <c r="C35" s="7">
        <v>77.663899999999998</v>
      </c>
      <c r="D35" s="7">
        <v>36.386310000000002</v>
      </c>
      <c r="E35" s="7">
        <v>95.283839999999998</v>
      </c>
      <c r="F35" s="7">
        <v>48.498759999999997</v>
      </c>
      <c r="H35" s="6">
        <v>40878</v>
      </c>
      <c r="I35" s="10">
        <f t="shared" si="4"/>
        <v>1.0224500898538658E-2</v>
      </c>
      <c r="J35" s="10">
        <f t="shared" si="5"/>
        <v>5.3704625037158005E-2</v>
      </c>
      <c r="K35" s="10">
        <f t="shared" si="6"/>
        <v>-1.8599148934792864E-2</v>
      </c>
      <c r="L35" s="10">
        <f t="shared" si="7"/>
        <v>3.481814195073607E-2</v>
      </c>
      <c r="M35" s="10">
        <f t="shared" si="8"/>
        <v>2.1732920191559701E-2</v>
      </c>
    </row>
    <row r="36" spans="1:13">
      <c r="A36" s="6">
        <v>40911</v>
      </c>
      <c r="B36" s="7">
        <v>113.59690999999999</v>
      </c>
      <c r="C36" s="7">
        <v>76.729290000000006</v>
      </c>
      <c r="D36" s="7">
        <v>39.085059999999999</v>
      </c>
      <c r="E36" s="7">
        <v>92.346519999999998</v>
      </c>
      <c r="F36" s="7">
        <v>45.397289999999998</v>
      </c>
      <c r="H36" s="6">
        <v>40911</v>
      </c>
      <c r="I36" s="10">
        <f t="shared" si="4"/>
        <v>4.4645942755155765E-2</v>
      </c>
      <c r="J36" s="10">
        <f t="shared" si="5"/>
        <v>-1.203403383038959E-2</v>
      </c>
      <c r="K36" s="10">
        <f t="shared" si="6"/>
        <v>7.41693785382469E-2</v>
      </c>
      <c r="L36" s="10">
        <f t="shared" si="7"/>
        <v>-3.082705314983103E-2</v>
      </c>
      <c r="M36" s="10">
        <f t="shared" si="8"/>
        <v>-6.3949470048306423E-2</v>
      </c>
    </row>
    <row r="37" spans="1:13">
      <c r="A37" s="6">
        <v>40940</v>
      </c>
      <c r="B37" s="7">
        <v>118.48936</v>
      </c>
      <c r="C37" s="7">
        <v>79.692040000000006</v>
      </c>
      <c r="D37" s="7">
        <v>40.568269999999998</v>
      </c>
      <c r="E37" s="7">
        <v>98.46866</v>
      </c>
      <c r="F37" s="7">
        <v>51.409950000000002</v>
      </c>
      <c r="H37" s="6">
        <v>40940</v>
      </c>
      <c r="I37" s="10">
        <f t="shared" si="4"/>
        <v>4.306851304318049E-2</v>
      </c>
      <c r="J37" s="10">
        <f t="shared" si="5"/>
        <v>3.8613025091200459E-2</v>
      </c>
      <c r="K37" s="10">
        <f t="shared" si="6"/>
        <v>3.7948259513993277E-2</v>
      </c>
      <c r="L37" s="10">
        <f t="shared" si="7"/>
        <v>6.6295297321436797E-2</v>
      </c>
      <c r="M37" s="10">
        <f t="shared" si="8"/>
        <v>0.13244535081279096</v>
      </c>
    </row>
    <row r="38" spans="1:13">
      <c r="A38" s="6">
        <v>40969</v>
      </c>
      <c r="B38" s="7">
        <v>122.37909999999999</v>
      </c>
      <c r="C38" s="7">
        <v>79.903940000000006</v>
      </c>
      <c r="D38" s="7">
        <v>38.710180000000001</v>
      </c>
      <c r="E38" s="7">
        <v>96.745090000000005</v>
      </c>
      <c r="F38" s="7">
        <v>51.047289999999997</v>
      </c>
      <c r="H38" s="6">
        <v>40969</v>
      </c>
      <c r="I38" s="10">
        <f t="shared" si="4"/>
        <v>3.2827757699087856E-2</v>
      </c>
      <c r="J38" s="10">
        <f t="shared" si="5"/>
        <v>2.658985765705113E-3</v>
      </c>
      <c r="K38" s="10">
        <f t="shared" si="6"/>
        <v>-4.5801558705855561E-2</v>
      </c>
      <c r="L38" s="10">
        <f t="shared" si="7"/>
        <v>-1.7503741799675065E-2</v>
      </c>
      <c r="M38" s="10">
        <f t="shared" si="8"/>
        <v>-7.0542764581565942E-3</v>
      </c>
    </row>
    <row r="39" spans="1:13">
      <c r="A39" s="6">
        <v>41001</v>
      </c>
      <c r="B39" s="7">
        <v>121.59644</v>
      </c>
      <c r="C39" s="7">
        <v>79.544619999999995</v>
      </c>
      <c r="D39" s="7">
        <v>37.342419999999997</v>
      </c>
      <c r="E39" s="7">
        <v>96.158540000000002</v>
      </c>
      <c r="F39" s="7">
        <v>48.10575</v>
      </c>
      <c r="H39" s="6">
        <v>41001</v>
      </c>
      <c r="I39" s="10">
        <f t="shared" si="4"/>
        <v>-6.3953730661525654E-3</v>
      </c>
      <c r="J39" s="10">
        <f t="shared" si="5"/>
        <v>-4.4968996522576354E-3</v>
      </c>
      <c r="K39" s="10">
        <f t="shared" si="6"/>
        <v>-3.5333341255452844E-2</v>
      </c>
      <c r="L39" s="10">
        <f t="shared" si="7"/>
        <v>-6.0628399849542713E-3</v>
      </c>
      <c r="M39" s="10">
        <f t="shared" si="8"/>
        <v>-5.7623822929679491E-2</v>
      </c>
    </row>
    <row r="40" spans="1:13">
      <c r="A40" s="6">
        <v>41030</v>
      </c>
      <c r="B40" s="7">
        <v>114.27897</v>
      </c>
      <c r="C40" s="7">
        <v>72.9405</v>
      </c>
      <c r="D40" s="7">
        <v>31.740780000000001</v>
      </c>
      <c r="E40" s="7">
        <v>89.512249999999995</v>
      </c>
      <c r="F40" s="7">
        <v>46.539090000000002</v>
      </c>
      <c r="H40" s="6">
        <v>41030</v>
      </c>
      <c r="I40" s="10">
        <f t="shared" si="4"/>
        <v>-6.0178324299625885E-2</v>
      </c>
      <c r="J40" s="10">
        <f t="shared" si="5"/>
        <v>-8.3024093898493634E-2</v>
      </c>
      <c r="K40" s="10">
        <f t="shared" si="6"/>
        <v>-0.15000741783740845</v>
      </c>
      <c r="L40" s="10">
        <f t="shared" si="7"/>
        <v>-6.9118041933664998E-2</v>
      </c>
      <c r="M40" s="10">
        <f t="shared" si="8"/>
        <v>-3.2567000826304482E-2</v>
      </c>
    </row>
    <row r="41" spans="1:13">
      <c r="A41" s="6">
        <v>41061</v>
      </c>
      <c r="B41" s="7">
        <v>118.97882</v>
      </c>
      <c r="C41" s="7">
        <v>79.378330000000005</v>
      </c>
      <c r="D41" s="7">
        <v>35.29269</v>
      </c>
      <c r="E41" s="7">
        <v>96.058819999999997</v>
      </c>
      <c r="F41" s="7">
        <v>49.85821</v>
      </c>
      <c r="H41" s="6">
        <v>41061</v>
      </c>
      <c r="I41" s="10">
        <f t="shared" si="4"/>
        <v>4.1126114454829166E-2</v>
      </c>
      <c r="J41" s="10">
        <f t="shared" si="5"/>
        <v>8.8261391133869438E-2</v>
      </c>
      <c r="K41" s="10">
        <f t="shared" si="6"/>
        <v>0.11190367722532346</v>
      </c>
      <c r="L41" s="10">
        <f t="shared" si="7"/>
        <v>7.3136023281729523E-2</v>
      </c>
      <c r="M41" s="10">
        <f t="shared" si="8"/>
        <v>7.1318970783485369E-2</v>
      </c>
    </row>
    <row r="42" spans="1:13">
      <c r="A42" s="6">
        <v>41092</v>
      </c>
      <c r="B42" s="7">
        <v>120.6088</v>
      </c>
      <c r="C42" s="7">
        <v>80.565709999999996</v>
      </c>
      <c r="D42" s="7">
        <v>34.735529999999997</v>
      </c>
      <c r="E42" s="7">
        <v>99.773700000000005</v>
      </c>
      <c r="F42" s="7">
        <v>49.144739999999999</v>
      </c>
      <c r="H42" s="6">
        <v>41092</v>
      </c>
      <c r="I42" s="10">
        <f t="shared" si="4"/>
        <v>1.3699749249488358E-2</v>
      </c>
      <c r="J42" s="10">
        <f t="shared" si="5"/>
        <v>1.4958490560332827E-2</v>
      </c>
      <c r="K42" s="10">
        <f t="shared" si="6"/>
        <v>-1.5786838577620532E-2</v>
      </c>
      <c r="L42" s="10">
        <f t="shared" si="7"/>
        <v>3.867297141480619E-2</v>
      </c>
      <c r="M42" s="10">
        <f t="shared" si="8"/>
        <v>-1.4309980241970166E-2</v>
      </c>
    </row>
    <row r="43" spans="1:13">
      <c r="A43" s="6">
        <v>41122</v>
      </c>
      <c r="B43" s="7">
        <v>123.30962</v>
      </c>
      <c r="C43" s="7">
        <v>81.509439999999998</v>
      </c>
      <c r="D43" s="7">
        <v>37.034210000000002</v>
      </c>
      <c r="E43" s="7">
        <v>102.94038999999999</v>
      </c>
      <c r="F43" s="7">
        <v>51.266159999999999</v>
      </c>
      <c r="H43" s="6">
        <v>41122</v>
      </c>
      <c r="I43" s="10">
        <f t="shared" si="4"/>
        <v>2.2393225038305653E-2</v>
      </c>
      <c r="J43" s="10">
        <f t="shared" si="5"/>
        <v>1.1713792381399024E-2</v>
      </c>
      <c r="K43" s="10">
        <f t="shared" si="6"/>
        <v>6.61766208835739E-2</v>
      </c>
      <c r="L43" s="10">
        <f t="shared" si="7"/>
        <v>3.1738724734073021E-2</v>
      </c>
      <c r="M43" s="10">
        <f t="shared" si="8"/>
        <v>4.3166776342697055E-2</v>
      </c>
    </row>
    <row r="44" spans="1:13">
      <c r="A44" s="6">
        <v>41156</v>
      </c>
      <c r="B44" s="7">
        <v>126.48666</v>
      </c>
      <c r="C44" s="7">
        <v>85.384159999999994</v>
      </c>
      <c r="D44" s="7">
        <v>37.298369999999998</v>
      </c>
      <c r="E44" s="7">
        <v>106.97871000000001</v>
      </c>
      <c r="F44" s="7">
        <v>51.618229999999997</v>
      </c>
      <c r="H44" s="6">
        <v>41156</v>
      </c>
      <c r="I44" s="10">
        <f t="shared" si="4"/>
        <v>2.5764737576841279E-2</v>
      </c>
      <c r="J44" s="10">
        <f t="shared" si="5"/>
        <v>4.7537070552809535E-2</v>
      </c>
      <c r="K44" s="10">
        <f t="shared" si="6"/>
        <v>7.1328644515435968E-3</v>
      </c>
      <c r="L44" s="10">
        <f t="shared" si="7"/>
        <v>3.922969400057652E-2</v>
      </c>
      <c r="M44" s="10">
        <f t="shared" si="8"/>
        <v>6.8674930987613347E-3</v>
      </c>
    </row>
    <row r="45" spans="1:13">
      <c r="A45" s="6">
        <v>41183</v>
      </c>
      <c r="B45" s="7">
        <v>124.13461</v>
      </c>
      <c r="C45" s="7">
        <v>85.122739999999993</v>
      </c>
      <c r="D45" s="7">
        <v>37.765030000000003</v>
      </c>
      <c r="E45" s="7">
        <v>101.17822</v>
      </c>
      <c r="F45" s="7">
        <v>52.832230000000003</v>
      </c>
      <c r="H45" s="6">
        <v>41183</v>
      </c>
      <c r="I45" s="10">
        <f t="shared" si="4"/>
        <v>-1.8595241585160127E-2</v>
      </c>
      <c r="J45" s="10">
        <f t="shared" si="5"/>
        <v>-3.0616920046997453E-3</v>
      </c>
      <c r="K45" s="10">
        <f t="shared" si="6"/>
        <v>1.2511538707991932E-2</v>
      </c>
      <c r="L45" s="10">
        <f t="shared" si="7"/>
        <v>-5.4220975369772217E-2</v>
      </c>
      <c r="M45" s="10">
        <f t="shared" si="8"/>
        <v>2.3518822710503651E-2</v>
      </c>
    </row>
    <row r="46" spans="1:13">
      <c r="A46" s="6">
        <v>41214</v>
      </c>
      <c r="B46" s="7">
        <v>124.82975</v>
      </c>
      <c r="C46" s="7">
        <v>82.808959999999999</v>
      </c>
      <c r="D46" s="7">
        <v>37.236600000000003</v>
      </c>
      <c r="E46" s="7">
        <v>97.838610000000003</v>
      </c>
      <c r="F46" s="7">
        <v>52.001159999999999</v>
      </c>
      <c r="H46" s="6">
        <v>41214</v>
      </c>
      <c r="I46" s="10">
        <f t="shared" si="4"/>
        <v>5.5998887014669929E-3</v>
      </c>
      <c r="J46" s="10">
        <f t="shared" si="5"/>
        <v>-2.7181690814933712E-2</v>
      </c>
      <c r="K46" s="10">
        <f t="shared" si="6"/>
        <v>-1.3992574612015418E-2</v>
      </c>
      <c r="L46" s="10">
        <f t="shared" si="7"/>
        <v>-3.3007202538253733E-2</v>
      </c>
      <c r="M46" s="10">
        <f t="shared" si="8"/>
        <v>-1.5730360047266689E-2</v>
      </c>
    </row>
    <row r="47" spans="1:13">
      <c r="A47" s="6">
        <v>41246</v>
      </c>
      <c r="B47" s="7">
        <v>125.94801</v>
      </c>
      <c r="C47" s="7">
        <v>81.315129999999996</v>
      </c>
      <c r="D47" s="7">
        <v>37.12959</v>
      </c>
      <c r="E47" s="7">
        <v>100.10661</v>
      </c>
      <c r="F47" s="7">
        <v>52.960090000000001</v>
      </c>
      <c r="H47" s="6">
        <v>41246</v>
      </c>
      <c r="I47" s="10">
        <f t="shared" si="4"/>
        <v>8.958281178965688E-3</v>
      </c>
      <c r="J47" s="10">
        <f t="shared" si="5"/>
        <v>-1.8039473023209074E-2</v>
      </c>
      <c r="K47" s="10">
        <f t="shared" si="6"/>
        <v>-2.8737854691353037E-3</v>
      </c>
      <c r="L47" s="10">
        <f t="shared" si="7"/>
        <v>2.3181032518757139E-2</v>
      </c>
      <c r="M47" s="10">
        <f t="shared" si="8"/>
        <v>1.8440550172342363E-2</v>
      </c>
    </row>
    <row r="48" spans="1:13">
      <c r="A48" s="6">
        <v>41276</v>
      </c>
      <c r="B48" s="7">
        <v>132.46736000000001</v>
      </c>
      <c r="C48" s="7">
        <v>84.528270000000006</v>
      </c>
      <c r="D48" s="7">
        <v>39.69764</v>
      </c>
      <c r="E48" s="7">
        <v>106.59586</v>
      </c>
      <c r="F48" s="7">
        <v>52.96922</v>
      </c>
      <c r="H48" s="6">
        <v>41276</v>
      </c>
      <c r="I48" s="10">
        <f t="shared" si="4"/>
        <v>5.1762231098371636E-2</v>
      </c>
      <c r="J48" s="10">
        <f t="shared" si="5"/>
        <v>3.9514663507271175E-2</v>
      </c>
      <c r="K48" s="10">
        <f t="shared" si="6"/>
        <v>6.9164512724217975E-2</v>
      </c>
      <c r="L48" s="10">
        <f t="shared" si="7"/>
        <v>6.4823391782021123E-2</v>
      </c>
      <c r="M48" s="10">
        <f t="shared" si="8"/>
        <v>1.7239396685320152E-4</v>
      </c>
    </row>
    <row r="49" spans="1:13">
      <c r="A49" s="6">
        <v>41306</v>
      </c>
      <c r="B49" s="7">
        <v>134.24100999999999</v>
      </c>
      <c r="C49" s="7">
        <v>84.671189999999996</v>
      </c>
      <c r="D49" s="7">
        <v>36.47842</v>
      </c>
      <c r="E49" s="7">
        <v>109.2916</v>
      </c>
      <c r="F49" s="7">
        <v>53.526310000000002</v>
      </c>
      <c r="H49" s="6">
        <v>41306</v>
      </c>
      <c r="I49" s="10">
        <f t="shared" si="4"/>
        <v>1.3389336059841161E-2</v>
      </c>
      <c r="J49" s="10">
        <f t="shared" si="5"/>
        <v>1.6907952806792803E-3</v>
      </c>
      <c r="K49" s="10">
        <f t="shared" si="6"/>
        <v>-8.1093485658089492E-2</v>
      </c>
      <c r="L49" s="10">
        <f t="shared" si="7"/>
        <v>2.528934988657161E-2</v>
      </c>
      <c r="M49" s="10">
        <f t="shared" si="8"/>
        <v>1.0517240012218432E-2</v>
      </c>
    </row>
    <row r="50" spans="1:13">
      <c r="A50" s="6">
        <v>41334</v>
      </c>
      <c r="B50" s="7">
        <v>139.25467</v>
      </c>
      <c r="C50" s="7">
        <v>85.200680000000006</v>
      </c>
      <c r="D50" s="7">
        <v>38.239130000000003</v>
      </c>
      <c r="E50" s="7">
        <v>110.84957</v>
      </c>
      <c r="F50" s="7">
        <v>55.512180000000001</v>
      </c>
      <c r="H50" s="6">
        <v>41334</v>
      </c>
      <c r="I50" s="10">
        <f t="shared" si="4"/>
        <v>3.7348199331933118E-2</v>
      </c>
      <c r="J50" s="10">
        <f t="shared" si="5"/>
        <v>6.2534848039812463E-3</v>
      </c>
      <c r="K50" s="10">
        <f t="shared" si="6"/>
        <v>4.8267167273144063E-2</v>
      </c>
      <c r="L50" s="10">
        <f t="shared" si="7"/>
        <v>1.4255166911272266E-2</v>
      </c>
      <c r="M50" s="10">
        <f t="shared" si="8"/>
        <v>3.7100820138731727E-2</v>
      </c>
    </row>
    <row r="51" spans="1:13">
      <c r="A51" s="6">
        <v>41365</v>
      </c>
      <c r="B51" s="7">
        <v>141.91245000000001</v>
      </c>
      <c r="C51" s="7">
        <v>84.141689999999997</v>
      </c>
      <c r="D51" s="7">
        <v>39.367800000000003</v>
      </c>
      <c r="E51" s="7">
        <v>113.82559000000001</v>
      </c>
      <c r="F51" s="7">
        <v>55.835470000000001</v>
      </c>
      <c r="H51" s="6">
        <v>41365</v>
      </c>
      <c r="I51" s="10">
        <f t="shared" si="4"/>
        <v>1.9085751307299059E-2</v>
      </c>
      <c r="J51" s="10">
        <f t="shared" si="5"/>
        <v>-1.2429360892424857E-2</v>
      </c>
      <c r="K51" s="10">
        <f t="shared" si="6"/>
        <v>2.9516100392451339E-2</v>
      </c>
      <c r="L51" s="10">
        <f t="shared" si="7"/>
        <v>2.684737523113534E-2</v>
      </c>
      <c r="M51" s="10">
        <f t="shared" si="8"/>
        <v>5.8237669642950962E-3</v>
      </c>
    </row>
    <row r="52" spans="1:13">
      <c r="A52" s="6">
        <v>41395</v>
      </c>
      <c r="B52" s="7">
        <v>145.21544</v>
      </c>
      <c r="C52" s="7">
        <v>86.132810000000006</v>
      </c>
      <c r="D52" s="7">
        <v>39.225409999999997</v>
      </c>
      <c r="E52" s="7">
        <v>115.43946</v>
      </c>
      <c r="F52" s="7">
        <v>57.24503</v>
      </c>
      <c r="H52" s="6">
        <v>41395</v>
      </c>
      <c r="I52" s="10">
        <f t="shared" si="4"/>
        <v>2.3274843045835603E-2</v>
      </c>
      <c r="J52" s="10">
        <f t="shared" si="5"/>
        <v>2.3663893606130415E-2</v>
      </c>
      <c r="K52" s="10">
        <f t="shared" si="6"/>
        <v>-3.6169153470604343E-3</v>
      </c>
      <c r="L52" s="10">
        <f t="shared" si="7"/>
        <v>1.4178446164873737E-2</v>
      </c>
      <c r="M52" s="10">
        <f t="shared" si="8"/>
        <v>2.5244884658443878E-2</v>
      </c>
    </row>
    <row r="53" spans="1:13">
      <c r="A53" s="6">
        <v>41428</v>
      </c>
      <c r="B53" s="7">
        <v>143.256</v>
      </c>
      <c r="C53" s="7">
        <v>86.018559999999994</v>
      </c>
      <c r="D53" s="7">
        <v>38.155880000000003</v>
      </c>
      <c r="E53" s="7">
        <v>111.29210999999999</v>
      </c>
      <c r="F53" s="7">
        <v>56.461100000000002</v>
      </c>
      <c r="H53" s="6">
        <v>41428</v>
      </c>
      <c r="I53" s="10">
        <f t="shared" si="4"/>
        <v>-1.3493331012184417E-2</v>
      </c>
      <c r="J53" s="10">
        <f t="shared" si="5"/>
        <v>-1.3264399477970201E-3</v>
      </c>
      <c r="K53" s="10">
        <f t="shared" si="6"/>
        <v>-2.7266254195940642E-2</v>
      </c>
      <c r="L53" s="10">
        <f t="shared" si="7"/>
        <v>-3.5926623357385834E-2</v>
      </c>
      <c r="M53" s="10">
        <f t="shared" si="8"/>
        <v>-1.3694289268430748E-2</v>
      </c>
    </row>
    <row r="54" spans="1:13">
      <c r="A54" s="6">
        <v>41456</v>
      </c>
      <c r="B54" s="7">
        <v>150.52234000000001</v>
      </c>
      <c r="C54" s="7">
        <v>89.255570000000006</v>
      </c>
      <c r="D54" s="7">
        <v>37.881639999999997</v>
      </c>
      <c r="E54" s="7">
        <v>118.39246</v>
      </c>
      <c r="F54" s="7">
        <v>61.173870000000001</v>
      </c>
      <c r="H54" s="6">
        <v>41456</v>
      </c>
      <c r="I54" s="10">
        <f t="shared" si="4"/>
        <v>5.0722762048361014E-2</v>
      </c>
      <c r="J54" s="10">
        <f t="shared" si="5"/>
        <v>3.7631529753578974E-2</v>
      </c>
      <c r="K54" s="10">
        <f t="shared" si="6"/>
        <v>-7.1873588028897872E-3</v>
      </c>
      <c r="L54" s="10">
        <f t="shared" si="7"/>
        <v>6.3799221705833409E-2</v>
      </c>
      <c r="M54" s="10">
        <f t="shared" si="8"/>
        <v>8.3469326669157962E-2</v>
      </c>
    </row>
    <row r="55" spans="1:13">
      <c r="A55" s="6">
        <v>41487</v>
      </c>
      <c r="B55" s="7">
        <v>146.13930999999999</v>
      </c>
      <c r="C55" s="7">
        <v>83.555049999999994</v>
      </c>
      <c r="D55" s="7">
        <v>38.24729</v>
      </c>
      <c r="E55" s="7">
        <v>114.19326</v>
      </c>
      <c r="F55" s="7">
        <v>62.532040000000002</v>
      </c>
      <c r="H55" s="6">
        <v>41487</v>
      </c>
      <c r="I55" s="10">
        <f t="shared" si="4"/>
        <v>-2.9118800571397041E-2</v>
      </c>
      <c r="J55" s="10">
        <f t="shared" si="5"/>
        <v>-6.3867386651611846E-2</v>
      </c>
      <c r="K55" s="10">
        <f t="shared" si="6"/>
        <v>9.6524332103891108E-3</v>
      </c>
      <c r="L55" s="10">
        <f t="shared" si="7"/>
        <v>-3.5468474934974736E-2</v>
      </c>
      <c r="M55" s="10">
        <f t="shared" si="8"/>
        <v>2.2201799559190993E-2</v>
      </c>
    </row>
    <row r="56" spans="1:13">
      <c r="A56" s="6">
        <v>41520</v>
      </c>
      <c r="B56" s="7">
        <v>150.69609</v>
      </c>
      <c r="C56" s="7">
        <v>82.481359999999995</v>
      </c>
      <c r="D56" s="7">
        <v>38.92333</v>
      </c>
      <c r="E56" s="7">
        <v>115.20784999999999</v>
      </c>
      <c r="F56" s="7">
        <v>65.559600000000003</v>
      </c>
      <c r="H56" s="6">
        <v>41520</v>
      </c>
      <c r="I56" s="10">
        <f t="shared" si="4"/>
        <v>3.1181069624593105E-2</v>
      </c>
      <c r="J56" s="10">
        <f t="shared" si="5"/>
        <v>-1.2850091047758361E-2</v>
      </c>
      <c r="K56" s="10">
        <f t="shared" si="6"/>
        <v>1.767550066945911E-2</v>
      </c>
      <c r="L56" s="10">
        <f t="shared" si="7"/>
        <v>8.884850121627208E-3</v>
      </c>
      <c r="M56" s="10">
        <f t="shared" si="8"/>
        <v>4.8416139950016035E-2</v>
      </c>
    </row>
    <row r="57" spans="1:13">
      <c r="A57" s="6">
        <v>41548</v>
      </c>
      <c r="B57" s="7">
        <v>157.60776999999999</v>
      </c>
      <c r="C57" s="7">
        <v>85.913300000000007</v>
      </c>
      <c r="D57" s="7">
        <v>43.062930000000001</v>
      </c>
      <c r="E57" s="7">
        <v>113.74760000000001</v>
      </c>
      <c r="F57" s="7">
        <v>69.85333</v>
      </c>
      <c r="H57" s="6">
        <v>41548</v>
      </c>
      <c r="I57" s="10">
        <f t="shared" si="4"/>
        <v>4.5865025429657758E-2</v>
      </c>
      <c r="J57" s="10">
        <f t="shared" si="5"/>
        <v>4.1608673765806126E-2</v>
      </c>
      <c r="K57" s="10">
        <f t="shared" si="6"/>
        <v>0.1063526681812681</v>
      </c>
      <c r="L57" s="10">
        <f t="shared" si="7"/>
        <v>-1.2674917551191101E-2</v>
      </c>
      <c r="M57" s="10">
        <f t="shared" si="8"/>
        <v>6.5493535653054602E-2</v>
      </c>
    </row>
    <row r="58" spans="1:13">
      <c r="A58" s="6">
        <v>41579</v>
      </c>
      <c r="B58" s="7">
        <v>162.38079999999999</v>
      </c>
      <c r="C58" s="7">
        <v>90.223399999999998</v>
      </c>
      <c r="D58" s="7">
        <v>44.069809999999997</v>
      </c>
      <c r="E58" s="7">
        <v>117.07406</v>
      </c>
      <c r="F58" s="7">
        <v>69.348460000000003</v>
      </c>
      <c r="H58" s="6">
        <v>41579</v>
      </c>
      <c r="I58" s="10">
        <f t="shared" si="4"/>
        <v>3.02842302762103E-2</v>
      </c>
      <c r="J58" s="10">
        <f t="shared" si="5"/>
        <v>5.0168018223022415E-2</v>
      </c>
      <c r="K58" s="10">
        <f t="shared" si="6"/>
        <v>2.338159526070327E-2</v>
      </c>
      <c r="L58" s="10">
        <f t="shared" si="7"/>
        <v>2.9244221416539817E-2</v>
      </c>
      <c r="M58" s="10">
        <f t="shared" si="8"/>
        <v>-7.2275724006285458E-3</v>
      </c>
    </row>
    <row r="59" spans="1:13">
      <c r="A59" s="6">
        <v>41610</v>
      </c>
      <c r="B59" s="7">
        <v>166.46735000000001</v>
      </c>
      <c r="C59" s="7">
        <v>97.674449999999993</v>
      </c>
      <c r="D59" s="7">
        <v>45.569740000000003</v>
      </c>
      <c r="E59" s="7">
        <v>119.43581</v>
      </c>
      <c r="F59" s="7">
        <v>67.300389999999993</v>
      </c>
      <c r="H59" s="6">
        <v>41610</v>
      </c>
      <c r="I59" s="10">
        <f t="shared" si="4"/>
        <v>2.5166460566766524E-2</v>
      </c>
      <c r="J59" s="10">
        <f t="shared" si="5"/>
        <v>8.2584451483761256E-2</v>
      </c>
      <c r="K59" s="10">
        <f t="shared" si="6"/>
        <v>3.4035318055603225E-2</v>
      </c>
      <c r="L59" s="10">
        <f t="shared" si="7"/>
        <v>2.017312801828175E-2</v>
      </c>
      <c r="M59" s="10">
        <f t="shared" si="8"/>
        <v>-2.953302784229106E-2</v>
      </c>
    </row>
    <row r="60" spans="1:13">
      <c r="A60" s="6">
        <v>41641</v>
      </c>
      <c r="B60" s="7">
        <v>160.69238000000001</v>
      </c>
      <c r="C60" s="7">
        <v>88.949380000000005</v>
      </c>
      <c r="D60" s="7">
        <v>43.957320000000003</v>
      </c>
      <c r="E60" s="7">
        <v>106.73779999999999</v>
      </c>
      <c r="F60" s="7">
        <v>61.870629999999998</v>
      </c>
      <c r="H60" s="6">
        <v>41641</v>
      </c>
      <c r="I60" s="10">
        <f t="shared" si="4"/>
        <v>-3.4691307334441257E-2</v>
      </c>
      <c r="J60" s="10">
        <f t="shared" si="5"/>
        <v>-8.932806890645395E-2</v>
      </c>
      <c r="K60" s="10">
        <f t="shared" si="6"/>
        <v>-3.538356813095711E-2</v>
      </c>
      <c r="L60" s="10">
        <f t="shared" si="7"/>
        <v>-0.10631660638463469</v>
      </c>
      <c r="M60" s="10">
        <f t="shared" si="8"/>
        <v>-8.0679473031285531E-2</v>
      </c>
    </row>
    <row r="61" spans="1:13">
      <c r="A61" s="6">
        <v>41673</v>
      </c>
      <c r="B61" s="7">
        <v>168.02100999999999</v>
      </c>
      <c r="C61" s="7">
        <v>93.574280000000002</v>
      </c>
      <c r="D61" s="7">
        <v>48.00759</v>
      </c>
      <c r="E61" s="7">
        <v>111.25519</v>
      </c>
      <c r="F61" s="7">
        <v>64.024500000000003</v>
      </c>
      <c r="H61" s="6">
        <v>41673</v>
      </c>
      <c r="I61" s="10">
        <f t="shared" si="4"/>
        <v>4.5606580722744816E-2</v>
      </c>
      <c r="J61" s="10">
        <f t="shared" si="5"/>
        <v>5.1994741278691192E-2</v>
      </c>
      <c r="K61" s="10">
        <f t="shared" si="6"/>
        <v>9.2140967647709182E-2</v>
      </c>
      <c r="L61" s="10">
        <f t="shared" si="7"/>
        <v>4.2322307561145189E-2</v>
      </c>
      <c r="M61" s="10">
        <f t="shared" si="8"/>
        <v>3.4812478877296105E-2</v>
      </c>
    </row>
    <row r="62" spans="1:13">
      <c r="A62" s="6">
        <v>41701</v>
      </c>
      <c r="B62" s="7">
        <v>169.40305000000001</v>
      </c>
      <c r="C62" s="7">
        <v>94.944800000000001</v>
      </c>
      <c r="D62" s="7">
        <v>45.626660000000001</v>
      </c>
      <c r="E62" s="7">
        <v>114.70869999999999</v>
      </c>
      <c r="F62" s="7">
        <v>67.731179999999995</v>
      </c>
      <c r="H62" s="6">
        <v>41701</v>
      </c>
      <c r="I62" s="10">
        <f t="shared" si="4"/>
        <v>8.2253999068331307E-3</v>
      </c>
      <c r="J62" s="10">
        <f t="shared" si="5"/>
        <v>1.4646332304133036E-2</v>
      </c>
      <c r="K62" s="10">
        <f t="shared" si="6"/>
        <v>-4.9594866145124095E-2</v>
      </c>
      <c r="L62" s="10">
        <f t="shared" si="7"/>
        <v>3.1041338386101236E-2</v>
      </c>
      <c r="M62" s="10">
        <f t="shared" si="8"/>
        <v>5.7894712180493357E-2</v>
      </c>
    </row>
    <row r="63" spans="1:13">
      <c r="A63" s="6">
        <v>41730</v>
      </c>
      <c r="B63" s="7">
        <v>170.62968000000001</v>
      </c>
      <c r="C63" s="7">
        <v>99.542360000000002</v>
      </c>
      <c r="D63" s="7">
        <v>48.017069999999997</v>
      </c>
      <c r="E63" s="7">
        <v>121.08515</v>
      </c>
      <c r="F63" s="7">
        <v>71.543769999999995</v>
      </c>
      <c r="H63" s="6">
        <v>41730</v>
      </c>
      <c r="I63" s="10">
        <f t="shared" si="4"/>
        <v>7.2408967843258232E-3</v>
      </c>
      <c r="J63" s="10">
        <f t="shared" si="5"/>
        <v>4.8423505026078395E-2</v>
      </c>
      <c r="K63" s="10">
        <f t="shared" si="6"/>
        <v>5.2390641787060321E-2</v>
      </c>
      <c r="L63" s="10">
        <f t="shared" si="7"/>
        <v>5.5588198628351737E-2</v>
      </c>
      <c r="M63" s="10">
        <f t="shared" si="8"/>
        <v>5.6290027724306579E-2</v>
      </c>
    </row>
    <row r="64" spans="1:13">
      <c r="A64" s="6">
        <v>41760</v>
      </c>
      <c r="B64" s="7">
        <v>174.61377999999999</v>
      </c>
      <c r="C64" s="7">
        <v>98.378420000000006</v>
      </c>
      <c r="D64" s="7">
        <v>48.40981</v>
      </c>
      <c r="E64" s="7">
        <v>119.46272</v>
      </c>
      <c r="F64" s="7">
        <v>77.646339999999995</v>
      </c>
      <c r="H64" s="6">
        <v>41760</v>
      </c>
      <c r="I64" s="10">
        <f t="shared" si="4"/>
        <v>2.3349396189455307E-2</v>
      </c>
      <c r="J64" s="10">
        <f t="shared" si="5"/>
        <v>-1.1692911439913578E-2</v>
      </c>
      <c r="K64" s="10">
        <f t="shared" si="6"/>
        <v>8.1791746143611288E-3</v>
      </c>
      <c r="L64" s="10">
        <f t="shared" si="7"/>
        <v>-1.3399083207147999E-2</v>
      </c>
      <c r="M64" s="10">
        <f t="shared" si="8"/>
        <v>8.52984124264069E-2</v>
      </c>
    </row>
    <row r="65" spans="1:13">
      <c r="A65" s="6">
        <v>41792</v>
      </c>
      <c r="B65" s="7">
        <v>178.19807</v>
      </c>
      <c r="C65" s="7">
        <v>98.525210000000001</v>
      </c>
      <c r="D65" s="7">
        <v>50.616790000000002</v>
      </c>
      <c r="E65" s="7">
        <v>127.01245</v>
      </c>
      <c r="F65" s="7">
        <v>83.270210000000006</v>
      </c>
      <c r="H65" s="6">
        <v>41792</v>
      </c>
      <c r="I65" s="10">
        <f t="shared" si="4"/>
        <v>2.0526959556113056E-2</v>
      </c>
      <c r="J65" s="10">
        <f t="shared" si="5"/>
        <v>1.4920955225750099E-3</v>
      </c>
      <c r="K65" s="10">
        <f t="shared" si="6"/>
        <v>4.5589519975393511E-2</v>
      </c>
      <c r="L65" s="10">
        <f t="shared" si="7"/>
        <v>6.3197372368551497E-2</v>
      </c>
      <c r="M65" s="10">
        <f t="shared" si="8"/>
        <v>7.2429299307604333E-2</v>
      </c>
    </row>
    <row r="66" spans="1:13">
      <c r="A66" s="6">
        <v>41821</v>
      </c>
      <c r="B66" s="7">
        <v>175.72461000000001</v>
      </c>
      <c r="C66" s="7">
        <v>96.822460000000007</v>
      </c>
      <c r="D66" s="7">
        <v>46.989649999999997</v>
      </c>
      <c r="E66" s="7">
        <v>125.73795</v>
      </c>
      <c r="F66" s="7">
        <v>80.813400000000001</v>
      </c>
      <c r="H66" s="6">
        <v>41821</v>
      </c>
      <c r="I66" s="10">
        <f t="shared" si="4"/>
        <v>-1.3880397245604192E-2</v>
      </c>
      <c r="J66" s="10">
        <f t="shared" si="5"/>
        <v>-1.7282378794219233E-2</v>
      </c>
      <c r="K66" s="10">
        <f t="shared" si="6"/>
        <v>-7.1658830992641032E-2</v>
      </c>
      <c r="L66" s="10">
        <f t="shared" si="7"/>
        <v>-1.0034449378781396E-2</v>
      </c>
      <c r="M66" s="10">
        <f t="shared" si="8"/>
        <v>-2.9504068741990741E-2</v>
      </c>
    </row>
    <row r="67" spans="1:13">
      <c r="A67" s="6">
        <v>41852</v>
      </c>
      <c r="B67" s="7">
        <v>182.73111</v>
      </c>
      <c r="C67" s="7">
        <v>98.009349999999998</v>
      </c>
      <c r="D67" s="7">
        <v>46.465000000000003</v>
      </c>
      <c r="E67" s="7">
        <v>127.0127</v>
      </c>
      <c r="F67" s="7">
        <v>79.559560000000005</v>
      </c>
      <c r="H67" s="6">
        <v>41852</v>
      </c>
      <c r="I67" s="10">
        <f t="shared" si="4"/>
        <v>3.987204751798834E-2</v>
      </c>
      <c r="J67" s="10">
        <f t="shared" si="5"/>
        <v>1.2258416074121481E-2</v>
      </c>
      <c r="K67" s="10">
        <f t="shared" si="6"/>
        <v>-1.1165224682456509E-2</v>
      </c>
      <c r="L67" s="10">
        <f t="shared" si="7"/>
        <v>1.0138148426946714E-2</v>
      </c>
      <c r="M67" s="10">
        <f t="shared" si="8"/>
        <v>-1.5515248708753759E-2</v>
      </c>
    </row>
    <row r="68" spans="1:13">
      <c r="A68" s="6">
        <v>41884</v>
      </c>
      <c r="B68" s="7">
        <v>180.13965999999999</v>
      </c>
      <c r="C68" s="7">
        <v>92.678250000000006</v>
      </c>
      <c r="D68" s="7">
        <v>42.686810000000001</v>
      </c>
      <c r="E68" s="7">
        <v>117.07343</v>
      </c>
      <c r="F68" s="7">
        <v>74.955640000000002</v>
      </c>
      <c r="H68" s="6">
        <v>41884</v>
      </c>
      <c r="I68" s="10">
        <f t="shared" si="4"/>
        <v>-1.418176685951289E-2</v>
      </c>
      <c r="J68" s="10">
        <f t="shared" si="5"/>
        <v>-5.439378998024158E-2</v>
      </c>
      <c r="K68" s="10">
        <f t="shared" si="6"/>
        <v>-8.1312600882384678E-2</v>
      </c>
      <c r="L68" s="10">
        <f t="shared" si="7"/>
        <v>-7.825414308962797E-2</v>
      </c>
      <c r="M68" s="10">
        <f t="shared" si="8"/>
        <v>-5.7867590016837722E-2</v>
      </c>
    </row>
    <row r="69" spans="1:13">
      <c r="A69" s="6">
        <v>41913</v>
      </c>
      <c r="B69" s="7">
        <v>184.50480999999999</v>
      </c>
      <c r="C69" s="7">
        <v>95.299449999999993</v>
      </c>
      <c r="D69" s="7">
        <v>42.210889999999999</v>
      </c>
      <c r="E69" s="7">
        <v>117.69156</v>
      </c>
      <c r="F69" s="7">
        <v>71.374080000000006</v>
      </c>
      <c r="H69" s="6">
        <v>41913</v>
      </c>
      <c r="I69" s="10">
        <f t="shared" si="4"/>
        <v>2.42320319689735E-2</v>
      </c>
      <c r="J69" s="10">
        <f t="shared" si="5"/>
        <v>2.8282795585803377E-2</v>
      </c>
      <c r="K69" s="10">
        <f t="shared" si="6"/>
        <v>-1.1149111399985201E-2</v>
      </c>
      <c r="L69" s="10">
        <f t="shared" si="7"/>
        <v>5.2798487240015568E-3</v>
      </c>
      <c r="M69" s="10">
        <f t="shared" si="8"/>
        <v>-4.778239502724535E-2</v>
      </c>
    </row>
    <row r="70" spans="1:13">
      <c r="A70" s="6">
        <v>41946</v>
      </c>
      <c r="B70" s="7">
        <v>189.45398</v>
      </c>
      <c r="C70" s="7">
        <v>89.863590000000002</v>
      </c>
      <c r="D70" s="7">
        <v>38.748069999999998</v>
      </c>
      <c r="E70" s="7">
        <v>107.81081</v>
      </c>
      <c r="F70" s="7">
        <v>65.359470000000002</v>
      </c>
      <c r="H70" s="6">
        <v>41946</v>
      </c>
      <c r="I70" s="10">
        <f t="shared" si="4"/>
        <v>2.682407033182499E-2</v>
      </c>
      <c r="J70" s="10">
        <f t="shared" si="5"/>
        <v>-5.7039783545445366E-2</v>
      </c>
      <c r="K70" s="10">
        <f t="shared" si="6"/>
        <v>-8.2036175972598602E-2</v>
      </c>
      <c r="L70" s="10">
        <f t="shared" si="7"/>
        <v>-8.3954618326071873E-2</v>
      </c>
      <c r="M70" s="10">
        <f t="shared" si="8"/>
        <v>-8.4268827002743962E-2</v>
      </c>
    </row>
    <row r="71" spans="1:13">
      <c r="A71" s="6">
        <v>41974</v>
      </c>
      <c r="B71" s="7">
        <v>188.16721000000001</v>
      </c>
      <c r="C71" s="7">
        <v>91.660070000000005</v>
      </c>
      <c r="D71" s="7">
        <v>39.250660000000003</v>
      </c>
      <c r="E71" s="7">
        <v>110.64297999999999</v>
      </c>
      <c r="F71" s="7">
        <v>67.041179999999997</v>
      </c>
      <c r="H71" s="6">
        <v>41974</v>
      </c>
      <c r="I71" s="10">
        <f t="shared" si="4"/>
        <v>-6.7919924405915877E-3</v>
      </c>
      <c r="J71" s="10">
        <f t="shared" si="5"/>
        <v>1.9991188867482412E-2</v>
      </c>
      <c r="K71" s="10">
        <f t="shared" si="6"/>
        <v>1.2970710541196029E-2</v>
      </c>
      <c r="L71" s="10">
        <f t="shared" si="7"/>
        <v>2.6269814687413851E-2</v>
      </c>
      <c r="M71" s="10">
        <f t="shared" si="8"/>
        <v>2.573016580458809E-2</v>
      </c>
    </row>
  </sheetData>
  <mergeCells count="4">
    <mergeCell ref="A1:M1"/>
    <mergeCell ref="H2:M2"/>
    <mergeCell ref="A8:F8"/>
    <mergeCell ref="H8:M8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3"/>
  <sheetViews>
    <sheetView workbookViewId="0">
      <selection activeCell="E38" sqref="E38"/>
    </sheetView>
  </sheetViews>
  <sheetFormatPr baseColWidth="10" defaultColWidth="8.83203125" defaultRowHeight="14"/>
  <sheetData>
    <row r="1" spans="1:14" ht="18">
      <c r="A1" s="35" t="s">
        <v>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4">
      <c r="H2" s="36" t="s">
        <v>17</v>
      </c>
      <c r="I2" s="36"/>
      <c r="J2" s="36"/>
      <c r="K2" s="36"/>
      <c r="L2" s="36"/>
      <c r="M2" s="36"/>
    </row>
    <row r="3" spans="1:14">
      <c r="H3" s="8"/>
      <c r="I3" s="13" t="s">
        <v>18</v>
      </c>
      <c r="J3" s="11" t="s">
        <v>8</v>
      </c>
      <c r="K3" s="11" t="s">
        <v>9</v>
      </c>
      <c r="L3" s="11" t="s">
        <v>10</v>
      </c>
      <c r="M3" s="11" t="s">
        <v>11</v>
      </c>
    </row>
    <row r="4" spans="1:14">
      <c r="H4" s="5" t="s">
        <v>12</v>
      </c>
      <c r="I4" s="9">
        <f>INTERCEPT(I23:I83,$I$23:$I$83)</f>
        <v>0</v>
      </c>
      <c r="J4" s="9">
        <f t="shared" ref="J4:M4" si="0">INTERCEPT(J23:J83,$I$23:$I$83)</f>
        <v>5.8532557555632386E-3</v>
      </c>
      <c r="K4" s="9">
        <f t="shared" si="0"/>
        <v>9.1067012724304047E-4</v>
      </c>
      <c r="L4" s="9">
        <f t="shared" si="0"/>
        <v>-3.7566251822360435E-3</v>
      </c>
      <c r="M4" s="9">
        <f t="shared" si="0"/>
        <v>-1.700571018236598E-2</v>
      </c>
    </row>
    <row r="5" spans="1:14">
      <c r="H5" s="5" t="s">
        <v>13</v>
      </c>
      <c r="I5" s="9">
        <f>SLOPE(I23:I83,$I$23:$I$83)</f>
        <v>1</v>
      </c>
      <c r="J5" s="9">
        <f t="shared" ref="J5:M5" si="1">SLOPE(J23:J83,$I$23:$I$83)</f>
        <v>1.0417434963862784</v>
      </c>
      <c r="K5" s="9">
        <f t="shared" si="1"/>
        <v>0.4970857813724629</v>
      </c>
      <c r="L5" s="9">
        <f t="shared" si="1"/>
        <v>1.4412202333555308</v>
      </c>
      <c r="M5" s="9">
        <f t="shared" si="1"/>
        <v>1.5318254774045552</v>
      </c>
    </row>
    <row r="6" spans="1:14">
      <c r="H6" s="5" t="s">
        <v>14</v>
      </c>
      <c r="I6" s="9">
        <f>RSQ(I23:I83,$I$23:$I$83)</f>
        <v>1</v>
      </c>
      <c r="J6" s="9">
        <f t="shared" ref="J6:M6" si="2">RSQ(J23:J83,$I$23:$I$83)</f>
        <v>0.40771243287193198</v>
      </c>
      <c r="K6" s="9">
        <f t="shared" si="2"/>
        <v>0.18728368335276183</v>
      </c>
      <c r="L6" s="9">
        <f t="shared" si="2"/>
        <v>0.36512583304086338</v>
      </c>
      <c r="M6" s="9">
        <f t="shared" si="2"/>
        <v>0.33349506523664096</v>
      </c>
    </row>
    <row r="7" spans="1:14">
      <c r="I7" s="9"/>
      <c r="J7" s="9"/>
      <c r="K7" s="9"/>
      <c r="L7" s="9"/>
      <c r="M7" s="9"/>
    </row>
    <row r="8" spans="1:14">
      <c r="H8" s="36" t="s">
        <v>19</v>
      </c>
      <c r="I8" s="36"/>
      <c r="J8" s="36"/>
      <c r="K8" s="36"/>
      <c r="L8" s="36"/>
      <c r="M8" s="36"/>
    </row>
    <row r="9" spans="1:14">
      <c r="H9" s="5" t="s">
        <v>12</v>
      </c>
      <c r="I9" s="9">
        <f>INTERCEPT(N23:N83,I23:I83)</f>
        <v>-3.4996023704489381E-3</v>
      </c>
      <c r="J9" s="9"/>
      <c r="K9" s="9"/>
      <c r="L9" s="9"/>
      <c r="M9" s="9"/>
    </row>
    <row r="10" spans="1:14">
      <c r="H10" s="5" t="s">
        <v>13</v>
      </c>
      <c r="I10" s="9">
        <f>SLOPE(N23:N83,I23:I83)</f>
        <v>1.1279687471297069</v>
      </c>
      <c r="J10" s="9"/>
      <c r="K10" s="9"/>
      <c r="L10" s="9"/>
      <c r="M10" s="9"/>
    </row>
    <row r="11" spans="1:14">
      <c r="H11" s="5" t="s">
        <v>14</v>
      </c>
      <c r="I11" s="9">
        <f>RSQ(N23:N83,I23:I83)</f>
        <v>0.62562566982881496</v>
      </c>
      <c r="J11" s="9"/>
      <c r="K11" s="9"/>
      <c r="L11" s="9"/>
      <c r="M11" s="9"/>
    </row>
    <row r="12" spans="1:14">
      <c r="I12" s="9"/>
      <c r="J12" s="9"/>
      <c r="K12" s="9"/>
      <c r="L12" s="9"/>
      <c r="M12" s="9"/>
    </row>
    <row r="13" spans="1:14">
      <c r="H13" s="36" t="s">
        <v>20</v>
      </c>
      <c r="I13" s="36"/>
      <c r="J13" s="36"/>
      <c r="K13" s="36"/>
      <c r="L13" s="36"/>
      <c r="M13" s="36"/>
      <c r="N13" s="15"/>
    </row>
    <row r="14" spans="1:14">
      <c r="H14" s="5" t="s">
        <v>12</v>
      </c>
      <c r="I14" s="9">
        <f>SUMPRODUCT(J4:M4,J18:M18)</f>
        <v>-3.4996023704489364E-3</v>
      </c>
      <c r="J14" s="9"/>
      <c r="K14" s="9"/>
      <c r="L14" s="9"/>
      <c r="M14" s="9"/>
    </row>
    <row r="15" spans="1:14">
      <c r="H15" s="5" t="s">
        <v>13</v>
      </c>
      <c r="I15" s="9">
        <f>SUMPRODUCT(J5:M5,J18:M18)</f>
        <v>1.1279687471297069</v>
      </c>
      <c r="J15" s="9"/>
      <c r="K15" s="9"/>
      <c r="L15" s="9"/>
      <c r="M15" s="9"/>
    </row>
    <row r="16" spans="1:14">
      <c r="H16" s="5" t="s">
        <v>14</v>
      </c>
      <c r="I16" s="9">
        <f>SUMPRODUCT(J6:M6,J18:M18)</f>
        <v>0.32340425362554959</v>
      </c>
      <c r="J16" s="9"/>
      <c r="K16" s="9"/>
      <c r="L16" s="9"/>
      <c r="M16" s="9"/>
    </row>
    <row r="17" spans="1:15">
      <c r="I17" s="9"/>
      <c r="J17" s="9"/>
      <c r="K17" s="9"/>
      <c r="L17" s="9"/>
      <c r="M17" s="9"/>
    </row>
    <row r="18" spans="1:15">
      <c r="H18" s="5" t="s">
        <v>21</v>
      </c>
      <c r="I18" s="9"/>
      <c r="J18" s="16">
        <v>0.25</v>
      </c>
      <c r="K18" s="16">
        <v>0.25</v>
      </c>
      <c r="L18" s="16">
        <v>0.25</v>
      </c>
      <c r="M18" s="16">
        <v>0.25</v>
      </c>
    </row>
    <row r="20" spans="1:15">
      <c r="A20" s="36" t="s">
        <v>15</v>
      </c>
      <c r="B20" s="36"/>
      <c r="C20" s="36"/>
      <c r="D20" s="36"/>
      <c r="E20" s="36"/>
      <c r="F20" s="36"/>
      <c r="H20" s="36" t="s">
        <v>22</v>
      </c>
      <c r="I20" s="36"/>
      <c r="J20" s="36"/>
      <c r="K20" s="36"/>
      <c r="L20" s="36"/>
      <c r="M20" s="36"/>
      <c r="N20" s="36"/>
      <c r="O20" s="36"/>
    </row>
    <row r="21" spans="1:15" ht="60">
      <c r="A21" s="8" t="s">
        <v>0</v>
      </c>
      <c r="B21" s="3" t="s">
        <v>1</v>
      </c>
      <c r="C21" s="3" t="s">
        <v>2</v>
      </c>
      <c r="D21" s="3" t="s">
        <v>3</v>
      </c>
      <c r="E21" s="3" t="s">
        <v>4</v>
      </c>
      <c r="F21" s="3" t="s">
        <v>5</v>
      </c>
      <c r="G21" s="12"/>
      <c r="H21" s="8" t="s">
        <v>0</v>
      </c>
      <c r="I21" s="3" t="s">
        <v>1</v>
      </c>
      <c r="J21" s="3" t="s">
        <v>2</v>
      </c>
      <c r="K21" s="3" t="s">
        <v>3</v>
      </c>
      <c r="L21" s="3" t="s">
        <v>4</v>
      </c>
      <c r="M21" s="3" t="s">
        <v>5</v>
      </c>
      <c r="N21" s="14" t="s">
        <v>21</v>
      </c>
      <c r="O21" s="12"/>
    </row>
    <row r="22" spans="1:15">
      <c r="A22" s="6">
        <v>40119</v>
      </c>
      <c r="B22" s="7">
        <v>91.98</v>
      </c>
      <c r="C22" s="7">
        <v>46.69</v>
      </c>
      <c r="D22" s="7">
        <v>45.06</v>
      </c>
      <c r="E22" s="7">
        <v>8.24</v>
      </c>
      <c r="F22" s="7">
        <v>44.68</v>
      </c>
      <c r="H22" s="6">
        <v>40119</v>
      </c>
      <c r="I22" s="7"/>
      <c r="J22" s="7"/>
      <c r="K22" s="7"/>
      <c r="L22" s="7"/>
      <c r="M22" s="7"/>
    </row>
    <row r="23" spans="1:15">
      <c r="A23" s="6">
        <v>40148</v>
      </c>
      <c r="B23" s="7">
        <v>93.77</v>
      </c>
      <c r="C23" s="7">
        <v>48.23</v>
      </c>
      <c r="D23" s="7">
        <v>45.6</v>
      </c>
      <c r="E23" s="7">
        <v>9.26</v>
      </c>
      <c r="F23" s="7">
        <v>46.99</v>
      </c>
      <c r="H23" s="6">
        <v>40148</v>
      </c>
      <c r="I23" s="10">
        <v>1.9460752337464582E-2</v>
      </c>
      <c r="J23" s="10">
        <v>3.2983508245877147E-2</v>
      </c>
      <c r="K23" s="10">
        <v>1.1984021304926706E-2</v>
      </c>
      <c r="L23" s="10">
        <v>0.12378640776699035</v>
      </c>
      <c r="M23" s="10">
        <v>5.1700984780662651E-2</v>
      </c>
      <c r="N23" s="10">
        <f>SUMPRODUCT(J23:M23,$J$18:$M$18)</f>
        <v>5.5113730524614213E-2</v>
      </c>
    </row>
    <row r="24" spans="1:15">
      <c r="A24" s="6">
        <v>40182</v>
      </c>
      <c r="B24" s="7">
        <v>90.39</v>
      </c>
      <c r="C24" s="7">
        <v>53.99</v>
      </c>
      <c r="D24" s="7">
        <v>46.64</v>
      </c>
      <c r="E24" s="7">
        <v>10.039999999999999</v>
      </c>
      <c r="F24" s="7">
        <v>42.94</v>
      </c>
      <c r="H24" s="6">
        <v>40182</v>
      </c>
      <c r="I24" s="10">
        <v>-3.6045643596032795E-2</v>
      </c>
      <c r="J24" s="10">
        <v>0.11942774206925155</v>
      </c>
      <c r="K24" s="10">
        <v>2.280701754385972E-2</v>
      </c>
      <c r="L24" s="10">
        <v>8.4233261339092813E-2</v>
      </c>
      <c r="M24" s="10">
        <v>-8.6188550755479931E-2</v>
      </c>
      <c r="N24" s="10">
        <f t="shared" ref="N24:N83" si="3">SUMPRODUCT(J24:M24,$J$18:$M$18)</f>
        <v>3.5069867549181039E-2</v>
      </c>
    </row>
    <row r="25" spans="1:15">
      <c r="A25" s="6">
        <v>40210</v>
      </c>
      <c r="B25" s="7">
        <v>93.19</v>
      </c>
      <c r="C25" s="7">
        <v>56.66</v>
      </c>
      <c r="D25" s="7">
        <v>45.02</v>
      </c>
      <c r="E25" s="7">
        <v>10.88</v>
      </c>
      <c r="F25" s="7">
        <v>46.33</v>
      </c>
      <c r="H25" s="6">
        <v>40210</v>
      </c>
      <c r="I25" s="10">
        <v>3.0976877973227124E-2</v>
      </c>
      <c r="J25" s="10">
        <v>4.9453602518984896E-2</v>
      </c>
      <c r="K25" s="10">
        <v>-3.4734133790737531E-2</v>
      </c>
      <c r="L25" s="10">
        <v>8.3665338645418474E-2</v>
      </c>
      <c r="M25" s="10">
        <v>7.8947368421052655E-2</v>
      </c>
      <c r="N25" s="10">
        <f t="shared" si="3"/>
        <v>4.4333043948679624E-2</v>
      </c>
    </row>
    <row r="26" spans="1:15">
      <c r="A26" s="6">
        <v>40238</v>
      </c>
      <c r="B26" s="7">
        <v>98.79</v>
      </c>
      <c r="C26" s="7">
        <v>65.13</v>
      </c>
      <c r="D26" s="7">
        <v>46.12</v>
      </c>
      <c r="E26" s="7">
        <v>11.64</v>
      </c>
      <c r="F26" s="7">
        <v>48.56</v>
      </c>
      <c r="H26" s="6">
        <v>40238</v>
      </c>
      <c r="I26" s="10">
        <v>6.0092284579890576E-2</v>
      </c>
      <c r="J26" s="10">
        <v>0.14948817507942103</v>
      </c>
      <c r="K26" s="10">
        <v>2.4433585073300623E-2</v>
      </c>
      <c r="L26" s="10">
        <v>6.9852941176470562E-2</v>
      </c>
      <c r="M26" s="10">
        <v>4.8132959205698267E-2</v>
      </c>
      <c r="N26" s="10">
        <f t="shared" si="3"/>
        <v>7.297691513372262E-2</v>
      </c>
    </row>
    <row r="27" spans="1:15">
      <c r="A27" s="6">
        <v>40269</v>
      </c>
      <c r="B27" s="7">
        <v>100.35</v>
      </c>
      <c r="C27" s="7">
        <v>64.97</v>
      </c>
      <c r="D27" s="7">
        <v>47.43</v>
      </c>
      <c r="E27" s="7">
        <v>12.06</v>
      </c>
      <c r="F27" s="7">
        <v>47.48</v>
      </c>
      <c r="H27" s="6">
        <v>40269</v>
      </c>
      <c r="I27" s="10">
        <v>1.579107197084717E-2</v>
      </c>
      <c r="J27" s="10">
        <v>-2.4566252111162257E-3</v>
      </c>
      <c r="K27" s="10">
        <v>2.8404163052905496E-2</v>
      </c>
      <c r="L27" s="10">
        <v>3.6082474226804218E-2</v>
      </c>
      <c r="M27" s="10">
        <v>-2.2240527182866621E-2</v>
      </c>
      <c r="N27" s="10">
        <f t="shared" si="3"/>
        <v>9.9473712214317167E-3</v>
      </c>
    </row>
    <row r="28" spans="1:15">
      <c r="A28" s="6">
        <v>40301</v>
      </c>
      <c r="B28" s="7">
        <v>92.33</v>
      </c>
      <c r="C28" s="7">
        <v>57.91</v>
      </c>
      <c r="D28" s="7">
        <v>46.45</v>
      </c>
      <c r="E28" s="7">
        <v>10.87</v>
      </c>
      <c r="F28" s="7">
        <v>42.03</v>
      </c>
      <c r="H28" s="6">
        <v>40301</v>
      </c>
      <c r="I28" s="10">
        <v>-7.9920279023418028E-2</v>
      </c>
      <c r="J28" s="10">
        <v>-0.10866553794058798</v>
      </c>
      <c r="K28" s="10">
        <v>-2.0662028252161013E-2</v>
      </c>
      <c r="L28" s="10">
        <v>-9.867330016583753E-2</v>
      </c>
      <c r="M28" s="10">
        <v>-0.11478517270429645</v>
      </c>
      <c r="N28" s="10">
        <f t="shared" si="3"/>
        <v>-8.5696509765720741E-2</v>
      </c>
    </row>
    <row r="29" spans="1:15">
      <c r="A29" s="6">
        <v>40330</v>
      </c>
      <c r="B29" s="7">
        <v>87.48</v>
      </c>
      <c r="C29" s="7">
        <v>56.61</v>
      </c>
      <c r="D29" s="7">
        <v>43.73</v>
      </c>
      <c r="E29" s="7">
        <v>9.34</v>
      </c>
      <c r="F29" s="7">
        <v>39.61</v>
      </c>
      <c r="H29" s="6">
        <v>40330</v>
      </c>
      <c r="I29" s="10">
        <v>-5.2528972165060028E-2</v>
      </c>
      <c r="J29" s="10">
        <v>-2.2448627180106984E-2</v>
      </c>
      <c r="K29" s="10">
        <v>-5.8557588805166927E-2</v>
      </c>
      <c r="L29" s="10">
        <v>-0.14075436982520695</v>
      </c>
      <c r="M29" s="10">
        <v>-5.7577920532952742E-2</v>
      </c>
      <c r="N29" s="10">
        <f t="shared" si="3"/>
        <v>-6.98346265858584E-2</v>
      </c>
    </row>
    <row r="30" spans="1:15">
      <c r="A30" s="6">
        <v>40360</v>
      </c>
      <c r="B30" s="7">
        <v>93.6</v>
      </c>
      <c r="C30" s="7">
        <v>61.48</v>
      </c>
      <c r="D30" s="7">
        <v>43.51</v>
      </c>
      <c r="E30" s="7">
        <v>11.83</v>
      </c>
      <c r="F30" s="7">
        <v>42.13</v>
      </c>
      <c r="H30" s="6">
        <v>40360</v>
      </c>
      <c r="I30" s="10">
        <v>6.9958847736625307E-2</v>
      </c>
      <c r="J30" s="10">
        <v>8.602720367426242E-2</v>
      </c>
      <c r="K30" s="10">
        <v>-5.030871255431002E-3</v>
      </c>
      <c r="L30" s="10">
        <v>0.26659528907922914</v>
      </c>
      <c r="M30" s="10">
        <v>6.3620297904569689E-2</v>
      </c>
      <c r="N30" s="10">
        <f t="shared" si="3"/>
        <v>0.10280297985065756</v>
      </c>
      <c r="O30" s="5" t="s">
        <v>23</v>
      </c>
    </row>
    <row r="31" spans="1:15">
      <c r="A31" s="6">
        <v>40392</v>
      </c>
      <c r="B31" s="7">
        <v>89.36</v>
      </c>
      <c r="C31" s="7">
        <v>55.49</v>
      </c>
      <c r="D31" s="7">
        <v>43.54</v>
      </c>
      <c r="E31" s="7">
        <v>10.46</v>
      </c>
      <c r="F31" s="7">
        <v>35.19</v>
      </c>
      <c r="H31" s="6">
        <v>40392</v>
      </c>
      <c r="I31" s="10">
        <v>-4.5299145299145249E-2</v>
      </c>
      <c r="J31" s="10">
        <v>-9.7430058555627808E-2</v>
      </c>
      <c r="K31" s="10">
        <v>6.8949666743289839E-4</v>
      </c>
      <c r="L31" s="10">
        <v>-0.11580726965342347</v>
      </c>
      <c r="M31" s="10">
        <v>-0.16472822216947558</v>
      </c>
      <c r="N31" s="10">
        <f t="shared" si="3"/>
        <v>-9.431901342777349E-2</v>
      </c>
    </row>
    <row r="32" spans="1:15">
      <c r="A32" s="6">
        <v>40422</v>
      </c>
      <c r="B32" s="7">
        <v>97.33</v>
      </c>
      <c r="C32" s="7">
        <v>60.4</v>
      </c>
      <c r="D32" s="7">
        <v>44.27</v>
      </c>
      <c r="E32" s="7">
        <v>11.34</v>
      </c>
      <c r="F32" s="7">
        <v>38.58</v>
      </c>
      <c r="H32" s="6">
        <v>40422</v>
      </c>
      <c r="I32" s="10">
        <v>8.9189794091315999E-2</v>
      </c>
      <c r="J32" s="10">
        <v>8.8484411605694646E-2</v>
      </c>
      <c r="K32" s="10">
        <v>1.6766192007349634E-2</v>
      </c>
      <c r="L32" s="10">
        <v>8.413001912045881E-2</v>
      </c>
      <c r="M32" s="10">
        <v>9.6334185848252263E-2</v>
      </c>
      <c r="N32" s="10">
        <f t="shared" si="3"/>
        <v>7.1428702145438838E-2</v>
      </c>
    </row>
    <row r="33" spans="1:14">
      <c r="A33" s="6">
        <v>40452</v>
      </c>
      <c r="B33" s="7">
        <v>101.01</v>
      </c>
      <c r="C33" s="7">
        <v>64.12</v>
      </c>
      <c r="D33" s="7">
        <v>44.05</v>
      </c>
      <c r="E33" s="7">
        <v>13.09</v>
      </c>
      <c r="F33" s="7">
        <v>38.549999999999997</v>
      </c>
      <c r="H33" s="6">
        <v>40452</v>
      </c>
      <c r="I33" s="10">
        <v>3.7809514024452984E-2</v>
      </c>
      <c r="J33" s="10">
        <v>6.1589403973510093E-2</v>
      </c>
      <c r="K33" s="10">
        <v>-4.9695053083353979E-3</v>
      </c>
      <c r="L33" s="10">
        <v>0.15432098765432101</v>
      </c>
      <c r="M33" s="10">
        <v>-7.7760497667189732E-4</v>
      </c>
      <c r="N33" s="10">
        <f t="shared" si="3"/>
        <v>5.2540820335705951E-2</v>
      </c>
    </row>
    <row r="34" spans="1:14">
      <c r="A34" s="6">
        <v>40483</v>
      </c>
      <c r="B34" s="7">
        <v>101.01</v>
      </c>
      <c r="C34" s="7">
        <v>58.24</v>
      </c>
      <c r="D34" s="7">
        <v>43.5</v>
      </c>
      <c r="E34" s="7">
        <v>14.77</v>
      </c>
      <c r="F34" s="7">
        <v>38.450000000000003</v>
      </c>
      <c r="H34" s="6">
        <v>40483</v>
      </c>
      <c r="I34" s="10">
        <v>0</v>
      </c>
      <c r="J34" s="10">
        <v>-9.1703056768558944E-2</v>
      </c>
      <c r="K34" s="10">
        <v>-1.2485811577752526E-2</v>
      </c>
      <c r="L34" s="10">
        <v>0.12834224598930488</v>
      </c>
      <c r="M34" s="10">
        <v>-2.5940337224382715E-3</v>
      </c>
      <c r="N34" s="10">
        <f t="shared" si="3"/>
        <v>5.3898359801387852E-3</v>
      </c>
    </row>
    <row r="35" spans="1:14">
      <c r="A35" s="6">
        <v>40513</v>
      </c>
      <c r="B35" s="7">
        <v>107.75</v>
      </c>
      <c r="C35" s="7">
        <v>59.6</v>
      </c>
      <c r="D35" s="7">
        <v>45.14</v>
      </c>
      <c r="E35" s="7">
        <v>15.55</v>
      </c>
      <c r="F35" s="7">
        <v>38.68</v>
      </c>
      <c r="H35" s="6">
        <v>40513</v>
      </c>
      <c r="I35" s="10">
        <v>6.6726066726066735E-2</v>
      </c>
      <c r="J35" s="10">
        <v>2.3351648351648269E-2</v>
      </c>
      <c r="K35" s="10">
        <v>3.7701149425287461E-2</v>
      </c>
      <c r="L35" s="10">
        <v>5.2809749492213953E-2</v>
      </c>
      <c r="M35" s="10">
        <v>5.9817945383613402E-3</v>
      </c>
      <c r="N35" s="10">
        <f t="shared" si="3"/>
        <v>2.9961085451877756E-2</v>
      </c>
    </row>
    <row r="36" spans="1:14">
      <c r="A36" s="6">
        <v>40546</v>
      </c>
      <c r="B36" s="7">
        <v>110.29</v>
      </c>
      <c r="C36" s="7">
        <v>63.45</v>
      </c>
      <c r="D36" s="7">
        <v>44.45</v>
      </c>
      <c r="E36" s="7">
        <v>14.78</v>
      </c>
      <c r="F36" s="7">
        <v>41.98</v>
      </c>
      <c r="H36" s="6">
        <v>40546</v>
      </c>
      <c r="I36" s="10">
        <v>2.3573085846867903E-2</v>
      </c>
      <c r="J36" s="10">
        <v>6.4597315436241587E-2</v>
      </c>
      <c r="K36" s="10">
        <v>-1.5285777580859472E-2</v>
      </c>
      <c r="L36" s="10">
        <v>-4.951768488745989E-2</v>
      </c>
      <c r="M36" s="10">
        <v>8.5315408479834431E-2</v>
      </c>
      <c r="N36" s="10">
        <f t="shared" si="3"/>
        <v>2.1277315361939164E-2</v>
      </c>
    </row>
    <row r="37" spans="1:14">
      <c r="A37" s="6">
        <v>40575</v>
      </c>
      <c r="B37" s="7">
        <v>114.06</v>
      </c>
      <c r="C37" s="7">
        <v>66.14</v>
      </c>
      <c r="D37" s="7">
        <v>47.69</v>
      </c>
      <c r="E37" s="7">
        <v>13.94</v>
      </c>
      <c r="F37" s="7">
        <v>40.090000000000003</v>
      </c>
      <c r="H37" s="6">
        <v>40575</v>
      </c>
      <c r="I37" s="10">
        <v>3.4182609484087356E-2</v>
      </c>
      <c r="J37" s="10">
        <v>4.239558707643809E-2</v>
      </c>
      <c r="K37" s="10">
        <v>7.2890888638920126E-2</v>
      </c>
      <c r="L37" s="10">
        <v>-5.6833558863328859E-2</v>
      </c>
      <c r="M37" s="10">
        <v>-4.5021438780371459E-2</v>
      </c>
      <c r="N37" s="10">
        <f t="shared" si="3"/>
        <v>3.3578695179144746E-3</v>
      </c>
    </row>
    <row r="38" spans="1:14">
      <c r="A38" s="6">
        <v>40603</v>
      </c>
      <c r="B38" s="7">
        <v>114.09</v>
      </c>
      <c r="C38" s="7">
        <v>67.91</v>
      </c>
      <c r="D38" s="7">
        <v>48.07</v>
      </c>
      <c r="E38" s="7">
        <v>13.81</v>
      </c>
      <c r="F38" s="7">
        <v>37.71</v>
      </c>
      <c r="H38" s="6">
        <v>40603</v>
      </c>
      <c r="I38" s="10">
        <v>2.6301946344031712E-4</v>
      </c>
      <c r="J38" s="10">
        <v>2.6761415179921366E-2</v>
      </c>
      <c r="K38" s="10">
        <v>7.9681274900398336E-3</v>
      </c>
      <c r="L38" s="10">
        <v>-9.3256814921089948E-3</v>
      </c>
      <c r="M38" s="10">
        <v>-5.9366425542529355E-2</v>
      </c>
      <c r="N38" s="10">
        <f t="shared" si="3"/>
        <v>-8.4906410911692876E-3</v>
      </c>
    </row>
    <row r="39" spans="1:14">
      <c r="A39" s="6">
        <v>40634</v>
      </c>
      <c r="B39" s="7">
        <v>117.46</v>
      </c>
      <c r="C39" s="7">
        <v>73.28</v>
      </c>
      <c r="D39" s="7">
        <v>51</v>
      </c>
      <c r="E39" s="7">
        <v>14.33</v>
      </c>
      <c r="F39" s="7">
        <v>37.159999999999997</v>
      </c>
      <c r="H39" s="6">
        <v>40634</v>
      </c>
      <c r="I39" s="10">
        <v>2.9538083968796425E-2</v>
      </c>
      <c r="J39" s="10">
        <v>7.9075246649978004E-2</v>
      </c>
      <c r="K39" s="10">
        <v>6.0952777199916763E-2</v>
      </c>
      <c r="L39" s="10">
        <v>3.7653874004344612E-2</v>
      </c>
      <c r="M39" s="10">
        <v>-1.4584990718642388E-2</v>
      </c>
      <c r="N39" s="10">
        <f t="shared" si="3"/>
        <v>4.0774226783899248E-2</v>
      </c>
    </row>
    <row r="40" spans="1:14">
      <c r="A40" s="6">
        <v>40665</v>
      </c>
      <c r="B40" s="7">
        <v>116.11</v>
      </c>
      <c r="C40" s="7">
        <v>72.05</v>
      </c>
      <c r="D40" s="7">
        <v>51.11</v>
      </c>
      <c r="E40" s="7">
        <v>13.82</v>
      </c>
      <c r="F40" s="7">
        <v>34.409999999999997</v>
      </c>
      <c r="H40" s="6">
        <v>40665</v>
      </c>
      <c r="I40" s="10">
        <v>-1.1493274306146772E-2</v>
      </c>
      <c r="J40" s="10">
        <v>-1.6784934497816595E-2</v>
      </c>
      <c r="K40" s="10">
        <v>2.156862745098076E-3</v>
      </c>
      <c r="L40" s="10">
        <v>-3.558967201674812E-2</v>
      </c>
      <c r="M40" s="10">
        <v>-7.4004305705059226E-2</v>
      </c>
      <c r="N40" s="10">
        <f t="shared" si="3"/>
        <v>-3.1055512368631466E-2</v>
      </c>
    </row>
    <row r="41" spans="1:14">
      <c r="A41" s="6">
        <v>40695</v>
      </c>
      <c r="B41" s="7">
        <v>114.17</v>
      </c>
      <c r="C41" s="7">
        <v>68.260000000000005</v>
      </c>
      <c r="D41" s="7">
        <v>49.61</v>
      </c>
      <c r="E41" s="7">
        <v>12.77</v>
      </c>
      <c r="F41" s="7">
        <v>33.619999999999997</v>
      </c>
      <c r="H41" s="6">
        <v>40695</v>
      </c>
      <c r="I41" s="10">
        <v>-1.6708293859271306E-2</v>
      </c>
      <c r="J41" s="10">
        <v>-5.26023594725884E-2</v>
      </c>
      <c r="K41" s="10">
        <v>-2.9348464097045612E-2</v>
      </c>
      <c r="L41" s="10">
        <v>-7.5976845151953687E-2</v>
      </c>
      <c r="M41" s="10">
        <v>-2.2958442313281036E-2</v>
      </c>
      <c r="N41" s="10">
        <f t="shared" si="3"/>
        <v>-4.5221527758717184E-2</v>
      </c>
    </row>
    <row r="42" spans="1:14">
      <c r="A42" s="6">
        <v>40725</v>
      </c>
      <c r="B42" s="7">
        <v>111.83</v>
      </c>
      <c r="C42" s="7">
        <v>65.069999999999993</v>
      </c>
      <c r="D42" s="7">
        <v>50.03</v>
      </c>
      <c r="E42" s="7">
        <v>11.31</v>
      </c>
      <c r="F42" s="7">
        <v>32.49</v>
      </c>
      <c r="H42" s="6">
        <v>40725</v>
      </c>
      <c r="I42" s="10">
        <v>-2.0495751948848229E-2</v>
      </c>
      <c r="J42" s="10">
        <v>-4.6733079402285549E-2</v>
      </c>
      <c r="K42" s="10">
        <v>8.4660350735739076E-3</v>
      </c>
      <c r="L42" s="10">
        <v>-0.11433046202036012</v>
      </c>
      <c r="M42" s="10">
        <v>-3.361094586555613E-2</v>
      </c>
      <c r="N42" s="10">
        <f t="shared" si="3"/>
        <v>-4.6552113053656974E-2</v>
      </c>
    </row>
    <row r="43" spans="1:14">
      <c r="A43" s="6">
        <v>40756</v>
      </c>
      <c r="B43" s="7">
        <v>105.74</v>
      </c>
      <c r="C43" s="7">
        <v>62.15</v>
      </c>
      <c r="D43" s="7">
        <v>49.11</v>
      </c>
      <c r="E43" s="7">
        <v>10.3</v>
      </c>
      <c r="F43" s="7">
        <v>24.04</v>
      </c>
      <c r="H43" s="6">
        <v>40756</v>
      </c>
      <c r="I43" s="10">
        <v>-5.4457658946615473E-2</v>
      </c>
      <c r="J43" s="10">
        <v>-4.4874750268941055E-2</v>
      </c>
      <c r="K43" s="10">
        <v>-1.838896662002798E-2</v>
      </c>
      <c r="L43" s="10">
        <v>-8.9301503094606494E-2</v>
      </c>
      <c r="M43" s="10">
        <v>-0.26008002462296098</v>
      </c>
      <c r="N43" s="10">
        <f t="shared" si="3"/>
        <v>-0.10316131115163413</v>
      </c>
    </row>
    <row r="44" spans="1:14">
      <c r="A44" s="6">
        <v>40787</v>
      </c>
      <c r="B44" s="7">
        <v>98.28</v>
      </c>
      <c r="C44" s="7">
        <v>56.25</v>
      </c>
      <c r="D44" s="7">
        <v>48.09</v>
      </c>
      <c r="E44" s="7">
        <v>8.9600000000000009</v>
      </c>
      <c r="F44" s="7">
        <v>20.85</v>
      </c>
      <c r="H44" s="6">
        <v>40787</v>
      </c>
      <c r="I44" s="10">
        <v>-7.0550406657839959E-2</v>
      </c>
      <c r="J44" s="10">
        <v>-9.4931617055510786E-2</v>
      </c>
      <c r="K44" s="10">
        <v>-2.0769700671960822E-2</v>
      </c>
      <c r="L44" s="10">
        <v>-0.13009708737864079</v>
      </c>
      <c r="M44" s="10">
        <v>-0.13269550748752068</v>
      </c>
      <c r="N44" s="10">
        <f t="shared" si="3"/>
        <v>-9.4623478148408269E-2</v>
      </c>
    </row>
    <row r="45" spans="1:14">
      <c r="A45" s="6">
        <v>40819</v>
      </c>
      <c r="B45" s="7">
        <v>109</v>
      </c>
      <c r="C45" s="7">
        <v>61.16</v>
      </c>
      <c r="D45" s="7">
        <v>49.01</v>
      </c>
      <c r="E45" s="7">
        <v>10.82</v>
      </c>
      <c r="F45" s="7">
        <v>24.71</v>
      </c>
      <c r="H45" s="6">
        <v>40819</v>
      </c>
      <c r="I45" s="10">
        <v>0.10907610907610898</v>
      </c>
      <c r="J45" s="10">
        <v>8.7288888888888749E-2</v>
      </c>
      <c r="K45" s="10">
        <v>1.9130796423372676E-2</v>
      </c>
      <c r="L45" s="10">
        <v>0.20758928571428559</v>
      </c>
      <c r="M45" s="10">
        <v>0.18513189448441247</v>
      </c>
      <c r="N45" s="10">
        <f t="shared" si="3"/>
        <v>0.12478521637773987</v>
      </c>
    </row>
    <row r="46" spans="1:14">
      <c r="A46" s="6">
        <v>40848</v>
      </c>
      <c r="B46" s="7">
        <v>108.75</v>
      </c>
      <c r="C46" s="7">
        <v>64.260000000000005</v>
      </c>
      <c r="D46" s="7">
        <v>44.84</v>
      </c>
      <c r="E46" s="7">
        <v>9.82</v>
      </c>
      <c r="F46" s="7">
        <v>25.95</v>
      </c>
      <c r="H46" s="6">
        <v>40848</v>
      </c>
      <c r="I46" s="10">
        <v>-2.2935779816514179E-3</v>
      </c>
      <c r="J46" s="10">
        <v>5.0686723348593921E-2</v>
      </c>
      <c r="K46" s="10">
        <v>-8.5084676596612785E-2</v>
      </c>
      <c r="L46" s="10">
        <v>-9.2421441774491631E-2</v>
      </c>
      <c r="M46" s="10">
        <v>5.0182112505058551E-2</v>
      </c>
      <c r="N46" s="10">
        <f t="shared" si="3"/>
        <v>-1.9159320629362986E-2</v>
      </c>
    </row>
    <row r="47" spans="1:14">
      <c r="A47" s="6">
        <v>40878</v>
      </c>
      <c r="B47" s="7">
        <v>109.86</v>
      </c>
      <c r="C47" s="7">
        <v>68.62</v>
      </c>
      <c r="D47" s="7">
        <v>46.13</v>
      </c>
      <c r="E47" s="7">
        <v>9.9700000000000006</v>
      </c>
      <c r="F47" s="7">
        <v>24.02</v>
      </c>
      <c r="H47" s="6">
        <v>40878</v>
      </c>
      <c r="I47" s="10">
        <v>1.0206896551724132E-2</v>
      </c>
      <c r="J47" s="10">
        <v>6.7849361967009081E-2</v>
      </c>
      <c r="K47" s="10">
        <v>2.8768956289027647E-2</v>
      </c>
      <c r="L47" s="10">
        <v>1.5274949083503131E-2</v>
      </c>
      <c r="M47" s="10">
        <v>-7.4373795761078942E-2</v>
      </c>
      <c r="N47" s="10">
        <f t="shared" si="3"/>
        <v>9.3798678946152292E-3</v>
      </c>
    </row>
    <row r="48" spans="1:14">
      <c r="A48" s="6">
        <v>40911</v>
      </c>
      <c r="B48" s="7">
        <v>114.76</v>
      </c>
      <c r="C48" s="7">
        <v>69.400000000000006</v>
      </c>
      <c r="D48" s="7">
        <v>45.17</v>
      </c>
      <c r="E48" s="7">
        <v>11.55</v>
      </c>
      <c r="F48" s="7">
        <v>26.09</v>
      </c>
      <c r="H48" s="6">
        <v>40911</v>
      </c>
      <c r="I48" s="10">
        <v>4.4602221008556375E-2</v>
      </c>
      <c r="J48" s="10">
        <v>1.1366948411541733E-2</v>
      </c>
      <c r="K48" s="10">
        <v>-2.0810752221981366E-2</v>
      </c>
      <c r="L48" s="10">
        <v>0.1584754262788366</v>
      </c>
      <c r="M48" s="10">
        <v>8.6178184845961736E-2</v>
      </c>
      <c r="N48" s="10">
        <f t="shared" si="3"/>
        <v>5.8802451828589675E-2</v>
      </c>
    </row>
    <row r="49" spans="1:14">
      <c r="A49" s="6">
        <v>40940</v>
      </c>
      <c r="B49" s="7">
        <v>119.71</v>
      </c>
      <c r="C49" s="7">
        <v>70.53</v>
      </c>
      <c r="D49" s="7">
        <v>48.14</v>
      </c>
      <c r="E49" s="7">
        <v>11.51</v>
      </c>
      <c r="F49" s="7">
        <v>23.6</v>
      </c>
      <c r="H49" s="6">
        <v>40940</v>
      </c>
      <c r="I49" s="10">
        <v>4.3133495991634518E-2</v>
      </c>
      <c r="J49" s="10">
        <v>1.6282420749279547E-2</v>
      </c>
      <c r="K49" s="10">
        <v>6.5751605047597916E-2</v>
      </c>
      <c r="L49" s="10">
        <v>-3.4632034632035014E-3</v>
      </c>
      <c r="M49" s="10">
        <v>-9.5438865465695577E-2</v>
      </c>
      <c r="N49" s="10">
        <f t="shared" si="3"/>
        <v>-4.2170107830054038E-3</v>
      </c>
    </row>
    <row r="50" spans="1:14">
      <c r="A50" s="6">
        <v>40969</v>
      </c>
      <c r="B50" s="7">
        <v>123.64</v>
      </c>
      <c r="C50" s="7">
        <v>69.989999999999995</v>
      </c>
      <c r="D50" s="7">
        <v>49.32</v>
      </c>
      <c r="E50" s="7">
        <v>11.61</v>
      </c>
      <c r="F50" s="7">
        <v>22.33</v>
      </c>
      <c r="H50" s="6">
        <v>40969</v>
      </c>
      <c r="I50" s="10">
        <v>3.2829337565783989E-2</v>
      </c>
      <c r="J50" s="10">
        <v>-7.6563164610804479E-3</v>
      </c>
      <c r="K50" s="10">
        <v>2.451184046530952E-2</v>
      </c>
      <c r="L50" s="10">
        <v>8.6880973066898459E-3</v>
      </c>
      <c r="M50" s="10">
        <v>-5.3813559322034021E-2</v>
      </c>
      <c r="N50" s="10">
        <f t="shared" si="3"/>
        <v>-7.0674845027787758E-3</v>
      </c>
    </row>
    <row r="51" spans="1:14">
      <c r="A51" s="6">
        <v>41001</v>
      </c>
      <c r="B51" s="7">
        <v>122.85</v>
      </c>
      <c r="C51" s="7">
        <v>72.27</v>
      </c>
      <c r="D51" s="7">
        <v>46.5</v>
      </c>
      <c r="E51" s="7">
        <v>10.54</v>
      </c>
      <c r="F51" s="7">
        <v>23.21</v>
      </c>
      <c r="H51" s="6">
        <v>41001</v>
      </c>
      <c r="I51" s="10">
        <v>-6.3895179553542514E-3</v>
      </c>
      <c r="J51" s="10">
        <v>3.2576082297470998E-2</v>
      </c>
      <c r="K51" s="10">
        <v>-5.7177615571776141E-2</v>
      </c>
      <c r="L51" s="10">
        <v>-9.2161929371231688E-2</v>
      </c>
      <c r="M51" s="10">
        <v>3.9408866995074066E-2</v>
      </c>
      <c r="N51" s="10">
        <f t="shared" si="3"/>
        <v>-1.9338648912615691E-2</v>
      </c>
    </row>
    <row r="52" spans="1:14">
      <c r="A52" s="6">
        <v>41030</v>
      </c>
      <c r="B52" s="7">
        <v>115.45</v>
      </c>
      <c r="C52" s="7">
        <v>65.89</v>
      </c>
      <c r="D52" s="7">
        <v>45.24</v>
      </c>
      <c r="E52" s="7">
        <v>9.86</v>
      </c>
      <c r="F52" s="7">
        <v>21.26</v>
      </c>
      <c r="H52" s="6">
        <v>41030</v>
      </c>
      <c r="I52" s="10">
        <v>-6.0236060236060207E-2</v>
      </c>
      <c r="J52" s="10">
        <v>-8.8280060882800604E-2</v>
      </c>
      <c r="K52" s="10">
        <v>-2.709677419354839E-2</v>
      </c>
      <c r="L52" s="10">
        <v>-6.4516129032258007E-2</v>
      </c>
      <c r="M52" s="10">
        <v>-8.4015510555794926E-2</v>
      </c>
      <c r="N52" s="10">
        <f t="shared" si="3"/>
        <v>-6.5977118666100482E-2</v>
      </c>
    </row>
    <row r="53" spans="1:14">
      <c r="A53" s="6">
        <v>41061</v>
      </c>
      <c r="B53" s="7">
        <v>120.2</v>
      </c>
      <c r="C53" s="7">
        <v>70.33</v>
      </c>
      <c r="D53" s="7">
        <v>45.75</v>
      </c>
      <c r="E53" s="7">
        <v>8.9600000000000009</v>
      </c>
      <c r="F53" s="7">
        <v>18.96</v>
      </c>
      <c r="H53" s="6">
        <v>41061</v>
      </c>
      <c r="I53" s="10">
        <v>4.1143352100476482E-2</v>
      </c>
      <c r="J53" s="10">
        <v>6.7385035665503024E-2</v>
      </c>
      <c r="K53" s="10">
        <v>1.1273209549071517E-2</v>
      </c>
      <c r="L53" s="10">
        <v>-9.1277890466531342E-2</v>
      </c>
      <c r="M53" s="10">
        <v>-0.10818438381937912</v>
      </c>
      <c r="N53" s="10">
        <f t="shared" si="3"/>
        <v>-3.0201007267833979E-2</v>
      </c>
    </row>
    <row r="54" spans="1:14">
      <c r="A54" s="6">
        <v>41092</v>
      </c>
      <c r="B54" s="7">
        <v>121.85</v>
      </c>
      <c r="C54" s="7">
        <v>69.959999999999994</v>
      </c>
      <c r="D54" s="7">
        <v>44.24</v>
      </c>
      <c r="E54" s="7">
        <v>8.6300000000000008</v>
      </c>
      <c r="F54" s="7">
        <v>17.2</v>
      </c>
      <c r="H54" s="6">
        <v>41092</v>
      </c>
      <c r="I54" s="10">
        <v>1.3727121464226277E-2</v>
      </c>
      <c r="J54" s="10">
        <v>-5.2609128394711657E-3</v>
      </c>
      <c r="K54" s="10">
        <v>-3.3005464480874269E-2</v>
      </c>
      <c r="L54" s="10">
        <v>-3.6830357142857095E-2</v>
      </c>
      <c r="M54" s="10">
        <v>-9.282700421940937E-2</v>
      </c>
      <c r="N54" s="10">
        <f t="shared" si="3"/>
        <v>-4.1980934670652975E-2</v>
      </c>
    </row>
    <row r="55" spans="1:14">
      <c r="A55" s="6">
        <v>41122</v>
      </c>
      <c r="B55" s="7">
        <v>124.58</v>
      </c>
      <c r="C55" s="7">
        <v>67.989999999999995</v>
      </c>
      <c r="D55" s="7">
        <v>47.38</v>
      </c>
      <c r="E55" s="7">
        <v>8.77</v>
      </c>
      <c r="F55" s="7">
        <v>15.91</v>
      </c>
      <c r="H55" s="6">
        <v>41122</v>
      </c>
      <c r="I55" s="10">
        <v>2.2404595814526029E-2</v>
      </c>
      <c r="J55" s="10">
        <v>-2.8158947970268744E-2</v>
      </c>
      <c r="K55" s="10">
        <v>7.0976491862567714E-2</v>
      </c>
      <c r="L55" s="10">
        <v>1.6222479721900163E-2</v>
      </c>
      <c r="M55" s="10">
        <v>-7.4999999999999956E-2</v>
      </c>
      <c r="N55" s="10">
        <f t="shared" si="3"/>
        <v>-3.9899940964502056E-3</v>
      </c>
    </row>
    <row r="56" spans="1:14">
      <c r="A56" s="6">
        <v>41156</v>
      </c>
      <c r="B56" s="7">
        <v>127.79</v>
      </c>
      <c r="C56" s="7">
        <v>66.28</v>
      </c>
      <c r="D56" s="7">
        <v>48.33</v>
      </c>
      <c r="E56" s="7">
        <v>9.26</v>
      </c>
      <c r="F56" s="7">
        <v>16.21</v>
      </c>
      <c r="H56" s="6">
        <v>41156</v>
      </c>
      <c r="I56" s="10">
        <v>2.5766575694333049E-2</v>
      </c>
      <c r="J56" s="10">
        <v>-2.5150757464332929E-2</v>
      </c>
      <c r="K56" s="10">
        <v>2.0050654284508029E-2</v>
      </c>
      <c r="L56" s="10">
        <v>5.587229190421894E-2</v>
      </c>
      <c r="M56" s="10">
        <v>1.8856065367693242E-2</v>
      </c>
      <c r="N56" s="10">
        <f t="shared" si="3"/>
        <v>1.7407063523021821E-2</v>
      </c>
    </row>
    <row r="57" spans="1:14">
      <c r="A57" s="6">
        <v>41183</v>
      </c>
      <c r="B57" s="7">
        <v>125.41</v>
      </c>
      <c r="C57" s="7">
        <v>67.08</v>
      </c>
      <c r="D57" s="7">
        <v>48.94</v>
      </c>
      <c r="E57" s="7">
        <v>10.53</v>
      </c>
      <c r="F57" s="7">
        <v>13.16</v>
      </c>
      <c r="H57" s="6">
        <v>41183</v>
      </c>
      <c r="I57" s="10">
        <v>-1.8624305501212968E-2</v>
      </c>
      <c r="J57" s="10">
        <v>1.2070006035002967E-2</v>
      </c>
      <c r="K57" s="10">
        <v>1.2621560107593632E-2</v>
      </c>
      <c r="L57" s="10">
        <v>0.13714902807775364</v>
      </c>
      <c r="M57" s="10">
        <v>-0.18815545959284397</v>
      </c>
      <c r="N57" s="10">
        <f t="shared" si="3"/>
        <v>-6.5787163431234308E-3</v>
      </c>
    </row>
    <row r="58" spans="1:14">
      <c r="A58" s="6">
        <v>41214</v>
      </c>
      <c r="B58" s="7">
        <v>126.11</v>
      </c>
      <c r="C58" s="7">
        <v>71.17</v>
      </c>
      <c r="D58" s="7">
        <v>52.29</v>
      </c>
      <c r="E58" s="7">
        <v>10.8</v>
      </c>
      <c r="F58" s="7">
        <v>12.34</v>
      </c>
      <c r="H58" s="6">
        <v>41214</v>
      </c>
      <c r="I58" s="10">
        <v>5.5816920500757483E-3</v>
      </c>
      <c r="J58" s="10">
        <v>6.0971973762671494E-2</v>
      </c>
      <c r="K58" s="10">
        <v>6.8451164691458954E-2</v>
      </c>
      <c r="L58" s="10">
        <v>2.5641025641025772E-2</v>
      </c>
      <c r="M58" s="10">
        <v>-6.2310030395136828E-2</v>
      </c>
      <c r="N58" s="10">
        <f t="shared" si="3"/>
        <v>2.3188533425004848E-2</v>
      </c>
    </row>
    <row r="59" spans="1:14">
      <c r="A59" s="6">
        <v>41246</v>
      </c>
      <c r="B59" s="7">
        <v>127.24</v>
      </c>
      <c r="C59" s="7">
        <v>72.2</v>
      </c>
      <c r="D59" s="7">
        <v>52.66</v>
      </c>
      <c r="E59" s="7">
        <v>12.22</v>
      </c>
      <c r="F59" s="7">
        <v>13.67</v>
      </c>
      <c r="H59" s="6">
        <v>41246</v>
      </c>
      <c r="I59" s="10">
        <v>8.9604313694393589E-3</v>
      </c>
      <c r="J59" s="10">
        <v>1.4472390051988304E-2</v>
      </c>
      <c r="K59" s="10">
        <v>7.0759227385732704E-3</v>
      </c>
      <c r="L59" s="10">
        <v>0.13148148148148153</v>
      </c>
      <c r="M59" s="10">
        <v>0.10777957860615883</v>
      </c>
      <c r="N59" s="10">
        <f t="shared" si="3"/>
        <v>6.5202343219550485E-2</v>
      </c>
    </row>
    <row r="60" spans="1:14">
      <c r="A60" s="6">
        <v>41276</v>
      </c>
      <c r="B60" s="7">
        <v>133.83000000000001</v>
      </c>
      <c r="C60" s="7">
        <v>70.78</v>
      </c>
      <c r="D60" s="7">
        <v>55.16</v>
      </c>
      <c r="E60" s="7">
        <v>12.31</v>
      </c>
      <c r="F60" s="7">
        <v>15.83</v>
      </c>
      <c r="H60" s="6">
        <v>41276</v>
      </c>
      <c r="I60" s="10">
        <v>5.1791889342974073E-2</v>
      </c>
      <c r="J60" s="10">
        <v>-1.9667590027700799E-2</v>
      </c>
      <c r="K60" s="10">
        <v>4.7474363843524436E-2</v>
      </c>
      <c r="L60" s="10">
        <v>7.3649754500817455E-3</v>
      </c>
      <c r="M60" s="10">
        <v>0.15801024140453546</v>
      </c>
      <c r="N60" s="10">
        <f t="shared" si="3"/>
        <v>4.829549766761021E-2</v>
      </c>
    </row>
    <row r="61" spans="1:14">
      <c r="A61" s="6">
        <v>41306</v>
      </c>
      <c r="B61" s="7">
        <v>135.62</v>
      </c>
      <c r="C61" s="7">
        <v>74.150000000000006</v>
      </c>
      <c r="D61" s="7">
        <v>57.47</v>
      </c>
      <c r="E61" s="7">
        <v>11.99</v>
      </c>
      <c r="F61" s="7">
        <v>19.32</v>
      </c>
      <c r="H61" s="6">
        <v>41306</v>
      </c>
      <c r="I61" s="10">
        <v>1.3375177463946786E-2</v>
      </c>
      <c r="J61" s="10">
        <v>4.7612319864368535E-2</v>
      </c>
      <c r="K61" s="10">
        <v>4.1878172588832641E-2</v>
      </c>
      <c r="L61" s="10">
        <v>-2.5995125913891193E-2</v>
      </c>
      <c r="M61" s="10">
        <v>0.22046746683512319</v>
      </c>
      <c r="N61" s="10">
        <f t="shared" si="3"/>
        <v>7.0990708343608294E-2</v>
      </c>
    </row>
    <row r="62" spans="1:14">
      <c r="A62" s="6">
        <v>41334</v>
      </c>
      <c r="B62" s="7">
        <v>140.69</v>
      </c>
      <c r="C62" s="7">
        <v>82.78</v>
      </c>
      <c r="D62" s="7">
        <v>61.2</v>
      </c>
      <c r="E62" s="7">
        <v>12.5</v>
      </c>
      <c r="F62" s="7">
        <v>23.01</v>
      </c>
      <c r="H62" s="6">
        <v>41334</v>
      </c>
      <c r="I62" s="10">
        <v>3.7383866686329315E-2</v>
      </c>
      <c r="J62" s="10">
        <v>0.11638570465273079</v>
      </c>
      <c r="K62" s="10">
        <v>6.4903427875413255E-2</v>
      </c>
      <c r="L62" s="10">
        <v>4.2535446205171024E-2</v>
      </c>
      <c r="M62" s="10">
        <v>0.19099378881987583</v>
      </c>
      <c r="N62" s="10">
        <f t="shared" si="3"/>
        <v>0.10370459188829773</v>
      </c>
    </row>
    <row r="63" spans="1:14">
      <c r="A63" s="6">
        <v>41365</v>
      </c>
      <c r="B63" s="7">
        <v>143.37</v>
      </c>
      <c r="C63" s="7">
        <v>88.14</v>
      </c>
      <c r="D63" s="7">
        <v>61.78</v>
      </c>
      <c r="E63" s="7">
        <v>13.03</v>
      </c>
      <c r="F63" s="7">
        <v>19.88</v>
      </c>
      <c r="H63" s="6">
        <v>41365</v>
      </c>
      <c r="I63" s="10">
        <v>1.904897291918406E-2</v>
      </c>
      <c r="J63" s="10">
        <v>6.4749939598936823E-2</v>
      </c>
      <c r="K63" s="10">
        <v>9.4771241830065023E-3</v>
      </c>
      <c r="L63" s="10">
        <v>4.2399999999999993E-2</v>
      </c>
      <c r="M63" s="10">
        <v>-0.13602781399391584</v>
      </c>
      <c r="N63" s="10">
        <f t="shared" si="3"/>
        <v>-4.8501875529931293E-3</v>
      </c>
    </row>
    <row r="64" spans="1:14">
      <c r="A64" s="6">
        <v>41395</v>
      </c>
      <c r="B64" s="7">
        <v>146.71</v>
      </c>
      <c r="C64" s="7">
        <v>95.97</v>
      </c>
      <c r="D64" s="7">
        <v>59.35</v>
      </c>
      <c r="E64" s="7">
        <v>15.01</v>
      </c>
      <c r="F64" s="7">
        <v>23.57</v>
      </c>
      <c r="H64" s="6">
        <v>41395</v>
      </c>
      <c r="I64" s="10">
        <v>2.3296366045895356E-2</v>
      </c>
      <c r="J64" s="10">
        <v>8.8835942818243696E-2</v>
      </c>
      <c r="K64" s="10">
        <v>-3.9333117513758453E-2</v>
      </c>
      <c r="L64" s="10">
        <v>0.15195702225633156</v>
      </c>
      <c r="M64" s="10">
        <v>0.18561368209255535</v>
      </c>
      <c r="N64" s="10">
        <f t="shared" si="3"/>
        <v>9.676838241334304E-2</v>
      </c>
    </row>
    <row r="65" spans="1:14">
      <c r="A65" s="6">
        <v>41428</v>
      </c>
      <c r="B65" s="7">
        <v>144.72999999999999</v>
      </c>
      <c r="C65" s="7">
        <v>99.29</v>
      </c>
      <c r="D65" s="7">
        <v>61.43</v>
      </c>
      <c r="E65" s="7">
        <v>14.81</v>
      </c>
      <c r="F65" s="7">
        <v>24.08</v>
      </c>
      <c r="H65" s="6">
        <v>41428</v>
      </c>
      <c r="I65" s="10">
        <v>-1.3496012541749147E-2</v>
      </c>
      <c r="J65" s="10">
        <v>3.4594144003334382E-2</v>
      </c>
      <c r="K65" s="10">
        <v>3.5046335299073306E-2</v>
      </c>
      <c r="L65" s="10">
        <v>-1.332445036642238E-2</v>
      </c>
      <c r="M65" s="10">
        <v>2.163767501060665E-2</v>
      </c>
      <c r="N65" s="10">
        <f t="shared" si="3"/>
        <v>1.9488425986647989E-2</v>
      </c>
    </row>
    <row r="66" spans="1:14">
      <c r="A66" s="6">
        <v>41456</v>
      </c>
      <c r="B66" s="7">
        <v>152.07</v>
      </c>
      <c r="C66" s="7">
        <v>101.87</v>
      </c>
      <c r="D66" s="7">
        <v>63.36</v>
      </c>
      <c r="E66" s="7">
        <v>16.260000000000002</v>
      </c>
      <c r="F66" s="7">
        <v>24.93</v>
      </c>
      <c r="H66" s="6">
        <v>41456</v>
      </c>
      <c r="I66" s="10">
        <v>5.0715124714986626E-2</v>
      </c>
      <c r="J66" s="10">
        <v>2.5984489878134731E-2</v>
      </c>
      <c r="K66" s="10">
        <v>3.1417874002930057E-2</v>
      </c>
      <c r="L66" s="10">
        <v>9.7906819716407911E-2</v>
      </c>
      <c r="M66" s="10">
        <v>3.5299003322259104E-2</v>
      </c>
      <c r="N66" s="10">
        <f t="shared" si="3"/>
        <v>4.7652046729932951E-2</v>
      </c>
    </row>
    <row r="67" spans="1:14">
      <c r="A67" s="6">
        <v>41487</v>
      </c>
      <c r="B67" s="7">
        <v>147.63999999999999</v>
      </c>
      <c r="C67" s="7">
        <v>101.18</v>
      </c>
      <c r="D67" s="7">
        <v>58.51</v>
      </c>
      <c r="E67" s="7">
        <v>15.59</v>
      </c>
      <c r="F67" s="7">
        <v>21.69</v>
      </c>
      <c r="H67" s="6">
        <v>41487</v>
      </c>
      <c r="I67" s="10">
        <v>-2.9131321102124019E-2</v>
      </c>
      <c r="J67" s="10">
        <v>-6.7733385687640535E-3</v>
      </c>
      <c r="K67" s="10">
        <v>-7.6546717171717238E-2</v>
      </c>
      <c r="L67" s="10">
        <v>-4.1205412054120649E-2</v>
      </c>
      <c r="M67" s="10">
        <v>-0.12996389891696747</v>
      </c>
      <c r="N67" s="10">
        <f t="shared" si="3"/>
        <v>-6.3622341677892352E-2</v>
      </c>
    </row>
    <row r="68" spans="1:14">
      <c r="A68" s="6">
        <v>41520</v>
      </c>
      <c r="B68" s="7">
        <v>152.24</v>
      </c>
      <c r="C68" s="7">
        <v>114.4</v>
      </c>
      <c r="D68" s="7">
        <v>56.6</v>
      </c>
      <c r="E68" s="7">
        <v>16.25</v>
      </c>
      <c r="F68" s="7">
        <v>20.51</v>
      </c>
      <c r="H68" s="6">
        <v>41520</v>
      </c>
      <c r="I68" s="10">
        <v>3.1156868057437226E-2</v>
      </c>
      <c r="J68" s="10">
        <v>0.13065823285234224</v>
      </c>
      <c r="K68" s="10">
        <v>-3.2643992479917894E-2</v>
      </c>
      <c r="L68" s="10">
        <v>4.2334830019243208E-2</v>
      </c>
      <c r="M68" s="10">
        <v>-5.4402950668510863E-2</v>
      </c>
      <c r="N68" s="10">
        <f t="shared" si="3"/>
        <v>2.1486529930789172E-2</v>
      </c>
    </row>
    <row r="69" spans="1:14">
      <c r="A69" s="6">
        <v>41548</v>
      </c>
      <c r="B69" s="7">
        <v>159.22999999999999</v>
      </c>
      <c r="C69" s="7">
        <v>127.06</v>
      </c>
      <c r="D69" s="7">
        <v>60.95</v>
      </c>
      <c r="E69" s="7">
        <v>16.57</v>
      </c>
      <c r="F69" s="7">
        <v>23.81</v>
      </c>
      <c r="H69" s="6">
        <v>41548</v>
      </c>
      <c r="I69" s="10">
        <v>4.5914345769836995E-2</v>
      </c>
      <c r="J69" s="10">
        <v>0.11066433566433553</v>
      </c>
      <c r="K69" s="10">
        <v>7.6855123674911763E-2</v>
      </c>
      <c r="L69" s="10">
        <v>1.9692307692307676E-2</v>
      </c>
      <c r="M69" s="10">
        <v>0.16089712335446116</v>
      </c>
      <c r="N69" s="10">
        <f t="shared" si="3"/>
        <v>9.2027222596504032E-2</v>
      </c>
    </row>
    <row r="70" spans="1:14">
      <c r="A70" s="6">
        <v>41579</v>
      </c>
      <c r="B70" s="7">
        <v>164.05</v>
      </c>
      <c r="C70" s="7">
        <v>131.19</v>
      </c>
      <c r="D70" s="7">
        <v>58.88</v>
      </c>
      <c r="E70" s="7">
        <v>16.55</v>
      </c>
      <c r="F70" s="7">
        <v>26.73</v>
      </c>
      <c r="H70" s="6">
        <v>41579</v>
      </c>
      <c r="I70" s="10">
        <v>3.0270677636123899E-2</v>
      </c>
      <c r="J70" s="10">
        <v>3.2504328663623516E-2</v>
      </c>
      <c r="K70" s="10">
        <v>-3.3962264150943389E-2</v>
      </c>
      <c r="L70" s="10">
        <v>-1.2070006035003189E-3</v>
      </c>
      <c r="M70" s="10">
        <v>0.12263754724905507</v>
      </c>
      <c r="N70" s="10">
        <f t="shared" si="3"/>
        <v>2.9993152789558719E-2</v>
      </c>
    </row>
    <row r="71" spans="1:14">
      <c r="A71" s="6">
        <v>41610</v>
      </c>
      <c r="B71" s="7">
        <v>168.18</v>
      </c>
      <c r="C71" s="7">
        <v>133.38</v>
      </c>
      <c r="D71" s="7">
        <v>59.3</v>
      </c>
      <c r="E71" s="7">
        <v>14.95</v>
      </c>
      <c r="F71" s="7">
        <v>27.48</v>
      </c>
      <c r="H71" s="6">
        <v>41610</v>
      </c>
      <c r="I71" s="10">
        <v>2.5175251447729252E-2</v>
      </c>
      <c r="J71" s="10">
        <v>1.6693345529384951E-2</v>
      </c>
      <c r="K71" s="10">
        <v>7.1331521739128601E-3</v>
      </c>
      <c r="L71" s="10">
        <v>-9.6676737160120929E-2</v>
      </c>
      <c r="M71" s="10">
        <v>2.8058361391694708E-2</v>
      </c>
      <c r="N71" s="10">
        <f t="shared" si="3"/>
        <v>-1.1197969516282102E-2</v>
      </c>
    </row>
    <row r="72" spans="1:14">
      <c r="A72" s="6">
        <v>41641</v>
      </c>
      <c r="B72" s="7">
        <v>162.34</v>
      </c>
      <c r="C72" s="7">
        <v>122.4</v>
      </c>
      <c r="D72" s="7">
        <v>56.3</v>
      </c>
      <c r="E72" s="7">
        <v>14.61</v>
      </c>
      <c r="F72" s="7">
        <v>28.49</v>
      </c>
      <c r="H72" s="6">
        <v>41641</v>
      </c>
      <c r="I72" s="10">
        <v>-3.472469972648351E-2</v>
      </c>
      <c r="J72" s="10">
        <v>-8.2321187584345368E-2</v>
      </c>
      <c r="K72" s="10">
        <v>-5.0590219224283306E-2</v>
      </c>
      <c r="L72" s="10">
        <v>-2.2742474916387923E-2</v>
      </c>
      <c r="M72" s="10">
        <v>3.6754002911208117E-2</v>
      </c>
      <c r="N72" s="10">
        <f t="shared" si="3"/>
        <v>-2.972496970345212E-2</v>
      </c>
    </row>
    <row r="73" spans="1:14">
      <c r="A73" s="6">
        <v>41673</v>
      </c>
      <c r="B73" s="7">
        <v>169.75</v>
      </c>
      <c r="C73" s="7">
        <v>126.69</v>
      </c>
      <c r="D73" s="7">
        <v>58.93</v>
      </c>
      <c r="E73" s="7">
        <v>15.03</v>
      </c>
      <c r="F73" s="7">
        <v>29.35</v>
      </c>
      <c r="H73" s="6">
        <v>41673</v>
      </c>
      <c r="I73" s="10">
        <v>4.5644942712824932E-2</v>
      </c>
      <c r="J73" s="10">
        <v>3.5049019607843013E-2</v>
      </c>
      <c r="K73" s="10">
        <v>4.6714031971580861E-2</v>
      </c>
      <c r="L73" s="10">
        <v>2.8747433264887157E-2</v>
      </c>
      <c r="M73" s="10">
        <v>3.0186030186030388E-2</v>
      </c>
      <c r="N73" s="10">
        <f t="shared" si="3"/>
        <v>3.5174128757585355E-2</v>
      </c>
    </row>
    <row r="74" spans="1:14">
      <c r="A74" s="6">
        <v>41701</v>
      </c>
      <c r="B74" s="7">
        <v>171.14</v>
      </c>
      <c r="C74" s="7">
        <v>123.32</v>
      </c>
      <c r="D74" s="7">
        <v>61.35</v>
      </c>
      <c r="E74" s="7">
        <v>15.23</v>
      </c>
      <c r="F74" s="7">
        <v>31.94</v>
      </c>
      <c r="H74" s="6">
        <v>41701</v>
      </c>
      <c r="I74" s="10">
        <v>8.1885125184093521E-3</v>
      </c>
      <c r="J74" s="10">
        <v>-2.6600363091009549E-2</v>
      </c>
      <c r="K74" s="10">
        <v>4.1065671135245285E-2</v>
      </c>
      <c r="L74" s="10">
        <v>1.330671989354637E-2</v>
      </c>
      <c r="M74" s="10">
        <v>8.8245315161839866E-2</v>
      </c>
      <c r="N74" s="10">
        <f t="shared" si="3"/>
        <v>2.9004335774905493E-2</v>
      </c>
    </row>
    <row r="75" spans="1:14">
      <c r="A75" s="6">
        <v>41730</v>
      </c>
      <c r="B75" s="7">
        <v>172.38</v>
      </c>
      <c r="C75" s="7">
        <v>126.79</v>
      </c>
      <c r="D75" s="7">
        <v>65.38</v>
      </c>
      <c r="E75" s="7">
        <v>15.89</v>
      </c>
      <c r="F75" s="7">
        <v>32.630000000000003</v>
      </c>
      <c r="H75" s="6">
        <v>41730</v>
      </c>
      <c r="I75" s="10">
        <v>7.2455299754587976E-3</v>
      </c>
      <c r="J75" s="10">
        <v>2.8138177100227146E-2</v>
      </c>
      <c r="K75" s="10">
        <v>6.5688671556642042E-2</v>
      </c>
      <c r="L75" s="10">
        <v>4.33355219960605E-2</v>
      </c>
      <c r="M75" s="10">
        <v>2.1603005635566719E-2</v>
      </c>
      <c r="N75" s="10">
        <f t="shared" si="3"/>
        <v>3.9691344072124102E-2</v>
      </c>
    </row>
    <row r="76" spans="1:14">
      <c r="A76" s="6">
        <v>41760</v>
      </c>
      <c r="B76" s="7">
        <v>176.41</v>
      </c>
      <c r="C76" s="7">
        <v>133.66</v>
      </c>
      <c r="D76" s="7">
        <v>67.95</v>
      </c>
      <c r="E76" s="7">
        <v>16.18</v>
      </c>
      <c r="F76" s="7">
        <v>33.07</v>
      </c>
      <c r="H76" s="6">
        <v>41760</v>
      </c>
      <c r="I76" s="10">
        <v>2.3378582202111531E-2</v>
      </c>
      <c r="J76" s="10">
        <v>5.4184083918290105E-2</v>
      </c>
      <c r="K76" s="10">
        <v>3.9308657081676524E-2</v>
      </c>
      <c r="L76" s="10">
        <v>1.8250471994965434E-2</v>
      </c>
      <c r="M76" s="10">
        <v>1.3484523444682761E-2</v>
      </c>
      <c r="N76" s="10">
        <f t="shared" si="3"/>
        <v>3.1306934109903706E-2</v>
      </c>
    </row>
    <row r="77" spans="1:14">
      <c r="A77" s="6">
        <v>41792</v>
      </c>
      <c r="B77" s="7">
        <v>180.03</v>
      </c>
      <c r="C77" s="7">
        <v>125.73</v>
      </c>
      <c r="D77" s="7">
        <v>64.72</v>
      </c>
      <c r="E77" s="7">
        <v>16.97</v>
      </c>
      <c r="F77" s="7">
        <v>33.4</v>
      </c>
      <c r="H77" s="6">
        <v>41792</v>
      </c>
      <c r="I77" s="10">
        <v>2.0520378663340999E-2</v>
      </c>
      <c r="J77" s="10">
        <v>-5.9329642376178326E-2</v>
      </c>
      <c r="K77" s="10">
        <v>-4.7534952170713796E-2</v>
      </c>
      <c r="L77" s="10">
        <v>4.8825710754017315E-2</v>
      </c>
      <c r="M77" s="10">
        <v>9.9788327789536169E-3</v>
      </c>
      <c r="N77" s="10">
        <f t="shared" si="3"/>
        <v>-1.2015012753480298E-2</v>
      </c>
    </row>
    <row r="78" spans="1:14">
      <c r="A78" s="6">
        <v>41821</v>
      </c>
      <c r="B78" s="7">
        <v>177.53</v>
      </c>
      <c r="C78" s="7">
        <v>119.06</v>
      </c>
      <c r="D78" s="7">
        <v>58.93</v>
      </c>
      <c r="E78" s="7">
        <v>16.87</v>
      </c>
      <c r="F78" s="7">
        <v>35.31</v>
      </c>
      <c r="H78" s="6">
        <v>41821</v>
      </c>
      <c r="I78" s="10">
        <v>-1.3886574459812229E-2</v>
      </c>
      <c r="J78" s="10">
        <v>-5.3050186908454644E-2</v>
      </c>
      <c r="K78" s="10">
        <v>-8.9462299134734247E-2</v>
      </c>
      <c r="L78" s="10">
        <v>-5.8927519151442675E-3</v>
      </c>
      <c r="M78" s="10">
        <v>5.7185628742514982E-2</v>
      </c>
      <c r="N78" s="10">
        <f t="shared" si="3"/>
        <v>-2.2804902303954544E-2</v>
      </c>
    </row>
    <row r="79" spans="1:14">
      <c r="A79" s="6">
        <v>41852</v>
      </c>
      <c r="B79" s="7">
        <v>184.61</v>
      </c>
      <c r="C79" s="7">
        <v>126.06</v>
      </c>
      <c r="D79" s="7">
        <v>64.48</v>
      </c>
      <c r="E79" s="7">
        <v>17.260000000000002</v>
      </c>
      <c r="F79" s="7">
        <v>37.69</v>
      </c>
      <c r="H79" s="6">
        <v>41852</v>
      </c>
      <c r="I79" s="10">
        <v>3.9880583563341565E-2</v>
      </c>
      <c r="J79" s="10">
        <v>5.8793885435914683E-2</v>
      </c>
      <c r="K79" s="10">
        <v>9.4179535041574836E-2</v>
      </c>
      <c r="L79" s="10">
        <v>2.3117960877297117E-2</v>
      </c>
      <c r="M79" s="10">
        <v>6.7403001982441202E-2</v>
      </c>
      <c r="N79" s="10">
        <f t="shared" si="3"/>
        <v>6.0873595834306959E-2</v>
      </c>
    </row>
    <row r="80" spans="1:14">
      <c r="A80" s="6">
        <v>41884</v>
      </c>
      <c r="B80" s="7">
        <v>181.99</v>
      </c>
      <c r="C80" s="7">
        <v>126.64</v>
      </c>
      <c r="D80" s="7">
        <v>61.14</v>
      </c>
      <c r="E80" s="7">
        <v>14.66</v>
      </c>
      <c r="F80" s="7">
        <v>35.33</v>
      </c>
      <c r="H80" s="6">
        <v>41884</v>
      </c>
      <c r="I80" s="10">
        <v>-1.4192080602350887E-2</v>
      </c>
      <c r="J80" s="10">
        <v>4.6009836585751973E-3</v>
      </c>
      <c r="K80" s="10">
        <v>-5.1799007444168765E-2</v>
      </c>
      <c r="L80" s="10">
        <v>-0.15063731170336048</v>
      </c>
      <c r="M80" s="10">
        <v>-6.2616078535420505E-2</v>
      </c>
      <c r="N80" s="10">
        <f t="shared" si="3"/>
        <v>-6.5112853506093638E-2</v>
      </c>
    </row>
    <row r="81" spans="1:14">
      <c r="A81" s="6">
        <v>41913</v>
      </c>
      <c r="B81" s="7">
        <v>186.4</v>
      </c>
      <c r="C81" s="7">
        <v>124.19</v>
      </c>
      <c r="D81" s="7">
        <v>63.48</v>
      </c>
      <c r="E81" s="7">
        <v>14.09</v>
      </c>
      <c r="F81" s="7">
        <v>35.729999999999997</v>
      </c>
      <c r="H81" s="6">
        <v>41913</v>
      </c>
      <c r="I81" s="10">
        <v>2.4232100664871581E-2</v>
      </c>
      <c r="J81" s="10">
        <v>-1.9346178142766957E-2</v>
      </c>
      <c r="K81" s="10">
        <v>3.8272816486751626E-2</v>
      </c>
      <c r="L81" s="10">
        <v>-3.8881309686221055E-2</v>
      </c>
      <c r="M81" s="10">
        <v>1.1321822813472826E-2</v>
      </c>
      <c r="N81" s="10">
        <f t="shared" si="3"/>
        <v>-2.1582121321908898E-3</v>
      </c>
    </row>
    <row r="82" spans="1:14">
      <c r="A82" s="6">
        <v>41946</v>
      </c>
      <c r="B82" s="7">
        <v>191.4</v>
      </c>
      <c r="C82" s="7">
        <v>134.36000000000001</v>
      </c>
      <c r="D82" s="7">
        <v>66.25</v>
      </c>
      <c r="E82" s="7">
        <v>15.73</v>
      </c>
      <c r="F82" s="7">
        <v>38.9</v>
      </c>
      <c r="H82" s="6">
        <v>41946</v>
      </c>
      <c r="I82" s="10">
        <v>2.682403433476388E-2</v>
      </c>
      <c r="J82" s="10">
        <v>8.1890651421209659E-2</v>
      </c>
      <c r="K82" s="10">
        <v>4.3635790800252039E-2</v>
      </c>
      <c r="L82" s="10">
        <v>0.11639460610361962</v>
      </c>
      <c r="M82" s="10">
        <v>8.8720962776378531E-2</v>
      </c>
      <c r="N82" s="10">
        <f t="shared" si="3"/>
        <v>8.2660502775364963E-2</v>
      </c>
    </row>
    <row r="83" spans="1:14">
      <c r="A83" s="6">
        <v>41974</v>
      </c>
      <c r="B83" s="7">
        <v>190.1</v>
      </c>
      <c r="C83" s="7">
        <v>132.38999999999999</v>
      </c>
      <c r="D83" s="7">
        <v>66.09</v>
      </c>
      <c r="E83" s="7">
        <v>15.77</v>
      </c>
      <c r="F83" s="7">
        <v>38.4</v>
      </c>
      <c r="H83" s="6">
        <v>41974</v>
      </c>
      <c r="I83" s="10">
        <v>-6.7920585161964642E-3</v>
      </c>
      <c r="J83" s="10">
        <v>-1.4662101816016904E-2</v>
      </c>
      <c r="K83" s="10">
        <v>-2.4150943396226143E-3</v>
      </c>
      <c r="L83" s="10">
        <v>2.5429116338206992E-3</v>
      </c>
      <c r="M83" s="10">
        <v>-1.2853470437018011E-2</v>
      </c>
      <c r="N83" s="10">
        <f t="shared" si="3"/>
        <v>-6.8469387397092074E-3</v>
      </c>
    </row>
  </sheetData>
  <mergeCells count="6">
    <mergeCell ref="A1:M1"/>
    <mergeCell ref="H2:M2"/>
    <mergeCell ref="H8:M8"/>
    <mergeCell ref="H13:M13"/>
    <mergeCell ref="A20:F20"/>
    <mergeCell ref="H20:O20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3"/>
  <sheetViews>
    <sheetView workbookViewId="0">
      <selection activeCell="I15" sqref="I15"/>
    </sheetView>
  </sheetViews>
  <sheetFormatPr baseColWidth="10" defaultColWidth="8.83203125" defaultRowHeight="14"/>
  <sheetData>
    <row r="1" spans="1:14" ht="18">
      <c r="A1" s="35" t="s">
        <v>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4">
      <c r="H2" s="36" t="s">
        <v>17</v>
      </c>
      <c r="I2" s="36"/>
      <c r="J2" s="36"/>
      <c r="K2" s="36"/>
      <c r="L2" s="36"/>
      <c r="M2" s="36"/>
    </row>
    <row r="3" spans="1:14">
      <c r="H3" s="8"/>
      <c r="I3" s="13" t="s">
        <v>18</v>
      </c>
      <c r="J3" s="11" t="s">
        <v>8</v>
      </c>
      <c r="K3" s="11" t="s">
        <v>9</v>
      </c>
      <c r="L3" s="11" t="s">
        <v>10</v>
      </c>
      <c r="M3" s="11" t="s">
        <v>11</v>
      </c>
    </row>
    <row r="4" spans="1:14">
      <c r="H4" s="5" t="s">
        <v>12</v>
      </c>
      <c r="I4" s="9"/>
      <c r="J4" s="9">
        <v>5.8532557555632386E-3</v>
      </c>
      <c r="K4" s="9">
        <v>9.1067012724304047E-4</v>
      </c>
      <c r="L4" s="9">
        <v>-3.7566251822360435E-3</v>
      </c>
      <c r="M4" s="9">
        <v>-1.700571018236598E-2</v>
      </c>
    </row>
    <row r="5" spans="1:14">
      <c r="A5" s="19"/>
      <c r="B5" s="20" t="s">
        <v>8</v>
      </c>
      <c r="C5" s="20" t="s">
        <v>9</v>
      </c>
      <c r="D5" s="20" t="s">
        <v>10</v>
      </c>
      <c r="E5" s="20" t="s">
        <v>11</v>
      </c>
      <c r="H5" s="5" t="s">
        <v>13</v>
      </c>
      <c r="I5" s="9"/>
      <c r="J5" s="9">
        <v>1.0417434963862784</v>
      </c>
      <c r="K5" s="9">
        <v>0.4970857813724629</v>
      </c>
      <c r="L5" s="9">
        <v>1.4412202333555308</v>
      </c>
      <c r="M5" s="9">
        <v>1.5318254774045552</v>
      </c>
    </row>
    <row r="6" spans="1:14">
      <c r="A6" s="19" t="s">
        <v>25</v>
      </c>
      <c r="B6" s="21">
        <v>372.24</v>
      </c>
      <c r="C6" s="21">
        <v>131.13</v>
      </c>
      <c r="D6" s="21">
        <v>205.05</v>
      </c>
      <c r="E6" s="21">
        <v>83.05</v>
      </c>
      <c r="H6" s="5" t="s">
        <v>14</v>
      </c>
      <c r="I6" s="9"/>
      <c r="J6" s="9">
        <v>0.40771243287193198</v>
      </c>
      <c r="K6" s="9">
        <v>0.18728368335276183</v>
      </c>
      <c r="L6" s="9">
        <v>0.36512583304086338</v>
      </c>
      <c r="M6" s="9">
        <v>0.33349506523664096</v>
      </c>
    </row>
    <row r="7" spans="1:14">
      <c r="I7" s="9"/>
      <c r="J7" s="9"/>
      <c r="K7" s="9"/>
      <c r="L7" s="9"/>
      <c r="M7" s="9"/>
    </row>
    <row r="8" spans="1:14">
      <c r="H8" s="36" t="s">
        <v>19</v>
      </c>
      <c r="I8" s="36"/>
      <c r="J8" s="36"/>
      <c r="K8" s="36"/>
      <c r="L8" s="36"/>
      <c r="M8" s="36"/>
    </row>
    <row r="9" spans="1:14">
      <c r="H9" s="5" t="s">
        <v>12</v>
      </c>
      <c r="I9" s="9">
        <f>INTERCEPT(N23:N83,I23:I83)</f>
        <v>1.460723362518377E-4</v>
      </c>
      <c r="J9" s="9"/>
      <c r="K9" s="9"/>
      <c r="L9" s="9"/>
      <c r="M9" s="9"/>
    </row>
    <row r="10" spans="1:14">
      <c r="H10" s="5" t="s">
        <v>13</v>
      </c>
      <c r="I10" s="9">
        <f>SLOPE(N23:N83,I23:I83)</f>
        <v>1.106424466314831</v>
      </c>
      <c r="J10" s="9"/>
      <c r="K10" s="9"/>
      <c r="L10" s="9"/>
      <c r="M10" s="9"/>
    </row>
    <row r="11" spans="1:14">
      <c r="H11" s="17" t="s">
        <v>14</v>
      </c>
      <c r="I11" s="18">
        <f>RSQ(N23:N83,I23:I83)</f>
        <v>0.61126809914140867</v>
      </c>
      <c r="J11" s="9"/>
      <c r="K11" s="9"/>
      <c r="L11" s="9"/>
      <c r="M11" s="9"/>
    </row>
    <row r="12" spans="1:14">
      <c r="I12" s="9"/>
      <c r="J12" s="9"/>
      <c r="K12" s="9"/>
      <c r="L12" s="9"/>
      <c r="M12" s="9"/>
    </row>
    <row r="13" spans="1:14">
      <c r="H13" s="36" t="s">
        <v>20</v>
      </c>
      <c r="I13" s="36"/>
      <c r="J13" s="36"/>
      <c r="K13" s="36"/>
      <c r="L13" s="36"/>
      <c r="M13" s="36"/>
      <c r="N13" s="15"/>
    </row>
    <row r="14" spans="1:14">
      <c r="H14" s="5" t="s">
        <v>12</v>
      </c>
      <c r="I14" s="9">
        <f>SUMPRODUCT(J4:M4,$J$18:$M$18)</f>
        <v>1.4607233625184095E-4</v>
      </c>
      <c r="J14" s="9"/>
      <c r="K14" s="9"/>
      <c r="L14" s="9"/>
      <c r="M14" s="9"/>
    </row>
    <row r="15" spans="1:14">
      <c r="H15" s="5" t="s">
        <v>13</v>
      </c>
      <c r="I15" s="9">
        <f t="shared" ref="I15:I16" si="0">SUMPRODUCT(J5:M5,$J$18:$M$18)</f>
        <v>1.1064244663148308</v>
      </c>
      <c r="J15" s="9"/>
      <c r="K15" s="9"/>
      <c r="L15" s="9"/>
      <c r="M15" s="9"/>
    </row>
    <row r="16" spans="1:14">
      <c r="H16" s="17" t="s">
        <v>14</v>
      </c>
      <c r="I16" s="9">
        <f t="shared" si="0"/>
        <v>0.35237116080612996</v>
      </c>
      <c r="J16" s="9"/>
      <c r="K16" s="9"/>
      <c r="L16" s="9"/>
      <c r="M16" s="9"/>
    </row>
    <row r="17" spans="1:15">
      <c r="I17" s="9"/>
      <c r="J17" s="9"/>
      <c r="K17" s="9"/>
      <c r="L17" s="9"/>
      <c r="M17" s="9"/>
    </row>
    <row r="18" spans="1:15">
      <c r="H18" s="5" t="s">
        <v>21</v>
      </c>
      <c r="I18" s="9"/>
      <c r="J18" s="16">
        <f>B6/SUM($B$6:$E$6)</f>
        <v>0.47031473081733988</v>
      </c>
      <c r="K18" s="16">
        <f t="shared" ref="K18:M18" si="1">C6/SUM($B$6:$E$6)</f>
        <v>0.1656790529015629</v>
      </c>
      <c r="L18" s="16">
        <f t="shared" si="1"/>
        <v>0.25907488597167294</v>
      </c>
      <c r="M18" s="16">
        <f t="shared" si="1"/>
        <v>0.10493133030942423</v>
      </c>
    </row>
    <row r="20" spans="1:15">
      <c r="A20" s="36" t="s">
        <v>15</v>
      </c>
      <c r="B20" s="36"/>
      <c r="C20" s="36"/>
      <c r="D20" s="36"/>
      <c r="E20" s="36"/>
      <c r="F20" s="36"/>
      <c r="H20" s="36" t="s">
        <v>22</v>
      </c>
      <c r="I20" s="36"/>
      <c r="J20" s="36"/>
      <c r="K20" s="36"/>
      <c r="L20" s="36"/>
      <c r="M20" s="36"/>
      <c r="N20" s="36"/>
      <c r="O20" s="36"/>
    </row>
    <row r="21" spans="1:15" ht="60">
      <c r="A21" s="8" t="s">
        <v>0</v>
      </c>
      <c r="B21" s="3" t="s">
        <v>1</v>
      </c>
      <c r="C21" s="3" t="s">
        <v>2</v>
      </c>
      <c r="D21" s="3" t="s">
        <v>3</v>
      </c>
      <c r="E21" s="3" t="s">
        <v>4</v>
      </c>
      <c r="F21" s="3" t="s">
        <v>5</v>
      </c>
      <c r="G21" s="12"/>
      <c r="H21" s="8" t="s">
        <v>0</v>
      </c>
      <c r="I21" s="3" t="s">
        <v>1</v>
      </c>
      <c r="J21" s="3" t="s">
        <v>2</v>
      </c>
      <c r="K21" s="3" t="s">
        <v>3</v>
      </c>
      <c r="L21" s="3" t="s">
        <v>4</v>
      </c>
      <c r="M21" s="3" t="s">
        <v>5</v>
      </c>
      <c r="N21" s="14" t="s">
        <v>21</v>
      </c>
      <c r="O21" s="12"/>
    </row>
    <row r="22" spans="1:15">
      <c r="A22" s="6">
        <v>40119</v>
      </c>
      <c r="B22" s="7">
        <v>91.98</v>
      </c>
      <c r="C22" s="7">
        <v>46.69</v>
      </c>
      <c r="D22" s="7">
        <v>45.06</v>
      </c>
      <c r="E22" s="7">
        <v>8.24</v>
      </c>
      <c r="F22" s="7">
        <v>44.68</v>
      </c>
      <c r="H22" s="6">
        <v>40119</v>
      </c>
      <c r="I22" s="7"/>
      <c r="J22" s="7"/>
      <c r="K22" s="7"/>
      <c r="L22" s="7"/>
      <c r="M22" s="7"/>
    </row>
    <row r="23" spans="1:15">
      <c r="A23" s="6">
        <v>40148</v>
      </c>
      <c r="B23" s="7">
        <v>93.77</v>
      </c>
      <c r="C23" s="7">
        <v>48.23</v>
      </c>
      <c r="D23" s="7">
        <v>45.6</v>
      </c>
      <c r="E23" s="7">
        <v>9.26</v>
      </c>
      <c r="F23" s="7">
        <v>46.99</v>
      </c>
      <c r="H23" s="6">
        <v>40148</v>
      </c>
      <c r="I23" s="10">
        <v>1.9460752337464582E-2</v>
      </c>
      <c r="J23" s="10">
        <v>3.2983508245877147E-2</v>
      </c>
      <c r="K23" s="10">
        <v>1.1984021304926706E-2</v>
      </c>
      <c r="L23" s="10">
        <v>0.12378640776699035</v>
      </c>
      <c r="M23" s="10">
        <v>5.1700984780662651E-2</v>
      </c>
      <c r="N23" s="10">
        <f>SUMPRODUCT(J23:M23,$J$18:$M$18)</f>
        <v>5.4993133690241891E-2</v>
      </c>
      <c r="O23" s="5"/>
    </row>
    <row r="24" spans="1:15">
      <c r="A24" s="6">
        <v>40182</v>
      </c>
      <c r="B24" s="7">
        <v>90.39</v>
      </c>
      <c r="C24" s="7">
        <v>53.99</v>
      </c>
      <c r="D24" s="7">
        <v>46.64</v>
      </c>
      <c r="E24" s="7">
        <v>10.039999999999999</v>
      </c>
      <c r="F24" s="7">
        <v>42.94</v>
      </c>
      <c r="H24" s="6">
        <v>40182</v>
      </c>
      <c r="I24" s="10">
        <v>-3.6045643596032795E-2</v>
      </c>
      <c r="J24" s="10">
        <v>0.11942774206925155</v>
      </c>
      <c r="K24" s="10">
        <v>2.280701754385972E-2</v>
      </c>
      <c r="L24" s="10">
        <v>8.4233261339092813E-2</v>
      </c>
      <c r="M24" s="10">
        <v>-8.6188550755479931E-2</v>
      </c>
      <c r="N24" s="10">
        <f t="shared" ref="N24:N83" si="2">SUMPRODUCT(J24:M24,$J$18:$M$18)</f>
        <v>7.2726114717832496E-2</v>
      </c>
      <c r="O24" s="5"/>
    </row>
    <row r="25" spans="1:15">
      <c r="A25" s="6">
        <v>40210</v>
      </c>
      <c r="B25" s="7">
        <v>93.19</v>
      </c>
      <c r="C25" s="7">
        <v>56.66</v>
      </c>
      <c r="D25" s="7">
        <v>45.02</v>
      </c>
      <c r="E25" s="7">
        <v>10.88</v>
      </c>
      <c r="F25" s="7">
        <v>46.33</v>
      </c>
      <c r="H25" s="6">
        <v>40210</v>
      </c>
      <c r="I25" s="10">
        <v>3.0976877973227124E-2</v>
      </c>
      <c r="J25" s="10">
        <v>4.9453602518984896E-2</v>
      </c>
      <c r="K25" s="10">
        <v>-3.4734133790737531E-2</v>
      </c>
      <c r="L25" s="10">
        <v>8.3665338645418474E-2</v>
      </c>
      <c r="M25" s="10">
        <v>7.8947368421052655E-2</v>
      </c>
      <c r="N25" s="10">
        <f t="shared" si="2"/>
        <v>4.746367982905101E-2</v>
      </c>
      <c r="O25" s="5"/>
    </row>
    <row r="26" spans="1:15">
      <c r="A26" s="6">
        <v>40238</v>
      </c>
      <c r="B26" s="7">
        <v>98.79</v>
      </c>
      <c r="C26" s="7">
        <v>65.13</v>
      </c>
      <c r="D26" s="7">
        <v>46.12</v>
      </c>
      <c r="E26" s="7">
        <v>11.64</v>
      </c>
      <c r="F26" s="7">
        <v>48.56</v>
      </c>
      <c r="H26" s="6">
        <v>40238</v>
      </c>
      <c r="I26" s="10">
        <v>6.0092284579890576E-2</v>
      </c>
      <c r="J26" s="10">
        <v>0.14948817507942103</v>
      </c>
      <c r="K26" s="10">
        <v>2.4433585073300623E-2</v>
      </c>
      <c r="L26" s="10">
        <v>6.9852941176470562E-2</v>
      </c>
      <c r="M26" s="10">
        <v>4.8132959205698267E-2</v>
      </c>
      <c r="N26" s="10">
        <f t="shared" si="2"/>
        <v>9.750242226805074E-2</v>
      </c>
      <c r="O26" s="5"/>
    </row>
    <row r="27" spans="1:15">
      <c r="A27" s="6">
        <v>40269</v>
      </c>
      <c r="B27" s="7">
        <v>100.35</v>
      </c>
      <c r="C27" s="7">
        <v>64.97</v>
      </c>
      <c r="D27" s="7">
        <v>47.43</v>
      </c>
      <c r="E27" s="7">
        <v>12.06</v>
      </c>
      <c r="F27" s="7">
        <v>47.48</v>
      </c>
      <c r="H27" s="6">
        <v>40269</v>
      </c>
      <c r="I27" s="10">
        <v>1.579107197084717E-2</v>
      </c>
      <c r="J27" s="10">
        <v>-2.4566252111162257E-3</v>
      </c>
      <c r="K27" s="10">
        <v>2.8404163052905496E-2</v>
      </c>
      <c r="L27" s="10">
        <v>3.6082474226804218E-2</v>
      </c>
      <c r="M27" s="10">
        <v>-2.2240527182866621E-2</v>
      </c>
      <c r="N27" s="10">
        <f t="shared" si="2"/>
        <v>1.0564922599985755E-2</v>
      </c>
      <c r="O27" s="5"/>
    </row>
    <row r="28" spans="1:15">
      <c r="A28" s="6">
        <v>40301</v>
      </c>
      <c r="B28" s="7">
        <v>92.33</v>
      </c>
      <c r="C28" s="7">
        <v>57.91</v>
      </c>
      <c r="D28" s="7">
        <v>46.45</v>
      </c>
      <c r="E28" s="7">
        <v>10.87</v>
      </c>
      <c r="F28" s="7">
        <v>42.03</v>
      </c>
      <c r="H28" s="6">
        <v>40301</v>
      </c>
      <c r="I28" s="10">
        <v>-7.9920279023418028E-2</v>
      </c>
      <c r="J28" s="10">
        <v>-0.10866553794058798</v>
      </c>
      <c r="K28" s="10">
        <v>-2.0662028252161013E-2</v>
      </c>
      <c r="L28" s="10">
        <v>-9.867330016583753E-2</v>
      </c>
      <c r="M28" s="10">
        <v>-0.11478517270429645</v>
      </c>
      <c r="N28" s="10">
        <f t="shared" si="2"/>
        <v>-9.2138603358064286E-2</v>
      </c>
    </row>
    <row r="29" spans="1:15">
      <c r="A29" s="6">
        <v>40330</v>
      </c>
      <c r="B29" s="7">
        <v>87.48</v>
      </c>
      <c r="C29" s="7">
        <v>56.61</v>
      </c>
      <c r="D29" s="7">
        <v>43.73</v>
      </c>
      <c r="E29" s="7">
        <v>9.34</v>
      </c>
      <c r="F29" s="7">
        <v>39.61</v>
      </c>
      <c r="H29" s="6">
        <v>40330</v>
      </c>
      <c r="I29" s="10">
        <v>-5.2528972165060028E-2</v>
      </c>
      <c r="J29" s="10">
        <v>-2.2448627180106984E-2</v>
      </c>
      <c r="K29" s="10">
        <v>-5.8557588805166927E-2</v>
      </c>
      <c r="L29" s="10">
        <v>-0.14075436982520695</v>
      </c>
      <c r="M29" s="10">
        <v>-5.7577920532952742E-2</v>
      </c>
      <c r="N29" s="10">
        <f t="shared" si="2"/>
        <v>-6.2767336013323266E-2</v>
      </c>
    </row>
    <row r="30" spans="1:15">
      <c r="A30" s="6">
        <v>40360</v>
      </c>
      <c r="B30" s="7">
        <v>93.6</v>
      </c>
      <c r="C30" s="7">
        <v>61.48</v>
      </c>
      <c r="D30" s="7">
        <v>43.51</v>
      </c>
      <c r="E30" s="7">
        <v>11.83</v>
      </c>
      <c r="F30" s="7">
        <v>42.13</v>
      </c>
      <c r="H30" s="6">
        <v>40360</v>
      </c>
      <c r="I30" s="10">
        <v>6.9958847736625307E-2</v>
      </c>
      <c r="J30" s="10">
        <v>8.602720367426242E-2</v>
      </c>
      <c r="K30" s="10">
        <v>-5.030871255431002E-3</v>
      </c>
      <c r="L30" s="10">
        <v>0.26659528907922914</v>
      </c>
      <c r="M30" s="10">
        <v>6.3620297904569689E-2</v>
      </c>
      <c r="N30" s="10">
        <f t="shared" si="2"/>
        <v>0.11537025776675454</v>
      </c>
    </row>
    <row r="31" spans="1:15">
      <c r="A31" s="6">
        <v>40392</v>
      </c>
      <c r="B31" s="7">
        <v>89.36</v>
      </c>
      <c r="C31" s="7">
        <v>55.49</v>
      </c>
      <c r="D31" s="7">
        <v>43.54</v>
      </c>
      <c r="E31" s="7">
        <v>10.46</v>
      </c>
      <c r="F31" s="7">
        <v>35.19</v>
      </c>
      <c r="H31" s="6">
        <v>40392</v>
      </c>
      <c r="I31" s="10">
        <v>-4.5299145299145249E-2</v>
      </c>
      <c r="J31" s="10">
        <v>-9.7430058555627808E-2</v>
      </c>
      <c r="K31" s="10">
        <v>6.8949666743289839E-4</v>
      </c>
      <c r="L31" s="10">
        <v>-0.11580726965342347</v>
      </c>
      <c r="M31" s="10">
        <v>-0.16472822216947558</v>
      </c>
      <c r="N31" s="10">
        <f t="shared" si="2"/>
        <v>-9.2996463280169611E-2</v>
      </c>
    </row>
    <row r="32" spans="1:15">
      <c r="A32" s="6">
        <v>40422</v>
      </c>
      <c r="B32" s="7">
        <v>97.33</v>
      </c>
      <c r="C32" s="7">
        <v>60.4</v>
      </c>
      <c r="D32" s="7">
        <v>44.27</v>
      </c>
      <c r="E32" s="7">
        <v>11.34</v>
      </c>
      <c r="F32" s="7">
        <v>38.58</v>
      </c>
      <c r="H32" s="6">
        <v>40422</v>
      </c>
      <c r="I32" s="10">
        <v>8.9189794091315999E-2</v>
      </c>
      <c r="J32" s="10">
        <v>8.8484411605694646E-2</v>
      </c>
      <c r="K32" s="10">
        <v>1.6766192007349634E-2</v>
      </c>
      <c r="L32" s="10">
        <v>8.413001912045881E-2</v>
      </c>
      <c r="M32" s="10">
        <v>9.6334185848252263E-2</v>
      </c>
      <c r="N32" s="10">
        <f t="shared" si="2"/>
        <v>7.6297778424166365E-2</v>
      </c>
    </row>
    <row r="33" spans="1:14">
      <c r="A33" s="6">
        <v>40452</v>
      </c>
      <c r="B33" s="7">
        <v>101.01</v>
      </c>
      <c r="C33" s="7">
        <v>64.12</v>
      </c>
      <c r="D33" s="7">
        <v>44.05</v>
      </c>
      <c r="E33" s="7">
        <v>13.09</v>
      </c>
      <c r="F33" s="7">
        <v>38.549999999999997</v>
      </c>
      <c r="H33" s="6">
        <v>40452</v>
      </c>
      <c r="I33" s="10">
        <v>3.7809514024452984E-2</v>
      </c>
      <c r="J33" s="10">
        <v>6.1589403973510093E-2</v>
      </c>
      <c r="K33" s="10">
        <v>-4.9695053083353979E-3</v>
      </c>
      <c r="L33" s="10">
        <v>0.15432098765432101</v>
      </c>
      <c r="M33" s="10">
        <v>-7.7760497667189732E-4</v>
      </c>
      <c r="N33" s="10">
        <f t="shared" si="2"/>
        <v>6.8042158173049261E-2</v>
      </c>
    </row>
    <row r="34" spans="1:14">
      <c r="A34" s="6">
        <v>40483</v>
      </c>
      <c r="B34" s="7">
        <v>101.01</v>
      </c>
      <c r="C34" s="7">
        <v>58.24</v>
      </c>
      <c r="D34" s="7">
        <v>43.5</v>
      </c>
      <c r="E34" s="7">
        <v>14.77</v>
      </c>
      <c r="F34" s="7">
        <v>38.450000000000003</v>
      </c>
      <c r="H34" s="6">
        <v>40483</v>
      </c>
      <c r="I34" s="10">
        <v>0</v>
      </c>
      <c r="J34" s="10">
        <v>-9.1703056768558944E-2</v>
      </c>
      <c r="K34" s="10">
        <v>-1.2485811577752526E-2</v>
      </c>
      <c r="L34" s="10">
        <v>0.12834224598930488</v>
      </c>
      <c r="M34" s="10">
        <v>-2.5940337224382715E-3</v>
      </c>
      <c r="N34" s="10">
        <f t="shared" si="2"/>
        <v>-1.2219878560476842E-2</v>
      </c>
    </row>
    <row r="35" spans="1:14">
      <c r="A35" s="6">
        <v>40513</v>
      </c>
      <c r="B35" s="7">
        <v>107.75</v>
      </c>
      <c r="C35" s="7">
        <v>59.6</v>
      </c>
      <c r="D35" s="7">
        <v>45.14</v>
      </c>
      <c r="E35" s="7">
        <v>15.55</v>
      </c>
      <c r="F35" s="7">
        <v>38.68</v>
      </c>
      <c r="H35" s="6">
        <v>40513</v>
      </c>
      <c r="I35" s="10">
        <v>6.6726066726066735E-2</v>
      </c>
      <c r="J35" s="10">
        <v>2.3351648351648269E-2</v>
      </c>
      <c r="K35" s="10">
        <v>3.7701149425287461E-2</v>
      </c>
      <c r="L35" s="10">
        <v>5.2809749492213953E-2</v>
      </c>
      <c r="M35" s="10">
        <v>5.9817945383613402E-3</v>
      </c>
      <c r="N35" s="10">
        <f t="shared" si="2"/>
        <v>3.153827242516441E-2</v>
      </c>
    </row>
    <row r="36" spans="1:14">
      <c r="A36" s="6">
        <v>40546</v>
      </c>
      <c r="B36" s="7">
        <v>110.29</v>
      </c>
      <c r="C36" s="7">
        <v>63.45</v>
      </c>
      <c r="D36" s="7">
        <v>44.45</v>
      </c>
      <c r="E36" s="7">
        <v>14.78</v>
      </c>
      <c r="F36" s="7">
        <v>41.98</v>
      </c>
      <c r="H36" s="6">
        <v>40546</v>
      </c>
      <c r="I36" s="10">
        <v>2.3573085846867903E-2</v>
      </c>
      <c r="J36" s="10">
        <v>6.4597315436241587E-2</v>
      </c>
      <c r="K36" s="10">
        <v>-1.5285777580859472E-2</v>
      </c>
      <c r="L36" s="10">
        <v>-4.951768488745989E-2</v>
      </c>
      <c r="M36" s="10">
        <v>8.5315408479834431E-2</v>
      </c>
      <c r="N36" s="10">
        <f t="shared" si="2"/>
        <v>2.3972006610339068E-2</v>
      </c>
    </row>
    <row r="37" spans="1:14">
      <c r="A37" s="6">
        <v>40575</v>
      </c>
      <c r="B37" s="7">
        <v>114.06</v>
      </c>
      <c r="C37" s="7">
        <v>66.14</v>
      </c>
      <c r="D37" s="7">
        <v>47.69</v>
      </c>
      <c r="E37" s="7">
        <v>13.94</v>
      </c>
      <c r="F37" s="7">
        <v>40.090000000000003</v>
      </c>
      <c r="H37" s="6">
        <v>40575</v>
      </c>
      <c r="I37" s="10">
        <v>3.4182609484087356E-2</v>
      </c>
      <c r="J37" s="10">
        <v>4.239558707643809E-2</v>
      </c>
      <c r="K37" s="10">
        <v>7.2890888638920126E-2</v>
      </c>
      <c r="L37" s="10">
        <v>-5.6833558863328859E-2</v>
      </c>
      <c r="M37" s="10">
        <v>-4.5021438780371459E-2</v>
      </c>
      <c r="N37" s="10">
        <f t="shared" si="2"/>
        <v>1.2567455272997689E-2</v>
      </c>
    </row>
    <row r="38" spans="1:14">
      <c r="A38" s="6">
        <v>40603</v>
      </c>
      <c r="B38" s="7">
        <v>114.09</v>
      </c>
      <c r="C38" s="7">
        <v>67.91</v>
      </c>
      <c r="D38" s="7">
        <v>48.07</v>
      </c>
      <c r="E38" s="7">
        <v>13.81</v>
      </c>
      <c r="F38" s="7">
        <v>37.71</v>
      </c>
      <c r="H38" s="6">
        <v>40603</v>
      </c>
      <c r="I38" s="10">
        <v>2.6301946344031712E-4</v>
      </c>
      <c r="J38" s="10">
        <v>2.6761415179921366E-2</v>
      </c>
      <c r="K38" s="10">
        <v>7.9681274900398336E-3</v>
      </c>
      <c r="L38" s="10">
        <v>-9.3256814921089948E-3</v>
      </c>
      <c r="M38" s="10">
        <v>-5.9366425542529355E-2</v>
      </c>
      <c r="N38" s="10">
        <f t="shared" si="2"/>
        <v>5.2609917155152317E-3</v>
      </c>
    </row>
    <row r="39" spans="1:14">
      <c r="A39" s="6">
        <v>40634</v>
      </c>
      <c r="B39" s="7">
        <v>117.46</v>
      </c>
      <c r="C39" s="7">
        <v>73.28</v>
      </c>
      <c r="D39" s="7">
        <v>51</v>
      </c>
      <c r="E39" s="7">
        <v>14.33</v>
      </c>
      <c r="F39" s="7">
        <v>37.159999999999997</v>
      </c>
      <c r="H39" s="6">
        <v>40634</v>
      </c>
      <c r="I39" s="10">
        <v>2.9538083968796425E-2</v>
      </c>
      <c r="J39" s="10">
        <v>7.9075246649978004E-2</v>
      </c>
      <c r="K39" s="10">
        <v>6.0952777199916763E-2</v>
      </c>
      <c r="L39" s="10">
        <v>3.7653874004344612E-2</v>
      </c>
      <c r="M39" s="10">
        <v>-1.4584990718642388E-2</v>
      </c>
      <c r="N39" s="10">
        <f t="shared" si="2"/>
        <v>5.5513602376110922E-2</v>
      </c>
    </row>
    <row r="40" spans="1:14">
      <c r="A40" s="6">
        <v>40665</v>
      </c>
      <c r="B40" s="7">
        <v>116.11</v>
      </c>
      <c r="C40" s="7">
        <v>72.05</v>
      </c>
      <c r="D40" s="7">
        <v>51.11</v>
      </c>
      <c r="E40" s="7">
        <v>13.82</v>
      </c>
      <c r="F40" s="7">
        <v>34.409999999999997</v>
      </c>
      <c r="H40" s="6">
        <v>40665</v>
      </c>
      <c r="I40" s="10">
        <v>-1.1493274306146772E-2</v>
      </c>
      <c r="J40" s="10">
        <v>-1.6784934497816595E-2</v>
      </c>
      <c r="K40" s="10">
        <v>2.156862745098076E-3</v>
      </c>
      <c r="L40" s="10">
        <v>-3.558967201674812E-2</v>
      </c>
      <c r="M40" s="10">
        <v>-7.4004305705059226E-2</v>
      </c>
      <c r="N40" s="10">
        <f t="shared" si="2"/>
        <v>-2.4522615439046217E-2</v>
      </c>
    </row>
    <row r="41" spans="1:14">
      <c r="A41" s="6">
        <v>40695</v>
      </c>
      <c r="B41" s="7">
        <v>114.17</v>
      </c>
      <c r="C41" s="7">
        <v>68.260000000000005</v>
      </c>
      <c r="D41" s="7">
        <v>49.61</v>
      </c>
      <c r="E41" s="7">
        <v>12.77</v>
      </c>
      <c r="F41" s="7">
        <v>33.619999999999997</v>
      </c>
      <c r="H41" s="6">
        <v>40695</v>
      </c>
      <c r="I41" s="10">
        <v>-1.6708293859271306E-2</v>
      </c>
      <c r="J41" s="10">
        <v>-5.26023594725884E-2</v>
      </c>
      <c r="K41" s="10">
        <v>-2.9348464097045612E-2</v>
      </c>
      <c r="L41" s="10">
        <v>-7.5976845151953687E-2</v>
      </c>
      <c r="M41" s="10">
        <v>-2.2958442313281036E-2</v>
      </c>
      <c r="N41" s="10">
        <f t="shared" si="2"/>
        <v>-5.1694842659416006E-2</v>
      </c>
    </row>
    <row r="42" spans="1:14">
      <c r="A42" s="6">
        <v>40725</v>
      </c>
      <c r="B42" s="7">
        <v>111.83</v>
      </c>
      <c r="C42" s="7">
        <v>65.069999999999993</v>
      </c>
      <c r="D42" s="7">
        <v>50.03</v>
      </c>
      <c r="E42" s="7">
        <v>11.31</v>
      </c>
      <c r="F42" s="7">
        <v>32.49</v>
      </c>
      <c r="H42" s="6">
        <v>40725</v>
      </c>
      <c r="I42" s="10">
        <v>-2.0495751948848229E-2</v>
      </c>
      <c r="J42" s="10">
        <v>-4.6733079402285549E-2</v>
      </c>
      <c r="K42" s="10">
        <v>8.4660350735739076E-3</v>
      </c>
      <c r="L42" s="10">
        <v>-0.11433046202036012</v>
      </c>
      <c r="M42" s="10">
        <v>-3.361094586555613E-2</v>
      </c>
      <c r="N42" s="10">
        <f t="shared" si="2"/>
        <v>-5.3723603660174493E-2</v>
      </c>
    </row>
    <row r="43" spans="1:14">
      <c r="A43" s="6">
        <v>40756</v>
      </c>
      <c r="B43" s="7">
        <v>105.74</v>
      </c>
      <c r="C43" s="7">
        <v>62.15</v>
      </c>
      <c r="D43" s="7">
        <v>49.11</v>
      </c>
      <c r="E43" s="7">
        <v>10.3</v>
      </c>
      <c r="F43" s="7">
        <v>24.04</v>
      </c>
      <c r="H43" s="6">
        <v>40756</v>
      </c>
      <c r="I43" s="10">
        <v>-5.4457658946615473E-2</v>
      </c>
      <c r="J43" s="10">
        <v>-4.4874750268941055E-2</v>
      </c>
      <c r="K43" s="10">
        <v>-1.838896662002798E-2</v>
      </c>
      <c r="L43" s="10">
        <v>-8.9301503094606494E-2</v>
      </c>
      <c r="M43" s="10">
        <v>-0.26008002462296098</v>
      </c>
      <c r="N43" s="10">
        <f t="shared" si="2"/>
        <v>-7.4578242368606329E-2</v>
      </c>
    </row>
    <row r="44" spans="1:14">
      <c r="A44" s="6">
        <v>40787</v>
      </c>
      <c r="B44" s="7">
        <v>98.28</v>
      </c>
      <c r="C44" s="7">
        <v>56.25</v>
      </c>
      <c r="D44" s="7">
        <v>48.09</v>
      </c>
      <c r="E44" s="7">
        <v>8.9600000000000009</v>
      </c>
      <c r="F44" s="7">
        <v>20.85</v>
      </c>
      <c r="H44" s="6">
        <v>40787</v>
      </c>
      <c r="I44" s="10">
        <v>-7.0550406657839959E-2</v>
      </c>
      <c r="J44" s="10">
        <v>-9.4931617055510786E-2</v>
      </c>
      <c r="K44" s="10">
        <v>-2.0769700671960822E-2</v>
      </c>
      <c r="L44" s="10">
        <v>-0.13009708737864079</v>
      </c>
      <c r="M44" s="10">
        <v>-0.13269550748752068</v>
      </c>
      <c r="N44" s="10">
        <f t="shared" si="2"/>
        <v>-9.57176464625146E-2</v>
      </c>
    </row>
    <row r="45" spans="1:14">
      <c r="A45" s="6">
        <v>40819</v>
      </c>
      <c r="B45" s="7">
        <v>109</v>
      </c>
      <c r="C45" s="7">
        <v>61.16</v>
      </c>
      <c r="D45" s="7">
        <v>49.01</v>
      </c>
      <c r="E45" s="7">
        <v>10.82</v>
      </c>
      <c r="F45" s="7">
        <v>24.71</v>
      </c>
      <c r="H45" s="6">
        <v>40819</v>
      </c>
      <c r="I45" s="10">
        <v>0.10907610907610898</v>
      </c>
      <c r="J45" s="10">
        <v>8.7288888888888749E-2</v>
      </c>
      <c r="K45" s="10">
        <v>1.9130796423372676E-2</v>
      </c>
      <c r="L45" s="10">
        <v>0.20758928571428559</v>
      </c>
      <c r="M45" s="10">
        <v>0.18513189448441247</v>
      </c>
      <c r="N45" s="10">
        <f t="shared" si="2"/>
        <v>0.11743012901012231</v>
      </c>
    </row>
    <row r="46" spans="1:14">
      <c r="A46" s="6">
        <v>40848</v>
      </c>
      <c r="B46" s="7">
        <v>108.75</v>
      </c>
      <c r="C46" s="7">
        <v>64.260000000000005</v>
      </c>
      <c r="D46" s="7">
        <v>44.84</v>
      </c>
      <c r="E46" s="7">
        <v>9.82</v>
      </c>
      <c r="F46" s="7">
        <v>25.95</v>
      </c>
      <c r="H46" s="6">
        <v>40848</v>
      </c>
      <c r="I46" s="10">
        <v>-2.2935779816514179E-3</v>
      </c>
      <c r="J46" s="10">
        <v>5.0686723348593921E-2</v>
      </c>
      <c r="K46" s="10">
        <v>-8.5084676596612785E-2</v>
      </c>
      <c r="L46" s="10">
        <v>-9.2421441774491631E-2</v>
      </c>
      <c r="M46" s="10">
        <v>5.0182112505058551E-2</v>
      </c>
      <c r="N46" s="10">
        <f t="shared" si="2"/>
        <v>-8.9364346534266982E-3</v>
      </c>
    </row>
    <row r="47" spans="1:14">
      <c r="A47" s="6">
        <v>40878</v>
      </c>
      <c r="B47" s="7">
        <v>109.86</v>
      </c>
      <c r="C47" s="7">
        <v>68.62</v>
      </c>
      <c r="D47" s="7">
        <v>46.13</v>
      </c>
      <c r="E47" s="7">
        <v>9.9700000000000006</v>
      </c>
      <c r="F47" s="7">
        <v>24.02</v>
      </c>
      <c r="H47" s="6">
        <v>40878</v>
      </c>
      <c r="I47" s="10">
        <v>1.0206896551724132E-2</v>
      </c>
      <c r="J47" s="10">
        <v>6.7849361967009081E-2</v>
      </c>
      <c r="K47" s="10">
        <v>2.8768956289027647E-2</v>
      </c>
      <c r="L47" s="10">
        <v>1.5274949083503131E-2</v>
      </c>
      <c r="M47" s="10">
        <v>-7.4373795761078942E-2</v>
      </c>
      <c r="N47" s="10">
        <f t="shared" si="2"/>
        <v>3.2830182203234956E-2</v>
      </c>
    </row>
    <row r="48" spans="1:14">
      <c r="A48" s="6">
        <v>40911</v>
      </c>
      <c r="B48" s="7">
        <v>114.76</v>
      </c>
      <c r="C48" s="7">
        <v>69.400000000000006</v>
      </c>
      <c r="D48" s="7">
        <v>45.17</v>
      </c>
      <c r="E48" s="7">
        <v>11.55</v>
      </c>
      <c r="F48" s="7">
        <v>26.09</v>
      </c>
      <c r="H48" s="6">
        <v>40911</v>
      </c>
      <c r="I48" s="10">
        <v>4.4602221008556375E-2</v>
      </c>
      <c r="J48" s="10">
        <v>1.1366948411541733E-2</v>
      </c>
      <c r="K48" s="10">
        <v>-2.0810752221981366E-2</v>
      </c>
      <c r="L48" s="10">
        <v>0.1584754262788366</v>
      </c>
      <c r="M48" s="10">
        <v>8.6178184845961736E-2</v>
      </c>
      <c r="N48" s="10">
        <f t="shared" si="2"/>
        <v>5.1997932136121958E-2</v>
      </c>
    </row>
    <row r="49" spans="1:14">
      <c r="A49" s="6">
        <v>40940</v>
      </c>
      <c r="B49" s="7">
        <v>119.71</v>
      </c>
      <c r="C49" s="7">
        <v>70.53</v>
      </c>
      <c r="D49" s="7">
        <v>48.14</v>
      </c>
      <c r="E49" s="7">
        <v>11.51</v>
      </c>
      <c r="F49" s="7">
        <v>23.6</v>
      </c>
      <c r="H49" s="6">
        <v>40940</v>
      </c>
      <c r="I49" s="10">
        <v>4.3133495991634518E-2</v>
      </c>
      <c r="J49" s="10">
        <v>1.6282420749279547E-2</v>
      </c>
      <c r="K49" s="10">
        <v>6.5751605047597916E-2</v>
      </c>
      <c r="L49" s="10">
        <v>-3.4632034632035014E-3</v>
      </c>
      <c r="M49" s="10">
        <v>-9.5438865465695577E-2</v>
      </c>
      <c r="N49" s="10">
        <f t="shared" si="2"/>
        <v>7.6397698239319741E-3</v>
      </c>
    </row>
    <row r="50" spans="1:14">
      <c r="A50" s="6">
        <v>40969</v>
      </c>
      <c r="B50" s="7">
        <v>123.64</v>
      </c>
      <c r="C50" s="7">
        <v>69.989999999999995</v>
      </c>
      <c r="D50" s="7">
        <v>49.32</v>
      </c>
      <c r="E50" s="7">
        <v>11.61</v>
      </c>
      <c r="F50" s="7">
        <v>22.33</v>
      </c>
      <c r="H50" s="6">
        <v>40969</v>
      </c>
      <c r="I50" s="10">
        <v>3.2829337565783989E-2</v>
      </c>
      <c r="J50" s="10">
        <v>-7.6563164610804479E-3</v>
      </c>
      <c r="K50" s="10">
        <v>2.451184046530952E-2</v>
      </c>
      <c r="L50" s="10">
        <v>8.6880973066898459E-3</v>
      </c>
      <c r="M50" s="10">
        <v>-5.3813559322034021E-2</v>
      </c>
      <c r="N50" s="10">
        <f t="shared" si="2"/>
        <v>-2.9356404515834093E-3</v>
      </c>
    </row>
    <row r="51" spans="1:14">
      <c r="A51" s="6">
        <v>41001</v>
      </c>
      <c r="B51" s="7">
        <v>122.85</v>
      </c>
      <c r="C51" s="7">
        <v>72.27</v>
      </c>
      <c r="D51" s="7">
        <v>46.5</v>
      </c>
      <c r="E51" s="7">
        <v>10.54</v>
      </c>
      <c r="F51" s="7">
        <v>23.21</v>
      </c>
      <c r="H51" s="6">
        <v>41001</v>
      </c>
      <c r="I51" s="10">
        <v>-6.3895179553542514E-3</v>
      </c>
      <c r="J51" s="10">
        <v>3.2576082297470998E-2</v>
      </c>
      <c r="K51" s="10">
        <v>-5.7177615571776141E-2</v>
      </c>
      <c r="L51" s="10">
        <v>-9.2161929371231688E-2</v>
      </c>
      <c r="M51" s="10">
        <v>3.9408866995074066E-2</v>
      </c>
      <c r="N51" s="10">
        <f t="shared" si="2"/>
        <v>-1.3893738321283888E-2</v>
      </c>
    </row>
    <row r="52" spans="1:14">
      <c r="A52" s="6">
        <v>41030</v>
      </c>
      <c r="B52" s="7">
        <v>115.45</v>
      </c>
      <c r="C52" s="7">
        <v>65.89</v>
      </c>
      <c r="D52" s="7">
        <v>45.24</v>
      </c>
      <c r="E52" s="7">
        <v>9.86</v>
      </c>
      <c r="F52" s="7">
        <v>21.26</v>
      </c>
      <c r="H52" s="6">
        <v>41030</v>
      </c>
      <c r="I52" s="10">
        <v>-6.0236060236060207E-2</v>
      </c>
      <c r="J52" s="10">
        <v>-8.8280060882800604E-2</v>
      </c>
      <c r="K52" s="10">
        <v>-2.709677419354839E-2</v>
      </c>
      <c r="L52" s="10">
        <v>-6.4516129032258007E-2</v>
      </c>
      <c r="M52" s="10">
        <v>-8.4015510555794926E-2</v>
      </c>
      <c r="N52" s="10">
        <f t="shared" si="2"/>
        <v>-7.1539149017318365E-2</v>
      </c>
    </row>
    <row r="53" spans="1:14">
      <c r="A53" s="6">
        <v>41061</v>
      </c>
      <c r="B53" s="7">
        <v>120.2</v>
      </c>
      <c r="C53" s="7">
        <v>70.33</v>
      </c>
      <c r="D53" s="7">
        <v>45.75</v>
      </c>
      <c r="E53" s="7">
        <v>8.9600000000000009</v>
      </c>
      <c r="F53" s="7">
        <v>18.96</v>
      </c>
      <c r="H53" s="6">
        <v>41061</v>
      </c>
      <c r="I53" s="10">
        <v>4.1143352100476482E-2</v>
      </c>
      <c r="J53" s="10">
        <v>6.7385035665503024E-2</v>
      </c>
      <c r="K53" s="10">
        <v>1.1273209549071517E-2</v>
      </c>
      <c r="L53" s="10">
        <v>-9.1277890466531342E-2</v>
      </c>
      <c r="M53" s="10">
        <v>-0.10818438381937912</v>
      </c>
      <c r="N53" s="10">
        <f t="shared" si="2"/>
        <v>-1.4398307858353374E-3</v>
      </c>
    </row>
    <row r="54" spans="1:14">
      <c r="A54" s="6">
        <v>41092</v>
      </c>
      <c r="B54" s="7">
        <v>121.85</v>
      </c>
      <c r="C54" s="7">
        <v>69.959999999999994</v>
      </c>
      <c r="D54" s="7">
        <v>44.24</v>
      </c>
      <c r="E54" s="7">
        <v>8.6300000000000008</v>
      </c>
      <c r="F54" s="7">
        <v>17.2</v>
      </c>
      <c r="H54" s="6">
        <v>41092</v>
      </c>
      <c r="I54" s="10">
        <v>1.3727121464226277E-2</v>
      </c>
      <c r="J54" s="10">
        <v>-5.2609128394711657E-3</v>
      </c>
      <c r="K54" s="10">
        <v>-3.3005464480874269E-2</v>
      </c>
      <c r="L54" s="10">
        <v>-3.6830357142857095E-2</v>
      </c>
      <c r="M54" s="10">
        <v>-9.282700421940937E-2</v>
      </c>
      <c r="N54" s="10">
        <f t="shared" si="2"/>
        <v>-2.7224880520179646E-2</v>
      </c>
    </row>
    <row r="55" spans="1:14">
      <c r="A55" s="6">
        <v>41122</v>
      </c>
      <c r="B55" s="7">
        <v>124.58</v>
      </c>
      <c r="C55" s="7">
        <v>67.989999999999995</v>
      </c>
      <c r="D55" s="7">
        <v>47.38</v>
      </c>
      <c r="E55" s="7">
        <v>8.77</v>
      </c>
      <c r="F55" s="7">
        <v>15.91</v>
      </c>
      <c r="H55" s="6">
        <v>41122</v>
      </c>
      <c r="I55" s="10">
        <v>2.2404595814526029E-2</v>
      </c>
      <c r="J55" s="10">
        <v>-2.8158947970268744E-2</v>
      </c>
      <c r="K55" s="10">
        <v>7.0976491862567714E-2</v>
      </c>
      <c r="L55" s="10">
        <v>1.6222479721900163E-2</v>
      </c>
      <c r="M55" s="10">
        <v>-7.4999999999999956E-2</v>
      </c>
      <c r="N55" s="10">
        <f t="shared" si="2"/>
        <v>-5.1512627737484691E-3</v>
      </c>
    </row>
    <row r="56" spans="1:14">
      <c r="A56" s="6">
        <v>41156</v>
      </c>
      <c r="B56" s="7">
        <v>127.79</v>
      </c>
      <c r="C56" s="7">
        <v>66.28</v>
      </c>
      <c r="D56" s="7">
        <v>48.33</v>
      </c>
      <c r="E56" s="7">
        <v>9.26</v>
      </c>
      <c r="F56" s="7">
        <v>16.21</v>
      </c>
      <c r="H56" s="6">
        <v>41156</v>
      </c>
      <c r="I56" s="10">
        <v>2.5766575694333049E-2</v>
      </c>
      <c r="J56" s="10">
        <v>-2.5150757464332929E-2</v>
      </c>
      <c r="K56" s="10">
        <v>2.0050654284508029E-2</v>
      </c>
      <c r="L56" s="10">
        <v>5.587229190421894E-2</v>
      </c>
      <c r="M56" s="10">
        <v>1.8856065367693242E-2</v>
      </c>
      <c r="N56" s="10">
        <f t="shared" si="2"/>
        <v>7.9469013627190728E-3</v>
      </c>
    </row>
    <row r="57" spans="1:14">
      <c r="A57" s="6">
        <v>41183</v>
      </c>
      <c r="B57" s="7">
        <v>125.41</v>
      </c>
      <c r="C57" s="7">
        <v>67.08</v>
      </c>
      <c r="D57" s="7">
        <v>48.94</v>
      </c>
      <c r="E57" s="7">
        <v>10.53</v>
      </c>
      <c r="F57" s="7">
        <v>13.16</v>
      </c>
      <c r="H57" s="6">
        <v>41183</v>
      </c>
      <c r="I57" s="10">
        <v>-1.8624305501212968E-2</v>
      </c>
      <c r="J57" s="10">
        <v>1.2070006035002967E-2</v>
      </c>
      <c r="K57" s="10">
        <v>1.2621560107593632E-2</v>
      </c>
      <c r="L57" s="10">
        <v>0.13714902807775364</v>
      </c>
      <c r="M57" s="10">
        <v>-0.18815545959284397</v>
      </c>
      <c r="N57" s="10">
        <f t="shared" si="2"/>
        <v>2.3556295894393911E-2</v>
      </c>
    </row>
    <row r="58" spans="1:14">
      <c r="A58" s="6">
        <v>41214</v>
      </c>
      <c r="B58" s="7">
        <v>126.11</v>
      </c>
      <c r="C58" s="7">
        <v>71.17</v>
      </c>
      <c r="D58" s="7">
        <v>52.29</v>
      </c>
      <c r="E58" s="7">
        <v>10.8</v>
      </c>
      <c r="F58" s="7">
        <v>12.34</v>
      </c>
      <c r="H58" s="6">
        <v>41214</v>
      </c>
      <c r="I58" s="10">
        <v>5.5816920500757483E-3</v>
      </c>
      <c r="J58" s="10">
        <v>6.0971973762671494E-2</v>
      </c>
      <c r="K58" s="10">
        <v>6.8451164691458954E-2</v>
      </c>
      <c r="L58" s="10">
        <v>2.5641025641025772E-2</v>
      </c>
      <c r="M58" s="10">
        <v>-6.2310030395136828E-2</v>
      </c>
      <c r="N58" s="10">
        <f t="shared" si="2"/>
        <v>4.0121612976845702E-2</v>
      </c>
    </row>
    <row r="59" spans="1:14">
      <c r="A59" s="6">
        <v>41246</v>
      </c>
      <c r="B59" s="7">
        <v>127.24</v>
      </c>
      <c r="C59" s="7">
        <v>72.2</v>
      </c>
      <c r="D59" s="7">
        <v>52.66</v>
      </c>
      <c r="E59" s="7">
        <v>12.22</v>
      </c>
      <c r="F59" s="7">
        <v>13.67</v>
      </c>
      <c r="H59" s="6">
        <v>41246</v>
      </c>
      <c r="I59" s="10">
        <v>8.9604313694393589E-3</v>
      </c>
      <c r="J59" s="10">
        <v>1.4472390051988304E-2</v>
      </c>
      <c r="K59" s="10">
        <v>7.0759227385732704E-3</v>
      </c>
      <c r="L59" s="10">
        <v>0.13148148148148153</v>
      </c>
      <c r="M59" s="10">
        <v>0.10777957860615883</v>
      </c>
      <c r="N59" s="10">
        <f t="shared" si="2"/>
        <v>5.3351914794850741E-2</v>
      </c>
    </row>
    <row r="60" spans="1:14">
      <c r="A60" s="6">
        <v>41276</v>
      </c>
      <c r="B60" s="7">
        <v>133.83000000000001</v>
      </c>
      <c r="C60" s="7">
        <v>70.78</v>
      </c>
      <c r="D60" s="7">
        <v>55.16</v>
      </c>
      <c r="E60" s="7">
        <v>12.31</v>
      </c>
      <c r="F60" s="7">
        <v>15.83</v>
      </c>
      <c r="H60" s="6">
        <v>41276</v>
      </c>
      <c r="I60" s="10">
        <v>5.1791889342974073E-2</v>
      </c>
      <c r="J60" s="10">
        <v>-1.9667590027700799E-2</v>
      </c>
      <c r="K60" s="10">
        <v>4.7474363843524436E-2</v>
      </c>
      <c r="L60" s="10">
        <v>7.3649754500817455E-3</v>
      </c>
      <c r="M60" s="10">
        <v>0.15801024140453546</v>
      </c>
      <c r="N60" s="10">
        <f t="shared" si="2"/>
        <v>1.7103855337000699E-2</v>
      </c>
    </row>
    <row r="61" spans="1:14">
      <c r="A61" s="6">
        <v>41306</v>
      </c>
      <c r="B61" s="7">
        <v>135.62</v>
      </c>
      <c r="C61" s="7">
        <v>74.150000000000006</v>
      </c>
      <c r="D61" s="7">
        <v>57.47</v>
      </c>
      <c r="E61" s="7">
        <v>11.99</v>
      </c>
      <c r="F61" s="7">
        <v>19.32</v>
      </c>
      <c r="H61" s="6">
        <v>41306</v>
      </c>
      <c r="I61" s="10">
        <v>1.3375177463946786E-2</v>
      </c>
      <c r="J61" s="10">
        <v>4.7612319864368535E-2</v>
      </c>
      <c r="K61" s="10">
        <v>4.1878172588832641E-2</v>
      </c>
      <c r="L61" s="10">
        <v>-2.5995125913891193E-2</v>
      </c>
      <c r="M61" s="10">
        <v>0.22046746683512319</v>
      </c>
      <c r="N61" s="10">
        <f t="shared" si="2"/>
        <v>4.5730371675363257E-2</v>
      </c>
    </row>
    <row r="62" spans="1:14">
      <c r="A62" s="6">
        <v>41334</v>
      </c>
      <c r="B62" s="7">
        <v>140.69</v>
      </c>
      <c r="C62" s="7">
        <v>82.78</v>
      </c>
      <c r="D62" s="7">
        <v>61.2</v>
      </c>
      <c r="E62" s="7">
        <v>12.5</v>
      </c>
      <c r="F62" s="7">
        <v>23.01</v>
      </c>
      <c r="H62" s="6">
        <v>41334</v>
      </c>
      <c r="I62" s="10">
        <v>3.7383866686329315E-2</v>
      </c>
      <c r="J62" s="10">
        <v>0.11638570465273079</v>
      </c>
      <c r="K62" s="10">
        <v>6.4903427875413255E-2</v>
      </c>
      <c r="L62" s="10">
        <v>4.2535446205171024E-2</v>
      </c>
      <c r="M62" s="10">
        <v>0.19099378881987583</v>
      </c>
      <c r="N62" s="10">
        <f t="shared" si="2"/>
        <v>9.6552148032264598E-2</v>
      </c>
    </row>
    <row r="63" spans="1:14">
      <c r="A63" s="6">
        <v>41365</v>
      </c>
      <c r="B63" s="7">
        <v>143.37</v>
      </c>
      <c r="C63" s="7">
        <v>88.14</v>
      </c>
      <c r="D63" s="7">
        <v>61.78</v>
      </c>
      <c r="E63" s="7">
        <v>13.03</v>
      </c>
      <c r="F63" s="7">
        <v>19.88</v>
      </c>
      <c r="H63" s="6">
        <v>41365</v>
      </c>
      <c r="I63" s="10">
        <v>1.904897291918406E-2</v>
      </c>
      <c r="J63" s="10">
        <v>6.4749939598936823E-2</v>
      </c>
      <c r="K63" s="10">
        <v>9.4771241830065023E-3</v>
      </c>
      <c r="L63" s="10">
        <v>4.2399999999999993E-2</v>
      </c>
      <c r="M63" s="10">
        <v>-0.13602781399391584</v>
      </c>
      <c r="N63" s="10">
        <f t="shared" si="2"/>
        <v>2.8734207055518435E-2</v>
      </c>
    </row>
    <row r="64" spans="1:14">
      <c r="A64" s="6">
        <v>41395</v>
      </c>
      <c r="B64" s="7">
        <v>146.71</v>
      </c>
      <c r="C64" s="7">
        <v>95.97</v>
      </c>
      <c r="D64" s="7">
        <v>59.35</v>
      </c>
      <c r="E64" s="7">
        <v>15.01</v>
      </c>
      <c r="F64" s="7">
        <v>23.57</v>
      </c>
      <c r="H64" s="6">
        <v>41395</v>
      </c>
      <c r="I64" s="10">
        <v>2.3296366045895356E-2</v>
      </c>
      <c r="J64" s="10">
        <v>8.8835942818243696E-2</v>
      </c>
      <c r="K64" s="10">
        <v>-3.9333117513758453E-2</v>
      </c>
      <c r="L64" s="10">
        <v>0.15195702225633156</v>
      </c>
      <c r="M64" s="10">
        <v>0.18561368209255535</v>
      </c>
      <c r="N64" s="10">
        <f t="shared" si="2"/>
        <v>9.4109117675377968E-2</v>
      </c>
    </row>
    <row r="65" spans="1:14">
      <c r="A65" s="6">
        <v>41428</v>
      </c>
      <c r="B65" s="7">
        <v>144.72999999999999</v>
      </c>
      <c r="C65" s="7">
        <v>99.29</v>
      </c>
      <c r="D65" s="7">
        <v>61.43</v>
      </c>
      <c r="E65" s="7">
        <v>14.81</v>
      </c>
      <c r="F65" s="7">
        <v>24.08</v>
      </c>
      <c r="H65" s="6">
        <v>41428</v>
      </c>
      <c r="I65" s="10">
        <v>-1.3496012541749147E-2</v>
      </c>
      <c r="J65" s="10">
        <v>3.4594144003334382E-2</v>
      </c>
      <c r="K65" s="10">
        <v>3.5046335299073306E-2</v>
      </c>
      <c r="L65" s="10">
        <v>-1.332445036642238E-2</v>
      </c>
      <c r="M65" s="10">
        <v>2.163767501060665E-2</v>
      </c>
      <c r="N65" s="10">
        <f t="shared" si="2"/>
        <v>2.0895018729155425E-2</v>
      </c>
    </row>
    <row r="66" spans="1:14">
      <c r="A66" s="6">
        <v>41456</v>
      </c>
      <c r="B66" s="7">
        <v>152.07</v>
      </c>
      <c r="C66" s="7">
        <v>101.87</v>
      </c>
      <c r="D66" s="7">
        <v>63.36</v>
      </c>
      <c r="E66" s="7">
        <v>16.260000000000002</v>
      </c>
      <c r="F66" s="7">
        <v>24.93</v>
      </c>
      <c r="H66" s="6">
        <v>41456</v>
      </c>
      <c r="I66" s="10">
        <v>5.0715124714986626E-2</v>
      </c>
      <c r="J66" s="10">
        <v>2.5984489878134731E-2</v>
      </c>
      <c r="K66" s="10">
        <v>3.1417874002930057E-2</v>
      </c>
      <c r="L66" s="10">
        <v>9.7906819716407911E-2</v>
      </c>
      <c r="M66" s="10">
        <v>3.5299003322259104E-2</v>
      </c>
      <c r="N66" s="10">
        <f t="shared" si="2"/>
        <v>4.6495341502525864E-2</v>
      </c>
    </row>
    <row r="67" spans="1:14">
      <c r="A67" s="6">
        <v>41487</v>
      </c>
      <c r="B67" s="7">
        <v>147.63999999999999</v>
      </c>
      <c r="C67" s="7">
        <v>101.18</v>
      </c>
      <c r="D67" s="7">
        <v>58.51</v>
      </c>
      <c r="E67" s="7">
        <v>15.59</v>
      </c>
      <c r="F67" s="7">
        <v>21.69</v>
      </c>
      <c r="H67" s="6">
        <v>41487</v>
      </c>
      <c r="I67" s="10">
        <v>-2.9131321102124019E-2</v>
      </c>
      <c r="J67" s="10">
        <v>-6.7733385687640535E-3</v>
      </c>
      <c r="K67" s="10">
        <v>-7.6546717171717238E-2</v>
      </c>
      <c r="L67" s="10">
        <v>-4.1205412054120649E-2</v>
      </c>
      <c r="M67" s="10">
        <v>-0.12996389891696747</v>
      </c>
      <c r="N67" s="10">
        <f t="shared" si="2"/>
        <v>-4.0180360744330922E-2</v>
      </c>
    </row>
    <row r="68" spans="1:14">
      <c r="A68" s="6">
        <v>41520</v>
      </c>
      <c r="B68" s="7">
        <v>152.24</v>
      </c>
      <c r="C68" s="7">
        <v>114.4</v>
      </c>
      <c r="D68" s="7">
        <v>56.6</v>
      </c>
      <c r="E68" s="7">
        <v>16.25</v>
      </c>
      <c r="F68" s="7">
        <v>20.51</v>
      </c>
      <c r="H68" s="6">
        <v>41520</v>
      </c>
      <c r="I68" s="10">
        <v>3.1156868057437226E-2</v>
      </c>
      <c r="J68" s="10">
        <v>0.13065823285234224</v>
      </c>
      <c r="K68" s="10">
        <v>-3.2643992479917894E-2</v>
      </c>
      <c r="L68" s="10">
        <v>4.2334830019243208E-2</v>
      </c>
      <c r="M68" s="10">
        <v>-5.4402950668510863E-2</v>
      </c>
      <c r="N68" s="10">
        <f t="shared" si="2"/>
        <v>6.1301383129480885E-2</v>
      </c>
    </row>
    <row r="69" spans="1:14">
      <c r="A69" s="6">
        <v>41548</v>
      </c>
      <c r="B69" s="7">
        <v>159.22999999999999</v>
      </c>
      <c r="C69" s="7">
        <v>127.06</v>
      </c>
      <c r="D69" s="7">
        <v>60.95</v>
      </c>
      <c r="E69" s="7">
        <v>16.57</v>
      </c>
      <c r="F69" s="7">
        <v>23.81</v>
      </c>
      <c r="H69" s="6">
        <v>41548</v>
      </c>
      <c r="I69" s="10">
        <v>4.5914345769836995E-2</v>
      </c>
      <c r="J69" s="10">
        <v>0.11066433566433553</v>
      </c>
      <c r="K69" s="10">
        <v>7.6855123674911763E-2</v>
      </c>
      <c r="L69" s="10">
        <v>1.9692307692307676E-2</v>
      </c>
      <c r="M69" s="10">
        <v>0.16089712335446116</v>
      </c>
      <c r="N69" s="10">
        <f t="shared" si="2"/>
        <v>8.6765282906590427E-2</v>
      </c>
    </row>
    <row r="70" spans="1:14">
      <c r="A70" s="6">
        <v>41579</v>
      </c>
      <c r="B70" s="7">
        <v>164.05</v>
      </c>
      <c r="C70" s="7">
        <v>131.19</v>
      </c>
      <c r="D70" s="7">
        <v>58.88</v>
      </c>
      <c r="E70" s="7">
        <v>16.55</v>
      </c>
      <c r="F70" s="7">
        <v>26.73</v>
      </c>
      <c r="H70" s="6">
        <v>41579</v>
      </c>
      <c r="I70" s="10">
        <v>3.0270677636123899E-2</v>
      </c>
      <c r="J70" s="10">
        <v>3.2504328663623516E-2</v>
      </c>
      <c r="K70" s="10">
        <v>-3.3962264150943389E-2</v>
      </c>
      <c r="L70" s="10">
        <v>-1.2070006035003189E-3</v>
      </c>
      <c r="M70" s="10">
        <v>0.12263754724905507</v>
      </c>
      <c r="N70" s="10">
        <f t="shared" si="2"/>
        <v>2.2216246261918066E-2</v>
      </c>
    </row>
    <row r="71" spans="1:14">
      <c r="A71" s="6">
        <v>41610</v>
      </c>
      <c r="B71" s="7">
        <v>168.18</v>
      </c>
      <c r="C71" s="7">
        <v>133.38</v>
      </c>
      <c r="D71" s="7">
        <v>59.3</v>
      </c>
      <c r="E71" s="7">
        <v>14.95</v>
      </c>
      <c r="F71" s="7">
        <v>27.48</v>
      </c>
      <c r="H71" s="6">
        <v>41610</v>
      </c>
      <c r="I71" s="10">
        <v>2.5175251447729252E-2</v>
      </c>
      <c r="J71" s="10">
        <v>1.6693345529384951E-2</v>
      </c>
      <c r="K71" s="10">
        <v>7.1331521739128601E-3</v>
      </c>
      <c r="L71" s="10">
        <v>-9.6676737160120929E-2</v>
      </c>
      <c r="M71" s="10">
        <v>2.8058361391694708E-2</v>
      </c>
      <c r="N71" s="10">
        <f t="shared" si="2"/>
        <v>-1.306937326326848E-2</v>
      </c>
    </row>
    <row r="72" spans="1:14">
      <c r="A72" s="6">
        <v>41641</v>
      </c>
      <c r="B72" s="7">
        <v>162.34</v>
      </c>
      <c r="C72" s="7">
        <v>122.4</v>
      </c>
      <c r="D72" s="7">
        <v>56.3</v>
      </c>
      <c r="E72" s="7">
        <v>14.61</v>
      </c>
      <c r="F72" s="7">
        <v>28.49</v>
      </c>
      <c r="H72" s="6">
        <v>41641</v>
      </c>
      <c r="I72" s="10">
        <v>-3.472469972648351E-2</v>
      </c>
      <c r="J72" s="10">
        <v>-8.2321187584345368E-2</v>
      </c>
      <c r="K72" s="10">
        <v>-5.0590219224283306E-2</v>
      </c>
      <c r="L72" s="10">
        <v>-2.2742474916387923E-2</v>
      </c>
      <c r="M72" s="10">
        <v>3.6754002911208117E-2</v>
      </c>
      <c r="N72" s="10">
        <f t="shared" si="2"/>
        <v>-4.9133964462464146E-2</v>
      </c>
    </row>
    <row r="73" spans="1:14">
      <c r="A73" s="6">
        <v>41673</v>
      </c>
      <c r="B73" s="7">
        <v>169.75</v>
      </c>
      <c r="C73" s="7">
        <v>126.69</v>
      </c>
      <c r="D73" s="7">
        <v>58.93</v>
      </c>
      <c r="E73" s="7">
        <v>15.03</v>
      </c>
      <c r="F73" s="7">
        <v>29.35</v>
      </c>
      <c r="H73" s="6">
        <v>41673</v>
      </c>
      <c r="I73" s="10">
        <v>4.5644942712824932E-2</v>
      </c>
      <c r="J73" s="10">
        <v>3.5049019607843013E-2</v>
      </c>
      <c r="K73" s="10">
        <v>4.6714031971580861E-2</v>
      </c>
      <c r="L73" s="10">
        <v>2.8747433264887157E-2</v>
      </c>
      <c r="M73" s="10">
        <v>3.0186030186030388E-2</v>
      </c>
      <c r="N73" s="10">
        <f t="shared" si="2"/>
        <v>3.4838805095798731E-2</v>
      </c>
    </row>
    <row r="74" spans="1:14">
      <c r="A74" s="6">
        <v>41701</v>
      </c>
      <c r="B74" s="7">
        <v>171.14</v>
      </c>
      <c r="C74" s="7">
        <v>123.32</v>
      </c>
      <c r="D74" s="7">
        <v>61.35</v>
      </c>
      <c r="E74" s="7">
        <v>15.23</v>
      </c>
      <c r="F74" s="7">
        <v>31.94</v>
      </c>
      <c r="H74" s="6">
        <v>41701</v>
      </c>
      <c r="I74" s="10">
        <v>8.1885125184093521E-3</v>
      </c>
      <c r="J74" s="10">
        <v>-2.6600363091009549E-2</v>
      </c>
      <c r="K74" s="10">
        <v>4.1065671135245285E-2</v>
      </c>
      <c r="L74" s="10">
        <v>1.330671989354637E-2</v>
      </c>
      <c r="M74" s="10">
        <v>8.8245315161839866E-2</v>
      </c>
      <c r="N74" s="10">
        <f t="shared" si="2"/>
        <v>7.0003141462466091E-3</v>
      </c>
    </row>
    <row r="75" spans="1:14">
      <c r="A75" s="6">
        <v>41730</v>
      </c>
      <c r="B75" s="7">
        <v>172.38</v>
      </c>
      <c r="C75" s="7">
        <v>126.79</v>
      </c>
      <c r="D75" s="7">
        <v>65.38</v>
      </c>
      <c r="E75" s="7">
        <v>15.89</v>
      </c>
      <c r="F75" s="7">
        <v>32.630000000000003</v>
      </c>
      <c r="H75" s="6">
        <v>41730</v>
      </c>
      <c r="I75" s="10">
        <v>7.2455299754587976E-3</v>
      </c>
      <c r="J75" s="10">
        <v>2.8138177100227146E-2</v>
      </c>
      <c r="K75" s="10">
        <v>6.5688671556642042E-2</v>
      </c>
      <c r="L75" s="10">
        <v>4.33355219960605E-2</v>
      </c>
      <c r="M75" s="10">
        <v>2.1603005635566719E-2</v>
      </c>
      <c r="N75" s="10">
        <f t="shared" si="2"/>
        <v>3.7611013618124557E-2</v>
      </c>
    </row>
    <row r="76" spans="1:14">
      <c r="A76" s="6">
        <v>41760</v>
      </c>
      <c r="B76" s="7">
        <v>176.41</v>
      </c>
      <c r="C76" s="7">
        <v>133.66</v>
      </c>
      <c r="D76" s="7">
        <v>67.95</v>
      </c>
      <c r="E76" s="7">
        <v>16.18</v>
      </c>
      <c r="F76" s="7">
        <v>33.07</v>
      </c>
      <c r="H76" s="6">
        <v>41760</v>
      </c>
      <c r="I76" s="10">
        <v>2.3378582202111531E-2</v>
      </c>
      <c r="J76" s="10">
        <v>5.4184083918290105E-2</v>
      </c>
      <c r="K76" s="10">
        <v>3.9308657081676524E-2</v>
      </c>
      <c r="L76" s="10">
        <v>1.8250471994965434E-2</v>
      </c>
      <c r="M76" s="10">
        <v>1.3484523444682761E-2</v>
      </c>
      <c r="N76" s="10">
        <f t="shared" si="2"/>
        <v>3.8139381853403306E-2</v>
      </c>
    </row>
    <row r="77" spans="1:14">
      <c r="A77" s="6">
        <v>41792</v>
      </c>
      <c r="B77" s="7">
        <v>180.03</v>
      </c>
      <c r="C77" s="7">
        <v>125.73</v>
      </c>
      <c r="D77" s="7">
        <v>64.72</v>
      </c>
      <c r="E77" s="7">
        <v>16.97</v>
      </c>
      <c r="F77" s="7">
        <v>33.4</v>
      </c>
      <c r="H77" s="6">
        <v>41792</v>
      </c>
      <c r="I77" s="10">
        <v>2.0520378663340999E-2</v>
      </c>
      <c r="J77" s="10">
        <v>-5.9329642376178326E-2</v>
      </c>
      <c r="K77" s="10">
        <v>-4.7534952170713796E-2</v>
      </c>
      <c r="L77" s="10">
        <v>4.8825710754017315E-2</v>
      </c>
      <c r="M77" s="10">
        <v>9.9788327789536169E-3</v>
      </c>
      <c r="N77" s="10">
        <f t="shared" si="2"/>
        <v>-2.2082542994492489E-2</v>
      </c>
    </row>
    <row r="78" spans="1:14">
      <c r="A78" s="6">
        <v>41821</v>
      </c>
      <c r="B78" s="7">
        <v>177.53</v>
      </c>
      <c r="C78" s="7">
        <v>119.06</v>
      </c>
      <c r="D78" s="7">
        <v>58.93</v>
      </c>
      <c r="E78" s="7">
        <v>16.87</v>
      </c>
      <c r="F78" s="7">
        <v>35.31</v>
      </c>
      <c r="H78" s="6">
        <v>41821</v>
      </c>
      <c r="I78" s="10">
        <v>-1.3886574459812229E-2</v>
      </c>
      <c r="J78" s="10">
        <v>-5.3050186908454644E-2</v>
      </c>
      <c r="K78" s="10">
        <v>-8.9462299134734247E-2</v>
      </c>
      <c r="L78" s="10">
        <v>-5.8927519151442675E-3</v>
      </c>
      <c r="M78" s="10">
        <v>5.7185628742514982E-2</v>
      </c>
      <c r="N78" s="10">
        <f t="shared" si="2"/>
        <v>-3.5298413298640904E-2</v>
      </c>
    </row>
    <row r="79" spans="1:14">
      <c r="A79" s="6">
        <v>41852</v>
      </c>
      <c r="B79" s="7">
        <v>184.61</v>
      </c>
      <c r="C79" s="7">
        <v>126.06</v>
      </c>
      <c r="D79" s="7">
        <v>64.48</v>
      </c>
      <c r="E79" s="7">
        <v>17.260000000000002</v>
      </c>
      <c r="F79" s="7">
        <v>37.69</v>
      </c>
      <c r="H79" s="6">
        <v>41852</v>
      </c>
      <c r="I79" s="10">
        <v>3.9880583563341565E-2</v>
      </c>
      <c r="J79" s="10">
        <v>5.8793885435914683E-2</v>
      </c>
      <c r="K79" s="10">
        <v>9.4179535041574836E-2</v>
      </c>
      <c r="L79" s="10">
        <v>2.3117960877297117E-2</v>
      </c>
      <c r="M79" s="10">
        <v>6.7403001982441202E-2</v>
      </c>
      <c r="N79" s="10">
        <f t="shared" si="2"/>
        <v>5.6317176313945068E-2</v>
      </c>
    </row>
    <row r="80" spans="1:14">
      <c r="A80" s="6">
        <v>41884</v>
      </c>
      <c r="B80" s="7">
        <v>181.99</v>
      </c>
      <c r="C80" s="7">
        <v>126.64</v>
      </c>
      <c r="D80" s="7">
        <v>61.14</v>
      </c>
      <c r="E80" s="7">
        <v>14.66</v>
      </c>
      <c r="F80" s="7">
        <v>35.33</v>
      </c>
      <c r="H80" s="6">
        <v>41884</v>
      </c>
      <c r="I80" s="10">
        <v>-1.4192080602350887E-2</v>
      </c>
      <c r="J80" s="10">
        <v>4.6009836585751973E-3</v>
      </c>
      <c r="K80" s="10">
        <v>-5.1799007444168765E-2</v>
      </c>
      <c r="L80" s="10">
        <v>-0.15063731170336048</v>
      </c>
      <c r="M80" s="10">
        <v>-6.2616078535420505E-2</v>
      </c>
      <c r="N80" s="10">
        <f t="shared" si="2"/>
        <v>-5.2014832875821634E-2</v>
      </c>
    </row>
    <row r="81" spans="1:14">
      <c r="A81" s="6">
        <v>41913</v>
      </c>
      <c r="B81" s="7">
        <v>186.4</v>
      </c>
      <c r="C81" s="7">
        <v>124.19</v>
      </c>
      <c r="D81" s="7">
        <v>63.48</v>
      </c>
      <c r="E81" s="7">
        <v>14.09</v>
      </c>
      <c r="F81" s="7">
        <v>35.729999999999997</v>
      </c>
      <c r="H81" s="6">
        <v>41913</v>
      </c>
      <c r="I81" s="10">
        <v>2.4232100664871581E-2</v>
      </c>
      <c r="J81" s="10">
        <v>-1.9346178142766957E-2</v>
      </c>
      <c r="K81" s="10">
        <v>3.8272816486751626E-2</v>
      </c>
      <c r="L81" s="10">
        <v>-3.8881309686221055E-2</v>
      </c>
      <c r="M81" s="10">
        <v>1.1321822813472826E-2</v>
      </c>
      <c r="N81" s="10">
        <f t="shared" si="2"/>
        <v>-1.1642945522201145E-2</v>
      </c>
    </row>
    <row r="82" spans="1:14">
      <c r="A82" s="6">
        <v>41946</v>
      </c>
      <c r="B82" s="7">
        <v>191.4</v>
      </c>
      <c r="C82" s="7">
        <v>134.36000000000001</v>
      </c>
      <c r="D82" s="7">
        <v>66.25</v>
      </c>
      <c r="E82" s="7">
        <v>15.73</v>
      </c>
      <c r="F82" s="7">
        <v>38.9</v>
      </c>
      <c r="H82" s="6">
        <v>41946</v>
      </c>
      <c r="I82" s="10">
        <v>2.682403433476388E-2</v>
      </c>
      <c r="J82" s="10">
        <v>8.1890651421209659E-2</v>
      </c>
      <c r="K82" s="10">
        <v>4.3635790800252039E-2</v>
      </c>
      <c r="L82" s="10">
        <v>0.11639460610361962</v>
      </c>
      <c r="M82" s="10">
        <v>8.8720962776378531E-2</v>
      </c>
      <c r="N82" s="10">
        <f t="shared" si="2"/>
        <v>8.5208444126490673E-2</v>
      </c>
    </row>
    <row r="83" spans="1:14">
      <c r="A83" s="6">
        <v>41974</v>
      </c>
      <c r="B83" s="7">
        <v>190.1</v>
      </c>
      <c r="C83" s="7">
        <v>132.38999999999999</v>
      </c>
      <c r="D83" s="7">
        <v>66.09</v>
      </c>
      <c r="E83" s="7">
        <v>15.77</v>
      </c>
      <c r="F83" s="7">
        <v>38.4</v>
      </c>
      <c r="H83" s="6">
        <v>41974</v>
      </c>
      <c r="I83" s="10">
        <v>-6.7920585161964642E-3</v>
      </c>
      <c r="J83" s="10">
        <v>-1.4662101816016904E-2</v>
      </c>
      <c r="K83" s="10">
        <v>-2.4150943396226143E-3</v>
      </c>
      <c r="L83" s="10">
        <v>2.5429116338206992E-3</v>
      </c>
      <c r="M83" s="10">
        <v>-1.2853470437018011E-2</v>
      </c>
      <c r="N83" s="10">
        <f t="shared" si="2"/>
        <v>-7.9858602221540391E-3</v>
      </c>
    </row>
  </sheetData>
  <mergeCells count="6">
    <mergeCell ref="A1:M1"/>
    <mergeCell ref="H2:M2"/>
    <mergeCell ref="H8:M8"/>
    <mergeCell ref="H13:M13"/>
    <mergeCell ref="A20:F20"/>
    <mergeCell ref="H20:O20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Z79"/>
  <sheetViews>
    <sheetView workbookViewId="0">
      <selection activeCell="C4" sqref="C4"/>
    </sheetView>
  </sheetViews>
  <sheetFormatPr baseColWidth="10" defaultColWidth="8.83203125" defaultRowHeight="14"/>
  <sheetData>
    <row r="2" spans="1:26" ht="60">
      <c r="C2" s="24" t="s">
        <v>26</v>
      </c>
      <c r="D2" s="24" t="s">
        <v>27</v>
      </c>
      <c r="E2" s="24" t="s">
        <v>28</v>
      </c>
      <c r="F2" s="24" t="s">
        <v>29</v>
      </c>
      <c r="G2" s="24" t="s">
        <v>30</v>
      </c>
      <c r="H2" s="24" t="s">
        <v>31</v>
      </c>
      <c r="I2" s="24" t="s">
        <v>32</v>
      </c>
      <c r="J2" s="24" t="s">
        <v>33</v>
      </c>
      <c r="K2" s="24" t="s">
        <v>34</v>
      </c>
      <c r="L2" s="24" t="s">
        <v>35</v>
      </c>
      <c r="O2" s="24" t="s">
        <v>1</v>
      </c>
      <c r="P2" s="24" t="s">
        <v>26</v>
      </c>
      <c r="Q2" s="24" t="s">
        <v>27</v>
      </c>
      <c r="R2" s="24" t="s">
        <v>28</v>
      </c>
      <c r="S2" s="24" t="s">
        <v>29</v>
      </c>
      <c r="T2" s="24" t="s">
        <v>30</v>
      </c>
      <c r="U2" s="24" t="s">
        <v>31</v>
      </c>
      <c r="V2" s="24" t="s">
        <v>32</v>
      </c>
      <c r="W2" s="24" t="s">
        <v>33</v>
      </c>
      <c r="X2" s="24" t="s">
        <v>34</v>
      </c>
      <c r="Y2" s="24" t="s">
        <v>35</v>
      </c>
      <c r="Z2" s="22" t="s">
        <v>21</v>
      </c>
    </row>
    <row r="3" spans="1:26">
      <c r="A3" s="5" t="s">
        <v>36</v>
      </c>
      <c r="C3" s="5">
        <v>13.48</v>
      </c>
      <c r="D3" s="5">
        <v>10.210000000000001</v>
      </c>
      <c r="E3" s="5">
        <v>1.62</v>
      </c>
      <c r="F3" s="5">
        <v>2.0299999999999998</v>
      </c>
      <c r="G3" s="5">
        <v>0.72743000000000002</v>
      </c>
      <c r="H3" s="5">
        <v>8.6999999999999993</v>
      </c>
      <c r="I3" s="5">
        <v>16.850000000000001</v>
      </c>
      <c r="J3" s="5">
        <v>12.13</v>
      </c>
      <c r="K3" s="5">
        <v>8.32</v>
      </c>
      <c r="L3" s="5">
        <v>1.89</v>
      </c>
      <c r="N3" s="5" t="s">
        <v>12</v>
      </c>
      <c r="O3" s="18">
        <f>INTERCEPT(O19:O79,$O$19:$O$79)</f>
        <v>0</v>
      </c>
      <c r="P3" s="18">
        <f t="shared" ref="P3:Z3" si="0">INTERCEPT(P19:P79,$O$19:$O$79)</f>
        <v>1.2334677033652562E-2</v>
      </c>
      <c r="Q3" s="18">
        <f t="shared" si="0"/>
        <v>5.008899000165476E-3</v>
      </c>
      <c r="R3" s="18">
        <f t="shared" si="0"/>
        <v>1.5326022722335794E-2</v>
      </c>
      <c r="S3" s="18">
        <f t="shared" si="0"/>
        <v>1.1805818154331018E-2</v>
      </c>
      <c r="T3" s="18">
        <f t="shared" si="0"/>
        <v>1.3927544540673353E-2</v>
      </c>
      <c r="U3" s="18">
        <f t="shared" si="0"/>
        <v>7.6690026972242812E-3</v>
      </c>
      <c r="V3" s="18">
        <f t="shared" si="0"/>
        <v>1.7229883867723849E-2</v>
      </c>
      <c r="W3" s="18">
        <f t="shared" si="0"/>
        <v>1.7517518326130979E-2</v>
      </c>
      <c r="X3" s="18">
        <f t="shared" si="0"/>
        <v>2.7163899332733311E-2</v>
      </c>
      <c r="Y3" s="18">
        <f t="shared" si="0"/>
        <v>1.5461628646319323E-2</v>
      </c>
      <c r="Z3" s="18">
        <f t="shared" si="0"/>
        <v>1.4496212827591393E-2</v>
      </c>
    </row>
    <row r="4" spans="1:26">
      <c r="A4" s="5" t="s">
        <v>37</v>
      </c>
      <c r="C4" s="10">
        <v>0.17746782638643777</v>
      </c>
      <c r="D4" s="10">
        <v>0.13441739669180489</v>
      </c>
      <c r="E4" s="10">
        <v>2.1327735812019969E-2</v>
      </c>
      <c r="F4" s="10">
        <v>2.6725496110123786E-2</v>
      </c>
      <c r="G4" s="10">
        <v>9.5768116430479545E-3</v>
      </c>
      <c r="H4" s="10">
        <v>0.11453784047195908</v>
      </c>
      <c r="I4" s="10">
        <v>0.22183478298304724</v>
      </c>
      <c r="J4" s="10">
        <v>0.15969471320975448</v>
      </c>
      <c r="K4" s="10">
        <v>0.10953503824444824</v>
      </c>
      <c r="L4" s="10">
        <v>2.4882358447356628E-2</v>
      </c>
      <c r="N4" s="5" t="s">
        <v>13</v>
      </c>
      <c r="O4" s="18">
        <f>SLOPE(O19:O79,$O$19:$O$79)</f>
        <v>1</v>
      </c>
      <c r="P4" s="18">
        <f t="shared" ref="P4:Z4" si="1">SLOPE(P19:P79,$O$19:$O$79)</f>
        <v>0.57364976290277458</v>
      </c>
      <c r="Q4" s="18">
        <f t="shared" si="1"/>
        <v>0.56865596710165056</v>
      </c>
      <c r="R4" s="18">
        <f t="shared" si="1"/>
        <v>0.62677713699963433</v>
      </c>
      <c r="S4" s="18">
        <f t="shared" si="1"/>
        <v>0.6338947762744247</v>
      </c>
      <c r="T4" s="18">
        <f t="shared" si="1"/>
        <v>0.51837914729639534</v>
      </c>
      <c r="U4" s="18">
        <f t="shared" si="1"/>
        <v>0.55387980984401586</v>
      </c>
      <c r="V4" s="18">
        <f t="shared" si="1"/>
        <v>0.2260645641583065</v>
      </c>
      <c r="W4" s="18">
        <f t="shared" si="1"/>
        <v>0.51271704649937722</v>
      </c>
      <c r="X4" s="18">
        <f t="shared" si="1"/>
        <v>0.93377199437108027</v>
      </c>
      <c r="Y4" s="18">
        <f t="shared" si="1"/>
        <v>0.10910409215322341</v>
      </c>
      <c r="Z4" s="18">
        <f t="shared" si="1"/>
        <v>0.51397784103564825</v>
      </c>
    </row>
    <row r="5" spans="1:26">
      <c r="N5" s="5" t="s">
        <v>14</v>
      </c>
      <c r="O5" s="26">
        <f>RSQ(O19:O79,$O$19:$O$79)</f>
        <v>1</v>
      </c>
      <c r="P5" s="26">
        <f t="shared" ref="P5:Z5" si="2">RSQ(P19:P79,$O$19:$O$79)</f>
        <v>0.23647369391824047</v>
      </c>
      <c r="Q5" s="26">
        <f t="shared" si="2"/>
        <v>0.20509438297012117</v>
      </c>
      <c r="R5" s="26">
        <f t="shared" si="2"/>
        <v>0.10450229687807545</v>
      </c>
      <c r="S5" s="26">
        <f t="shared" si="2"/>
        <v>0.23152419026103419</v>
      </c>
      <c r="T5" s="26">
        <f t="shared" si="2"/>
        <v>6.5408293679033558E-2</v>
      </c>
      <c r="U5" s="26">
        <f t="shared" si="2"/>
        <v>0.26709210441183839</v>
      </c>
      <c r="V5" s="26">
        <f t="shared" si="2"/>
        <v>3.7638322190364573E-2</v>
      </c>
      <c r="W5" s="26">
        <f t="shared" si="2"/>
        <v>6.4914546228808309E-2</v>
      </c>
      <c r="X5" s="26">
        <f t="shared" si="2"/>
        <v>5.5317798834756994E-2</v>
      </c>
      <c r="Y5" s="26">
        <f t="shared" si="2"/>
        <v>2.6721495305148174E-3</v>
      </c>
      <c r="Z5" s="26">
        <f t="shared" si="2"/>
        <v>0.22898214493427954</v>
      </c>
    </row>
    <row r="7" spans="1:26">
      <c r="N7" s="5" t="s">
        <v>38</v>
      </c>
      <c r="P7" s="18">
        <f>AVERAGE(P3:Y3)</f>
        <v>1.4344489432128993E-2</v>
      </c>
    </row>
    <row r="8" spans="1:26">
      <c r="N8" s="5" t="s">
        <v>39</v>
      </c>
      <c r="P8" s="18">
        <f t="shared" ref="P8:P9" si="3">AVERAGE(P4:Y4)</f>
        <v>0.52568942976008826</v>
      </c>
    </row>
    <row r="9" spans="1:26">
      <c r="N9" s="5" t="s">
        <v>40</v>
      </c>
      <c r="P9" s="18">
        <f t="shared" si="3"/>
        <v>0.12706377789027884</v>
      </c>
    </row>
    <row r="11" spans="1:26">
      <c r="N11" s="25" t="s">
        <v>41</v>
      </c>
    </row>
    <row r="12" spans="1:26">
      <c r="N12" s="5" t="s">
        <v>42</v>
      </c>
      <c r="P12" s="17">
        <f>SUMPRODUCT(P3:Y3,$C$4:$L$4)</f>
        <v>1.4496212827591398E-2</v>
      </c>
    </row>
    <row r="13" spans="1:26">
      <c r="N13" s="5" t="s">
        <v>43</v>
      </c>
      <c r="P13" s="17">
        <f t="shared" ref="P13:P14" si="4">SUMPRODUCT(P4:Y4,$C$4:$L$4)</f>
        <v>0.51397784103564836</v>
      </c>
    </row>
    <row r="14" spans="1:26">
      <c r="N14" s="5" t="s">
        <v>44</v>
      </c>
      <c r="P14" s="17">
        <f t="shared" si="4"/>
        <v>0.13401140294438704</v>
      </c>
    </row>
    <row r="16" spans="1:26">
      <c r="A16" s="37" t="s">
        <v>15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N16" s="37" t="s">
        <v>16</v>
      </c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60">
      <c r="A17" s="22" t="s">
        <v>0</v>
      </c>
      <c r="B17" s="24" t="s">
        <v>1</v>
      </c>
      <c r="C17" s="24" t="s">
        <v>26</v>
      </c>
      <c r="D17" s="24" t="s">
        <v>27</v>
      </c>
      <c r="E17" s="24" t="s">
        <v>28</v>
      </c>
      <c r="F17" s="24" t="s">
        <v>29</v>
      </c>
      <c r="G17" s="24" t="s">
        <v>30</v>
      </c>
      <c r="H17" s="24" t="s">
        <v>31</v>
      </c>
      <c r="I17" s="24" t="s">
        <v>32</v>
      </c>
      <c r="J17" s="24" t="s">
        <v>33</v>
      </c>
      <c r="K17" s="24" t="s">
        <v>34</v>
      </c>
      <c r="L17" s="24" t="s">
        <v>35</v>
      </c>
      <c r="N17" s="22" t="s">
        <v>0</v>
      </c>
      <c r="O17" s="24" t="s">
        <v>1</v>
      </c>
      <c r="P17" s="24" t="s">
        <v>26</v>
      </c>
      <c r="Q17" s="24" t="s">
        <v>27</v>
      </c>
      <c r="R17" s="24" t="s">
        <v>28</v>
      </c>
      <c r="S17" s="24" t="s">
        <v>29</v>
      </c>
      <c r="T17" s="24" t="s">
        <v>30</v>
      </c>
      <c r="U17" s="24" t="s">
        <v>31</v>
      </c>
      <c r="V17" s="24" t="s">
        <v>32</v>
      </c>
      <c r="W17" s="24" t="s">
        <v>33</v>
      </c>
      <c r="X17" s="24" t="s">
        <v>34</v>
      </c>
      <c r="Y17" s="24" t="s">
        <v>35</v>
      </c>
      <c r="Z17" s="22" t="s">
        <v>21</v>
      </c>
    </row>
    <row r="18" spans="1:26">
      <c r="A18" s="23">
        <v>40119</v>
      </c>
      <c r="B18" s="5">
        <v>91.98</v>
      </c>
      <c r="C18" s="5">
        <v>17.100000000000001</v>
      </c>
      <c r="D18" s="5">
        <v>52.29</v>
      </c>
      <c r="E18" s="5">
        <v>11.96</v>
      </c>
      <c r="F18" s="5">
        <v>34.119999999999997</v>
      </c>
      <c r="G18" s="5">
        <v>15.1</v>
      </c>
      <c r="H18" s="5">
        <v>31.67</v>
      </c>
      <c r="I18" s="5">
        <v>31.44</v>
      </c>
      <c r="J18" s="5">
        <v>11.44</v>
      </c>
      <c r="K18" s="5">
        <v>5.98</v>
      </c>
      <c r="L18" s="5">
        <v>37.44</v>
      </c>
    </row>
    <row r="19" spans="1:26">
      <c r="A19" s="23">
        <v>40148</v>
      </c>
      <c r="B19" s="5">
        <v>93.77</v>
      </c>
      <c r="C19" s="5">
        <v>17.52</v>
      </c>
      <c r="D19" s="5">
        <v>54.65</v>
      </c>
      <c r="E19" s="5">
        <v>14.86</v>
      </c>
      <c r="F19" s="5">
        <v>37.880000000000003</v>
      </c>
      <c r="G19" s="5">
        <v>15.2</v>
      </c>
      <c r="H19" s="5">
        <v>32.299999999999997</v>
      </c>
      <c r="I19" s="5">
        <v>31.81</v>
      </c>
      <c r="J19" s="5">
        <v>11.68</v>
      </c>
      <c r="K19" s="5">
        <v>8.9</v>
      </c>
      <c r="L19" s="5">
        <v>39.29</v>
      </c>
      <c r="N19" s="23">
        <v>40148</v>
      </c>
      <c r="O19" s="10">
        <f>B19/B18-1</f>
        <v>1.9460752337464582E-2</v>
      </c>
      <c r="P19" s="10">
        <f t="shared" ref="P19:Y19" si="5">C19/C18-1</f>
        <v>2.4561403508771784E-2</v>
      </c>
      <c r="Q19" s="10">
        <f t="shared" si="5"/>
        <v>4.5132912602792175E-2</v>
      </c>
      <c r="R19" s="10">
        <f t="shared" si="5"/>
        <v>0.24247491638795982</v>
      </c>
      <c r="S19" s="10">
        <f t="shared" si="5"/>
        <v>0.11019929660023453</v>
      </c>
      <c r="T19" s="10">
        <f t="shared" si="5"/>
        <v>6.6225165562914245E-3</v>
      </c>
      <c r="U19" s="10">
        <f t="shared" si="5"/>
        <v>1.9892642879696831E-2</v>
      </c>
      <c r="V19" s="10">
        <f t="shared" si="5"/>
        <v>1.1768447837150031E-2</v>
      </c>
      <c r="W19" s="10">
        <f t="shared" si="5"/>
        <v>2.0979020979021046E-2</v>
      </c>
      <c r="X19" s="10">
        <f t="shared" si="5"/>
        <v>0.4882943143812708</v>
      </c>
      <c r="Y19" s="10">
        <f t="shared" si="5"/>
        <v>4.9412393162393098E-2</v>
      </c>
      <c r="Z19" s="10">
        <f>SUMPRODUCT(P19:Y19,$C$4:$L$4)</f>
        <v>8.1559685381038152E-2</v>
      </c>
    </row>
    <row r="20" spans="1:26">
      <c r="A20" s="23">
        <v>40182</v>
      </c>
      <c r="B20" s="5">
        <v>90.39</v>
      </c>
      <c r="C20" s="5">
        <v>17.73</v>
      </c>
      <c r="D20" s="5">
        <v>53.16</v>
      </c>
      <c r="E20" s="5">
        <v>14.31</v>
      </c>
      <c r="F20" s="5">
        <v>39.64</v>
      </c>
      <c r="G20" s="5">
        <v>14.99</v>
      </c>
      <c r="H20" s="5">
        <v>32.450000000000003</v>
      </c>
      <c r="I20" s="5">
        <v>32.380000000000003</v>
      </c>
      <c r="J20" s="5">
        <v>13.15</v>
      </c>
      <c r="K20" s="5">
        <v>8.8699999999999992</v>
      </c>
      <c r="L20" s="5">
        <v>43.57</v>
      </c>
      <c r="N20" s="23">
        <v>40182</v>
      </c>
      <c r="O20" s="10">
        <f t="shared" ref="O20:O79" si="6">B20/B19-1</f>
        <v>-3.6045643596032795E-2</v>
      </c>
      <c r="P20" s="10">
        <f t="shared" ref="P20:P79" si="7">C20/C19-1</f>
        <v>1.1986301369863117E-2</v>
      </c>
      <c r="Q20" s="10">
        <f t="shared" ref="Q20:Q79" si="8">D20/D19-1</f>
        <v>-2.726440988106138E-2</v>
      </c>
      <c r="R20" s="10">
        <f t="shared" ref="R20:R79" si="9">E20/E19-1</f>
        <v>-3.7012113055181595E-2</v>
      </c>
      <c r="S20" s="10">
        <f t="shared" ref="S20:S79" si="10">F20/F19-1</f>
        <v>4.6462513199577504E-2</v>
      </c>
      <c r="T20" s="10">
        <f t="shared" ref="T20:T79" si="11">G20/G19-1</f>
        <v>-1.3815789473684115E-2</v>
      </c>
      <c r="U20" s="10">
        <f t="shared" ref="U20:U79" si="12">H20/H19-1</f>
        <v>4.6439628482974893E-3</v>
      </c>
      <c r="V20" s="10">
        <f t="shared" ref="V20:V79" si="13">I20/I19-1</f>
        <v>1.791889342973918E-2</v>
      </c>
      <c r="W20" s="10">
        <f t="shared" ref="W20:W79" si="14">J20/J19-1</f>
        <v>0.12585616438356162</v>
      </c>
      <c r="X20" s="10">
        <f t="shared" ref="X20:X79" si="15">K20/K19-1</f>
        <v>-3.370786516854074E-3</v>
      </c>
      <c r="Y20" s="10">
        <f t="shared" ref="Y20:Y79" si="16">L20/L19-1</f>
        <v>0.10893357088317646</v>
      </c>
      <c r="Z20" s="10">
        <f t="shared" ref="Z20:Z79" si="17">SUMPRODUCT(P20:Y20,$C$4:$L$4)</f>
        <v>2.5729222100878052E-2</v>
      </c>
    </row>
    <row r="21" spans="1:26">
      <c r="A21" s="23">
        <v>40210</v>
      </c>
      <c r="B21" s="5">
        <v>93.19</v>
      </c>
      <c r="C21" s="5">
        <v>18.829999999999998</v>
      </c>
      <c r="D21" s="5">
        <v>53.13</v>
      </c>
      <c r="E21" s="5">
        <v>14.05</v>
      </c>
      <c r="F21" s="5">
        <v>40.49</v>
      </c>
      <c r="G21" s="5">
        <v>15.82</v>
      </c>
      <c r="H21" s="5">
        <v>33.17</v>
      </c>
      <c r="I21" s="5">
        <v>35.619999999999997</v>
      </c>
      <c r="J21" s="5">
        <v>16.260000000000002</v>
      </c>
      <c r="K21" s="5">
        <v>9.02</v>
      </c>
      <c r="L21" s="5">
        <v>45.78</v>
      </c>
      <c r="N21" s="23">
        <v>40210</v>
      </c>
      <c r="O21" s="10">
        <f t="shared" si="6"/>
        <v>3.0976877973227124E-2</v>
      </c>
      <c r="P21" s="10">
        <f t="shared" si="7"/>
        <v>6.2041737168640587E-2</v>
      </c>
      <c r="Q21" s="10">
        <f t="shared" si="8"/>
        <v>-5.6433408577871713E-4</v>
      </c>
      <c r="R21" s="10">
        <f t="shared" si="9"/>
        <v>-1.8169112508735097E-2</v>
      </c>
      <c r="S21" s="10">
        <f t="shared" si="10"/>
        <v>2.1442986881937465E-2</v>
      </c>
      <c r="T21" s="10">
        <f t="shared" si="11"/>
        <v>5.5370246831220715E-2</v>
      </c>
      <c r="U21" s="10">
        <f t="shared" si="12"/>
        <v>2.2187981510015442E-2</v>
      </c>
      <c r="V21" s="10">
        <f t="shared" si="13"/>
        <v>0.1000617665225445</v>
      </c>
      <c r="W21" s="10">
        <f t="shared" si="14"/>
        <v>0.23650190114068459</v>
      </c>
      <c r="X21" s="10">
        <f t="shared" si="15"/>
        <v>1.6910935738444266E-2</v>
      </c>
      <c r="Y21" s="10">
        <f t="shared" si="16"/>
        <v>5.072297452375496E-2</v>
      </c>
      <c r="Z21" s="10">
        <f t="shared" si="17"/>
        <v>7.7271489028109014E-2</v>
      </c>
    </row>
    <row r="22" spans="1:26">
      <c r="A22" s="23">
        <v>40238</v>
      </c>
      <c r="B22" s="5">
        <v>98.79</v>
      </c>
      <c r="C22" s="5">
        <v>19.25</v>
      </c>
      <c r="D22" s="5">
        <v>53.64</v>
      </c>
      <c r="E22" s="5">
        <v>14.88</v>
      </c>
      <c r="F22" s="5">
        <v>41.31</v>
      </c>
      <c r="G22" s="5">
        <v>16.309999999999999</v>
      </c>
      <c r="H22" s="5">
        <v>34.29</v>
      </c>
      <c r="I22" s="5">
        <v>38.36</v>
      </c>
      <c r="J22" s="5">
        <v>18.27</v>
      </c>
      <c r="K22" s="5">
        <v>10.64</v>
      </c>
      <c r="L22" s="5">
        <v>50.13</v>
      </c>
      <c r="N22" s="23">
        <v>40238</v>
      </c>
      <c r="O22" s="10">
        <f t="shared" si="6"/>
        <v>6.0092284579890576E-2</v>
      </c>
      <c r="P22" s="10">
        <f t="shared" si="7"/>
        <v>2.2304832713754719E-2</v>
      </c>
      <c r="Q22" s="10">
        <f t="shared" si="8"/>
        <v>9.5990965556183028E-3</v>
      </c>
      <c r="R22" s="10">
        <f t="shared" si="9"/>
        <v>5.9074733096085463E-2</v>
      </c>
      <c r="S22" s="10">
        <f t="shared" si="10"/>
        <v>2.0251914052852538E-2</v>
      </c>
      <c r="T22" s="10">
        <f t="shared" si="11"/>
        <v>3.0973451327433565E-2</v>
      </c>
      <c r="U22" s="10">
        <f t="shared" si="12"/>
        <v>3.3765450708471478E-2</v>
      </c>
      <c r="V22" s="10">
        <f t="shared" si="13"/>
        <v>7.6923076923077094E-2</v>
      </c>
      <c r="W22" s="10">
        <f t="shared" si="14"/>
        <v>0.12361623616236139</v>
      </c>
      <c r="X22" s="10">
        <f t="shared" si="15"/>
        <v>0.17960088691796017</v>
      </c>
      <c r="Y22" s="10">
        <f t="shared" si="16"/>
        <v>9.501965923984268E-2</v>
      </c>
      <c r="Z22" s="10">
        <f t="shared" si="17"/>
        <v>7.0055873911795963E-2</v>
      </c>
    </row>
    <row r="23" spans="1:26">
      <c r="A23" s="23">
        <v>40269</v>
      </c>
      <c r="B23" s="5">
        <v>100.35</v>
      </c>
      <c r="C23" s="5">
        <v>18.77</v>
      </c>
      <c r="D23" s="5">
        <v>54.36</v>
      </c>
      <c r="E23" s="5">
        <v>14.82</v>
      </c>
      <c r="F23" s="5">
        <v>44.28</v>
      </c>
      <c r="G23" s="5">
        <v>15.51</v>
      </c>
      <c r="H23" s="5">
        <v>35.619999999999997</v>
      </c>
      <c r="I23" s="5">
        <v>42.12</v>
      </c>
      <c r="J23" s="5">
        <v>18.690000000000001</v>
      </c>
      <c r="K23" s="5">
        <v>11.66</v>
      </c>
      <c r="L23" s="5">
        <v>53.13</v>
      </c>
      <c r="N23" s="23">
        <v>40269</v>
      </c>
      <c r="O23" s="10">
        <f t="shared" si="6"/>
        <v>1.579107197084717E-2</v>
      </c>
      <c r="P23" s="10">
        <f t="shared" si="7"/>
        <v>-2.4935064935064921E-2</v>
      </c>
      <c r="Q23" s="10">
        <f t="shared" si="8"/>
        <v>1.3422818791946289E-2</v>
      </c>
      <c r="R23" s="10">
        <f t="shared" si="9"/>
        <v>-4.0322580645161255E-3</v>
      </c>
      <c r="S23" s="10">
        <f t="shared" si="10"/>
        <v>7.1895424836601274E-2</v>
      </c>
      <c r="T23" s="10">
        <f t="shared" si="11"/>
        <v>-4.904966278356826E-2</v>
      </c>
      <c r="U23" s="10">
        <f t="shared" si="12"/>
        <v>3.8786818314377358E-2</v>
      </c>
      <c r="V23" s="10">
        <f t="shared" si="13"/>
        <v>9.8018769551616147E-2</v>
      </c>
      <c r="W23" s="10">
        <f t="shared" si="14"/>
        <v>2.2988505747126631E-2</v>
      </c>
      <c r="X23" s="10">
        <f t="shared" si="15"/>
        <v>9.5864661654135208E-2</v>
      </c>
      <c r="Y23" s="10">
        <f t="shared" si="16"/>
        <v>5.9844404548174746E-2</v>
      </c>
      <c r="Z23" s="10">
        <f t="shared" si="17"/>
        <v>4.0592074182172116E-2</v>
      </c>
    </row>
    <row r="24" spans="1:26">
      <c r="A24" s="23">
        <v>40301</v>
      </c>
      <c r="B24" s="5">
        <v>92.33</v>
      </c>
      <c r="C24" s="5">
        <v>18.32</v>
      </c>
      <c r="D24" s="5">
        <v>49.49</v>
      </c>
      <c r="E24" s="5">
        <v>14.37</v>
      </c>
      <c r="F24" s="5">
        <v>42.22</v>
      </c>
      <c r="G24" s="5">
        <v>14.28</v>
      </c>
      <c r="H24" s="5">
        <v>34.72</v>
      </c>
      <c r="I24" s="5">
        <v>42.22</v>
      </c>
      <c r="J24" s="5">
        <v>16.809999999999999</v>
      </c>
      <c r="K24" s="5">
        <v>7.98</v>
      </c>
      <c r="L24" s="5">
        <v>51.42</v>
      </c>
      <c r="N24" s="23">
        <v>40301</v>
      </c>
      <c r="O24" s="10">
        <f t="shared" si="6"/>
        <v>-7.9920279023418028E-2</v>
      </c>
      <c r="P24" s="10">
        <f t="shared" si="7"/>
        <v>-2.3974427277570598E-2</v>
      </c>
      <c r="Q24" s="10">
        <f t="shared" si="8"/>
        <v>-8.9587932303164086E-2</v>
      </c>
      <c r="R24" s="10">
        <f t="shared" si="9"/>
        <v>-3.0364372469635748E-2</v>
      </c>
      <c r="S24" s="10">
        <f t="shared" si="10"/>
        <v>-4.6522131887985596E-2</v>
      </c>
      <c r="T24" s="10">
        <f t="shared" si="11"/>
        <v>-7.9303675048355893E-2</v>
      </c>
      <c r="U24" s="10">
        <f t="shared" si="12"/>
        <v>-2.5266704098820814E-2</v>
      </c>
      <c r="V24" s="10">
        <f t="shared" si="13"/>
        <v>2.3741690408356497E-3</v>
      </c>
      <c r="W24" s="10">
        <f t="shared" si="14"/>
        <v>-0.10058855002675238</v>
      </c>
      <c r="X24" s="10">
        <f t="shared" si="15"/>
        <v>-0.31560891938250424</v>
      </c>
      <c r="Y24" s="10">
        <f t="shared" si="16"/>
        <v>-3.2185206098249597E-2</v>
      </c>
      <c r="Z24" s="10">
        <f t="shared" si="17"/>
        <v>-7.2749131848261553E-2</v>
      </c>
    </row>
    <row r="25" spans="1:26">
      <c r="A25" s="23">
        <v>40330</v>
      </c>
      <c r="B25" s="5">
        <v>87.48</v>
      </c>
      <c r="C25" s="5">
        <v>18.64</v>
      </c>
      <c r="D25" s="5">
        <v>53.98</v>
      </c>
      <c r="E25" s="5">
        <v>14.18</v>
      </c>
      <c r="F25" s="5">
        <v>40.11</v>
      </c>
      <c r="G25" s="5">
        <v>16.059999999999999</v>
      </c>
      <c r="H25" s="5">
        <v>34.17</v>
      </c>
      <c r="I25" s="5">
        <v>43.24</v>
      </c>
      <c r="J25" s="5">
        <v>15.67</v>
      </c>
      <c r="K25" s="5">
        <v>6.57</v>
      </c>
      <c r="L25" s="5">
        <v>47.57</v>
      </c>
      <c r="N25" s="23">
        <v>40330</v>
      </c>
      <c r="O25" s="10">
        <f t="shared" si="6"/>
        <v>-5.2528972165060028E-2</v>
      </c>
      <c r="P25" s="10">
        <f t="shared" si="7"/>
        <v>1.7467248908296984E-2</v>
      </c>
      <c r="Q25" s="10">
        <f t="shared" si="8"/>
        <v>9.0725399070519241E-2</v>
      </c>
      <c r="R25" s="10">
        <f t="shared" si="9"/>
        <v>-1.3221990257480831E-2</v>
      </c>
      <c r="S25" s="10">
        <f t="shared" si="10"/>
        <v>-4.9976314542870659E-2</v>
      </c>
      <c r="T25" s="10">
        <f t="shared" si="11"/>
        <v>0.12464985994397759</v>
      </c>
      <c r="U25" s="10">
        <f t="shared" si="12"/>
        <v>-1.5841013824884675E-2</v>
      </c>
      <c r="V25" s="10">
        <f t="shared" si="13"/>
        <v>2.4159166271909172E-2</v>
      </c>
      <c r="W25" s="10">
        <f t="shared" si="14"/>
        <v>-6.7816775728732792E-2</v>
      </c>
      <c r="X25" s="10">
        <f t="shared" si="15"/>
        <v>-0.17669172932330823</v>
      </c>
      <c r="Y25" s="10">
        <f t="shared" si="16"/>
        <v>-7.4873590042784932E-2</v>
      </c>
      <c r="Z25" s="10">
        <f t="shared" si="17"/>
        <v>-1.3630941524237956E-2</v>
      </c>
    </row>
    <row r="26" spans="1:26">
      <c r="A26" s="23">
        <v>40360</v>
      </c>
      <c r="B26" s="5">
        <v>93.6</v>
      </c>
      <c r="C26" s="5">
        <v>19.86</v>
      </c>
      <c r="D26" s="5">
        <v>55.06</v>
      </c>
      <c r="E26" s="5">
        <v>14.03</v>
      </c>
      <c r="F26" s="5">
        <v>39.729999999999997</v>
      </c>
      <c r="G26" s="5">
        <v>18.89</v>
      </c>
      <c r="H26" s="5">
        <v>35.64</v>
      </c>
      <c r="I26" s="5">
        <v>42.4</v>
      </c>
      <c r="J26" s="5">
        <v>16.739999999999998</v>
      </c>
      <c r="K26" s="5">
        <v>6.85</v>
      </c>
      <c r="L26" s="5">
        <v>43.97</v>
      </c>
      <c r="N26" s="23">
        <v>40360</v>
      </c>
      <c r="O26" s="10">
        <f t="shared" si="6"/>
        <v>6.9958847736625307E-2</v>
      </c>
      <c r="P26" s="10">
        <f t="shared" si="7"/>
        <v>6.545064377682408E-2</v>
      </c>
      <c r="Q26" s="10">
        <f t="shared" si="8"/>
        <v>2.0007410151908323E-2</v>
      </c>
      <c r="R26" s="10">
        <f t="shared" si="9"/>
        <v>-1.0578279266572621E-2</v>
      </c>
      <c r="S26" s="10">
        <f t="shared" si="10"/>
        <v>-9.4739466467216316E-3</v>
      </c>
      <c r="T26" s="10">
        <f t="shared" si="11"/>
        <v>0.17621419676214201</v>
      </c>
      <c r="U26" s="10">
        <f t="shared" si="12"/>
        <v>4.3020193151887653E-2</v>
      </c>
      <c r="V26" s="10">
        <f t="shared" si="13"/>
        <v>-1.9426456984273921E-2</v>
      </c>
      <c r="W26" s="10">
        <f t="shared" si="14"/>
        <v>6.8283343969368193E-2</v>
      </c>
      <c r="X26" s="10">
        <f t="shared" si="15"/>
        <v>4.2617960426179602E-2</v>
      </c>
      <c r="Y26" s="10">
        <f t="shared" si="16"/>
        <v>-7.5677948286735353E-2</v>
      </c>
      <c r="Z26" s="10">
        <f t="shared" si="17"/>
        <v>2.9821070247865056E-2</v>
      </c>
    </row>
    <row r="27" spans="1:26">
      <c r="A27" s="23">
        <v>40392</v>
      </c>
      <c r="B27" s="5">
        <v>89.36</v>
      </c>
      <c r="C27" s="5">
        <v>19.97</v>
      </c>
      <c r="D27" s="5">
        <v>52.78</v>
      </c>
      <c r="E27" s="5">
        <v>13.3</v>
      </c>
      <c r="F27" s="5">
        <v>35.96</v>
      </c>
      <c r="G27" s="5">
        <v>17.559999999999999</v>
      </c>
      <c r="H27" s="5">
        <v>36.130000000000003</v>
      </c>
      <c r="I27" s="5">
        <v>42.21</v>
      </c>
      <c r="J27" s="5">
        <v>15.7</v>
      </c>
      <c r="K27" s="5">
        <v>6.26</v>
      </c>
      <c r="L27" s="5">
        <v>40.47</v>
      </c>
      <c r="N27" s="23">
        <v>40392</v>
      </c>
      <c r="O27" s="10">
        <f t="shared" si="6"/>
        <v>-4.5299145299145249E-2</v>
      </c>
      <c r="P27" s="10">
        <f t="shared" si="7"/>
        <v>5.5387713997985255E-3</v>
      </c>
      <c r="Q27" s="10">
        <f t="shared" si="8"/>
        <v>-4.14093715946241E-2</v>
      </c>
      <c r="R27" s="10">
        <f t="shared" si="9"/>
        <v>-5.2031361368495954E-2</v>
      </c>
      <c r="S27" s="10">
        <f t="shared" si="10"/>
        <v>-9.4890510948904994E-2</v>
      </c>
      <c r="T27" s="10">
        <f t="shared" si="11"/>
        <v>-7.0407623080995352E-2</v>
      </c>
      <c r="U27" s="10">
        <f t="shared" si="12"/>
        <v>1.3748597081930436E-2</v>
      </c>
      <c r="V27" s="10">
        <f t="shared" si="13"/>
        <v>-4.4811320754716277E-3</v>
      </c>
      <c r="W27" s="10">
        <f t="shared" si="14"/>
        <v>-6.2126642771804019E-2</v>
      </c>
      <c r="X27" s="10">
        <f t="shared" si="15"/>
        <v>-8.613138686131383E-2</v>
      </c>
      <c r="Y27" s="10">
        <f t="shared" si="16"/>
        <v>-7.9599727086649974E-2</v>
      </c>
      <c r="Z27" s="10">
        <f t="shared" si="17"/>
        <v>-2.9658840300068892E-2</v>
      </c>
    </row>
    <row r="28" spans="1:26">
      <c r="A28" s="23">
        <v>40422</v>
      </c>
      <c r="B28" s="5">
        <v>97.33</v>
      </c>
      <c r="C28" s="5">
        <v>20.64</v>
      </c>
      <c r="D28" s="5">
        <v>54.63</v>
      </c>
      <c r="E28" s="5">
        <v>12.99</v>
      </c>
      <c r="F28" s="5">
        <v>40.06</v>
      </c>
      <c r="G28" s="5">
        <v>19.39</v>
      </c>
      <c r="H28" s="5">
        <v>38.1</v>
      </c>
      <c r="I28" s="5">
        <v>43.22</v>
      </c>
      <c r="J28" s="5">
        <v>15.36</v>
      </c>
      <c r="K28" s="5">
        <v>5.62</v>
      </c>
      <c r="L28" s="5">
        <v>40.71</v>
      </c>
      <c r="N28" s="23">
        <v>40422</v>
      </c>
      <c r="O28" s="10">
        <f t="shared" si="6"/>
        <v>8.9189794091315999E-2</v>
      </c>
      <c r="P28" s="10">
        <f t="shared" si="7"/>
        <v>3.3550325488232335E-2</v>
      </c>
      <c r="Q28" s="10">
        <f t="shared" si="8"/>
        <v>3.5051155740810858E-2</v>
      </c>
      <c r="R28" s="10">
        <f t="shared" si="9"/>
        <v>-2.3308270676691722E-2</v>
      </c>
      <c r="S28" s="10">
        <f t="shared" si="10"/>
        <v>0.11401557285873198</v>
      </c>
      <c r="T28" s="10">
        <f t="shared" si="11"/>
        <v>0.10421412300683386</v>
      </c>
      <c r="U28" s="10">
        <f t="shared" si="12"/>
        <v>5.452532521450304E-2</v>
      </c>
      <c r="V28" s="10">
        <f t="shared" si="13"/>
        <v>2.3927979151859624E-2</v>
      </c>
      <c r="W28" s="10">
        <f t="shared" si="14"/>
        <v>-2.1656050955414008E-2</v>
      </c>
      <c r="X28" s="10">
        <f t="shared" si="15"/>
        <v>-0.10223642172523961</v>
      </c>
      <c r="Y28" s="10">
        <f t="shared" si="16"/>
        <v>5.9303187546331237E-3</v>
      </c>
      <c r="Z28" s="10">
        <f t="shared" si="17"/>
        <v>1.1257641751162452E-2</v>
      </c>
    </row>
    <row r="29" spans="1:26">
      <c r="A29" s="23">
        <v>40452</v>
      </c>
      <c r="B29" s="5">
        <v>101.01</v>
      </c>
      <c r="C29" s="5">
        <v>21.35</v>
      </c>
      <c r="D29" s="5">
        <v>58.01</v>
      </c>
      <c r="E29" s="5">
        <v>13.02</v>
      </c>
      <c r="F29" s="5">
        <v>40.950000000000003</v>
      </c>
      <c r="G29" s="5">
        <v>19.59</v>
      </c>
      <c r="H29" s="5">
        <v>40.31</v>
      </c>
      <c r="I29" s="5">
        <v>44.95</v>
      </c>
      <c r="J29" s="5">
        <v>14.91</v>
      </c>
      <c r="K29" s="5">
        <v>6.1</v>
      </c>
      <c r="L29" s="5">
        <v>39.64</v>
      </c>
      <c r="N29" s="23">
        <v>40452</v>
      </c>
      <c r="O29" s="10">
        <f t="shared" si="6"/>
        <v>3.7809514024452984E-2</v>
      </c>
      <c r="P29" s="10">
        <f t="shared" si="7"/>
        <v>3.43992248062015E-2</v>
      </c>
      <c r="Q29" s="10">
        <f t="shared" si="8"/>
        <v>6.1870766977850877E-2</v>
      </c>
      <c r="R29" s="10">
        <f t="shared" si="9"/>
        <v>2.3094688221707571E-3</v>
      </c>
      <c r="S29" s="10">
        <f t="shared" si="10"/>
        <v>2.2216674987518781E-2</v>
      </c>
      <c r="T29" s="10">
        <f t="shared" si="11"/>
        <v>1.0314595152140171E-2</v>
      </c>
      <c r="U29" s="10">
        <f t="shared" si="12"/>
        <v>5.800524934383211E-2</v>
      </c>
      <c r="V29" s="10">
        <f t="shared" si="13"/>
        <v>4.0027764923646458E-2</v>
      </c>
      <c r="W29" s="10">
        <f t="shared" si="14"/>
        <v>-2.9296875E-2</v>
      </c>
      <c r="X29" s="10">
        <f t="shared" si="15"/>
        <v>8.5409252669039093E-2</v>
      </c>
      <c r="Y29" s="10">
        <f t="shared" si="16"/>
        <v>-2.6283468435273849E-2</v>
      </c>
      <c r="Z29" s="10">
        <f t="shared" si="17"/>
        <v>3.4709152985666764E-2</v>
      </c>
    </row>
    <row r="30" spans="1:26">
      <c r="A30" s="23">
        <v>40483</v>
      </c>
      <c r="B30" s="5">
        <v>101.01</v>
      </c>
      <c r="C30" s="5">
        <v>22.82</v>
      </c>
      <c r="D30" s="5">
        <v>57.44</v>
      </c>
      <c r="E30" s="5">
        <v>13.78</v>
      </c>
      <c r="F30" s="5">
        <v>43.7</v>
      </c>
      <c r="G30" s="5">
        <v>21.15</v>
      </c>
      <c r="H30" s="5">
        <v>40.130000000000003</v>
      </c>
      <c r="I30" s="5">
        <v>42.8</v>
      </c>
      <c r="J30" s="5">
        <v>15.21</v>
      </c>
      <c r="K30" s="5">
        <v>6.64</v>
      </c>
      <c r="L30" s="5">
        <v>41.79</v>
      </c>
      <c r="N30" s="23">
        <v>40483</v>
      </c>
      <c r="O30" s="10">
        <f t="shared" si="6"/>
        <v>0</v>
      </c>
      <c r="P30" s="10">
        <f t="shared" si="7"/>
        <v>6.8852459016393475E-2</v>
      </c>
      <c r="Q30" s="10">
        <f t="shared" si="8"/>
        <v>-9.8258920875711198E-3</v>
      </c>
      <c r="R30" s="10">
        <f t="shared" si="9"/>
        <v>5.8371735791090673E-2</v>
      </c>
      <c r="S30" s="10">
        <f t="shared" si="10"/>
        <v>6.7155067155067139E-2</v>
      </c>
      <c r="T30" s="10">
        <f t="shared" si="11"/>
        <v>7.963246554364467E-2</v>
      </c>
      <c r="U30" s="10">
        <f t="shared" si="12"/>
        <v>-4.4653932026792464E-3</v>
      </c>
      <c r="V30" s="10">
        <f t="shared" si="13"/>
        <v>-4.7830923248053492E-2</v>
      </c>
      <c r="W30" s="10">
        <f t="shared" si="14"/>
        <v>2.0120724346076591E-2</v>
      </c>
      <c r="X30" s="10">
        <f t="shared" si="15"/>
        <v>8.8524590163934436E-2</v>
      </c>
      <c r="Y30" s="10">
        <f t="shared" si="16"/>
        <v>5.4238143289606411E-2</v>
      </c>
      <c r="Z30" s="10">
        <f t="shared" si="17"/>
        <v>1.7837911600614164E-2</v>
      </c>
    </row>
    <row r="31" spans="1:26">
      <c r="A31" s="23">
        <v>40513</v>
      </c>
      <c r="B31" s="5">
        <v>107.75</v>
      </c>
      <c r="C31" s="5">
        <v>23.83</v>
      </c>
      <c r="D31" s="5">
        <v>59.62</v>
      </c>
      <c r="E31" s="5">
        <v>14.19</v>
      </c>
      <c r="F31" s="5">
        <v>46.2</v>
      </c>
      <c r="G31" s="5">
        <v>21.12</v>
      </c>
      <c r="H31" s="5">
        <v>42.69</v>
      </c>
      <c r="I31" s="5">
        <v>43.12</v>
      </c>
      <c r="J31" s="5">
        <v>16.55</v>
      </c>
      <c r="K31" s="5">
        <v>7.09</v>
      </c>
      <c r="L31" s="5">
        <v>36.96</v>
      </c>
      <c r="N31" s="23">
        <v>40513</v>
      </c>
      <c r="O31" s="10">
        <f t="shared" si="6"/>
        <v>6.6726066726066735E-2</v>
      </c>
      <c r="P31" s="10">
        <f t="shared" si="7"/>
        <v>4.4259421560034928E-2</v>
      </c>
      <c r="Q31" s="10">
        <f t="shared" si="8"/>
        <v>3.79526462395543E-2</v>
      </c>
      <c r="R31" s="10">
        <f t="shared" si="9"/>
        <v>2.9753265602322276E-2</v>
      </c>
      <c r="S31" s="10">
        <f t="shared" si="10"/>
        <v>5.720823798626995E-2</v>
      </c>
      <c r="T31" s="10">
        <f t="shared" si="11"/>
        <v>-1.4184397163119478E-3</v>
      </c>
      <c r="U31" s="10">
        <f t="shared" si="12"/>
        <v>6.3792673810116884E-2</v>
      </c>
      <c r="V31" s="10">
        <f t="shared" si="13"/>
        <v>7.4766355140187812E-3</v>
      </c>
      <c r="W31" s="10">
        <f t="shared" si="14"/>
        <v>8.8099934253780487E-2</v>
      </c>
      <c r="X31" s="10">
        <f t="shared" si="15"/>
        <v>6.7771084337349352E-2</v>
      </c>
      <c r="Y31" s="10">
        <f t="shared" si="16"/>
        <v>-0.11557788944723613</v>
      </c>
      <c r="Z31" s="10">
        <f t="shared" si="17"/>
        <v>4.2687827934794989E-2</v>
      </c>
    </row>
    <row r="32" spans="1:26">
      <c r="A32" s="23">
        <v>40546</v>
      </c>
      <c r="B32" s="5">
        <v>110.29</v>
      </c>
      <c r="C32" s="5">
        <v>23.08</v>
      </c>
      <c r="D32" s="5">
        <v>56.45</v>
      </c>
      <c r="E32" s="5">
        <v>12.84</v>
      </c>
      <c r="F32" s="5">
        <v>40.67</v>
      </c>
      <c r="G32" s="5">
        <v>21.14</v>
      </c>
      <c r="H32" s="5">
        <v>40.549999999999997</v>
      </c>
      <c r="I32" s="5">
        <v>42.7</v>
      </c>
      <c r="J32" s="5">
        <v>15.81</v>
      </c>
      <c r="K32" s="5">
        <v>6.98</v>
      </c>
      <c r="L32" s="5">
        <v>38.81</v>
      </c>
      <c r="N32" s="23">
        <v>40546</v>
      </c>
      <c r="O32" s="10">
        <f t="shared" si="6"/>
        <v>2.3573085846867903E-2</v>
      </c>
      <c r="P32" s="10">
        <f t="shared" si="7"/>
        <v>-3.1472933277381432E-2</v>
      </c>
      <c r="Q32" s="10">
        <f t="shared" si="8"/>
        <v>-5.3170077155316964E-2</v>
      </c>
      <c r="R32" s="10">
        <f t="shared" si="9"/>
        <v>-9.5137420718816035E-2</v>
      </c>
      <c r="S32" s="10">
        <f t="shared" si="10"/>
        <v>-0.11969696969696975</v>
      </c>
      <c r="T32" s="10">
        <f t="shared" si="11"/>
        <v>9.4696969696972388E-4</v>
      </c>
      <c r="U32" s="10">
        <f t="shared" si="12"/>
        <v>-5.0128835792925708E-2</v>
      </c>
      <c r="V32" s="10">
        <f t="shared" si="13"/>
        <v>-9.7402597402596047E-3</v>
      </c>
      <c r="W32" s="10">
        <f t="shared" si="14"/>
        <v>-4.4712990936555896E-2</v>
      </c>
      <c r="X32" s="10">
        <f t="shared" si="15"/>
        <v>-1.5514809590973067E-2</v>
      </c>
      <c r="Y32" s="10">
        <f t="shared" si="16"/>
        <v>5.0054112554112518E-2</v>
      </c>
      <c r="Z32" s="10">
        <f t="shared" si="17"/>
        <v>-3.3448130293105303E-2</v>
      </c>
    </row>
    <row r="33" spans="1:26">
      <c r="A33" s="23">
        <v>40575</v>
      </c>
      <c r="B33" s="5">
        <v>114.06</v>
      </c>
      <c r="C33" s="5">
        <v>25.6</v>
      </c>
      <c r="D33" s="5">
        <v>62.95</v>
      </c>
      <c r="E33" s="5">
        <v>13.07</v>
      </c>
      <c r="F33" s="5">
        <v>42.11</v>
      </c>
      <c r="G33" s="5">
        <v>21.27</v>
      </c>
      <c r="H33" s="5">
        <v>43.72</v>
      </c>
      <c r="I33" s="5">
        <v>48.17</v>
      </c>
      <c r="J33" s="5">
        <v>17.940000000000001</v>
      </c>
      <c r="K33" s="5">
        <v>7.71</v>
      </c>
      <c r="L33" s="5">
        <v>39.200000000000003</v>
      </c>
      <c r="N33" s="23">
        <v>40575</v>
      </c>
      <c r="O33" s="10">
        <f t="shared" si="6"/>
        <v>3.4182609484087356E-2</v>
      </c>
      <c r="P33" s="10">
        <f t="shared" si="7"/>
        <v>0.10918544194107471</v>
      </c>
      <c r="Q33" s="10">
        <f t="shared" si="8"/>
        <v>0.11514614703277237</v>
      </c>
      <c r="R33" s="10">
        <f t="shared" si="9"/>
        <v>1.7912772585669812E-2</v>
      </c>
      <c r="S33" s="10">
        <f t="shared" si="10"/>
        <v>3.5406933857880407E-2</v>
      </c>
      <c r="T33" s="10">
        <f t="shared" si="11"/>
        <v>6.1494796594134815E-3</v>
      </c>
      <c r="U33" s="10">
        <f t="shared" si="12"/>
        <v>7.8175092478421693E-2</v>
      </c>
      <c r="V33" s="10">
        <f t="shared" si="13"/>
        <v>0.12810304449648702</v>
      </c>
      <c r="W33" s="10">
        <f t="shared" si="14"/>
        <v>0.13472485768500952</v>
      </c>
      <c r="X33" s="10">
        <f t="shared" si="15"/>
        <v>0.10458452722063027</v>
      </c>
      <c r="Y33" s="10">
        <f t="shared" si="16"/>
        <v>1.0048956454522084E-2</v>
      </c>
      <c r="Z33" s="10">
        <f t="shared" si="17"/>
        <v>0.1068340243225864</v>
      </c>
    </row>
    <row r="34" spans="1:26">
      <c r="A34" s="23">
        <v>40603</v>
      </c>
      <c r="B34" s="5">
        <v>114.09</v>
      </c>
      <c r="C34" s="5">
        <v>26.02</v>
      </c>
      <c r="D34" s="5">
        <v>65.28</v>
      </c>
      <c r="E34" s="5">
        <v>13.35</v>
      </c>
      <c r="F34" s="5">
        <v>45.2</v>
      </c>
      <c r="G34" s="5">
        <v>20.02</v>
      </c>
      <c r="H34" s="5">
        <v>43.88</v>
      </c>
      <c r="I34" s="5">
        <v>50.04</v>
      </c>
      <c r="J34" s="5">
        <v>18.48</v>
      </c>
      <c r="K34" s="5">
        <v>7.71</v>
      </c>
      <c r="L34" s="5">
        <v>43.53</v>
      </c>
      <c r="N34" s="23">
        <v>40603</v>
      </c>
      <c r="O34" s="10">
        <f t="shared" si="6"/>
        <v>2.6301946344031712E-4</v>
      </c>
      <c r="P34" s="10">
        <f t="shared" si="7"/>
        <v>1.6406249999999956E-2</v>
      </c>
      <c r="Q34" s="10">
        <f t="shared" si="8"/>
        <v>3.7013502779984053E-2</v>
      </c>
      <c r="R34" s="10">
        <f t="shared" si="9"/>
        <v>2.1423106350420662E-2</v>
      </c>
      <c r="S34" s="10">
        <f t="shared" si="10"/>
        <v>7.337924483495617E-2</v>
      </c>
      <c r="T34" s="10">
        <f t="shared" si="11"/>
        <v>-5.8768218147625784E-2</v>
      </c>
      <c r="U34" s="10">
        <f t="shared" si="12"/>
        <v>3.6596523330283404E-3</v>
      </c>
      <c r="V34" s="10">
        <f t="shared" si="13"/>
        <v>3.8820842848245718E-2</v>
      </c>
      <c r="W34" s="10">
        <f t="shared" si="14"/>
        <v>3.0100334448160515E-2</v>
      </c>
      <c r="X34" s="10">
        <f t="shared" si="15"/>
        <v>0</v>
      </c>
      <c r="Y34" s="10">
        <f t="shared" si="16"/>
        <v>0.11045918367346941</v>
      </c>
      <c r="Z34" s="10">
        <f t="shared" si="17"/>
        <v>2.6328362334645646E-2</v>
      </c>
    </row>
    <row r="35" spans="1:26">
      <c r="A35" s="23">
        <v>40634</v>
      </c>
      <c r="B35" s="5">
        <v>117.46</v>
      </c>
      <c r="C35" s="5">
        <v>27.61</v>
      </c>
      <c r="D35" s="5">
        <v>68.650000000000006</v>
      </c>
      <c r="E35" s="5">
        <v>13.29</v>
      </c>
      <c r="F35" s="5">
        <v>48.8</v>
      </c>
      <c r="G35" s="5">
        <v>19.239999999999998</v>
      </c>
      <c r="H35" s="5">
        <v>45.33</v>
      </c>
      <c r="I35" s="5">
        <v>53.14</v>
      </c>
      <c r="J35" s="5">
        <v>19.170000000000002</v>
      </c>
      <c r="K35" s="5">
        <v>5.88</v>
      </c>
      <c r="L35" s="5">
        <v>45.12</v>
      </c>
      <c r="N35" s="23">
        <v>40634</v>
      </c>
      <c r="O35" s="10">
        <f t="shared" si="6"/>
        <v>2.9538083968796425E-2</v>
      </c>
      <c r="P35" s="10">
        <f t="shared" si="7"/>
        <v>6.1106840891621772E-2</v>
      </c>
      <c r="Q35" s="10">
        <f t="shared" si="8"/>
        <v>5.1623774509804043E-2</v>
      </c>
      <c r="R35" s="10">
        <f t="shared" si="9"/>
        <v>-4.4943820224719877E-3</v>
      </c>
      <c r="S35" s="10">
        <f t="shared" si="10"/>
        <v>7.9646017699114946E-2</v>
      </c>
      <c r="T35" s="10">
        <f t="shared" si="11"/>
        <v>-3.8961038961038974E-2</v>
      </c>
      <c r="U35" s="10">
        <f t="shared" si="12"/>
        <v>3.3044667274384487E-2</v>
      </c>
      <c r="V35" s="10">
        <f t="shared" si="13"/>
        <v>6.1950439648281508E-2</v>
      </c>
      <c r="W35" s="10">
        <f t="shared" si="14"/>
        <v>3.7337662337662447E-2</v>
      </c>
      <c r="X35" s="10">
        <f t="shared" si="15"/>
        <v>-0.23735408560311289</v>
      </c>
      <c r="Y35" s="10">
        <f t="shared" si="16"/>
        <v>3.6526533425223828E-2</v>
      </c>
      <c r="Z35" s="10">
        <f t="shared" si="17"/>
        <v>1.7843765315886002E-2</v>
      </c>
    </row>
    <row r="36" spans="1:26">
      <c r="A36" s="23">
        <v>40665</v>
      </c>
      <c r="B36" s="5">
        <v>116.11</v>
      </c>
      <c r="C36" s="5">
        <v>27.53</v>
      </c>
      <c r="D36" s="5">
        <v>72.92</v>
      </c>
      <c r="E36" s="5">
        <v>13.71</v>
      </c>
      <c r="F36" s="5">
        <v>49.47</v>
      </c>
      <c r="G36" s="5">
        <v>20.28</v>
      </c>
      <c r="H36" s="5">
        <v>46.32</v>
      </c>
      <c r="I36" s="5">
        <v>51.63</v>
      </c>
      <c r="J36" s="5">
        <v>18.36</v>
      </c>
      <c r="K36" s="5">
        <v>4.97</v>
      </c>
      <c r="L36" s="5">
        <v>41.77</v>
      </c>
      <c r="N36" s="23">
        <v>40665</v>
      </c>
      <c r="O36" s="10">
        <f t="shared" si="6"/>
        <v>-1.1493274306146772E-2</v>
      </c>
      <c r="P36" s="10">
        <f t="shared" si="7"/>
        <v>-2.8975009054689194E-3</v>
      </c>
      <c r="Q36" s="10">
        <f t="shared" si="8"/>
        <v>6.2199563000728375E-2</v>
      </c>
      <c r="R36" s="10">
        <f t="shared" si="9"/>
        <v>3.1602708803611934E-2</v>
      </c>
      <c r="S36" s="10">
        <f t="shared" si="10"/>
        <v>1.3729508196721252E-2</v>
      </c>
      <c r="T36" s="10">
        <f t="shared" si="11"/>
        <v>5.4054054054054168E-2</v>
      </c>
      <c r="U36" s="10">
        <f t="shared" si="12"/>
        <v>2.183984116479154E-2</v>
      </c>
      <c r="V36" s="10">
        <f t="shared" si="13"/>
        <v>-2.841550621001121E-2</v>
      </c>
      <c r="W36" s="10">
        <f t="shared" si="14"/>
        <v>-4.2253521126760729E-2</v>
      </c>
      <c r="X36" s="10">
        <f t="shared" si="15"/>
        <v>-0.15476190476190477</v>
      </c>
      <c r="Y36" s="10">
        <f t="shared" si="16"/>
        <v>-7.4246453900709053E-2</v>
      </c>
      <c r="Z36" s="10">
        <f t="shared" si="17"/>
        <v>-1.9943903602195941E-2</v>
      </c>
    </row>
    <row r="37" spans="1:26">
      <c r="A37" s="23">
        <v>40695</v>
      </c>
      <c r="B37" s="5">
        <v>114.17</v>
      </c>
      <c r="C37" s="5">
        <v>27.98</v>
      </c>
      <c r="D37" s="5">
        <v>70.31</v>
      </c>
      <c r="E37" s="5">
        <v>14.7</v>
      </c>
      <c r="F37" s="5">
        <v>47.98</v>
      </c>
      <c r="G37" s="5">
        <v>19.29</v>
      </c>
      <c r="H37" s="5">
        <v>45.75</v>
      </c>
      <c r="I37" s="5">
        <v>52.67</v>
      </c>
      <c r="J37" s="5">
        <v>18.739999999999998</v>
      </c>
      <c r="K37" s="5">
        <v>5.41</v>
      </c>
      <c r="L37" s="5">
        <v>45.45</v>
      </c>
      <c r="N37" s="23">
        <v>40695</v>
      </c>
      <c r="O37" s="10">
        <f t="shared" si="6"/>
        <v>-1.6708293859271306E-2</v>
      </c>
      <c r="P37" s="10">
        <f t="shared" si="7"/>
        <v>1.6345804576825218E-2</v>
      </c>
      <c r="Q37" s="10">
        <f t="shared" si="8"/>
        <v>-3.5792649478880945E-2</v>
      </c>
      <c r="R37" s="10">
        <f t="shared" si="9"/>
        <v>7.2210065645514021E-2</v>
      </c>
      <c r="S37" s="10">
        <f t="shared" si="10"/>
        <v>-3.0119264200525575E-2</v>
      </c>
      <c r="T37" s="10">
        <f t="shared" si="11"/>
        <v>-4.8816568047337361E-2</v>
      </c>
      <c r="U37" s="10">
        <f t="shared" si="12"/>
        <v>-1.2305699481865329E-2</v>
      </c>
      <c r="V37" s="10">
        <f t="shared" si="13"/>
        <v>2.0143327522758048E-2</v>
      </c>
      <c r="W37" s="10">
        <f t="shared" si="14"/>
        <v>2.0697167755991286E-2</v>
      </c>
      <c r="X37" s="10">
        <f t="shared" si="15"/>
        <v>8.8531187122736554E-2</v>
      </c>
      <c r="Y37" s="10">
        <f t="shared" si="16"/>
        <v>8.8101508259516459E-2</v>
      </c>
      <c r="Z37" s="10">
        <f t="shared" si="17"/>
        <v>1.6611008482755329E-2</v>
      </c>
    </row>
    <row r="38" spans="1:26">
      <c r="A38" s="23">
        <v>40725</v>
      </c>
      <c r="B38" s="5">
        <v>111.83</v>
      </c>
      <c r="C38" s="5">
        <v>27.31</v>
      </c>
      <c r="D38" s="5">
        <v>71.67</v>
      </c>
      <c r="E38" s="5">
        <v>15.55</v>
      </c>
      <c r="F38" s="5">
        <v>49.76</v>
      </c>
      <c r="G38" s="5">
        <v>18.940000000000001</v>
      </c>
      <c r="H38" s="5">
        <v>45.15</v>
      </c>
      <c r="I38" s="5">
        <v>52.29</v>
      </c>
      <c r="J38" s="5">
        <v>16.95</v>
      </c>
      <c r="K38" s="5">
        <v>4.8</v>
      </c>
      <c r="L38" s="5">
        <v>43.97</v>
      </c>
      <c r="N38" s="23">
        <v>40725</v>
      </c>
      <c r="O38" s="10">
        <f t="shared" si="6"/>
        <v>-2.0495751948848229E-2</v>
      </c>
      <c r="P38" s="10">
        <f t="shared" si="7"/>
        <v>-2.3945675482487605E-2</v>
      </c>
      <c r="Q38" s="10">
        <f t="shared" si="8"/>
        <v>1.9342909970132327E-2</v>
      </c>
      <c r="R38" s="10">
        <f t="shared" si="9"/>
        <v>5.7823129251700855E-2</v>
      </c>
      <c r="S38" s="10">
        <f t="shared" si="10"/>
        <v>3.7098791162984535E-2</v>
      </c>
      <c r="T38" s="10">
        <f t="shared" si="11"/>
        <v>-1.8144116122343124E-2</v>
      </c>
      <c r="U38" s="10">
        <f t="shared" si="12"/>
        <v>-1.3114754098360715E-2</v>
      </c>
      <c r="V38" s="10">
        <f t="shared" si="13"/>
        <v>-7.2147332447314305E-3</v>
      </c>
      <c r="W38" s="10">
        <f t="shared" si="14"/>
        <v>-9.5517609391675529E-2</v>
      </c>
      <c r="X38" s="10">
        <f t="shared" si="15"/>
        <v>-0.11275415896487995</v>
      </c>
      <c r="Y38" s="10">
        <f t="shared" si="16"/>
        <v>-3.2563256325632617E-2</v>
      </c>
      <c r="Z38" s="10">
        <f t="shared" si="17"/>
        <v>-3.1115659500918845E-2</v>
      </c>
    </row>
    <row r="39" spans="1:26">
      <c r="A39" s="23">
        <v>40756</v>
      </c>
      <c r="B39" s="5">
        <v>105.74</v>
      </c>
      <c r="C39" s="5">
        <v>26.03</v>
      </c>
      <c r="D39" s="5">
        <v>66.760000000000005</v>
      </c>
      <c r="E39" s="5">
        <v>14.98</v>
      </c>
      <c r="F39" s="5">
        <v>48.72</v>
      </c>
      <c r="G39" s="5">
        <v>18.32</v>
      </c>
      <c r="H39" s="5">
        <v>44.35</v>
      </c>
      <c r="I39" s="5">
        <v>54.67</v>
      </c>
      <c r="J39" s="5">
        <v>16.899999999999999</v>
      </c>
      <c r="K39" s="5">
        <v>3.48</v>
      </c>
      <c r="L39" s="5">
        <v>37.44</v>
      </c>
      <c r="N39" s="23">
        <v>40756</v>
      </c>
      <c r="O39" s="10">
        <f t="shared" si="6"/>
        <v>-5.4457658946615473E-2</v>
      </c>
      <c r="P39" s="10">
        <f t="shared" si="7"/>
        <v>-4.6869278652508117E-2</v>
      </c>
      <c r="Q39" s="10">
        <f t="shared" si="8"/>
        <v>-6.8508441467838632E-2</v>
      </c>
      <c r="R39" s="10">
        <f t="shared" si="9"/>
        <v>-3.6655948553054651E-2</v>
      </c>
      <c r="S39" s="10">
        <f t="shared" si="10"/>
        <v>-2.0900321543408373E-2</v>
      </c>
      <c r="T39" s="10">
        <f t="shared" si="11"/>
        <v>-3.2734952481520696E-2</v>
      </c>
      <c r="U39" s="10">
        <f t="shared" si="12"/>
        <v>-1.7718715393133966E-2</v>
      </c>
      <c r="V39" s="10">
        <f t="shared" si="13"/>
        <v>4.5515394912985396E-2</v>
      </c>
      <c r="W39" s="10">
        <f t="shared" si="14"/>
        <v>-2.9498525073746729E-3</v>
      </c>
      <c r="X39" s="10">
        <f t="shared" si="15"/>
        <v>-0.27500000000000002</v>
      </c>
      <c r="Y39" s="10">
        <f t="shared" si="16"/>
        <v>-0.14851034796452134</v>
      </c>
      <c r="Z39" s="10">
        <f t="shared" si="17"/>
        <v>-4.5401436405878973E-2</v>
      </c>
    </row>
    <row r="40" spans="1:26">
      <c r="A40" s="23">
        <v>40787</v>
      </c>
      <c r="B40" s="5">
        <v>98.28</v>
      </c>
      <c r="C40" s="5">
        <v>25.47</v>
      </c>
      <c r="D40" s="5">
        <v>67.5</v>
      </c>
      <c r="E40" s="5">
        <v>14.5</v>
      </c>
      <c r="F40" s="5">
        <v>46.37</v>
      </c>
      <c r="G40" s="5">
        <v>18.8</v>
      </c>
      <c r="H40" s="5">
        <v>42.84</v>
      </c>
      <c r="I40" s="5">
        <v>55.22</v>
      </c>
      <c r="J40" s="5">
        <v>16.79</v>
      </c>
      <c r="K40" s="5">
        <v>4.2699999999999996</v>
      </c>
      <c r="L40" s="5">
        <v>45.53</v>
      </c>
      <c r="N40" s="23">
        <v>40787</v>
      </c>
      <c r="O40" s="10">
        <f t="shared" si="6"/>
        <v>-7.0550406657839959E-2</v>
      </c>
      <c r="P40" s="10">
        <f t="shared" si="7"/>
        <v>-2.1513638109873279E-2</v>
      </c>
      <c r="Q40" s="10">
        <f t="shared" si="8"/>
        <v>1.1084481725584183E-2</v>
      </c>
      <c r="R40" s="10">
        <f t="shared" si="9"/>
        <v>-3.2042723631508729E-2</v>
      </c>
      <c r="S40" s="10">
        <f t="shared" si="10"/>
        <v>-4.8234811165845715E-2</v>
      </c>
      <c r="T40" s="10">
        <f t="shared" si="11"/>
        <v>2.6200873362445476E-2</v>
      </c>
      <c r="U40" s="10">
        <f t="shared" si="12"/>
        <v>-3.4047350620067585E-2</v>
      </c>
      <c r="V40" s="10">
        <f t="shared" si="13"/>
        <v>1.0060362173038184E-2</v>
      </c>
      <c r="W40" s="10">
        <f t="shared" si="14"/>
        <v>-6.5088757396449815E-3</v>
      </c>
      <c r="X40" s="10">
        <f t="shared" si="15"/>
        <v>0.22701149425287337</v>
      </c>
      <c r="Y40" s="10">
        <f t="shared" si="16"/>
        <v>0.21607905982905984</v>
      </c>
      <c r="Z40" s="10">
        <f t="shared" si="17"/>
        <v>2.3485255936351417E-2</v>
      </c>
    </row>
    <row r="41" spans="1:26">
      <c r="A41" s="23">
        <v>40819</v>
      </c>
      <c r="B41" s="5">
        <v>109</v>
      </c>
      <c r="C41" s="5">
        <v>27.9</v>
      </c>
      <c r="D41" s="5">
        <v>71.319999999999993</v>
      </c>
      <c r="E41" s="5">
        <v>15.4</v>
      </c>
      <c r="F41" s="5">
        <v>49.74</v>
      </c>
      <c r="G41" s="5">
        <v>20.68</v>
      </c>
      <c r="H41" s="5">
        <v>45.34</v>
      </c>
      <c r="I41" s="5">
        <v>53.35</v>
      </c>
      <c r="J41" s="5">
        <v>18.670000000000002</v>
      </c>
      <c r="K41" s="5">
        <v>5.04</v>
      </c>
      <c r="L41" s="5">
        <v>47.45</v>
      </c>
      <c r="N41" s="23">
        <v>40819</v>
      </c>
      <c r="O41" s="10">
        <f t="shared" si="6"/>
        <v>0.10907610907610898</v>
      </c>
      <c r="P41" s="10">
        <f t="shared" si="7"/>
        <v>9.540636042402828E-2</v>
      </c>
      <c r="Q41" s="10">
        <f t="shared" si="8"/>
        <v>5.6592592592592528E-2</v>
      </c>
      <c r="R41" s="10">
        <f t="shared" si="9"/>
        <v>6.2068965517241503E-2</v>
      </c>
      <c r="S41" s="10">
        <f t="shared" si="10"/>
        <v>7.2676299331464467E-2</v>
      </c>
      <c r="T41" s="10">
        <f t="shared" si="11"/>
        <v>9.9999999999999867E-2</v>
      </c>
      <c r="U41" s="10">
        <f t="shared" si="12"/>
        <v>5.8356676003734842E-2</v>
      </c>
      <c r="V41" s="10">
        <f t="shared" si="13"/>
        <v>-3.3864541832669293E-2</v>
      </c>
      <c r="W41" s="10">
        <f t="shared" si="14"/>
        <v>0.11197141155449697</v>
      </c>
      <c r="X41" s="10">
        <f t="shared" si="15"/>
        <v>0.18032786885245922</v>
      </c>
      <c r="Y41" s="10">
        <f t="shared" si="16"/>
        <v>4.2169997803646053E-2</v>
      </c>
      <c r="Z41" s="10">
        <f t="shared" si="17"/>
        <v>6.6616836020867098E-2</v>
      </c>
    </row>
    <row r="42" spans="1:26">
      <c r="A42" s="23">
        <v>40848</v>
      </c>
      <c r="B42" s="5">
        <v>108.75</v>
      </c>
      <c r="C42" s="5">
        <v>28.51</v>
      </c>
      <c r="D42" s="5">
        <v>70.790000000000006</v>
      </c>
      <c r="E42" s="5">
        <v>15.65</v>
      </c>
      <c r="F42" s="5">
        <v>50.06</v>
      </c>
      <c r="G42" s="5">
        <v>24.87</v>
      </c>
      <c r="H42" s="5">
        <v>45.47</v>
      </c>
      <c r="I42" s="5">
        <v>54.1</v>
      </c>
      <c r="J42" s="5">
        <v>19.52</v>
      </c>
      <c r="K42" s="5">
        <v>5.74</v>
      </c>
      <c r="L42" s="5">
        <v>49.34</v>
      </c>
      <c r="N42" s="23">
        <v>40848</v>
      </c>
      <c r="O42" s="10">
        <f t="shared" si="6"/>
        <v>-2.2935779816514179E-3</v>
      </c>
      <c r="P42" s="10">
        <f t="shared" si="7"/>
        <v>2.1863799283154295E-2</v>
      </c>
      <c r="Q42" s="10">
        <f t="shared" si="8"/>
        <v>-7.4312955692651395E-3</v>
      </c>
      <c r="R42" s="10">
        <f t="shared" si="9"/>
        <v>1.6233766233766156E-2</v>
      </c>
      <c r="S42" s="10">
        <f t="shared" si="10"/>
        <v>6.4334539605950258E-3</v>
      </c>
      <c r="T42" s="10">
        <f t="shared" si="11"/>
        <v>0.20261121856866549</v>
      </c>
      <c r="U42" s="10">
        <f t="shared" si="12"/>
        <v>2.8672254080281956E-3</v>
      </c>
      <c r="V42" s="10">
        <f t="shared" si="13"/>
        <v>1.4058106841611906E-2</v>
      </c>
      <c r="W42" s="10">
        <f t="shared" si="14"/>
        <v>4.5527584359935647E-2</v>
      </c>
      <c r="X42" s="10">
        <f t="shared" si="15"/>
        <v>0.13888888888888884</v>
      </c>
      <c r="Y42" s="10">
        <f t="shared" si="16"/>
        <v>3.9831401475237005E-2</v>
      </c>
      <c r="Z42" s="10">
        <f t="shared" si="17"/>
        <v>3.2261558113506665E-2</v>
      </c>
    </row>
    <row r="43" spans="1:26">
      <c r="A43" s="23">
        <v>40878</v>
      </c>
      <c r="B43" s="5">
        <v>109.86</v>
      </c>
      <c r="C43" s="5">
        <v>27.73</v>
      </c>
      <c r="D43" s="5">
        <v>72.83</v>
      </c>
      <c r="E43" s="5">
        <v>16.899999999999999</v>
      </c>
      <c r="F43" s="5">
        <v>51.54</v>
      </c>
      <c r="G43" s="5">
        <v>24.04</v>
      </c>
      <c r="H43" s="5">
        <v>47.37</v>
      </c>
      <c r="I43" s="5">
        <v>57.94</v>
      </c>
      <c r="J43" s="5">
        <v>20.010000000000002</v>
      </c>
      <c r="K43" s="5">
        <v>5.76</v>
      </c>
      <c r="L43" s="5">
        <v>48.05</v>
      </c>
      <c r="N43" s="23">
        <v>40878</v>
      </c>
      <c r="O43" s="10">
        <f t="shared" si="6"/>
        <v>1.0206896551724132E-2</v>
      </c>
      <c r="P43" s="10">
        <f t="shared" si="7"/>
        <v>-2.7358821466152317E-2</v>
      </c>
      <c r="Q43" s="10">
        <f t="shared" si="8"/>
        <v>2.8817629608701711E-2</v>
      </c>
      <c r="R43" s="10">
        <f t="shared" si="9"/>
        <v>7.9872204472843267E-2</v>
      </c>
      <c r="S43" s="10">
        <f t="shared" si="10"/>
        <v>2.9564522572912422E-2</v>
      </c>
      <c r="T43" s="10">
        <f t="shared" si="11"/>
        <v>-3.3373542420587099E-2</v>
      </c>
      <c r="U43" s="10">
        <f t="shared" si="12"/>
        <v>4.1785792830437707E-2</v>
      </c>
      <c r="V43" s="10">
        <f t="shared" si="13"/>
        <v>7.0979667282809578E-2</v>
      </c>
      <c r="W43" s="10">
        <f t="shared" si="14"/>
        <v>2.5102459016393519E-2</v>
      </c>
      <c r="X43" s="10">
        <f t="shared" si="15"/>
        <v>3.4843205574912606E-3</v>
      </c>
      <c r="Y43" s="10">
        <f t="shared" si="16"/>
        <v>-2.6145115524929152E-2</v>
      </c>
      <c r="Z43" s="10">
        <f t="shared" si="17"/>
        <v>2.5463934455817367E-2</v>
      </c>
    </row>
    <row r="44" spans="1:26">
      <c r="A44" s="23">
        <v>40911</v>
      </c>
      <c r="B44" s="5">
        <v>114.76</v>
      </c>
      <c r="C44" s="5">
        <v>27.39</v>
      </c>
      <c r="D44" s="5">
        <v>73.400000000000006</v>
      </c>
      <c r="E44" s="5">
        <v>17.68</v>
      </c>
      <c r="F44" s="5">
        <v>49.36</v>
      </c>
      <c r="G44" s="5">
        <v>25.47</v>
      </c>
      <c r="H44" s="5">
        <v>47.48</v>
      </c>
      <c r="I44" s="5">
        <v>57.29</v>
      </c>
      <c r="J44" s="5">
        <v>18.07</v>
      </c>
      <c r="K44" s="5">
        <v>5.38</v>
      </c>
      <c r="L44" s="5">
        <v>48.83</v>
      </c>
      <c r="N44" s="23">
        <v>40911</v>
      </c>
      <c r="O44" s="10">
        <f t="shared" si="6"/>
        <v>4.4602221008556375E-2</v>
      </c>
      <c r="P44" s="10">
        <f t="shared" si="7"/>
        <v>-1.2261089073205889E-2</v>
      </c>
      <c r="Q44" s="10">
        <f t="shared" si="8"/>
        <v>7.826445146231098E-3</v>
      </c>
      <c r="R44" s="10">
        <f t="shared" si="9"/>
        <v>4.6153846153846212E-2</v>
      </c>
      <c r="S44" s="10">
        <f t="shared" si="10"/>
        <v>-4.2297244858362393E-2</v>
      </c>
      <c r="T44" s="10">
        <f t="shared" si="11"/>
        <v>5.9484193011647202E-2</v>
      </c>
      <c r="U44" s="10">
        <f t="shared" si="12"/>
        <v>2.3221448173949E-3</v>
      </c>
      <c r="V44" s="10">
        <f t="shared" si="13"/>
        <v>-1.1218501898515698E-2</v>
      </c>
      <c r="W44" s="10">
        <f t="shared" si="14"/>
        <v>-9.6951524237881115E-2</v>
      </c>
      <c r="X44" s="10">
        <f t="shared" si="15"/>
        <v>-6.597222222222221E-2</v>
      </c>
      <c r="Y44" s="10">
        <f t="shared" si="16"/>
        <v>1.6233090530697325E-2</v>
      </c>
      <c r="Z44" s="10">
        <f t="shared" si="17"/>
        <v>-2.5228005994997471E-2</v>
      </c>
    </row>
    <row r="45" spans="1:26">
      <c r="A45" s="23">
        <v>40940</v>
      </c>
      <c r="B45" s="5">
        <v>119.71</v>
      </c>
      <c r="C45" s="5">
        <v>27.1</v>
      </c>
      <c r="D45" s="5">
        <v>70.599999999999994</v>
      </c>
      <c r="E45" s="5">
        <v>17.940000000000001</v>
      </c>
      <c r="F45" s="5">
        <v>48.53</v>
      </c>
      <c r="G45" s="5">
        <v>25.75</v>
      </c>
      <c r="H45" s="5">
        <v>47.4</v>
      </c>
      <c r="I45" s="5">
        <v>57.29</v>
      </c>
      <c r="J45" s="5">
        <v>18.37</v>
      </c>
      <c r="K45" s="5">
        <v>6.27</v>
      </c>
      <c r="L45" s="5">
        <v>47.32</v>
      </c>
      <c r="N45" s="23">
        <v>40940</v>
      </c>
      <c r="O45" s="10">
        <f t="shared" si="6"/>
        <v>4.3133495991634518E-2</v>
      </c>
      <c r="P45" s="10">
        <f t="shared" si="7"/>
        <v>-1.058780576852858E-2</v>
      </c>
      <c r="Q45" s="10">
        <f t="shared" si="8"/>
        <v>-3.8147138964577776E-2</v>
      </c>
      <c r="R45" s="10">
        <f t="shared" si="9"/>
        <v>1.4705882352941346E-2</v>
      </c>
      <c r="S45" s="10">
        <f t="shared" si="10"/>
        <v>-1.6815235008103668E-2</v>
      </c>
      <c r="T45" s="10">
        <f t="shared" si="11"/>
        <v>1.0993325480957994E-2</v>
      </c>
      <c r="U45" s="10">
        <f t="shared" si="12"/>
        <v>-1.6849199663016012E-3</v>
      </c>
      <c r="V45" s="10">
        <f t="shared" si="13"/>
        <v>0</v>
      </c>
      <c r="W45" s="10">
        <f t="shared" si="14"/>
        <v>1.6602102933038321E-2</v>
      </c>
      <c r="X45" s="10">
        <f t="shared" si="15"/>
        <v>0.16542750929368033</v>
      </c>
      <c r="Y45" s="10">
        <f t="shared" si="16"/>
        <v>-3.0923612533278688E-2</v>
      </c>
      <c r="Z45" s="10">
        <f t="shared" si="17"/>
        <v>1.277183181445552E-2</v>
      </c>
    </row>
    <row r="46" spans="1:26">
      <c r="A46" s="23">
        <v>40969</v>
      </c>
      <c r="B46" s="5">
        <v>123.64</v>
      </c>
      <c r="C46" s="5">
        <v>28.1</v>
      </c>
      <c r="D46" s="5">
        <v>76.260000000000005</v>
      </c>
      <c r="E46" s="5">
        <v>17.829999999999998</v>
      </c>
      <c r="F46" s="5">
        <v>50.88</v>
      </c>
      <c r="G46" s="5">
        <v>25.07</v>
      </c>
      <c r="H46" s="5">
        <v>51.14</v>
      </c>
      <c r="I46" s="5">
        <v>57.88</v>
      </c>
      <c r="J46" s="5">
        <v>18.600000000000001</v>
      </c>
      <c r="K46" s="5">
        <v>7.46</v>
      </c>
      <c r="L46" s="5">
        <v>51.01</v>
      </c>
      <c r="N46" s="23">
        <v>40969</v>
      </c>
      <c r="O46" s="10">
        <f t="shared" si="6"/>
        <v>3.2829337565783989E-2</v>
      </c>
      <c r="P46" s="10">
        <f t="shared" si="7"/>
        <v>3.6900369003689981E-2</v>
      </c>
      <c r="Q46" s="10">
        <f t="shared" si="8"/>
        <v>8.0169971671388174E-2</v>
      </c>
      <c r="R46" s="10">
        <f t="shared" si="9"/>
        <v>-6.1315496098106603E-3</v>
      </c>
      <c r="S46" s="10">
        <f t="shared" si="10"/>
        <v>4.8423655470842819E-2</v>
      </c>
      <c r="T46" s="10">
        <f t="shared" si="11"/>
        <v>-2.6407766990291237E-2</v>
      </c>
      <c r="U46" s="10">
        <f t="shared" si="12"/>
        <v>7.8902953586498015E-2</v>
      </c>
      <c r="V46" s="10">
        <f t="shared" si="13"/>
        <v>1.0298481410368376E-2</v>
      </c>
      <c r="W46" s="10">
        <f t="shared" si="14"/>
        <v>1.2520413718018597E-2</v>
      </c>
      <c r="X46" s="10">
        <f t="shared" si="15"/>
        <v>0.18979266347687407</v>
      </c>
      <c r="Y46" s="10">
        <f t="shared" si="16"/>
        <v>7.7979712595097173E-2</v>
      </c>
      <c r="Z46" s="10">
        <f t="shared" si="17"/>
        <v>5.4285984090429541E-2</v>
      </c>
    </row>
    <row r="47" spans="1:26">
      <c r="A47" s="23">
        <v>41001</v>
      </c>
      <c r="B47" s="5">
        <v>122.85</v>
      </c>
      <c r="C47" s="5">
        <v>27.81</v>
      </c>
      <c r="D47" s="5">
        <v>74.64</v>
      </c>
      <c r="E47" s="5">
        <v>16.97</v>
      </c>
      <c r="F47" s="5">
        <v>54.37</v>
      </c>
      <c r="G47" s="5">
        <v>26.85</v>
      </c>
      <c r="H47" s="5">
        <v>52.83</v>
      </c>
      <c r="I47" s="5">
        <v>63.24</v>
      </c>
      <c r="J47" s="5">
        <v>17.73</v>
      </c>
      <c r="K47" s="5">
        <v>7.14</v>
      </c>
      <c r="L47" s="5">
        <v>49.64</v>
      </c>
      <c r="N47" s="23">
        <v>41001</v>
      </c>
      <c r="O47" s="10">
        <f t="shared" si="6"/>
        <v>-6.3895179553542514E-3</v>
      </c>
      <c r="P47" s="10">
        <f t="shared" si="7"/>
        <v>-1.0320284697509008E-2</v>
      </c>
      <c r="Q47" s="10">
        <f t="shared" si="8"/>
        <v>-2.124311565696313E-2</v>
      </c>
      <c r="R47" s="10">
        <f t="shared" si="9"/>
        <v>-4.8233314638250091E-2</v>
      </c>
      <c r="S47" s="10">
        <f t="shared" si="10"/>
        <v>6.859276729559749E-2</v>
      </c>
      <c r="T47" s="10">
        <f t="shared" si="11"/>
        <v>7.1001196649381759E-2</v>
      </c>
      <c r="U47" s="10">
        <f t="shared" si="12"/>
        <v>3.3046538912788304E-2</v>
      </c>
      <c r="V47" s="10">
        <f t="shared" si="13"/>
        <v>9.2605390463026849E-2</v>
      </c>
      <c r="W47" s="10">
        <f t="shared" si="14"/>
        <v>-4.6774193548387188E-2</v>
      </c>
      <c r="X47" s="10">
        <f t="shared" si="15"/>
        <v>-4.2895442359249358E-2</v>
      </c>
      <c r="Y47" s="10">
        <f t="shared" si="16"/>
        <v>-2.6857478925700784E-2</v>
      </c>
      <c r="Z47" s="10">
        <f t="shared" si="17"/>
        <v>8.2892237704400677E-3</v>
      </c>
    </row>
    <row r="48" spans="1:26">
      <c r="A48" s="23">
        <v>41030</v>
      </c>
      <c r="B48" s="5">
        <v>115.45</v>
      </c>
      <c r="C48" s="5">
        <v>28.62</v>
      </c>
      <c r="D48" s="5">
        <v>72.22</v>
      </c>
      <c r="E48" s="5">
        <v>16.739999999999998</v>
      </c>
      <c r="F48" s="5">
        <v>53.41</v>
      </c>
      <c r="G48" s="5">
        <v>25.64</v>
      </c>
      <c r="H48" s="5">
        <v>53.25</v>
      </c>
      <c r="I48" s="5">
        <v>63.46</v>
      </c>
      <c r="J48" s="5">
        <v>18.850000000000001</v>
      </c>
      <c r="K48" s="5">
        <v>8.2100000000000009</v>
      </c>
      <c r="L48" s="5">
        <v>53.02</v>
      </c>
      <c r="N48" s="23">
        <v>41030</v>
      </c>
      <c r="O48" s="10">
        <f t="shared" si="6"/>
        <v>-6.0236060236060207E-2</v>
      </c>
      <c r="P48" s="10">
        <f t="shared" si="7"/>
        <v>2.9126213592232997E-2</v>
      </c>
      <c r="Q48" s="10">
        <f t="shared" si="8"/>
        <v>-3.2422293676312997E-2</v>
      </c>
      <c r="R48" s="10">
        <f t="shared" si="9"/>
        <v>-1.3553329404832115E-2</v>
      </c>
      <c r="S48" s="10">
        <f t="shared" si="10"/>
        <v>-1.7656796027220922E-2</v>
      </c>
      <c r="T48" s="10">
        <f t="shared" si="11"/>
        <v>-4.5065176908752336E-2</v>
      </c>
      <c r="U48" s="10">
        <f t="shared" si="12"/>
        <v>7.9500283929585525E-3</v>
      </c>
      <c r="V48" s="10">
        <f t="shared" si="13"/>
        <v>3.4788108791903305E-3</v>
      </c>
      <c r="W48" s="10">
        <f t="shared" si="14"/>
        <v>6.3169768753525091E-2</v>
      </c>
      <c r="X48" s="10">
        <f t="shared" si="15"/>
        <v>0.14985994397759117</v>
      </c>
      <c r="Y48" s="10">
        <f t="shared" si="16"/>
        <v>6.8090249798549607E-2</v>
      </c>
      <c r="Z48" s="10">
        <f t="shared" si="17"/>
        <v>2.9497655474974575E-2</v>
      </c>
    </row>
    <row r="49" spans="1:26">
      <c r="A49" s="23">
        <v>41061</v>
      </c>
      <c r="B49" s="5">
        <v>120.2</v>
      </c>
      <c r="C49" s="5">
        <v>29.11</v>
      </c>
      <c r="D49" s="5">
        <v>71.239999999999995</v>
      </c>
      <c r="E49" s="5">
        <v>18.41</v>
      </c>
      <c r="F49" s="5">
        <v>57.45</v>
      </c>
      <c r="G49" s="5">
        <v>23.95</v>
      </c>
      <c r="H49" s="5">
        <v>57.3</v>
      </c>
      <c r="I49" s="5">
        <v>68.37</v>
      </c>
      <c r="J49" s="5">
        <v>18.329999999999998</v>
      </c>
      <c r="K49" s="5">
        <v>7.15</v>
      </c>
      <c r="L49" s="5">
        <v>44.22</v>
      </c>
      <c r="N49" s="23">
        <v>41061</v>
      </c>
      <c r="O49" s="10">
        <f t="shared" si="6"/>
        <v>4.1143352100476482E-2</v>
      </c>
      <c r="P49" s="10">
        <f t="shared" si="7"/>
        <v>1.7120894479385029E-2</v>
      </c>
      <c r="Q49" s="10">
        <f t="shared" si="8"/>
        <v>-1.3569648296870684E-2</v>
      </c>
      <c r="R49" s="10">
        <f t="shared" si="9"/>
        <v>9.9761051373954635E-2</v>
      </c>
      <c r="S49" s="10">
        <f t="shared" si="10"/>
        <v>7.5641265680584269E-2</v>
      </c>
      <c r="T49" s="10">
        <f t="shared" si="11"/>
        <v>-6.5912636505460309E-2</v>
      </c>
      <c r="U49" s="10">
        <f t="shared" si="12"/>
        <v>7.6056338028168913E-2</v>
      </c>
      <c r="V49" s="10">
        <f t="shared" si="13"/>
        <v>7.737157264418526E-2</v>
      </c>
      <c r="W49" s="10">
        <f t="shared" si="14"/>
        <v>-2.758620689655189E-2</v>
      </c>
      <c r="X49" s="10">
        <f t="shared" si="15"/>
        <v>-0.12911084043848975</v>
      </c>
      <c r="Y49" s="10">
        <f t="shared" si="16"/>
        <v>-0.16597510373443991</v>
      </c>
      <c r="Z49" s="10">
        <f t="shared" si="17"/>
        <v>7.9300563959757049E-3</v>
      </c>
    </row>
    <row r="50" spans="1:26">
      <c r="A50" s="23">
        <v>41092</v>
      </c>
      <c r="B50" s="5">
        <v>121.85</v>
      </c>
      <c r="C50" s="5">
        <v>26.85</v>
      </c>
      <c r="D50" s="5">
        <v>72.44</v>
      </c>
      <c r="E50" s="5">
        <v>17.77</v>
      </c>
      <c r="F50" s="5">
        <v>56.18</v>
      </c>
      <c r="G50" s="5">
        <v>25.26</v>
      </c>
      <c r="H50" s="5">
        <v>57.81</v>
      </c>
      <c r="I50" s="5">
        <v>68.09</v>
      </c>
      <c r="J50" s="5">
        <v>14.61</v>
      </c>
      <c r="K50" s="5">
        <v>4.6500000000000004</v>
      </c>
      <c r="L50" s="5">
        <v>35.549999999999997</v>
      </c>
      <c r="N50" s="23">
        <v>41092</v>
      </c>
      <c r="O50" s="10">
        <f t="shared" si="6"/>
        <v>1.3727121464226277E-2</v>
      </c>
      <c r="P50" s="10">
        <f t="shared" si="7"/>
        <v>-7.7636551013397392E-2</v>
      </c>
      <c r="Q50" s="10">
        <f t="shared" si="8"/>
        <v>1.6844469399214024E-2</v>
      </c>
      <c r="R50" s="10">
        <f t="shared" si="9"/>
        <v>-3.476371537208045E-2</v>
      </c>
      <c r="S50" s="10">
        <f t="shared" si="10"/>
        <v>-2.2106179286335959E-2</v>
      </c>
      <c r="T50" s="10">
        <f t="shared" si="11"/>
        <v>5.4697286012526103E-2</v>
      </c>
      <c r="U50" s="10">
        <f t="shared" si="12"/>
        <v>8.9005235602095389E-3</v>
      </c>
      <c r="V50" s="10">
        <f t="shared" si="13"/>
        <v>-4.0953634635073621E-3</v>
      </c>
      <c r="W50" s="10">
        <f t="shared" si="14"/>
        <v>-0.20294599018003268</v>
      </c>
      <c r="X50" s="10">
        <f t="shared" si="15"/>
        <v>-0.34965034965034958</v>
      </c>
      <c r="Y50" s="10">
        <f t="shared" si="16"/>
        <v>-0.19606512890094985</v>
      </c>
      <c r="Z50" s="10">
        <f t="shared" si="17"/>
        <v>-8.7798180825343061E-2</v>
      </c>
    </row>
    <row r="51" spans="1:26">
      <c r="A51" s="23">
        <v>41122</v>
      </c>
      <c r="B51" s="5">
        <v>124.58</v>
      </c>
      <c r="C51" s="5">
        <v>27.62</v>
      </c>
      <c r="D51" s="5">
        <v>80.7</v>
      </c>
      <c r="E51" s="5">
        <v>19.18</v>
      </c>
      <c r="F51" s="5">
        <v>55.5</v>
      </c>
      <c r="G51" s="5">
        <v>24.76</v>
      </c>
      <c r="H51" s="5">
        <v>58.34</v>
      </c>
      <c r="I51" s="5">
        <v>68.53</v>
      </c>
      <c r="J51" s="5">
        <v>15.28</v>
      </c>
      <c r="K51" s="5">
        <v>5.32</v>
      </c>
      <c r="L51" s="5">
        <v>42.68</v>
      </c>
      <c r="N51" s="23">
        <v>41122</v>
      </c>
      <c r="O51" s="10">
        <f t="shared" si="6"/>
        <v>2.2404595814526029E-2</v>
      </c>
      <c r="P51" s="10">
        <f t="shared" si="7"/>
        <v>2.8677839851024123E-2</v>
      </c>
      <c r="Q51" s="10">
        <f t="shared" si="8"/>
        <v>0.11402540033130881</v>
      </c>
      <c r="R51" s="10">
        <f t="shared" si="9"/>
        <v>7.9347214406302768E-2</v>
      </c>
      <c r="S51" s="10">
        <f t="shared" si="10"/>
        <v>-1.210395158419364E-2</v>
      </c>
      <c r="T51" s="10">
        <f t="shared" si="11"/>
        <v>-1.9794140934283444E-2</v>
      </c>
      <c r="U51" s="10">
        <f t="shared" si="12"/>
        <v>9.1679640200656998E-3</v>
      </c>
      <c r="V51" s="10">
        <f t="shared" si="13"/>
        <v>6.4620355411955099E-3</v>
      </c>
      <c r="W51" s="10">
        <f t="shared" si="14"/>
        <v>4.5859000684462803E-2</v>
      </c>
      <c r="X51" s="10">
        <f t="shared" si="15"/>
        <v>0.1440860215053763</v>
      </c>
      <c r="Y51" s="10">
        <f t="shared" si="16"/>
        <v>0.20056258790436021</v>
      </c>
      <c r="Z51" s="10">
        <f t="shared" si="17"/>
        <v>5.2175600023159831E-2</v>
      </c>
    </row>
    <row r="52" spans="1:26">
      <c r="A52" s="23">
        <v>41156</v>
      </c>
      <c r="B52" s="5">
        <v>127.79</v>
      </c>
      <c r="C52" s="5">
        <v>28.12</v>
      </c>
      <c r="D52" s="5">
        <v>81.99</v>
      </c>
      <c r="E52" s="5">
        <v>21.45</v>
      </c>
      <c r="F52" s="5">
        <v>55.86</v>
      </c>
      <c r="G52" s="5">
        <v>23.41</v>
      </c>
      <c r="H52" s="5">
        <v>58.91</v>
      </c>
      <c r="I52" s="5">
        <v>67.64</v>
      </c>
      <c r="J52" s="5">
        <v>15.63</v>
      </c>
      <c r="K52" s="5">
        <v>5.1100000000000003</v>
      </c>
      <c r="L52" s="5">
        <v>43.18</v>
      </c>
      <c r="N52" s="23">
        <v>41156</v>
      </c>
      <c r="O52" s="10">
        <f t="shared" si="6"/>
        <v>2.5766575694333049E-2</v>
      </c>
      <c r="P52" s="10">
        <f t="shared" si="7"/>
        <v>1.8102824040550303E-2</v>
      </c>
      <c r="Q52" s="10">
        <f t="shared" si="8"/>
        <v>1.5985130111524137E-2</v>
      </c>
      <c r="R52" s="10">
        <f t="shared" si="9"/>
        <v>0.11835245046923881</v>
      </c>
      <c r="S52" s="10">
        <f t="shared" si="10"/>
        <v>6.4864864864864202E-3</v>
      </c>
      <c r="T52" s="10">
        <f t="shared" si="11"/>
        <v>-5.4523424878836879E-2</v>
      </c>
      <c r="U52" s="10">
        <f t="shared" si="12"/>
        <v>9.7703119643468561E-3</v>
      </c>
      <c r="V52" s="10">
        <f t="shared" si="13"/>
        <v>-1.2987012987012991E-2</v>
      </c>
      <c r="W52" s="10">
        <f t="shared" si="14"/>
        <v>2.2905759162303863E-2</v>
      </c>
      <c r="X52" s="10">
        <f t="shared" si="15"/>
        <v>-3.9473684210526327E-2</v>
      </c>
      <c r="Y52" s="10">
        <f t="shared" si="16"/>
        <v>1.1715089034676662E-2</v>
      </c>
      <c r="Z52" s="10">
        <f t="shared" si="17"/>
        <v>5.4005076055727002E-3</v>
      </c>
    </row>
    <row r="53" spans="1:26">
      <c r="A53" s="23">
        <v>41183</v>
      </c>
      <c r="B53" s="5">
        <v>125.41</v>
      </c>
      <c r="C53" s="5">
        <v>28.55</v>
      </c>
      <c r="D53" s="5">
        <v>81.33</v>
      </c>
      <c r="E53" s="5">
        <v>20.64</v>
      </c>
      <c r="F53" s="5">
        <v>55.8</v>
      </c>
      <c r="G53" s="5">
        <v>22.11</v>
      </c>
      <c r="H53" s="5">
        <v>58.8</v>
      </c>
      <c r="I53" s="5">
        <v>65.69</v>
      </c>
      <c r="J53" s="5">
        <v>16.399999999999999</v>
      </c>
      <c r="K53" s="5">
        <v>5.63</v>
      </c>
      <c r="L53" s="5">
        <v>44.09</v>
      </c>
      <c r="N53" s="23">
        <v>41183</v>
      </c>
      <c r="O53" s="10">
        <f t="shared" si="6"/>
        <v>-1.8624305501212968E-2</v>
      </c>
      <c r="P53" s="10">
        <f t="shared" si="7"/>
        <v>1.5291607396870521E-2</v>
      </c>
      <c r="Q53" s="10">
        <f t="shared" si="8"/>
        <v>-8.0497621661177465E-3</v>
      </c>
      <c r="R53" s="10">
        <f t="shared" si="9"/>
        <v>-3.7762237762237749E-2</v>
      </c>
      <c r="S53" s="10">
        <f t="shared" si="10"/>
        <v>-1.0741138560688146E-3</v>
      </c>
      <c r="T53" s="10">
        <f t="shared" si="11"/>
        <v>-5.5531824006834762E-2</v>
      </c>
      <c r="U53" s="10">
        <f t="shared" si="12"/>
        <v>-1.867255134951562E-3</v>
      </c>
      <c r="V53" s="10">
        <f t="shared" si="13"/>
        <v>-2.8829095209935041E-2</v>
      </c>
      <c r="W53" s="10">
        <f t="shared" si="14"/>
        <v>4.9264235444657523E-2</v>
      </c>
      <c r="X53" s="10">
        <f t="shared" si="15"/>
        <v>0.10176125244618395</v>
      </c>
      <c r="Y53" s="10">
        <f t="shared" si="16"/>
        <v>2.1074571560907973E-2</v>
      </c>
      <c r="Z53" s="10">
        <f t="shared" si="17"/>
        <v>1.3194711400035444E-2</v>
      </c>
    </row>
    <row r="54" spans="1:26">
      <c r="A54" s="23">
        <v>41214</v>
      </c>
      <c r="B54" s="5">
        <v>126.11</v>
      </c>
      <c r="C54" s="5">
        <v>29.98</v>
      </c>
      <c r="D54" s="5">
        <v>84.52</v>
      </c>
      <c r="E54" s="5">
        <v>22.01</v>
      </c>
      <c r="F54" s="5">
        <v>61.28</v>
      </c>
      <c r="G54" s="5">
        <v>23.14</v>
      </c>
      <c r="H54" s="5">
        <v>61.61</v>
      </c>
      <c r="I54" s="5">
        <v>70.319999999999993</v>
      </c>
      <c r="J54" s="5">
        <v>18.86</v>
      </c>
      <c r="K54" s="5">
        <v>7.14</v>
      </c>
      <c r="L54" s="5">
        <v>46.68</v>
      </c>
      <c r="N54" s="23">
        <v>41214</v>
      </c>
      <c r="O54" s="10">
        <f t="shared" si="6"/>
        <v>5.5816920500757483E-3</v>
      </c>
      <c r="P54" s="10">
        <f t="shared" si="7"/>
        <v>5.0087565674255652E-2</v>
      </c>
      <c r="Q54" s="10">
        <f t="shared" si="8"/>
        <v>3.922291897208896E-2</v>
      </c>
      <c r="R54" s="10">
        <f t="shared" si="9"/>
        <v>6.6375968992248069E-2</v>
      </c>
      <c r="S54" s="10">
        <f t="shared" si="10"/>
        <v>9.8207885304659515E-2</v>
      </c>
      <c r="T54" s="10">
        <f t="shared" si="11"/>
        <v>4.6585255540479542E-2</v>
      </c>
      <c r="U54" s="10">
        <f t="shared" si="12"/>
        <v>4.7789115646258651E-2</v>
      </c>
      <c r="V54" s="10">
        <f t="shared" si="13"/>
        <v>7.0482569645303528E-2</v>
      </c>
      <c r="W54" s="10">
        <f t="shared" si="14"/>
        <v>0.15000000000000013</v>
      </c>
      <c r="X54" s="10">
        <f t="shared" si="15"/>
        <v>0.26820603907637652</v>
      </c>
      <c r="Y54" s="10">
        <f t="shared" si="16"/>
        <v>5.8743479246994745E-2</v>
      </c>
      <c r="Z54" s="10">
        <f t="shared" si="17"/>
        <v>9.4550605555056247E-2</v>
      </c>
    </row>
    <row r="55" spans="1:26">
      <c r="A55" s="23">
        <v>41246</v>
      </c>
      <c r="B55" s="5">
        <v>127.24</v>
      </c>
      <c r="C55" s="5">
        <v>30.17</v>
      </c>
      <c r="D55" s="5">
        <v>82.39</v>
      </c>
      <c r="E55" s="5">
        <v>19.260000000000002</v>
      </c>
      <c r="F55" s="5">
        <v>62.39</v>
      </c>
      <c r="G55" s="5">
        <v>24.25</v>
      </c>
      <c r="H55" s="5">
        <v>60.95</v>
      </c>
      <c r="I55" s="5">
        <v>69.31</v>
      </c>
      <c r="J55" s="5">
        <v>19.079999999999998</v>
      </c>
      <c r="K55" s="5">
        <v>7.24</v>
      </c>
      <c r="L55" s="5">
        <v>46.28</v>
      </c>
      <c r="N55" s="23">
        <v>41246</v>
      </c>
      <c r="O55" s="10">
        <f t="shared" si="6"/>
        <v>8.9604313694393589E-3</v>
      </c>
      <c r="P55" s="10">
        <f t="shared" si="7"/>
        <v>6.3375583722482531E-3</v>
      </c>
      <c r="Q55" s="10">
        <f t="shared" si="8"/>
        <v>-2.5201135825839938E-2</v>
      </c>
      <c r="R55" s="10">
        <f t="shared" si="9"/>
        <v>-0.12494320763289413</v>
      </c>
      <c r="S55" s="10">
        <f t="shared" si="10"/>
        <v>1.8113577023498584E-2</v>
      </c>
      <c r="T55" s="10">
        <f t="shared" si="11"/>
        <v>4.7968885047536602E-2</v>
      </c>
      <c r="U55" s="10">
        <f t="shared" si="12"/>
        <v>-1.0712546664502498E-2</v>
      </c>
      <c r="V55" s="10">
        <f t="shared" si="13"/>
        <v>-1.4362912400454952E-2</v>
      </c>
      <c r="W55" s="10">
        <f t="shared" si="14"/>
        <v>1.166489925768821E-2</v>
      </c>
      <c r="X55" s="10">
        <f t="shared" si="15"/>
        <v>1.4005602240896531E-2</v>
      </c>
      <c r="Y55" s="10">
        <f t="shared" si="16"/>
        <v>-8.5689802913453406E-3</v>
      </c>
      <c r="Z55" s="10">
        <f t="shared" si="17"/>
        <v>-5.2135058139913286E-3</v>
      </c>
    </row>
    <row r="56" spans="1:26">
      <c r="A56" s="23">
        <v>41276</v>
      </c>
      <c r="B56" s="5">
        <v>133.83000000000001</v>
      </c>
      <c r="C56" s="5">
        <v>33.619999999999997</v>
      </c>
      <c r="D56" s="5">
        <v>84.68</v>
      </c>
      <c r="E56" s="5">
        <v>20.05</v>
      </c>
      <c r="F56" s="5">
        <v>66.56</v>
      </c>
      <c r="G56" s="5">
        <v>23.96</v>
      </c>
      <c r="H56" s="5">
        <v>59.82</v>
      </c>
      <c r="I56" s="5">
        <v>76.25</v>
      </c>
      <c r="J56" s="5">
        <v>21.76</v>
      </c>
      <c r="K56" s="5">
        <v>8.4499999999999993</v>
      </c>
      <c r="L56" s="5">
        <v>49.13</v>
      </c>
      <c r="N56" s="23">
        <v>41276</v>
      </c>
      <c r="O56" s="10">
        <f t="shared" si="6"/>
        <v>5.1791889342974073E-2</v>
      </c>
      <c r="P56" s="10">
        <f t="shared" si="7"/>
        <v>0.11435200530328116</v>
      </c>
      <c r="Q56" s="10">
        <f t="shared" si="8"/>
        <v>2.7794635271270796E-2</v>
      </c>
      <c r="R56" s="10">
        <f t="shared" si="9"/>
        <v>4.1017653167185752E-2</v>
      </c>
      <c r="S56" s="10">
        <f t="shared" si="10"/>
        <v>6.6837634236255772E-2</v>
      </c>
      <c r="T56" s="10">
        <f t="shared" si="11"/>
        <v>-1.1958762886597918E-2</v>
      </c>
      <c r="U56" s="10">
        <f t="shared" si="12"/>
        <v>-1.8539786710418449E-2</v>
      </c>
      <c r="V56" s="10">
        <f t="shared" si="13"/>
        <v>0.10012985139229547</v>
      </c>
      <c r="W56" s="10">
        <f t="shared" si="14"/>
        <v>0.14046121593291416</v>
      </c>
      <c r="X56" s="10">
        <f t="shared" si="15"/>
        <v>0.1671270718232043</v>
      </c>
      <c r="Y56" s="10">
        <f t="shared" si="16"/>
        <v>6.1581676750216197E-2</v>
      </c>
      <c r="Z56" s="10">
        <f t="shared" si="17"/>
        <v>8.8934697998925241E-2</v>
      </c>
    </row>
    <row r="57" spans="1:26">
      <c r="A57" s="23">
        <v>41306</v>
      </c>
      <c r="B57" s="5">
        <v>135.62</v>
      </c>
      <c r="C57" s="5">
        <v>36.35</v>
      </c>
      <c r="D57" s="5">
        <v>91.57</v>
      </c>
      <c r="E57" s="5">
        <v>19.48</v>
      </c>
      <c r="F57" s="5">
        <v>67.61</v>
      </c>
      <c r="G57" s="5">
        <v>27.07</v>
      </c>
      <c r="H57" s="5">
        <v>64.540000000000006</v>
      </c>
      <c r="I57" s="5">
        <v>80.400000000000006</v>
      </c>
      <c r="J57" s="5">
        <v>22.35</v>
      </c>
      <c r="K57" s="5">
        <v>8.81</v>
      </c>
      <c r="L57" s="5">
        <v>49.54</v>
      </c>
      <c r="N57" s="23">
        <v>41306</v>
      </c>
      <c r="O57" s="10">
        <f t="shared" si="6"/>
        <v>1.3375177463946786E-2</v>
      </c>
      <c r="P57" s="10">
        <f t="shared" si="7"/>
        <v>8.1201665675193491E-2</v>
      </c>
      <c r="Q57" s="10">
        <f t="shared" si="8"/>
        <v>8.1365139348134052E-2</v>
      </c>
      <c r="R57" s="10">
        <f t="shared" si="9"/>
        <v>-2.8428927680797966E-2</v>
      </c>
      <c r="S57" s="10">
        <f t="shared" si="10"/>
        <v>1.5775240384615419E-2</v>
      </c>
      <c r="T57" s="10">
        <f t="shared" si="11"/>
        <v>0.12979966611018368</v>
      </c>
      <c r="U57" s="10">
        <f t="shared" si="12"/>
        <v>7.8903376797057945E-2</v>
      </c>
      <c r="V57" s="10">
        <f t="shared" si="13"/>
        <v>5.4426229508196755E-2</v>
      </c>
      <c r="W57" s="10">
        <f t="shared" si="14"/>
        <v>2.7113970588235281E-2</v>
      </c>
      <c r="X57" s="10">
        <f t="shared" si="15"/>
        <v>4.2603550295858161E-2</v>
      </c>
      <c r="Y57" s="10">
        <f t="shared" si="16"/>
        <v>8.3452065947484666E-3</v>
      </c>
      <c r="Z57" s="10">
        <f t="shared" si="17"/>
        <v>5.6721157624881363E-2</v>
      </c>
    </row>
    <row r="58" spans="1:26">
      <c r="A58" s="23">
        <v>41334</v>
      </c>
      <c r="B58" s="5">
        <v>140.69</v>
      </c>
      <c r="C58" s="5">
        <v>40.14</v>
      </c>
      <c r="D58" s="5">
        <v>95.28</v>
      </c>
      <c r="E58" s="5">
        <v>20.47</v>
      </c>
      <c r="F58" s="5">
        <v>75.27</v>
      </c>
      <c r="G58" s="5">
        <v>27.68</v>
      </c>
      <c r="H58" s="5">
        <v>70.569999999999993</v>
      </c>
      <c r="I58" s="5">
        <v>84.44</v>
      </c>
      <c r="J58" s="5">
        <v>24.47</v>
      </c>
      <c r="K58" s="5">
        <v>9.19</v>
      </c>
      <c r="L58" s="5">
        <v>53.34</v>
      </c>
      <c r="N58" s="23">
        <v>41334</v>
      </c>
      <c r="O58" s="10">
        <f t="shared" si="6"/>
        <v>3.7383866686329315E-2</v>
      </c>
      <c r="P58" s="10">
        <f t="shared" si="7"/>
        <v>0.10426409903713885</v>
      </c>
      <c r="Q58" s="10">
        <f t="shared" si="8"/>
        <v>4.0515452659168005E-2</v>
      </c>
      <c r="R58" s="10">
        <f t="shared" si="9"/>
        <v>5.082135523613962E-2</v>
      </c>
      <c r="S58" s="10">
        <f t="shared" si="10"/>
        <v>0.11329684957846475</v>
      </c>
      <c r="T58" s="10">
        <f t="shared" si="11"/>
        <v>2.2534170668636833E-2</v>
      </c>
      <c r="U58" s="10">
        <f t="shared" si="12"/>
        <v>9.3430430740625736E-2</v>
      </c>
      <c r="V58" s="10">
        <f t="shared" si="13"/>
        <v>5.0248756218905344E-2</v>
      </c>
      <c r="W58" s="10">
        <f t="shared" si="14"/>
        <v>9.4854586129753837E-2</v>
      </c>
      <c r="X58" s="10">
        <f t="shared" si="15"/>
        <v>4.3132803632236039E-2</v>
      </c>
      <c r="Y58" s="10">
        <f t="shared" si="16"/>
        <v>7.6705692369802181E-2</v>
      </c>
      <c r="Z58" s="10">
        <f t="shared" si="17"/>
        <v>7.1906318616257764E-2</v>
      </c>
    </row>
    <row r="59" spans="1:26">
      <c r="A59" s="23">
        <v>41365</v>
      </c>
      <c r="B59" s="5">
        <v>143.37</v>
      </c>
      <c r="C59" s="5">
        <v>40.26</v>
      </c>
      <c r="D59" s="5">
        <v>99.19</v>
      </c>
      <c r="E59" s="5">
        <v>20.74</v>
      </c>
      <c r="F59" s="5">
        <v>73.44</v>
      </c>
      <c r="G59" s="5">
        <v>27.27</v>
      </c>
      <c r="H59" s="5">
        <v>69.349999999999994</v>
      </c>
      <c r="I59" s="5">
        <v>86.01</v>
      </c>
      <c r="J59" s="5">
        <v>24.28</v>
      </c>
      <c r="K59" s="5">
        <v>9.7899999999999991</v>
      </c>
      <c r="L59" s="5">
        <v>59.82</v>
      </c>
      <c r="N59" s="23">
        <v>41365</v>
      </c>
      <c r="O59" s="10">
        <f t="shared" si="6"/>
        <v>1.904897291918406E-2</v>
      </c>
      <c r="P59" s="10">
        <f t="shared" si="7"/>
        <v>2.989536621823552E-3</v>
      </c>
      <c r="Q59" s="10">
        <f t="shared" si="8"/>
        <v>4.1036943744752197E-2</v>
      </c>
      <c r="R59" s="10">
        <f t="shared" si="9"/>
        <v>1.319003419638487E-2</v>
      </c>
      <c r="S59" s="10">
        <f t="shared" si="10"/>
        <v>-2.4312475089677155E-2</v>
      </c>
      <c r="T59" s="10">
        <f t="shared" si="11"/>
        <v>-1.4812138728323654E-2</v>
      </c>
      <c r="U59" s="10">
        <f t="shared" si="12"/>
        <v>-1.7287799348164934E-2</v>
      </c>
      <c r="V59" s="10">
        <f t="shared" si="13"/>
        <v>1.8593083846518255E-2</v>
      </c>
      <c r="W59" s="10">
        <f t="shared" si="14"/>
        <v>-7.764609726195304E-3</v>
      </c>
      <c r="X59" s="10">
        <f t="shared" si="15"/>
        <v>6.5288356909684486E-2</v>
      </c>
      <c r="Y59" s="10">
        <f t="shared" si="16"/>
        <v>0.12148481439820014</v>
      </c>
      <c r="Z59" s="10">
        <f t="shared" si="17"/>
        <v>1.6615033017761103E-2</v>
      </c>
    </row>
    <row r="60" spans="1:26">
      <c r="A60" s="23">
        <v>41395</v>
      </c>
      <c r="B60" s="5">
        <v>146.71</v>
      </c>
      <c r="C60" s="5">
        <v>38.85</v>
      </c>
      <c r="D60" s="5">
        <v>97.5</v>
      </c>
      <c r="E60" s="5">
        <v>21.74</v>
      </c>
      <c r="F60" s="5">
        <v>74.3</v>
      </c>
      <c r="G60" s="5">
        <v>28.57</v>
      </c>
      <c r="H60" s="5">
        <v>66.599999999999994</v>
      </c>
      <c r="I60" s="5">
        <v>86.37</v>
      </c>
      <c r="J60" s="5">
        <v>24.7</v>
      </c>
      <c r="K60" s="5">
        <v>11.96</v>
      </c>
      <c r="L60" s="5">
        <v>67.58</v>
      </c>
      <c r="N60" s="23">
        <v>41395</v>
      </c>
      <c r="O60" s="10">
        <f t="shared" si="6"/>
        <v>2.3296366045895356E-2</v>
      </c>
      <c r="P60" s="10">
        <f t="shared" si="7"/>
        <v>-3.502235469448578E-2</v>
      </c>
      <c r="Q60" s="10">
        <f t="shared" si="8"/>
        <v>-1.7038007863695914E-2</v>
      </c>
      <c r="R60" s="10">
        <f t="shared" si="9"/>
        <v>4.8216007714561249E-2</v>
      </c>
      <c r="S60" s="10">
        <f t="shared" si="10"/>
        <v>1.1710239651416154E-2</v>
      </c>
      <c r="T60" s="10">
        <f t="shared" si="11"/>
        <v>4.7671433810047681E-2</v>
      </c>
      <c r="U60" s="10">
        <f t="shared" si="12"/>
        <v>-3.9653929343907768E-2</v>
      </c>
      <c r="V60" s="10">
        <f t="shared" si="13"/>
        <v>4.1855598186257836E-3</v>
      </c>
      <c r="W60" s="10">
        <f t="shared" si="14"/>
        <v>1.7298187808896026E-2</v>
      </c>
      <c r="X60" s="10">
        <f t="shared" si="15"/>
        <v>0.2216547497446375</v>
      </c>
      <c r="Y60" s="10">
        <f t="shared" si="16"/>
        <v>0.12972250083584091</v>
      </c>
      <c r="Z60" s="10">
        <f t="shared" si="17"/>
        <v>1.9948114473400197E-2</v>
      </c>
    </row>
    <row r="61" spans="1:26">
      <c r="A61" s="23">
        <v>41428</v>
      </c>
      <c r="B61" s="5">
        <v>144.72999999999999</v>
      </c>
      <c r="C61" s="5">
        <v>37.64</v>
      </c>
      <c r="D61" s="5">
        <v>99.61</v>
      </c>
      <c r="E61" s="5">
        <v>22.6</v>
      </c>
      <c r="F61" s="5">
        <v>76.319999999999993</v>
      </c>
      <c r="G61" s="5">
        <v>26.15</v>
      </c>
      <c r="H61" s="5">
        <v>67.83</v>
      </c>
      <c r="I61" s="5">
        <v>86.54</v>
      </c>
      <c r="J61" s="5">
        <v>25.37</v>
      </c>
      <c r="K61" s="5">
        <v>14.94</v>
      </c>
      <c r="L61" s="5">
        <v>65.040000000000006</v>
      </c>
      <c r="N61" s="23">
        <v>41428</v>
      </c>
      <c r="O61" s="10">
        <f t="shared" si="6"/>
        <v>-1.3496012541749147E-2</v>
      </c>
      <c r="P61" s="10">
        <f t="shared" si="7"/>
        <v>-3.1145431145431113E-2</v>
      </c>
      <c r="Q61" s="10">
        <f t="shared" si="8"/>
        <v>2.1641025641025546E-2</v>
      </c>
      <c r="R61" s="10">
        <f t="shared" si="9"/>
        <v>3.955841766329371E-2</v>
      </c>
      <c r="S61" s="10">
        <f t="shared" si="10"/>
        <v>2.7187079407806181E-2</v>
      </c>
      <c r="T61" s="10">
        <f t="shared" si="11"/>
        <v>-8.4704235211760626E-2</v>
      </c>
      <c r="U61" s="10">
        <f t="shared" si="12"/>
        <v>1.8468468468468613E-2</v>
      </c>
      <c r="V61" s="10">
        <f t="shared" si="13"/>
        <v>1.9682760217667461E-3</v>
      </c>
      <c r="W61" s="10">
        <f t="shared" si="14"/>
        <v>2.7125506072874561E-2</v>
      </c>
      <c r="X61" s="10">
        <f t="shared" si="15"/>
        <v>0.24916387959866215</v>
      </c>
      <c r="Y61" s="10">
        <f t="shared" si="16"/>
        <v>-3.7585084344480491E-2</v>
      </c>
      <c r="Z61" s="10">
        <f t="shared" si="17"/>
        <v>3.138144155355134E-2</v>
      </c>
    </row>
    <row r="62" spans="1:26">
      <c r="A62" s="23">
        <v>41456</v>
      </c>
      <c r="B62" s="5">
        <v>152.07</v>
      </c>
      <c r="C62" s="5">
        <v>41.49</v>
      </c>
      <c r="D62" s="5">
        <v>108.66</v>
      </c>
      <c r="E62" s="5">
        <v>24.62</v>
      </c>
      <c r="F62" s="5">
        <v>78.17</v>
      </c>
      <c r="G62" s="5">
        <v>26.12</v>
      </c>
      <c r="H62" s="5">
        <v>69.37</v>
      </c>
      <c r="I62" s="5">
        <v>91.96</v>
      </c>
      <c r="J62" s="5">
        <v>27.28</v>
      </c>
      <c r="K62" s="5">
        <v>16.62</v>
      </c>
      <c r="L62" s="5">
        <v>69.17</v>
      </c>
      <c r="N62" s="23">
        <v>41456</v>
      </c>
      <c r="O62" s="10">
        <f t="shared" si="6"/>
        <v>5.0715124714986626E-2</v>
      </c>
      <c r="P62" s="10">
        <f t="shared" si="7"/>
        <v>0.10228480340063761</v>
      </c>
      <c r="Q62" s="10">
        <f t="shared" si="8"/>
        <v>9.0854331894388185E-2</v>
      </c>
      <c r="R62" s="10">
        <f t="shared" si="9"/>
        <v>8.9380530973451222E-2</v>
      </c>
      <c r="S62" s="10">
        <f t="shared" si="10"/>
        <v>2.4240041928721201E-2</v>
      </c>
      <c r="T62" s="10">
        <f t="shared" si="11"/>
        <v>-1.1472275334607485E-3</v>
      </c>
      <c r="U62" s="10">
        <f t="shared" si="12"/>
        <v>2.2703818369453233E-2</v>
      </c>
      <c r="V62" s="10">
        <f t="shared" si="13"/>
        <v>6.2629997688929739E-2</v>
      </c>
      <c r="W62" s="10">
        <f t="shared" si="14"/>
        <v>7.5285770595191259E-2</v>
      </c>
      <c r="X62" s="10">
        <f t="shared" si="15"/>
        <v>0.11244979919678721</v>
      </c>
      <c r="Y62" s="10">
        <f t="shared" si="16"/>
        <v>6.3499384993849883E-2</v>
      </c>
      <c r="Z62" s="10">
        <f t="shared" si="17"/>
        <v>7.5321694549143559E-2</v>
      </c>
    </row>
    <row r="63" spans="1:26">
      <c r="A63" s="23">
        <v>41487</v>
      </c>
      <c r="B63" s="5">
        <v>147.63999999999999</v>
      </c>
      <c r="C63" s="5">
        <v>40.590000000000003</v>
      </c>
      <c r="D63" s="5">
        <v>103.03</v>
      </c>
      <c r="E63" s="5">
        <v>22.17</v>
      </c>
      <c r="F63" s="5">
        <v>75.459999999999994</v>
      </c>
      <c r="G63" s="5">
        <v>23.81</v>
      </c>
      <c r="H63" s="5">
        <v>65.53</v>
      </c>
      <c r="I63" s="5">
        <v>89.58</v>
      </c>
      <c r="J63" s="5">
        <v>28.65</v>
      </c>
      <c r="K63" s="5">
        <v>15.33</v>
      </c>
      <c r="L63" s="5">
        <v>64.27</v>
      </c>
      <c r="N63" s="23">
        <v>41487</v>
      </c>
      <c r="O63" s="10">
        <f t="shared" si="6"/>
        <v>-2.9131321102124019E-2</v>
      </c>
      <c r="P63" s="10">
        <f t="shared" si="7"/>
        <v>-2.1691973969631184E-2</v>
      </c>
      <c r="Q63" s="10">
        <f t="shared" si="8"/>
        <v>-5.1812994662249201E-2</v>
      </c>
      <c r="R63" s="10">
        <f t="shared" si="9"/>
        <v>-9.9512591389114502E-2</v>
      </c>
      <c r="S63" s="10">
        <f t="shared" si="10"/>
        <v>-3.4668031214020845E-2</v>
      </c>
      <c r="T63" s="10">
        <f t="shared" si="11"/>
        <v>-8.8437978560490182E-2</v>
      </c>
      <c r="U63" s="10">
        <f t="shared" si="12"/>
        <v>-5.5355340925472118E-2</v>
      </c>
      <c r="V63" s="10">
        <f t="shared" si="13"/>
        <v>-2.5880817746846363E-2</v>
      </c>
      <c r="W63" s="10">
        <f t="shared" si="14"/>
        <v>5.0219941348973451E-2</v>
      </c>
      <c r="X63" s="10">
        <f t="shared" si="15"/>
        <v>-7.7617328519855699E-2</v>
      </c>
      <c r="Y63" s="10">
        <f t="shared" si="16"/>
        <v>-7.0839959520023199E-2</v>
      </c>
      <c r="Z63" s="10">
        <f t="shared" si="17"/>
        <v>-2.9036217761346607E-2</v>
      </c>
    </row>
    <row r="64" spans="1:26">
      <c r="A64" s="23">
        <v>41520</v>
      </c>
      <c r="B64" s="5">
        <v>152.24</v>
      </c>
      <c r="C64" s="5">
        <v>41.26</v>
      </c>
      <c r="D64" s="5">
        <v>101.96</v>
      </c>
      <c r="E64" s="5">
        <v>23.36</v>
      </c>
      <c r="F64" s="5">
        <v>79.349999999999994</v>
      </c>
      <c r="G64" s="5">
        <v>29.08</v>
      </c>
      <c r="H64" s="5">
        <v>62.68</v>
      </c>
      <c r="I64" s="5">
        <v>90.12</v>
      </c>
      <c r="J64" s="5">
        <v>27.98</v>
      </c>
      <c r="K64" s="5">
        <v>16.78</v>
      </c>
      <c r="L64" s="5">
        <v>64.23</v>
      </c>
      <c r="N64" s="23">
        <v>41520</v>
      </c>
      <c r="O64" s="10">
        <f t="shared" si="6"/>
        <v>3.1156868057437226E-2</v>
      </c>
      <c r="P64" s="10">
        <f t="shared" si="7"/>
        <v>1.6506528701650591E-2</v>
      </c>
      <c r="Q64" s="10">
        <f t="shared" si="8"/>
        <v>-1.0385324662719686E-2</v>
      </c>
      <c r="R64" s="10">
        <f t="shared" si="9"/>
        <v>5.3676138926477046E-2</v>
      </c>
      <c r="S64" s="10">
        <f t="shared" si="10"/>
        <v>5.1550490326000453E-2</v>
      </c>
      <c r="T64" s="10">
        <f t="shared" si="11"/>
        <v>0.22133557328853426</v>
      </c>
      <c r="U64" s="10">
        <f t="shared" si="12"/>
        <v>-4.3491530596673322E-2</v>
      </c>
      <c r="V64" s="10">
        <f t="shared" si="13"/>
        <v>6.0281312793035724E-3</v>
      </c>
      <c r="W64" s="10">
        <f t="shared" si="14"/>
        <v>-2.3385689354275652E-2</v>
      </c>
      <c r="X64" s="10">
        <f t="shared" si="15"/>
        <v>9.4585779517286417E-2</v>
      </c>
      <c r="Y64" s="10">
        <f t="shared" si="16"/>
        <v>-6.2237435817635856E-4</v>
      </c>
      <c r="Z64" s="10">
        <f t="shared" si="17"/>
        <v>9.1418245803807138E-3</v>
      </c>
    </row>
    <row r="65" spans="1:26">
      <c r="A65" s="23">
        <v>41548</v>
      </c>
      <c r="B65" s="5">
        <v>159.22999999999999</v>
      </c>
      <c r="C65" s="5">
        <v>42.74</v>
      </c>
      <c r="D65" s="5">
        <v>107.95</v>
      </c>
      <c r="E65" s="5">
        <v>24.68</v>
      </c>
      <c r="F65" s="5">
        <v>84.12</v>
      </c>
      <c r="G65" s="5">
        <v>28.55</v>
      </c>
      <c r="H65" s="5">
        <v>67.34</v>
      </c>
      <c r="I65" s="5">
        <v>96.68</v>
      </c>
      <c r="J65" s="5">
        <v>27.38</v>
      </c>
      <c r="K65" s="5">
        <v>14.17</v>
      </c>
      <c r="L65" s="5">
        <v>62.23</v>
      </c>
      <c r="N65" s="23">
        <v>41548</v>
      </c>
      <c r="O65" s="10">
        <f t="shared" si="6"/>
        <v>4.5914345769836995E-2</v>
      </c>
      <c r="P65" s="10">
        <f t="shared" si="7"/>
        <v>3.5870092098885253E-2</v>
      </c>
      <c r="Q65" s="10">
        <f t="shared" si="8"/>
        <v>5.8748528834837277E-2</v>
      </c>
      <c r="R65" s="10">
        <f t="shared" si="9"/>
        <v>5.6506849315068441E-2</v>
      </c>
      <c r="S65" s="10">
        <f t="shared" si="10"/>
        <v>6.0113421550094692E-2</v>
      </c>
      <c r="T65" s="10">
        <f t="shared" si="11"/>
        <v>-1.8225584594222743E-2</v>
      </c>
      <c r="U65" s="10">
        <f t="shared" si="12"/>
        <v>7.4345883854499029E-2</v>
      </c>
      <c r="V65" s="10">
        <f t="shared" si="13"/>
        <v>7.2791833111407023E-2</v>
      </c>
      <c r="W65" s="10">
        <f t="shared" si="14"/>
        <v>-2.1443888491779917E-2</v>
      </c>
      <c r="X65" s="10">
        <f t="shared" si="15"/>
        <v>-0.15554231227651971</v>
      </c>
      <c r="Y65" s="10">
        <f t="shared" si="16"/>
        <v>-3.1138097462245162E-2</v>
      </c>
      <c r="Z65" s="10">
        <f t="shared" si="17"/>
        <v>2.0326372196165166E-2</v>
      </c>
    </row>
    <row r="66" spans="1:26">
      <c r="A66" s="23">
        <v>41579</v>
      </c>
      <c r="B66" s="5">
        <v>164.05</v>
      </c>
      <c r="C66" s="5">
        <v>44.28</v>
      </c>
      <c r="D66" s="5">
        <v>101.73</v>
      </c>
      <c r="E66" s="5">
        <v>26.73</v>
      </c>
      <c r="F66" s="5">
        <v>84.46</v>
      </c>
      <c r="G66" s="5">
        <v>30.35</v>
      </c>
      <c r="H66" s="5">
        <v>67.2</v>
      </c>
      <c r="I66" s="5">
        <v>94.88</v>
      </c>
      <c r="J66" s="5">
        <v>31.43</v>
      </c>
      <c r="K66" s="5">
        <v>16.38</v>
      </c>
      <c r="L66" s="5">
        <v>67.28</v>
      </c>
      <c r="N66" s="23">
        <v>41579</v>
      </c>
      <c r="O66" s="10">
        <f t="shared" si="6"/>
        <v>3.0270677636123899E-2</v>
      </c>
      <c r="P66" s="10">
        <f t="shared" si="7"/>
        <v>3.6031820308844109E-2</v>
      </c>
      <c r="Q66" s="10">
        <f t="shared" si="8"/>
        <v>-5.7619268179712857E-2</v>
      </c>
      <c r="R66" s="10">
        <f t="shared" si="9"/>
        <v>8.3063209076175148E-2</v>
      </c>
      <c r="S66" s="10">
        <f t="shared" si="10"/>
        <v>4.0418449833570236E-3</v>
      </c>
      <c r="T66" s="10">
        <f t="shared" si="11"/>
        <v>6.3047285464097991E-2</v>
      </c>
      <c r="U66" s="10">
        <f t="shared" si="12"/>
        <v>-2.0790020790021346E-3</v>
      </c>
      <c r="V66" s="10">
        <f t="shared" si="13"/>
        <v>-1.8618121638394824E-2</v>
      </c>
      <c r="W66" s="10">
        <f t="shared" si="14"/>
        <v>0.14791818845872906</v>
      </c>
      <c r="X66" s="10">
        <f t="shared" si="15"/>
        <v>0.15596330275229353</v>
      </c>
      <c r="Y66" s="10">
        <f t="shared" si="16"/>
        <v>8.1150570464406213E-2</v>
      </c>
      <c r="Z66" s="10">
        <f t="shared" si="17"/>
        <v>3.9488964488662133E-2</v>
      </c>
    </row>
    <row r="67" spans="1:26">
      <c r="A67" s="23">
        <v>41610</v>
      </c>
      <c r="B67" s="5">
        <v>168.18</v>
      </c>
      <c r="C67" s="5">
        <v>44.42</v>
      </c>
      <c r="D67" s="5">
        <v>101.13</v>
      </c>
      <c r="E67" s="5">
        <v>29.3</v>
      </c>
      <c r="F67" s="5">
        <v>87.41</v>
      </c>
      <c r="G67" s="5">
        <v>29.79</v>
      </c>
      <c r="H67" s="5">
        <v>67.48</v>
      </c>
      <c r="I67" s="5">
        <v>95.21</v>
      </c>
      <c r="J67" s="5">
        <v>33.19</v>
      </c>
      <c r="K67" s="5">
        <v>16.25</v>
      </c>
      <c r="L67" s="5">
        <v>71.209999999999994</v>
      </c>
      <c r="N67" s="23">
        <v>41610</v>
      </c>
      <c r="O67" s="10">
        <f t="shared" si="6"/>
        <v>2.5175251447729252E-2</v>
      </c>
      <c r="P67" s="10">
        <f t="shared" si="7"/>
        <v>3.1616982836495389E-3</v>
      </c>
      <c r="Q67" s="10">
        <f t="shared" si="8"/>
        <v>-5.8979652020053619E-3</v>
      </c>
      <c r="R67" s="10">
        <f t="shared" si="9"/>
        <v>9.6146651702207375E-2</v>
      </c>
      <c r="S67" s="10">
        <f t="shared" si="10"/>
        <v>3.4927776462230664E-2</v>
      </c>
      <c r="T67" s="10">
        <f t="shared" si="11"/>
        <v>-1.8451400329489331E-2</v>
      </c>
      <c r="U67" s="10">
        <f t="shared" si="12"/>
        <v>4.1666666666666519E-3</v>
      </c>
      <c r="V67" s="10">
        <f t="shared" si="13"/>
        <v>3.4780775716694023E-3</v>
      </c>
      <c r="W67" s="10">
        <f t="shared" si="14"/>
        <v>5.5997454661151691E-2</v>
      </c>
      <c r="X67" s="10">
        <f t="shared" si="15"/>
        <v>-7.9365079365079083E-3</v>
      </c>
      <c r="Y67" s="10">
        <f t="shared" si="16"/>
        <v>5.8412604042806127E-2</v>
      </c>
      <c r="Z67" s="10">
        <f t="shared" si="17"/>
        <v>1.3351072248190885E-2</v>
      </c>
    </row>
    <row r="68" spans="1:26">
      <c r="A68" s="23">
        <v>41641</v>
      </c>
      <c r="B68" s="5">
        <v>162.34</v>
      </c>
      <c r="C68" s="5">
        <v>44.88</v>
      </c>
      <c r="D68" s="5">
        <v>94.07</v>
      </c>
      <c r="E68" s="5">
        <v>24.68</v>
      </c>
      <c r="F68" s="5">
        <v>86.92</v>
      </c>
      <c r="G68" s="5">
        <v>29.91</v>
      </c>
      <c r="H68" s="5">
        <v>62.84</v>
      </c>
      <c r="I68" s="5">
        <v>97.34</v>
      </c>
      <c r="J68" s="5">
        <v>37.1</v>
      </c>
      <c r="K68" s="5">
        <v>16.73</v>
      </c>
      <c r="L68" s="5">
        <v>73.400000000000006</v>
      </c>
      <c r="N68" s="23">
        <v>41641</v>
      </c>
      <c r="O68" s="10">
        <f t="shared" si="6"/>
        <v>-3.472469972648351E-2</v>
      </c>
      <c r="P68" s="10">
        <f t="shared" si="7"/>
        <v>1.0355695632597861E-2</v>
      </c>
      <c r="Q68" s="10">
        <f t="shared" si="8"/>
        <v>-6.9811134183723977E-2</v>
      </c>
      <c r="R68" s="10">
        <f t="shared" si="9"/>
        <v>-0.15767918088737209</v>
      </c>
      <c r="S68" s="10">
        <f t="shared" si="10"/>
        <v>-5.6057659306715246E-3</v>
      </c>
      <c r="T68" s="10">
        <f t="shared" si="11"/>
        <v>4.0281973816718164E-3</v>
      </c>
      <c r="U68" s="10">
        <f t="shared" si="12"/>
        <v>-6.8761114404267909E-2</v>
      </c>
      <c r="V68" s="10">
        <f t="shared" si="13"/>
        <v>2.2371599621888505E-2</v>
      </c>
      <c r="W68" s="10">
        <f t="shared" si="14"/>
        <v>0.11780656824344704</v>
      </c>
      <c r="X68" s="10">
        <f t="shared" si="15"/>
        <v>2.9538461538461513E-2</v>
      </c>
      <c r="Y68" s="10">
        <f t="shared" si="16"/>
        <v>3.0754107569161748E-2</v>
      </c>
      <c r="Z68" s="10">
        <f t="shared" si="17"/>
        <v>8.8806591437672333E-3</v>
      </c>
    </row>
    <row r="69" spans="1:26">
      <c r="A69" s="23">
        <v>41673</v>
      </c>
      <c r="B69" s="5">
        <v>169.75</v>
      </c>
      <c r="C69" s="5">
        <v>46.87</v>
      </c>
      <c r="D69" s="5">
        <v>98.21</v>
      </c>
      <c r="E69" s="5">
        <v>25.76</v>
      </c>
      <c r="F69" s="5">
        <v>91.64</v>
      </c>
      <c r="G69" s="5">
        <v>30.66</v>
      </c>
      <c r="H69" s="5">
        <v>65.010000000000005</v>
      </c>
      <c r="I69" s="5">
        <v>104.09</v>
      </c>
      <c r="J69" s="5">
        <v>39.200000000000003</v>
      </c>
      <c r="K69" s="5">
        <v>17.53</v>
      </c>
      <c r="L69" s="5">
        <v>75.849999999999994</v>
      </c>
      <c r="N69" s="23">
        <v>41673</v>
      </c>
      <c r="O69" s="10">
        <f t="shared" si="6"/>
        <v>4.5644942712824932E-2</v>
      </c>
      <c r="P69" s="10">
        <f t="shared" si="7"/>
        <v>4.434046345811038E-2</v>
      </c>
      <c r="Q69" s="10">
        <f t="shared" si="8"/>
        <v>4.4009779951100336E-2</v>
      </c>
      <c r="R69" s="10">
        <f t="shared" si="9"/>
        <v>4.3760129659643487E-2</v>
      </c>
      <c r="S69" s="10">
        <f t="shared" si="10"/>
        <v>5.4302807179015256E-2</v>
      </c>
      <c r="T69" s="10">
        <f t="shared" si="11"/>
        <v>2.5075225677031021E-2</v>
      </c>
      <c r="U69" s="10">
        <f t="shared" si="12"/>
        <v>3.4532145130490077E-2</v>
      </c>
      <c r="V69" s="10">
        <f t="shared" si="13"/>
        <v>6.9344565440723205E-2</v>
      </c>
      <c r="W69" s="10">
        <f t="shared" si="14"/>
        <v>5.6603773584905648E-2</v>
      </c>
      <c r="X69" s="10">
        <f t="shared" si="15"/>
        <v>4.7818290496114857E-2</v>
      </c>
      <c r="Y69" s="10">
        <f t="shared" si="16"/>
        <v>3.3378746594005193E-2</v>
      </c>
      <c r="Z69" s="10">
        <f t="shared" si="17"/>
        <v>5.0855317941102388E-2</v>
      </c>
    </row>
    <row r="70" spans="1:26">
      <c r="A70" s="23">
        <v>41701</v>
      </c>
      <c r="B70" s="5">
        <v>171.14</v>
      </c>
      <c r="C70" s="5">
        <v>48.67</v>
      </c>
      <c r="D70" s="5">
        <v>95.49</v>
      </c>
      <c r="E70" s="5">
        <v>30.76</v>
      </c>
      <c r="F70" s="5">
        <v>95.01</v>
      </c>
      <c r="G70" s="5">
        <v>35.03</v>
      </c>
      <c r="H70" s="5">
        <v>70.239999999999995</v>
      </c>
      <c r="I70" s="5">
        <v>102.7</v>
      </c>
      <c r="J70" s="5">
        <v>43.74</v>
      </c>
      <c r="K70" s="5">
        <v>20.92</v>
      </c>
      <c r="L70" s="5">
        <v>77.48</v>
      </c>
      <c r="N70" s="23">
        <v>41701</v>
      </c>
      <c r="O70" s="10">
        <f t="shared" si="6"/>
        <v>8.1885125184093521E-3</v>
      </c>
      <c r="P70" s="10">
        <f t="shared" si="7"/>
        <v>3.8404096436953417E-2</v>
      </c>
      <c r="Q70" s="10">
        <f t="shared" si="8"/>
        <v>-2.7695753996538008E-2</v>
      </c>
      <c r="R70" s="10">
        <f t="shared" si="9"/>
        <v>0.19409937888198758</v>
      </c>
      <c r="S70" s="10">
        <f t="shared" si="10"/>
        <v>3.6774334351811433E-2</v>
      </c>
      <c r="T70" s="10">
        <f t="shared" si="11"/>
        <v>0.14253098499673844</v>
      </c>
      <c r="U70" s="10">
        <f t="shared" si="12"/>
        <v>8.0449161667435654E-2</v>
      </c>
      <c r="V70" s="10">
        <f t="shared" si="13"/>
        <v>-1.3353828417715485E-2</v>
      </c>
      <c r="W70" s="10">
        <f t="shared" si="14"/>
        <v>0.11581632653061225</v>
      </c>
      <c r="X70" s="10">
        <f t="shared" si="15"/>
        <v>0.1933827723901882</v>
      </c>
      <c r="Y70" s="10">
        <f t="shared" si="16"/>
        <v>2.1489782465392349E-2</v>
      </c>
      <c r="Z70" s="10">
        <f t="shared" si="17"/>
        <v>5.6044495874006298E-2</v>
      </c>
    </row>
    <row r="71" spans="1:26">
      <c r="A71" s="23">
        <v>41730</v>
      </c>
      <c r="B71" s="5">
        <v>172.38</v>
      </c>
      <c r="C71" s="5">
        <v>47.31</v>
      </c>
      <c r="D71" s="5">
        <v>94.94</v>
      </c>
      <c r="E71" s="5">
        <v>29.5</v>
      </c>
      <c r="F71" s="5">
        <v>92.66</v>
      </c>
      <c r="G71" s="5">
        <v>30.61</v>
      </c>
      <c r="H71" s="5">
        <v>70.08</v>
      </c>
      <c r="I71" s="5">
        <v>94.67</v>
      </c>
      <c r="J71" s="5">
        <v>41.71</v>
      </c>
      <c r="K71" s="5">
        <v>21.86</v>
      </c>
      <c r="L71" s="5">
        <v>81.22</v>
      </c>
      <c r="N71" s="23">
        <v>41730</v>
      </c>
      <c r="O71" s="10">
        <f t="shared" si="6"/>
        <v>7.2455299754587976E-3</v>
      </c>
      <c r="P71" s="10">
        <f t="shared" si="7"/>
        <v>-2.7943291555372896E-2</v>
      </c>
      <c r="Q71" s="10">
        <f t="shared" si="8"/>
        <v>-5.759765420462859E-3</v>
      </c>
      <c r="R71" s="10">
        <f t="shared" si="9"/>
        <v>-4.0962288686606008E-2</v>
      </c>
      <c r="S71" s="10">
        <f t="shared" si="10"/>
        <v>-2.4734238501210482E-2</v>
      </c>
      <c r="T71" s="10">
        <f t="shared" si="11"/>
        <v>-0.12617756208963748</v>
      </c>
      <c r="U71" s="10">
        <f t="shared" si="12"/>
        <v>-2.277904328018221E-3</v>
      </c>
      <c r="V71" s="10">
        <f t="shared" si="13"/>
        <v>-7.8188899707887005E-2</v>
      </c>
      <c r="W71" s="10">
        <f t="shared" si="14"/>
        <v>-4.6410608139003218E-2</v>
      </c>
      <c r="X71" s="10">
        <f t="shared" si="15"/>
        <v>4.4933078393881276E-2</v>
      </c>
      <c r="Y71" s="10">
        <f t="shared" si="16"/>
        <v>4.827052142488375E-2</v>
      </c>
      <c r="Z71" s="10">
        <f t="shared" si="17"/>
        <v>-2.7370916020429046E-2</v>
      </c>
    </row>
    <row r="72" spans="1:26">
      <c r="A72" s="23">
        <v>41760</v>
      </c>
      <c r="B72" s="5">
        <v>176.41</v>
      </c>
      <c r="C72" s="5">
        <v>48.81</v>
      </c>
      <c r="D72" s="5">
        <v>101.34</v>
      </c>
      <c r="E72" s="5">
        <v>34.520000000000003</v>
      </c>
      <c r="F72" s="5">
        <v>92.73</v>
      </c>
      <c r="G72" s="5">
        <v>30.78</v>
      </c>
      <c r="H72" s="5">
        <v>71.17</v>
      </c>
      <c r="I72" s="5">
        <v>96.23</v>
      </c>
      <c r="J72" s="5">
        <v>42.27</v>
      </c>
      <c r="K72" s="5">
        <v>25.44</v>
      </c>
      <c r="L72" s="5">
        <v>91.55</v>
      </c>
      <c r="N72" s="23">
        <v>41760</v>
      </c>
      <c r="O72" s="10">
        <f t="shared" si="6"/>
        <v>2.3378582202111531E-2</v>
      </c>
      <c r="P72" s="10">
        <f t="shared" si="7"/>
        <v>3.1705770450221937E-2</v>
      </c>
      <c r="Q72" s="10">
        <f t="shared" si="8"/>
        <v>6.7410996418790781E-2</v>
      </c>
      <c r="R72" s="10">
        <f t="shared" si="9"/>
        <v>0.17016949152542393</v>
      </c>
      <c r="S72" s="10">
        <f t="shared" si="10"/>
        <v>7.5545003237653674E-4</v>
      </c>
      <c r="T72" s="10">
        <f t="shared" si="11"/>
        <v>5.553740607644686E-3</v>
      </c>
      <c r="U72" s="10">
        <f t="shared" si="12"/>
        <v>1.555365296803668E-2</v>
      </c>
      <c r="V72" s="10">
        <f t="shared" si="13"/>
        <v>1.6478293017851531E-2</v>
      </c>
      <c r="W72" s="10">
        <f t="shared" si="14"/>
        <v>1.3426036921601492E-2</v>
      </c>
      <c r="X72" s="10">
        <f t="shared" si="15"/>
        <v>0.16376944190301934</v>
      </c>
      <c r="Y72" s="10">
        <f t="shared" si="16"/>
        <v>0.12718542230977592</v>
      </c>
      <c r="Z72" s="10">
        <f t="shared" si="17"/>
        <v>4.7074844518861639E-2</v>
      </c>
    </row>
    <row r="73" spans="1:26">
      <c r="A73" s="23">
        <v>41792</v>
      </c>
      <c r="B73" s="5">
        <v>180.03</v>
      </c>
      <c r="C73" s="5">
        <v>48.95</v>
      </c>
      <c r="D73" s="5">
        <v>105.26</v>
      </c>
      <c r="E73" s="5">
        <v>36.770000000000003</v>
      </c>
      <c r="F73" s="5">
        <v>93.5</v>
      </c>
      <c r="G73" s="5">
        <v>33.299999999999997</v>
      </c>
      <c r="H73" s="5">
        <v>70.459999999999994</v>
      </c>
      <c r="I73" s="5">
        <v>96.26</v>
      </c>
      <c r="J73" s="5">
        <v>37.369999999999997</v>
      </c>
      <c r="K73" s="5">
        <v>27.36</v>
      </c>
      <c r="L73" s="5">
        <v>96.19</v>
      </c>
      <c r="N73" s="23">
        <v>41792</v>
      </c>
      <c r="O73" s="10">
        <f t="shared" si="6"/>
        <v>2.0520378663340999E-2</v>
      </c>
      <c r="P73" s="10">
        <f t="shared" si="7"/>
        <v>2.8682646998565708E-3</v>
      </c>
      <c r="Q73" s="10">
        <f t="shared" si="8"/>
        <v>3.8681665679889399E-2</v>
      </c>
      <c r="R73" s="10">
        <f t="shared" si="9"/>
        <v>6.5179606025492554E-2</v>
      </c>
      <c r="S73" s="10">
        <f t="shared" si="10"/>
        <v>8.3036773428231125E-3</v>
      </c>
      <c r="T73" s="10">
        <f t="shared" si="11"/>
        <v>8.1871345029239651E-2</v>
      </c>
      <c r="U73" s="10">
        <f t="shared" si="12"/>
        <v>-9.9761135309822668E-3</v>
      </c>
      <c r="V73" s="10">
        <f t="shared" si="13"/>
        <v>3.1175309155151432E-4</v>
      </c>
      <c r="W73" s="10">
        <f t="shared" si="14"/>
        <v>-0.11592145729832048</v>
      </c>
      <c r="X73" s="10">
        <f t="shared" si="15"/>
        <v>7.547169811320753E-2</v>
      </c>
      <c r="Y73" s="10">
        <f t="shared" si="16"/>
        <v>5.0682687056253339E-2</v>
      </c>
      <c r="Z73" s="10">
        <f t="shared" si="17"/>
        <v>-1.9529953065781553E-3</v>
      </c>
    </row>
    <row r="74" spans="1:26">
      <c r="A74" s="23">
        <v>41821</v>
      </c>
      <c r="B74" s="5">
        <v>177.53</v>
      </c>
      <c r="C74" s="5">
        <v>45.08</v>
      </c>
      <c r="D74" s="5">
        <v>98.41</v>
      </c>
      <c r="E74" s="5">
        <v>35.229999999999997</v>
      </c>
      <c r="F74" s="5">
        <v>89.49</v>
      </c>
      <c r="G74" s="5">
        <v>33.950000000000003</v>
      </c>
      <c r="H74" s="5">
        <v>65.08</v>
      </c>
      <c r="I74" s="5">
        <v>87.15</v>
      </c>
      <c r="J74" s="5">
        <v>37.049999999999997</v>
      </c>
      <c r="K74" s="5">
        <v>27.96</v>
      </c>
      <c r="L74" s="5">
        <v>90.14</v>
      </c>
      <c r="N74" s="23">
        <v>41821</v>
      </c>
      <c r="O74" s="10">
        <f t="shared" si="6"/>
        <v>-1.3886574459812229E-2</v>
      </c>
      <c r="P74" s="10">
        <f t="shared" si="7"/>
        <v>-7.9060265577119648E-2</v>
      </c>
      <c r="Q74" s="10">
        <f t="shared" si="8"/>
        <v>-6.5076952308569358E-2</v>
      </c>
      <c r="R74" s="10">
        <f t="shared" si="9"/>
        <v>-4.188196899646468E-2</v>
      </c>
      <c r="S74" s="10">
        <f t="shared" si="10"/>
        <v>-4.2887700534759432E-2</v>
      </c>
      <c r="T74" s="10">
        <f t="shared" si="11"/>
        <v>1.951951951951969E-2</v>
      </c>
      <c r="U74" s="10">
        <f t="shared" si="12"/>
        <v>-7.6355378938404717E-2</v>
      </c>
      <c r="V74" s="10">
        <f t="shared" si="13"/>
        <v>-9.4639517972158749E-2</v>
      </c>
      <c r="W74" s="10">
        <f t="shared" si="14"/>
        <v>-8.5630184640085316E-3</v>
      </c>
      <c r="X74" s="10">
        <f t="shared" si="15"/>
        <v>2.1929824561403466E-2</v>
      </c>
      <c r="Y74" s="10">
        <f t="shared" si="16"/>
        <v>-6.2896350972034498E-2</v>
      </c>
      <c r="Z74" s="10">
        <f t="shared" si="17"/>
        <v>-5.4900947180223231E-2</v>
      </c>
    </row>
    <row r="75" spans="1:26">
      <c r="A75" s="23">
        <v>41852</v>
      </c>
      <c r="B75" s="5">
        <v>184.61</v>
      </c>
      <c r="C75" s="5">
        <v>50.48</v>
      </c>
      <c r="D75" s="5">
        <v>101.97</v>
      </c>
      <c r="E75" s="5">
        <v>39.380000000000003</v>
      </c>
      <c r="F75" s="5">
        <v>94.08</v>
      </c>
      <c r="G75" s="5">
        <v>38.340000000000003</v>
      </c>
      <c r="H75" s="5">
        <v>68.95</v>
      </c>
      <c r="I75" s="5">
        <v>90.91</v>
      </c>
      <c r="J75" s="5">
        <v>37.97</v>
      </c>
      <c r="K75" s="5">
        <v>29.87</v>
      </c>
      <c r="L75" s="5">
        <v>92.55</v>
      </c>
      <c r="N75" s="23">
        <v>41852</v>
      </c>
      <c r="O75" s="10">
        <f t="shared" si="6"/>
        <v>3.9880583563341565E-2</v>
      </c>
      <c r="P75" s="10">
        <f t="shared" si="7"/>
        <v>0.11978704525288375</v>
      </c>
      <c r="Q75" s="10">
        <f t="shared" si="8"/>
        <v>3.6175185448633185E-2</v>
      </c>
      <c r="R75" s="10">
        <f t="shared" si="9"/>
        <v>0.11779733181947227</v>
      </c>
      <c r="S75" s="10">
        <f t="shared" si="10"/>
        <v>5.1290646999664791E-2</v>
      </c>
      <c r="T75" s="10">
        <f t="shared" si="11"/>
        <v>0.12930780559646537</v>
      </c>
      <c r="U75" s="10">
        <f t="shared" si="12"/>
        <v>5.9465273509526906E-2</v>
      </c>
      <c r="V75" s="10">
        <f t="shared" si="13"/>
        <v>4.314400458978751E-2</v>
      </c>
      <c r="W75" s="10">
        <f t="shared" si="14"/>
        <v>2.4831309041835503E-2</v>
      </c>
      <c r="X75" s="10">
        <f t="shared" si="15"/>
        <v>6.8311874105865478E-2</v>
      </c>
      <c r="Y75" s="10">
        <f t="shared" si="16"/>
        <v>2.6736188151763818E-2</v>
      </c>
      <c r="Z75" s="10">
        <f t="shared" si="17"/>
        <v>5.97374925025402E-2</v>
      </c>
    </row>
    <row r="76" spans="1:26">
      <c r="A76" s="23">
        <v>41884</v>
      </c>
      <c r="B76" s="5">
        <v>181.99</v>
      </c>
      <c r="C76" s="5">
        <v>51.19</v>
      </c>
      <c r="D76" s="5">
        <v>98.39</v>
      </c>
      <c r="E76" s="5">
        <v>44.46</v>
      </c>
      <c r="F76" s="5">
        <v>93.25</v>
      </c>
      <c r="G76" s="5">
        <v>44.44</v>
      </c>
      <c r="H76" s="5">
        <v>66.180000000000007</v>
      </c>
      <c r="I76" s="5">
        <v>94.89</v>
      </c>
      <c r="J76" s="5">
        <v>39.270000000000003</v>
      </c>
      <c r="K76" s="5">
        <v>30.56</v>
      </c>
      <c r="L76" s="5">
        <v>87.95</v>
      </c>
      <c r="N76" s="23">
        <v>41884</v>
      </c>
      <c r="O76" s="10">
        <f t="shared" si="6"/>
        <v>-1.4192080602350887E-2</v>
      </c>
      <c r="P76" s="10">
        <f t="shared" si="7"/>
        <v>1.4064976228209236E-2</v>
      </c>
      <c r="Q76" s="10">
        <f t="shared" si="8"/>
        <v>-3.5108365205452574E-2</v>
      </c>
      <c r="R76" s="10">
        <f t="shared" si="9"/>
        <v>0.12899949212798378</v>
      </c>
      <c r="S76" s="10">
        <f t="shared" si="10"/>
        <v>-8.8222789115646183E-3</v>
      </c>
      <c r="T76" s="10">
        <f t="shared" si="11"/>
        <v>0.15910276473656748</v>
      </c>
      <c r="U76" s="10">
        <f t="shared" si="12"/>
        <v>-4.0174039158810682E-2</v>
      </c>
      <c r="V76" s="10">
        <f t="shared" si="13"/>
        <v>4.3779562204377953E-2</v>
      </c>
      <c r="W76" s="10">
        <f t="shared" si="14"/>
        <v>3.4237555965235922E-2</v>
      </c>
      <c r="X76" s="10">
        <f t="shared" si="15"/>
        <v>2.3100100435219151E-2</v>
      </c>
      <c r="Y76" s="10">
        <f t="shared" si="16"/>
        <v>-4.9702863317125812E-2</v>
      </c>
      <c r="Z76" s="10">
        <f t="shared" si="17"/>
        <v>1.3687574820394155E-2</v>
      </c>
    </row>
    <row r="77" spans="1:26">
      <c r="A77" s="23">
        <v>41913</v>
      </c>
      <c r="B77" s="5">
        <v>186.4</v>
      </c>
      <c r="C77" s="5">
        <v>53.91</v>
      </c>
      <c r="D77" s="5">
        <v>103.36</v>
      </c>
      <c r="E77" s="5">
        <v>43.9</v>
      </c>
      <c r="F77" s="5">
        <v>102.69</v>
      </c>
      <c r="G77" s="5">
        <v>47.78</v>
      </c>
      <c r="H77" s="5">
        <v>70.349999999999994</v>
      </c>
      <c r="I77" s="5">
        <v>95.37</v>
      </c>
      <c r="J77" s="5">
        <v>40.25</v>
      </c>
      <c r="K77" s="5">
        <v>28.41</v>
      </c>
      <c r="L77" s="5">
        <v>83.98</v>
      </c>
      <c r="N77" s="23">
        <v>41913</v>
      </c>
      <c r="O77" s="10">
        <f t="shared" si="6"/>
        <v>2.4232100664871581E-2</v>
      </c>
      <c r="P77" s="10">
        <f t="shared" si="7"/>
        <v>5.3135378003516198E-2</v>
      </c>
      <c r="Q77" s="10">
        <f t="shared" si="8"/>
        <v>5.0513263543042974E-2</v>
      </c>
      <c r="R77" s="10">
        <f t="shared" si="9"/>
        <v>-1.2595591542959972E-2</v>
      </c>
      <c r="S77" s="10">
        <f t="shared" si="10"/>
        <v>0.10123324396782829</v>
      </c>
      <c r="T77" s="10">
        <f t="shared" si="11"/>
        <v>7.5157515751575144E-2</v>
      </c>
      <c r="U77" s="10">
        <f t="shared" si="12"/>
        <v>6.3009972801450376E-2</v>
      </c>
      <c r="V77" s="10">
        <f t="shared" si="13"/>
        <v>5.0584887764779651E-3</v>
      </c>
      <c r="W77" s="10">
        <f t="shared" si="14"/>
        <v>2.4955436720142554E-2</v>
      </c>
      <c r="X77" s="10">
        <f t="shared" si="15"/>
        <v>-7.0353403141361182E-2</v>
      </c>
      <c r="Y77" s="10">
        <f t="shared" si="16"/>
        <v>-4.5139283683911291E-2</v>
      </c>
      <c r="Z77" s="10">
        <f t="shared" si="17"/>
        <v>2.2871415755812381E-2</v>
      </c>
    </row>
    <row r="78" spans="1:26">
      <c r="A78" s="23">
        <v>41946</v>
      </c>
      <c r="B78" s="5">
        <v>191.4</v>
      </c>
      <c r="C78" s="5">
        <v>53.08</v>
      </c>
      <c r="D78" s="5">
        <v>102.57</v>
      </c>
      <c r="E78" s="5">
        <v>41.88</v>
      </c>
      <c r="F78" s="5">
        <v>104.7</v>
      </c>
      <c r="G78" s="5">
        <v>42.94</v>
      </c>
      <c r="H78" s="5">
        <v>73.94</v>
      </c>
      <c r="I78" s="5">
        <v>100.28</v>
      </c>
      <c r="J78" s="5">
        <v>42.34</v>
      </c>
      <c r="K78" s="5">
        <v>32.299999999999997</v>
      </c>
      <c r="L78" s="5">
        <v>86.81</v>
      </c>
      <c r="N78" s="23">
        <v>41946</v>
      </c>
      <c r="O78" s="10">
        <f t="shared" si="6"/>
        <v>2.682403433476388E-2</v>
      </c>
      <c r="P78" s="10">
        <f t="shared" si="7"/>
        <v>-1.5396030421072182E-2</v>
      </c>
      <c r="Q78" s="10">
        <f t="shared" si="8"/>
        <v>-7.6431888544892246E-3</v>
      </c>
      <c r="R78" s="10">
        <f t="shared" si="9"/>
        <v>-4.6013667425968019E-2</v>
      </c>
      <c r="S78" s="10">
        <f t="shared" si="10"/>
        <v>1.9573473561203647E-2</v>
      </c>
      <c r="T78" s="10">
        <f t="shared" si="11"/>
        <v>-0.10129761406446214</v>
      </c>
      <c r="U78" s="10">
        <f t="shared" si="12"/>
        <v>5.1030561478322634E-2</v>
      </c>
      <c r="V78" s="10">
        <f t="shared" si="13"/>
        <v>5.1483695082310987E-2</v>
      </c>
      <c r="W78" s="10">
        <f t="shared" si="14"/>
        <v>5.1925465838509322E-2</v>
      </c>
      <c r="X78" s="10">
        <f t="shared" si="15"/>
        <v>0.13692361844420975</v>
      </c>
      <c r="Y78" s="10">
        <f t="shared" si="16"/>
        <v>3.3698499642772051E-2</v>
      </c>
      <c r="Z78" s="10">
        <f t="shared" si="17"/>
        <v>3.6206416618097863E-2</v>
      </c>
    </row>
    <row r="79" spans="1:26">
      <c r="A79" s="23">
        <v>41974</v>
      </c>
      <c r="B79" s="5">
        <v>190.1</v>
      </c>
      <c r="C79" s="5">
        <v>52.84</v>
      </c>
      <c r="D79" s="5">
        <v>102.78</v>
      </c>
      <c r="E79" s="5">
        <v>41.91</v>
      </c>
      <c r="F79" s="5">
        <v>105.34</v>
      </c>
      <c r="G79" s="5">
        <v>44.3</v>
      </c>
      <c r="H79" s="5">
        <v>73.52</v>
      </c>
      <c r="I79" s="5">
        <v>100.2</v>
      </c>
      <c r="J79" s="5">
        <v>41.31</v>
      </c>
      <c r="K79" s="5">
        <v>32.22</v>
      </c>
      <c r="L79" s="5">
        <v>86.33</v>
      </c>
      <c r="N79" s="23">
        <v>41974</v>
      </c>
      <c r="O79" s="10">
        <f t="shared" si="6"/>
        <v>-6.7920585161964642E-3</v>
      </c>
      <c r="P79" s="10">
        <f t="shared" si="7"/>
        <v>-4.5214770158250595E-3</v>
      </c>
      <c r="Q79" s="10">
        <f t="shared" si="8"/>
        <v>2.0473822755191495E-3</v>
      </c>
      <c r="R79" s="10">
        <f t="shared" si="9"/>
        <v>7.1633237822332774E-4</v>
      </c>
      <c r="S79" s="10">
        <f t="shared" si="10"/>
        <v>6.1127029608405437E-3</v>
      </c>
      <c r="T79" s="10">
        <f t="shared" si="11"/>
        <v>3.1672100605496079E-2</v>
      </c>
      <c r="U79" s="10">
        <f t="shared" si="12"/>
        <v>-5.6802813091696436E-3</v>
      </c>
      <c r="V79" s="10">
        <f t="shared" si="13"/>
        <v>-7.9776625448746419E-4</v>
      </c>
      <c r="W79" s="10">
        <f t="shared" si="14"/>
        <v>-2.4326877657061874E-2</v>
      </c>
      <c r="X79" s="10">
        <f t="shared" si="15"/>
        <v>-2.4767801857584759E-3</v>
      </c>
      <c r="Y79" s="10">
        <f t="shared" si="16"/>
        <v>-5.5293168989748454E-3</v>
      </c>
      <c r="Z79" s="10">
        <f t="shared" si="17"/>
        <v>-5.166582260303045E-3</v>
      </c>
    </row>
  </sheetData>
  <mergeCells count="2">
    <mergeCell ref="A16:L16"/>
    <mergeCell ref="N16:Z16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3"/>
  <sheetViews>
    <sheetView workbookViewId="0">
      <selection activeCell="L2" sqref="L2"/>
    </sheetView>
  </sheetViews>
  <sheetFormatPr baseColWidth="10" defaultColWidth="8.83203125" defaultRowHeight="14"/>
  <cols>
    <col min="1" max="1" width="12.5" customWidth="1"/>
  </cols>
  <sheetData>
    <row r="1" spans="1:12">
      <c r="A1" t="s">
        <v>0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</row>
    <row r="2" spans="1:12">
      <c r="A2" s="1">
        <v>40119</v>
      </c>
      <c r="B2">
        <v>91.044820000000001</v>
      </c>
      <c r="C2">
        <v>11.88381</v>
      </c>
      <c r="D2">
        <v>7.0209999999999999</v>
      </c>
      <c r="E2">
        <v>19.719650000000001</v>
      </c>
      <c r="F2">
        <v>16.937439999999999</v>
      </c>
      <c r="G2">
        <v>15.095829999999999</v>
      </c>
      <c r="H2">
        <v>33.997410000000002</v>
      </c>
      <c r="I2">
        <v>51.99109</v>
      </c>
      <c r="J2">
        <v>40.093069999999997</v>
      </c>
      <c r="K2">
        <v>21.420190000000002</v>
      </c>
      <c r="L2">
        <v>31.279129999999999</v>
      </c>
    </row>
    <row r="3" spans="1:12">
      <c r="A3" s="1">
        <v>40148</v>
      </c>
      <c r="B3">
        <v>92.816829999999996</v>
      </c>
      <c r="C3">
        <v>14.75948</v>
      </c>
      <c r="D3">
        <v>6.6051200000000003</v>
      </c>
      <c r="E3">
        <v>20.805129999999998</v>
      </c>
      <c r="F3">
        <v>17.35727</v>
      </c>
      <c r="G3">
        <v>15.203150000000001</v>
      </c>
      <c r="H3">
        <v>37.742669999999997</v>
      </c>
      <c r="I3">
        <v>54.340719999999997</v>
      </c>
      <c r="J3">
        <v>40.118299999999998</v>
      </c>
      <c r="K3">
        <v>23.14179</v>
      </c>
      <c r="L3">
        <v>31.650549999999999</v>
      </c>
    </row>
    <row r="4" spans="1:12">
      <c r="A4" s="1">
        <v>40182</v>
      </c>
      <c r="B4">
        <v>89.471919999999997</v>
      </c>
      <c r="C4">
        <v>14.21129</v>
      </c>
      <c r="D4">
        <v>7.0943899999999998</v>
      </c>
      <c r="E4">
        <v>19.448270000000001</v>
      </c>
      <c r="F4">
        <v>17.565020000000001</v>
      </c>
      <c r="G4">
        <v>14.98851</v>
      </c>
      <c r="H4">
        <v>39.490020000000001</v>
      </c>
      <c r="I4">
        <v>52.862299999999998</v>
      </c>
      <c r="J4">
        <v>41.5229</v>
      </c>
      <c r="K4">
        <v>22.00076</v>
      </c>
      <c r="L4">
        <v>32.216529999999999</v>
      </c>
    </row>
    <row r="5" spans="1:12">
      <c r="A5" s="1">
        <v>40210</v>
      </c>
      <c r="B5">
        <v>92.238249999999994</v>
      </c>
      <c r="C5">
        <v>13.95449</v>
      </c>
      <c r="D5">
        <v>7.0448899999999997</v>
      </c>
      <c r="E5">
        <v>19.457319999999999</v>
      </c>
      <c r="F5">
        <v>18.658860000000001</v>
      </c>
      <c r="G5">
        <v>15.820209999999999</v>
      </c>
      <c r="H5">
        <v>40.34008</v>
      </c>
      <c r="I5">
        <v>52.82705</v>
      </c>
      <c r="J5">
        <v>43.42324</v>
      </c>
      <c r="K5">
        <v>22.998090000000001</v>
      </c>
      <c r="L5">
        <v>35.446820000000002</v>
      </c>
    </row>
    <row r="6" spans="1:12">
      <c r="A6" s="1">
        <v>40238</v>
      </c>
      <c r="B6">
        <v>97.78734</v>
      </c>
      <c r="C6">
        <v>14.77713</v>
      </c>
      <c r="D6">
        <v>7.58934</v>
      </c>
      <c r="E6">
        <v>20.036249999999999</v>
      </c>
      <c r="F6">
        <v>19.067350000000001</v>
      </c>
      <c r="G6">
        <v>16.312080000000002</v>
      </c>
      <c r="H6">
        <v>41.158499999999997</v>
      </c>
      <c r="I6">
        <v>53.340440000000001</v>
      </c>
      <c r="J6">
        <v>47.975610000000003</v>
      </c>
      <c r="K6">
        <v>22.909330000000001</v>
      </c>
      <c r="L6">
        <v>38.165950000000002</v>
      </c>
    </row>
    <row r="7" spans="1:12">
      <c r="A7" s="1">
        <v>40269</v>
      </c>
      <c r="B7">
        <v>99.330439999999996</v>
      </c>
      <c r="C7">
        <v>14.7227</v>
      </c>
      <c r="D7">
        <v>7.8533200000000001</v>
      </c>
      <c r="E7">
        <v>19.900559999999999</v>
      </c>
      <c r="F7">
        <v>18.5931</v>
      </c>
      <c r="G7">
        <v>15.507210000000001</v>
      </c>
      <c r="H7">
        <v>44.112589999999997</v>
      </c>
      <c r="I7">
        <v>54.057429999999997</v>
      </c>
      <c r="J7">
        <v>47.588340000000002</v>
      </c>
      <c r="K7">
        <v>22.544879999999999</v>
      </c>
      <c r="L7">
        <v>41.910330000000002</v>
      </c>
    </row>
    <row r="8" spans="1:12">
      <c r="A8" s="1">
        <v>40301</v>
      </c>
      <c r="B8">
        <v>91.388000000000005</v>
      </c>
      <c r="C8">
        <v>14.27722</v>
      </c>
      <c r="D8">
        <v>7.5857099999999997</v>
      </c>
      <c r="E8">
        <v>19.267969999999998</v>
      </c>
      <c r="F8">
        <v>18.155190000000001</v>
      </c>
      <c r="G8">
        <v>14.28201</v>
      </c>
      <c r="H8">
        <v>42.067450000000001</v>
      </c>
      <c r="I8">
        <v>49.214660000000002</v>
      </c>
      <c r="J8">
        <v>45.476779999999998</v>
      </c>
      <c r="K8">
        <v>21.2227</v>
      </c>
      <c r="L8">
        <v>42.011420000000001</v>
      </c>
    </row>
    <row r="9" spans="1:12">
      <c r="A9" s="1">
        <v>40330</v>
      </c>
      <c r="B9">
        <v>86.590350000000001</v>
      </c>
      <c r="C9">
        <v>14.08315</v>
      </c>
      <c r="D9">
        <v>7.7440899999999999</v>
      </c>
      <c r="E9">
        <v>15.53309</v>
      </c>
      <c r="F9">
        <v>18.46538</v>
      </c>
      <c r="G9">
        <v>16.061669999999999</v>
      </c>
      <c r="H9">
        <v>39.958559999999999</v>
      </c>
      <c r="I9">
        <v>53.67089</v>
      </c>
      <c r="J9">
        <v>46.411659999999998</v>
      </c>
      <c r="K9">
        <v>20.109030000000001</v>
      </c>
      <c r="L9">
        <v>43.025790000000001</v>
      </c>
    </row>
    <row r="10" spans="1:12">
      <c r="A10" s="1">
        <v>40360</v>
      </c>
      <c r="B10">
        <v>92.648300000000006</v>
      </c>
      <c r="C10">
        <v>13.93319</v>
      </c>
      <c r="D10">
        <v>7.8774600000000001</v>
      </c>
      <c r="E10">
        <v>17.18967</v>
      </c>
      <c r="F10">
        <v>19.67501</v>
      </c>
      <c r="G10">
        <v>18.88767</v>
      </c>
      <c r="H10">
        <v>39.5884</v>
      </c>
      <c r="I10">
        <v>54.749299999999998</v>
      </c>
      <c r="J10">
        <v>49.208219999999997</v>
      </c>
      <c r="K10">
        <v>21.452459999999999</v>
      </c>
      <c r="L10">
        <v>42.190950000000001</v>
      </c>
    </row>
    <row r="11" spans="1:12">
      <c r="A11" s="1">
        <v>40392</v>
      </c>
      <c r="B11">
        <v>88.451520000000002</v>
      </c>
      <c r="C11">
        <v>13.214689999999999</v>
      </c>
      <c r="D11">
        <v>8.0024999999999995</v>
      </c>
      <c r="E11">
        <v>16.773790000000002</v>
      </c>
      <c r="F11">
        <v>19.780449999999998</v>
      </c>
      <c r="G11">
        <v>17.555160000000001</v>
      </c>
      <c r="H11">
        <v>35.829830000000001</v>
      </c>
      <c r="I11">
        <v>52.478029999999997</v>
      </c>
      <c r="J11">
        <v>48.328510000000001</v>
      </c>
      <c r="K11">
        <v>20.075019999999999</v>
      </c>
      <c r="L11">
        <v>41.996690000000001</v>
      </c>
    </row>
    <row r="12" spans="1:12">
      <c r="A12" s="1">
        <v>40422</v>
      </c>
      <c r="B12">
        <v>96.336330000000004</v>
      </c>
      <c r="C12">
        <v>12.90302</v>
      </c>
      <c r="D12">
        <v>7.9694200000000004</v>
      </c>
      <c r="E12">
        <v>17.51314</v>
      </c>
      <c r="F12">
        <v>20.445139999999999</v>
      </c>
      <c r="G12">
        <v>19.388480000000001</v>
      </c>
      <c r="H12">
        <v>39.908239999999999</v>
      </c>
      <c r="I12">
        <v>54.317630000000001</v>
      </c>
      <c r="J12">
        <v>52.912100000000002</v>
      </c>
      <c r="K12">
        <v>21.22317</v>
      </c>
      <c r="L12">
        <v>43.008870000000002</v>
      </c>
    </row>
    <row r="13" spans="1:12">
      <c r="A13" s="1">
        <v>40452</v>
      </c>
      <c r="B13">
        <v>99.985860000000002</v>
      </c>
      <c r="C13">
        <v>12.929180000000001</v>
      </c>
      <c r="D13">
        <v>7.9946999999999999</v>
      </c>
      <c r="E13">
        <v>19.925229999999999</v>
      </c>
      <c r="F13">
        <v>21.149740000000001</v>
      </c>
      <c r="G13">
        <v>19.585229999999999</v>
      </c>
      <c r="H13">
        <v>40.80292</v>
      </c>
      <c r="I13">
        <v>57.682760000000002</v>
      </c>
      <c r="J13">
        <v>54.687919999999998</v>
      </c>
      <c r="K13">
        <v>22.3918</v>
      </c>
      <c r="L13">
        <v>44.72598</v>
      </c>
    </row>
    <row r="14" spans="1:12">
      <c r="A14" s="1">
        <v>40483</v>
      </c>
      <c r="B14">
        <v>99.985860000000002</v>
      </c>
      <c r="C14">
        <v>13.68342</v>
      </c>
      <c r="D14">
        <v>8.1290499999999994</v>
      </c>
      <c r="E14">
        <v>23.196819999999999</v>
      </c>
      <c r="F14">
        <v>22.605170000000001</v>
      </c>
      <c r="G14">
        <v>21.153089999999999</v>
      </c>
      <c r="H14">
        <v>43.544049999999999</v>
      </c>
      <c r="I14">
        <v>57.112879999999997</v>
      </c>
      <c r="J14">
        <v>55.38523</v>
      </c>
      <c r="K14">
        <v>22.72448</v>
      </c>
      <c r="L14">
        <v>42.587870000000002</v>
      </c>
    </row>
    <row r="15" spans="1:12">
      <c r="A15" s="1">
        <v>40513</v>
      </c>
      <c r="B15">
        <v>106.65553</v>
      </c>
      <c r="C15">
        <v>14.094010000000001</v>
      </c>
      <c r="D15">
        <v>8.2141699999999993</v>
      </c>
      <c r="E15">
        <v>22.355820000000001</v>
      </c>
      <c r="F15">
        <v>23.60923</v>
      </c>
      <c r="G15">
        <v>21.11645</v>
      </c>
      <c r="H15">
        <v>46.025599999999997</v>
      </c>
      <c r="I15">
        <v>59.280009999999997</v>
      </c>
      <c r="J15">
        <v>58.08784</v>
      </c>
      <c r="K15">
        <v>24.781600000000001</v>
      </c>
      <c r="L15">
        <v>42.906370000000003</v>
      </c>
    </row>
    <row r="16" spans="1:12">
      <c r="A16" s="1">
        <v>40546</v>
      </c>
      <c r="B16">
        <v>109.16951</v>
      </c>
      <c r="C16">
        <v>12.75156</v>
      </c>
      <c r="D16">
        <v>8.6908499999999993</v>
      </c>
      <c r="E16">
        <v>23.243020000000001</v>
      </c>
      <c r="F16">
        <v>22.867319999999999</v>
      </c>
      <c r="G16">
        <v>21.143930000000001</v>
      </c>
      <c r="H16">
        <v>40.52046</v>
      </c>
      <c r="I16">
        <v>56.128639999999997</v>
      </c>
      <c r="J16">
        <v>54.094009999999997</v>
      </c>
      <c r="K16">
        <v>23.661000000000001</v>
      </c>
      <c r="L16">
        <v>42.487769999999998</v>
      </c>
    </row>
    <row r="17" spans="1:12">
      <c r="A17" s="1">
        <v>40575</v>
      </c>
      <c r="B17">
        <v>112.89904</v>
      </c>
      <c r="C17">
        <v>12.980869999999999</v>
      </c>
      <c r="D17">
        <v>8.8533299999999997</v>
      </c>
      <c r="E17">
        <v>24.148720000000001</v>
      </c>
      <c r="F17">
        <v>25.366980000000002</v>
      </c>
      <c r="G17">
        <v>21.272189999999998</v>
      </c>
      <c r="H17">
        <v>41.951610000000002</v>
      </c>
      <c r="I17">
        <v>62.593040000000002</v>
      </c>
      <c r="J17">
        <v>55.848300000000002</v>
      </c>
      <c r="K17">
        <v>24.4651</v>
      </c>
      <c r="L17">
        <v>47.932659999999998</v>
      </c>
    </row>
    <row r="18" spans="1:12">
      <c r="A18" s="1">
        <v>40603</v>
      </c>
      <c r="B18">
        <v>112.93236</v>
      </c>
      <c r="C18">
        <v>13.264139999999999</v>
      </c>
      <c r="D18">
        <v>8.9306900000000002</v>
      </c>
      <c r="E18">
        <v>25.8492</v>
      </c>
      <c r="F18">
        <v>25.774329999999999</v>
      </c>
      <c r="G18">
        <v>20.017109999999999</v>
      </c>
      <c r="H18">
        <v>45.02919</v>
      </c>
      <c r="I18">
        <v>64.911640000000006</v>
      </c>
      <c r="J18">
        <v>54.307299999999998</v>
      </c>
      <c r="K18">
        <v>24.32554</v>
      </c>
      <c r="L18">
        <v>49.792430000000003</v>
      </c>
    </row>
    <row r="19" spans="1:12">
      <c r="A19" s="1">
        <v>40634</v>
      </c>
      <c r="B19">
        <v>116.26151</v>
      </c>
      <c r="C19">
        <v>13.20025</v>
      </c>
      <c r="D19">
        <v>9.0596200000000007</v>
      </c>
      <c r="E19">
        <v>26.34826</v>
      </c>
      <c r="F19">
        <v>27.351600000000001</v>
      </c>
      <c r="G19">
        <v>19.238409999999998</v>
      </c>
      <c r="H19">
        <v>48.616599999999998</v>
      </c>
      <c r="I19">
        <v>68.257689999999997</v>
      </c>
      <c r="J19">
        <v>62.697600000000001</v>
      </c>
      <c r="K19">
        <v>25.423449999999999</v>
      </c>
      <c r="L19">
        <v>52.870669999999997</v>
      </c>
    </row>
    <row r="20" spans="1:12">
      <c r="A20" s="1">
        <v>40665</v>
      </c>
      <c r="B20">
        <v>114.92985</v>
      </c>
      <c r="C20">
        <v>13.620609999999999</v>
      </c>
      <c r="D20">
        <v>9.0253999999999994</v>
      </c>
      <c r="E20">
        <v>24.114629999999998</v>
      </c>
      <c r="F20">
        <v>27.277200000000001</v>
      </c>
      <c r="G20">
        <v>20.282779999999999</v>
      </c>
      <c r="H20">
        <v>49.286250000000003</v>
      </c>
      <c r="I20">
        <v>72.508830000000003</v>
      </c>
      <c r="J20">
        <v>63.550699999999999</v>
      </c>
      <c r="K20">
        <v>25.166119999999999</v>
      </c>
      <c r="L20">
        <v>51.372410000000002</v>
      </c>
    </row>
    <row r="21" spans="1:12">
      <c r="A21" s="1">
        <v>40695</v>
      </c>
      <c r="B21">
        <v>113.00646</v>
      </c>
      <c r="C21">
        <v>14.602969999999999</v>
      </c>
      <c r="D21">
        <v>8.5741300000000003</v>
      </c>
      <c r="E21">
        <v>22.49081</v>
      </c>
      <c r="F21">
        <v>27.723600000000001</v>
      </c>
      <c r="G21">
        <v>19.293379999999999</v>
      </c>
      <c r="H21">
        <v>47.808819999999997</v>
      </c>
      <c r="I21">
        <v>69.9114</v>
      </c>
      <c r="J21">
        <v>63.577919999999999</v>
      </c>
      <c r="K21">
        <v>25.168279999999999</v>
      </c>
      <c r="L21">
        <v>52.40484</v>
      </c>
    </row>
    <row r="22" spans="1:12">
      <c r="A22" s="1">
        <v>40725</v>
      </c>
      <c r="B22">
        <v>110.69338999999999</v>
      </c>
      <c r="C22">
        <v>15.448259999999999</v>
      </c>
      <c r="D22">
        <v>7.9145799999999999</v>
      </c>
      <c r="E22">
        <v>22.08587</v>
      </c>
      <c r="F22">
        <v>27.057300000000001</v>
      </c>
      <c r="G22">
        <v>18.9361</v>
      </c>
      <c r="H22">
        <v>49.57347</v>
      </c>
      <c r="I22">
        <v>71.264989999999997</v>
      </c>
      <c r="J22">
        <v>67.173299999999998</v>
      </c>
      <c r="K22">
        <v>24.127490000000002</v>
      </c>
      <c r="L22">
        <v>52.026899999999998</v>
      </c>
    </row>
    <row r="23" spans="1:12">
      <c r="A23" s="1">
        <v>40756</v>
      </c>
      <c r="B23">
        <v>104.66451000000001</v>
      </c>
      <c r="C23">
        <v>14.88228</v>
      </c>
      <c r="D23">
        <v>7.7496999999999998</v>
      </c>
      <c r="E23">
        <v>20.614730000000002</v>
      </c>
      <c r="F23">
        <v>25.787089999999999</v>
      </c>
      <c r="G23">
        <v>18.322299999999998</v>
      </c>
      <c r="H23">
        <v>48.537700000000001</v>
      </c>
      <c r="I23">
        <v>66.377589999999998</v>
      </c>
      <c r="J23">
        <v>67.060360000000003</v>
      </c>
      <c r="K23">
        <v>21.79645</v>
      </c>
      <c r="L23">
        <v>54.397730000000003</v>
      </c>
    </row>
    <row r="24" spans="1:12">
      <c r="A24" s="1">
        <v>40787</v>
      </c>
      <c r="B24">
        <v>97.276939999999996</v>
      </c>
      <c r="C24">
        <v>14.405609999999999</v>
      </c>
      <c r="D24">
        <v>7.4688499999999998</v>
      </c>
      <c r="E24">
        <v>21.189979999999998</v>
      </c>
      <c r="F24">
        <v>25.236049999999999</v>
      </c>
      <c r="G24">
        <v>18.798680000000001</v>
      </c>
      <c r="H24">
        <v>46.19659</v>
      </c>
      <c r="I24">
        <v>67.114199999999997</v>
      </c>
      <c r="J24">
        <v>65.006730000000005</v>
      </c>
      <c r="K24">
        <v>20.816960000000002</v>
      </c>
      <c r="L24">
        <v>54.944960000000002</v>
      </c>
    </row>
    <row r="25" spans="1:12">
      <c r="A25" s="1">
        <v>40819</v>
      </c>
      <c r="B25">
        <v>107.89355</v>
      </c>
      <c r="C25">
        <v>15.292260000000001</v>
      </c>
      <c r="D25">
        <v>7.5127300000000004</v>
      </c>
      <c r="E25">
        <v>21.284279999999999</v>
      </c>
      <c r="F25">
        <v>27.64631</v>
      </c>
      <c r="G25">
        <v>20.67671</v>
      </c>
      <c r="H25">
        <v>49.561579999999999</v>
      </c>
      <c r="I25">
        <v>70.91695</v>
      </c>
      <c r="J25">
        <v>67.858980000000003</v>
      </c>
      <c r="K25">
        <v>21.377960000000002</v>
      </c>
      <c r="L25">
        <v>53.080680000000001</v>
      </c>
    </row>
    <row r="26" spans="1:12">
      <c r="A26" s="1">
        <v>40848</v>
      </c>
      <c r="B26">
        <v>107.64144</v>
      </c>
      <c r="C26">
        <v>15.540089999999999</v>
      </c>
      <c r="D26">
        <v>7.6881599999999999</v>
      </c>
      <c r="E26">
        <v>18.9267</v>
      </c>
      <c r="F26">
        <v>28.24671</v>
      </c>
      <c r="G26">
        <v>24.867750000000001</v>
      </c>
      <c r="H26">
        <v>49.87885</v>
      </c>
      <c r="I26">
        <v>70.387029999999996</v>
      </c>
      <c r="J26">
        <v>71.174009999999996</v>
      </c>
      <c r="K26">
        <v>20.808340000000001</v>
      </c>
      <c r="L26">
        <v>53.828090000000003</v>
      </c>
    </row>
    <row r="27" spans="1:12">
      <c r="A27" s="1">
        <v>40878</v>
      </c>
      <c r="B27">
        <v>108.74202</v>
      </c>
      <c r="C27">
        <v>16.783850000000001</v>
      </c>
      <c r="D27">
        <v>7.58162</v>
      </c>
      <c r="E27">
        <v>17.98367</v>
      </c>
      <c r="F27">
        <v>27.477460000000001</v>
      </c>
      <c r="G27">
        <v>24.04382</v>
      </c>
      <c r="H27">
        <v>51.35033</v>
      </c>
      <c r="I27">
        <v>72.415819999999997</v>
      </c>
      <c r="J27">
        <v>65.145650000000003</v>
      </c>
      <c r="K27">
        <v>20.498799999999999</v>
      </c>
      <c r="L27">
        <v>57.654290000000003</v>
      </c>
    </row>
    <row r="28" spans="1:12">
      <c r="A28" s="1">
        <v>40911</v>
      </c>
      <c r="B28">
        <v>113.59690999999999</v>
      </c>
      <c r="C28">
        <v>17.563500000000001</v>
      </c>
      <c r="D28">
        <v>7.6881599999999999</v>
      </c>
      <c r="E28">
        <v>18.936129999999999</v>
      </c>
      <c r="F28">
        <v>27.138190000000002</v>
      </c>
      <c r="G28">
        <v>25.46697</v>
      </c>
      <c r="H28">
        <v>49.181820000000002</v>
      </c>
      <c r="I28">
        <v>72.980909999999994</v>
      </c>
      <c r="J28">
        <v>70.226110000000006</v>
      </c>
      <c r="K28">
        <v>20.992419999999999</v>
      </c>
      <c r="L28">
        <v>57.001040000000003</v>
      </c>
    </row>
    <row r="29" spans="1:12">
      <c r="A29" s="1">
        <v>40940</v>
      </c>
      <c r="B29">
        <v>118.48936</v>
      </c>
      <c r="C29">
        <v>17.82274</v>
      </c>
      <c r="D29">
        <v>8.4257799999999996</v>
      </c>
      <c r="E29">
        <v>19.087019999999999</v>
      </c>
      <c r="F29">
        <v>26.845870000000001</v>
      </c>
      <c r="G29">
        <v>25.74785</v>
      </c>
      <c r="H29">
        <v>48.352969999999999</v>
      </c>
      <c r="I29">
        <v>70.200419999999994</v>
      </c>
      <c r="J29">
        <v>73.695239999999998</v>
      </c>
      <c r="K29">
        <v>20.135059999999999</v>
      </c>
      <c r="L29">
        <v>57.003390000000003</v>
      </c>
    </row>
    <row r="30" spans="1:12">
      <c r="A30" s="1">
        <v>40969</v>
      </c>
      <c r="B30">
        <v>122.37909999999999</v>
      </c>
      <c r="C30">
        <v>17.711639999999999</v>
      </c>
      <c r="D30">
        <v>8.3091299999999997</v>
      </c>
      <c r="E30">
        <v>19.860299999999999</v>
      </c>
      <c r="F30">
        <v>27.83597</v>
      </c>
      <c r="G30">
        <v>25.073730000000001</v>
      </c>
      <c r="H30">
        <v>50.689369999999997</v>
      </c>
      <c r="I30">
        <v>75.829880000000003</v>
      </c>
      <c r="J30">
        <v>78.471490000000003</v>
      </c>
      <c r="K30">
        <v>19.907219999999999</v>
      </c>
      <c r="L30">
        <v>57.595019999999998</v>
      </c>
    </row>
    <row r="31" spans="1:12">
      <c r="A31" s="1">
        <v>41001</v>
      </c>
      <c r="B31">
        <v>121.59644</v>
      </c>
      <c r="C31">
        <v>16.852540000000001</v>
      </c>
      <c r="D31">
        <v>8.5603700000000007</v>
      </c>
      <c r="E31">
        <v>19.473659999999999</v>
      </c>
      <c r="F31">
        <v>27.54823</v>
      </c>
      <c r="G31">
        <v>26.85267</v>
      </c>
      <c r="H31">
        <v>54.167859999999997</v>
      </c>
      <c r="I31">
        <v>74.217470000000006</v>
      </c>
      <c r="J31">
        <v>81.401790000000005</v>
      </c>
      <c r="K31">
        <v>20.689260000000001</v>
      </c>
      <c r="L31">
        <v>62.929110000000001</v>
      </c>
    </row>
    <row r="32" spans="1:12">
      <c r="A32" s="1">
        <v>41030</v>
      </c>
      <c r="B32">
        <v>114.27897</v>
      </c>
      <c r="C32">
        <v>16.623349999999999</v>
      </c>
      <c r="D32">
        <v>9.4659999999999993</v>
      </c>
      <c r="E32">
        <v>19.13627</v>
      </c>
      <c r="F32">
        <v>28.354009999999999</v>
      </c>
      <c r="G32">
        <v>25.644860000000001</v>
      </c>
      <c r="H32">
        <v>53.211269999999999</v>
      </c>
      <c r="I32">
        <v>71.808710000000005</v>
      </c>
      <c r="J32">
        <v>76.816050000000004</v>
      </c>
      <c r="K32">
        <v>19.420629999999999</v>
      </c>
      <c r="L32">
        <v>63.14161</v>
      </c>
    </row>
    <row r="33" spans="1:12">
      <c r="A33" s="1">
        <v>41061</v>
      </c>
      <c r="B33">
        <v>118.97882</v>
      </c>
      <c r="C33">
        <v>18.288489999999999</v>
      </c>
      <c r="D33">
        <v>10.427110000000001</v>
      </c>
      <c r="E33">
        <v>20.918379999999999</v>
      </c>
      <c r="F33">
        <v>28.837479999999999</v>
      </c>
      <c r="G33">
        <v>23.950189999999999</v>
      </c>
      <c r="H33">
        <v>57.237859999999998</v>
      </c>
      <c r="I33">
        <v>70.833250000000007</v>
      </c>
      <c r="J33">
        <v>76.866429999999994</v>
      </c>
      <c r="K33">
        <v>20.806560000000001</v>
      </c>
      <c r="L33">
        <v>68.024090000000001</v>
      </c>
    </row>
    <row r="34" spans="1:12">
      <c r="A34" s="1">
        <v>41092</v>
      </c>
      <c r="B34">
        <v>120.6088</v>
      </c>
      <c r="C34">
        <v>17.6477</v>
      </c>
      <c r="D34">
        <v>11.08901</v>
      </c>
      <c r="E34">
        <v>22.185400000000001</v>
      </c>
      <c r="F34">
        <v>26.596579999999999</v>
      </c>
      <c r="G34">
        <v>25.26099</v>
      </c>
      <c r="H34">
        <v>55.969140000000003</v>
      </c>
      <c r="I34">
        <v>72.033820000000006</v>
      </c>
      <c r="J34">
        <v>69.658109999999994</v>
      </c>
      <c r="K34">
        <v>21.34722</v>
      </c>
      <c r="L34">
        <v>67.750209999999996</v>
      </c>
    </row>
    <row r="35" spans="1:12">
      <c r="A35" s="1">
        <v>41122</v>
      </c>
      <c r="B35">
        <v>123.30962</v>
      </c>
      <c r="C35">
        <v>19.04888</v>
      </c>
      <c r="D35">
        <v>11.33047</v>
      </c>
      <c r="E35">
        <v>21.27103</v>
      </c>
      <c r="F35">
        <v>27.368459999999999</v>
      </c>
      <c r="G35">
        <v>24.755389999999998</v>
      </c>
      <c r="H35">
        <v>55.300879999999999</v>
      </c>
      <c r="I35">
        <v>80.240089999999995</v>
      </c>
      <c r="J35">
        <v>70.011369999999999</v>
      </c>
      <c r="K35">
        <v>22.12332</v>
      </c>
      <c r="L35">
        <v>68.18329</v>
      </c>
    </row>
    <row r="36" spans="1:12">
      <c r="A36" s="1">
        <v>41156</v>
      </c>
      <c r="B36">
        <v>126.48666</v>
      </c>
      <c r="C36">
        <v>21.305540000000001</v>
      </c>
      <c r="D36">
        <v>11.57738</v>
      </c>
      <c r="E36">
        <v>23.157509999999998</v>
      </c>
      <c r="F36">
        <v>27.863990000000001</v>
      </c>
      <c r="G36">
        <v>23.407139999999998</v>
      </c>
      <c r="H36">
        <v>55.65034</v>
      </c>
      <c r="I36">
        <v>81.524379999999994</v>
      </c>
      <c r="J36">
        <v>70.246269999999996</v>
      </c>
      <c r="K36">
        <v>23.59759</v>
      </c>
      <c r="L36">
        <v>67.300380000000004</v>
      </c>
    </row>
    <row r="37" spans="1:12">
      <c r="A37" s="1">
        <v>41183</v>
      </c>
      <c r="B37">
        <v>124.13461</v>
      </c>
      <c r="C37">
        <v>20.50489</v>
      </c>
      <c r="D37">
        <v>9.7392699999999994</v>
      </c>
      <c r="E37">
        <v>24.302879999999998</v>
      </c>
      <c r="F37">
        <v>28.283429999999999</v>
      </c>
      <c r="G37">
        <v>22.105699999999999</v>
      </c>
      <c r="H37">
        <v>55.592089999999999</v>
      </c>
      <c r="I37">
        <v>80.872789999999995</v>
      </c>
      <c r="J37">
        <v>59.107329999999997</v>
      </c>
      <c r="K37">
        <v>23.308949999999999</v>
      </c>
      <c r="L37">
        <v>65.363680000000002</v>
      </c>
    </row>
    <row r="38" spans="1:12">
      <c r="A38" s="1">
        <v>41214</v>
      </c>
      <c r="B38">
        <v>124.82975</v>
      </c>
      <c r="C38">
        <v>21.86016</v>
      </c>
      <c r="D38">
        <v>9.5757399999999997</v>
      </c>
      <c r="E38">
        <v>25.120999999999999</v>
      </c>
      <c r="F38">
        <v>29.700949999999999</v>
      </c>
      <c r="G38">
        <v>23.13918</v>
      </c>
      <c r="H38">
        <v>61.057139999999997</v>
      </c>
      <c r="I38">
        <v>84.037819999999996</v>
      </c>
      <c r="J38">
        <v>65.367000000000004</v>
      </c>
      <c r="K38">
        <v>23.77252</v>
      </c>
      <c r="L38">
        <v>69.964609999999993</v>
      </c>
    </row>
    <row r="39" spans="1:12">
      <c r="A39" s="1">
        <v>41246</v>
      </c>
      <c r="B39">
        <v>125.94801</v>
      </c>
      <c r="C39">
        <v>19.12585</v>
      </c>
      <c r="D39">
        <v>9.7606000000000002</v>
      </c>
      <c r="E39">
        <v>26.872730000000001</v>
      </c>
      <c r="F39">
        <v>29.892510000000001</v>
      </c>
      <c r="G39">
        <v>24.245170000000002</v>
      </c>
      <c r="H39">
        <v>62.165019999999998</v>
      </c>
      <c r="I39">
        <v>81.928799999999995</v>
      </c>
      <c r="J39">
        <v>63.450449999999996</v>
      </c>
      <c r="K39">
        <v>23.16057</v>
      </c>
      <c r="L39">
        <v>68.96199</v>
      </c>
    </row>
    <row r="40" spans="1:12">
      <c r="A40" s="1">
        <v>41276</v>
      </c>
      <c r="B40">
        <v>132.46736000000001</v>
      </c>
      <c r="C40">
        <v>19.914149999999999</v>
      </c>
      <c r="D40">
        <v>11.23024</v>
      </c>
      <c r="E40">
        <v>26.776479999999999</v>
      </c>
      <c r="F40">
        <v>33.313519999999997</v>
      </c>
      <c r="G40">
        <v>23.95665</v>
      </c>
      <c r="H40">
        <v>66.32038</v>
      </c>
      <c r="I40">
        <v>84.19932</v>
      </c>
      <c r="J40">
        <v>73.186130000000006</v>
      </c>
      <c r="K40">
        <v>24.214950000000002</v>
      </c>
      <c r="L40">
        <v>75.865819999999999</v>
      </c>
    </row>
    <row r="41" spans="1:12">
      <c r="A41" s="1">
        <v>41306</v>
      </c>
      <c r="B41">
        <v>134.24100999999999</v>
      </c>
      <c r="C41">
        <v>19.345580000000002</v>
      </c>
      <c r="D41">
        <v>11.452819999999999</v>
      </c>
      <c r="E41">
        <v>28.884329999999999</v>
      </c>
      <c r="F41">
        <v>36.008629999999997</v>
      </c>
      <c r="G41">
        <v>27.072649999999999</v>
      </c>
      <c r="H41">
        <v>67.361660000000001</v>
      </c>
      <c r="I41">
        <v>91.056659999999994</v>
      </c>
      <c r="J41">
        <v>72.136499999999998</v>
      </c>
      <c r="K41">
        <v>25.090610000000002</v>
      </c>
      <c r="L41">
        <v>79.995900000000006</v>
      </c>
    </row>
    <row r="42" spans="1:12">
      <c r="A42" s="1">
        <v>41334</v>
      </c>
      <c r="B42">
        <v>139.25467</v>
      </c>
      <c r="C42">
        <v>20.334599999999998</v>
      </c>
      <c r="D42">
        <v>11.47147</v>
      </c>
      <c r="E42">
        <v>30.915189999999999</v>
      </c>
      <c r="F42">
        <v>39.77216</v>
      </c>
      <c r="G42">
        <v>27.678540000000002</v>
      </c>
      <c r="H42">
        <v>74.996300000000005</v>
      </c>
      <c r="I42">
        <v>94.744799999999998</v>
      </c>
      <c r="J42">
        <v>74.922409999999999</v>
      </c>
      <c r="K42">
        <v>27.606470000000002</v>
      </c>
      <c r="L42">
        <v>84.017780000000002</v>
      </c>
    </row>
    <row r="43" spans="1:12">
      <c r="A43" s="1">
        <v>41365</v>
      </c>
      <c r="B43">
        <v>141.91245000000001</v>
      </c>
      <c r="C43">
        <v>20.596599999999999</v>
      </c>
      <c r="D43">
        <v>11.39686</v>
      </c>
      <c r="E43">
        <v>32.753540000000001</v>
      </c>
      <c r="F43">
        <v>39.889800000000001</v>
      </c>
      <c r="G43">
        <v>27.274609999999999</v>
      </c>
      <c r="H43">
        <v>73.172359999999998</v>
      </c>
      <c r="I43">
        <v>98.633579999999995</v>
      </c>
      <c r="J43">
        <v>78.443619999999996</v>
      </c>
      <c r="K43">
        <v>28.824809999999999</v>
      </c>
      <c r="L43">
        <v>85.582369999999997</v>
      </c>
    </row>
    <row r="44" spans="1:12">
      <c r="A44" s="1">
        <v>41395</v>
      </c>
      <c r="B44">
        <v>145.21544</v>
      </c>
      <c r="C44">
        <v>21.590710000000001</v>
      </c>
      <c r="D44">
        <v>12.282550000000001</v>
      </c>
      <c r="E44">
        <v>33.411079999999998</v>
      </c>
      <c r="F44">
        <v>38.488289999999999</v>
      </c>
      <c r="G44">
        <v>28.572939999999999</v>
      </c>
      <c r="H44">
        <v>74.030690000000007</v>
      </c>
      <c r="I44">
        <v>96.946920000000006</v>
      </c>
      <c r="J44">
        <v>78.424270000000007</v>
      </c>
      <c r="K44">
        <v>29.00018</v>
      </c>
      <c r="L44">
        <v>85.94247</v>
      </c>
    </row>
    <row r="45" spans="1:12">
      <c r="A45" s="1">
        <v>41428</v>
      </c>
      <c r="B45">
        <v>143.256</v>
      </c>
      <c r="C45">
        <v>22.444880000000001</v>
      </c>
      <c r="D45">
        <v>11.690060000000001</v>
      </c>
      <c r="E45">
        <v>33.682879999999997</v>
      </c>
      <c r="F45">
        <v>37.289760000000001</v>
      </c>
      <c r="G45">
        <v>26.14939</v>
      </c>
      <c r="H45">
        <v>76.042559999999995</v>
      </c>
      <c r="I45">
        <v>99.049869999999999</v>
      </c>
      <c r="J45">
        <v>76.96808</v>
      </c>
      <c r="K45">
        <v>29.406580000000002</v>
      </c>
      <c r="L45">
        <v>86.10642</v>
      </c>
    </row>
    <row r="46" spans="1:12">
      <c r="A46" s="1">
        <v>41456</v>
      </c>
      <c r="B46">
        <v>150.52234000000001</v>
      </c>
      <c r="C46">
        <v>24.457249999999998</v>
      </c>
      <c r="D46">
        <v>12.54589</v>
      </c>
      <c r="E46">
        <v>39.283529999999999</v>
      </c>
      <c r="F46">
        <v>41.103439999999999</v>
      </c>
      <c r="G46">
        <v>26.120539999999998</v>
      </c>
      <c r="H46">
        <v>77.880099999999999</v>
      </c>
      <c r="I46">
        <v>108.04742</v>
      </c>
      <c r="J46">
        <v>70.760499999999993</v>
      </c>
      <c r="K46">
        <v>31.331240000000001</v>
      </c>
      <c r="L46">
        <v>91.497730000000004</v>
      </c>
    </row>
    <row r="47" spans="1:12">
      <c r="A47" s="1">
        <v>41487</v>
      </c>
      <c r="B47">
        <v>146.13930999999999</v>
      </c>
      <c r="C47">
        <v>22.020209999999999</v>
      </c>
      <c r="D47">
        <v>11.586349999999999</v>
      </c>
      <c r="E47">
        <v>37.317889999999998</v>
      </c>
      <c r="F47">
        <v>40.210529999999999</v>
      </c>
      <c r="G47">
        <v>23.812390000000001</v>
      </c>
      <c r="H47">
        <v>75.18244</v>
      </c>
      <c r="I47">
        <v>102.44262999999999</v>
      </c>
      <c r="J47">
        <v>72.887979999999999</v>
      </c>
      <c r="K47">
        <v>27.750260000000001</v>
      </c>
      <c r="L47">
        <v>89.135379999999998</v>
      </c>
    </row>
    <row r="48" spans="1:12">
      <c r="A48" s="1">
        <v>41520</v>
      </c>
      <c r="B48">
        <v>150.69609</v>
      </c>
      <c r="C48">
        <v>23.197710000000001</v>
      </c>
      <c r="D48">
        <v>11.48197</v>
      </c>
      <c r="E48">
        <v>38.598979999999997</v>
      </c>
      <c r="F48">
        <v>40.880209999999998</v>
      </c>
      <c r="G48">
        <v>29.082660000000001</v>
      </c>
      <c r="H48">
        <v>79.060119999999998</v>
      </c>
      <c r="I48">
        <v>101.38095</v>
      </c>
      <c r="J48">
        <v>72.46893</v>
      </c>
      <c r="K48">
        <v>28.518270000000001</v>
      </c>
      <c r="L48">
        <v>89.668549999999996</v>
      </c>
    </row>
    <row r="49" spans="1:12">
      <c r="A49" s="1">
        <v>41548</v>
      </c>
      <c r="B49">
        <v>157.60776999999999</v>
      </c>
      <c r="C49">
        <v>24.512979999999999</v>
      </c>
      <c r="D49">
        <v>12.032349999999999</v>
      </c>
      <c r="E49">
        <v>40.085430000000002</v>
      </c>
      <c r="F49">
        <v>42.347259999999999</v>
      </c>
      <c r="G49">
        <v>28.553709999999999</v>
      </c>
      <c r="H49">
        <v>83.810389999999998</v>
      </c>
      <c r="I49">
        <v>107.33602</v>
      </c>
      <c r="J49">
        <v>79.690449999999998</v>
      </c>
      <c r="K49">
        <v>29.68666</v>
      </c>
      <c r="L49">
        <v>96.20223</v>
      </c>
    </row>
    <row r="50" spans="1:12">
      <c r="A50" s="1">
        <v>41579</v>
      </c>
      <c r="B50">
        <v>162.38079999999999</v>
      </c>
      <c r="C50">
        <v>26.552099999999999</v>
      </c>
      <c r="D50">
        <v>12.82185</v>
      </c>
      <c r="E50">
        <v>38.85324</v>
      </c>
      <c r="F50">
        <v>43.867319999999999</v>
      </c>
      <c r="G50">
        <v>30.350079999999998</v>
      </c>
      <c r="H50">
        <v>84.153189999999995</v>
      </c>
      <c r="I50">
        <v>101.15504</v>
      </c>
      <c r="J50">
        <v>82.471710000000002</v>
      </c>
      <c r="K50">
        <v>29.733049999999999</v>
      </c>
      <c r="L50">
        <v>94.406289999999998</v>
      </c>
    </row>
    <row r="51" spans="1:12">
      <c r="A51" s="1">
        <v>41610</v>
      </c>
      <c r="B51">
        <v>166.46735000000001</v>
      </c>
      <c r="C51">
        <v>29.10342</v>
      </c>
      <c r="D51">
        <v>11.109080000000001</v>
      </c>
      <c r="E51">
        <v>40.270000000000003</v>
      </c>
      <c r="F51">
        <v>44.013480000000001</v>
      </c>
      <c r="G51">
        <v>29.78895</v>
      </c>
      <c r="H51">
        <v>87.086519999999993</v>
      </c>
      <c r="I51">
        <v>100.5534</v>
      </c>
      <c r="J51">
        <v>82.068079999999995</v>
      </c>
      <c r="K51">
        <v>30.262090000000001</v>
      </c>
      <c r="L51">
        <v>94.737579999999994</v>
      </c>
    </row>
    <row r="52" spans="1:12">
      <c r="A52" s="1">
        <v>41641</v>
      </c>
      <c r="B52">
        <v>160.69238000000001</v>
      </c>
      <c r="C52">
        <v>24.515809999999998</v>
      </c>
      <c r="D52">
        <v>11.147360000000001</v>
      </c>
      <c r="E52">
        <v>42.38</v>
      </c>
      <c r="F52">
        <v>44.46725</v>
      </c>
      <c r="G52">
        <v>29.907080000000001</v>
      </c>
      <c r="H52">
        <v>86.604839999999996</v>
      </c>
      <c r="I52">
        <v>93.537360000000007</v>
      </c>
      <c r="J52">
        <v>75.336849999999998</v>
      </c>
      <c r="K52">
        <v>28.216100000000001</v>
      </c>
      <c r="L52">
        <v>96.851939999999999</v>
      </c>
    </row>
    <row r="53" spans="1:12">
      <c r="A53" s="1">
        <v>41673</v>
      </c>
      <c r="B53">
        <v>168.02100999999999</v>
      </c>
      <c r="C53">
        <v>25.581499999999998</v>
      </c>
      <c r="D53">
        <v>11.46585</v>
      </c>
      <c r="E53">
        <v>41.95</v>
      </c>
      <c r="F53">
        <v>46.434220000000003</v>
      </c>
      <c r="G53">
        <v>30.655249999999999</v>
      </c>
      <c r="H53">
        <v>91.303709999999995</v>
      </c>
      <c r="I53">
        <v>97.652569999999997</v>
      </c>
      <c r="J53">
        <v>79.902720000000002</v>
      </c>
      <c r="K53">
        <v>27.950199999999999</v>
      </c>
      <c r="L53">
        <v>103.57375</v>
      </c>
    </row>
    <row r="54" spans="1:12">
      <c r="A54" s="1">
        <v>41701</v>
      </c>
      <c r="B54">
        <v>169.40305000000001</v>
      </c>
      <c r="C54">
        <v>30.549869999999999</v>
      </c>
      <c r="D54">
        <v>11.34028</v>
      </c>
      <c r="E54">
        <v>43.67</v>
      </c>
      <c r="F54">
        <v>48.215260000000001</v>
      </c>
      <c r="G54">
        <v>35.026139999999998</v>
      </c>
      <c r="H54">
        <v>94.659930000000003</v>
      </c>
      <c r="I54">
        <v>94.947869999999995</v>
      </c>
      <c r="J54">
        <v>81.827960000000004</v>
      </c>
      <c r="K54">
        <v>28.757010000000001</v>
      </c>
      <c r="L54">
        <v>102.18389000000001</v>
      </c>
    </row>
    <row r="55" spans="1:12">
      <c r="A55" s="1">
        <v>41730</v>
      </c>
      <c r="B55">
        <v>170.62968000000001</v>
      </c>
      <c r="C55">
        <v>29.30481</v>
      </c>
      <c r="D55">
        <v>11.54313</v>
      </c>
      <c r="E55">
        <v>44.1</v>
      </c>
      <c r="F55">
        <v>46.867080000000001</v>
      </c>
      <c r="G55">
        <v>30.606030000000001</v>
      </c>
      <c r="H55">
        <v>92.322270000000003</v>
      </c>
      <c r="I55">
        <v>94.401070000000004</v>
      </c>
      <c r="J55">
        <v>86.867159999999998</v>
      </c>
      <c r="K55">
        <v>27.076149999999998</v>
      </c>
      <c r="L55">
        <v>94.197100000000006</v>
      </c>
    </row>
    <row r="56" spans="1:12">
      <c r="A56" s="1">
        <v>41760</v>
      </c>
      <c r="B56">
        <v>174.61377999999999</v>
      </c>
      <c r="C56">
        <v>34.283140000000003</v>
      </c>
      <c r="D56">
        <v>11.26173</v>
      </c>
      <c r="E56">
        <v>51.59</v>
      </c>
      <c r="F56">
        <v>48.360860000000002</v>
      </c>
      <c r="G56">
        <v>30.78323</v>
      </c>
      <c r="H56">
        <v>92.391319999999993</v>
      </c>
      <c r="I56">
        <v>100.76363000000001</v>
      </c>
      <c r="J56">
        <v>88.058059999999998</v>
      </c>
      <c r="K56">
        <v>27.950199999999999</v>
      </c>
      <c r="L56">
        <v>95.750290000000007</v>
      </c>
    </row>
    <row r="57" spans="1:12">
      <c r="A57" s="1">
        <v>41792</v>
      </c>
      <c r="B57">
        <v>178.19807</v>
      </c>
      <c r="C57">
        <v>36.524120000000003</v>
      </c>
      <c r="D57">
        <v>12.860799999999999</v>
      </c>
      <c r="E57">
        <v>53.77</v>
      </c>
      <c r="F57">
        <v>48.498440000000002</v>
      </c>
      <c r="G57">
        <v>33.303379999999997</v>
      </c>
      <c r="H57">
        <v>93.154679999999999</v>
      </c>
      <c r="I57">
        <v>104.66257</v>
      </c>
      <c r="J57">
        <v>92.075460000000007</v>
      </c>
      <c r="K57">
        <v>28.35566</v>
      </c>
      <c r="L57">
        <v>95.779809999999998</v>
      </c>
    </row>
    <row r="58" spans="1:12">
      <c r="A58" s="1">
        <v>41821</v>
      </c>
      <c r="B58">
        <v>175.72461000000001</v>
      </c>
      <c r="C58">
        <v>34.990810000000003</v>
      </c>
      <c r="D58">
        <v>12.48053</v>
      </c>
      <c r="E58">
        <v>53.14</v>
      </c>
      <c r="F58">
        <v>44.664540000000002</v>
      </c>
      <c r="G58">
        <v>33.953110000000002</v>
      </c>
      <c r="H58">
        <v>89.16601</v>
      </c>
      <c r="I58">
        <v>97.856610000000003</v>
      </c>
      <c r="J58">
        <v>90.365790000000004</v>
      </c>
      <c r="K58">
        <v>25.360220000000002</v>
      </c>
      <c r="L58">
        <v>86.710380000000001</v>
      </c>
    </row>
    <row r="59" spans="1:12">
      <c r="A59" s="1">
        <v>41852</v>
      </c>
      <c r="B59">
        <v>182.73111</v>
      </c>
      <c r="C59">
        <v>39.110689999999998</v>
      </c>
      <c r="D59">
        <v>12.74756</v>
      </c>
      <c r="E59">
        <v>56.89</v>
      </c>
      <c r="F59">
        <v>50.01323</v>
      </c>
      <c r="G59">
        <v>38.343679999999999</v>
      </c>
      <c r="H59">
        <v>93.738619999999997</v>
      </c>
      <c r="I59">
        <v>101.39617</v>
      </c>
      <c r="J59">
        <v>94.476910000000004</v>
      </c>
      <c r="K59">
        <v>27.209489999999999</v>
      </c>
      <c r="L59">
        <v>90.453209999999999</v>
      </c>
    </row>
    <row r="60" spans="1:12">
      <c r="A60" s="1">
        <v>41884</v>
      </c>
      <c r="B60">
        <v>180.13965999999999</v>
      </c>
      <c r="C60">
        <v>44.1633</v>
      </c>
      <c r="D60">
        <v>12.334440000000001</v>
      </c>
      <c r="E60">
        <v>59.74</v>
      </c>
      <c r="F60">
        <v>50.713889999999999</v>
      </c>
      <c r="G60">
        <v>44.43732</v>
      </c>
      <c r="H60">
        <v>92.908799999999999</v>
      </c>
      <c r="I60">
        <v>97.828530000000001</v>
      </c>
      <c r="J60">
        <v>95.460819999999998</v>
      </c>
      <c r="K60">
        <v>26.95908</v>
      </c>
      <c r="L60">
        <v>94.420810000000003</v>
      </c>
    </row>
    <row r="61" spans="1:12">
      <c r="A61" s="1">
        <v>41913</v>
      </c>
      <c r="B61">
        <v>184.50480999999999</v>
      </c>
      <c r="C61">
        <v>43.597250000000003</v>
      </c>
      <c r="D61">
        <v>11.891819999999999</v>
      </c>
      <c r="E61">
        <v>61.15</v>
      </c>
      <c r="F61">
        <v>53.41084</v>
      </c>
      <c r="G61">
        <v>47.784399999999998</v>
      </c>
      <c r="H61">
        <v>102.31289</v>
      </c>
      <c r="I61">
        <v>102.77975000000001</v>
      </c>
      <c r="J61">
        <v>98.526439999999994</v>
      </c>
      <c r="K61">
        <v>28.63982</v>
      </c>
      <c r="L61">
        <v>94.89573</v>
      </c>
    </row>
    <row r="62" spans="1:12">
      <c r="A62" s="1">
        <v>41946</v>
      </c>
      <c r="B62">
        <v>189.45398</v>
      </c>
      <c r="C62">
        <v>41.59592</v>
      </c>
      <c r="D62">
        <v>12.551869999999999</v>
      </c>
      <c r="E62">
        <v>56.58</v>
      </c>
      <c r="F62">
        <v>52.588529999999999</v>
      </c>
      <c r="G62">
        <v>42.94</v>
      </c>
      <c r="H62">
        <v>104.31883000000001</v>
      </c>
      <c r="I62">
        <v>101.98985</v>
      </c>
      <c r="J62">
        <v>103.02070000000001</v>
      </c>
      <c r="K62">
        <v>28.147189999999998</v>
      </c>
      <c r="L62">
        <v>99.779719999999998</v>
      </c>
    </row>
    <row r="63" spans="1:12">
      <c r="A63" s="1">
        <v>41974</v>
      </c>
      <c r="B63">
        <v>188.16721000000001</v>
      </c>
      <c r="C63">
        <v>41.625709999999998</v>
      </c>
      <c r="D63">
        <v>12.532030000000001</v>
      </c>
      <c r="E63">
        <v>54.76</v>
      </c>
      <c r="F63">
        <v>52.350749999999998</v>
      </c>
      <c r="G63">
        <v>44.3</v>
      </c>
      <c r="H63">
        <v>104.95438</v>
      </c>
      <c r="I63">
        <v>102.19865</v>
      </c>
      <c r="J63">
        <v>103.10007</v>
      </c>
      <c r="K63">
        <v>27.876729999999998</v>
      </c>
      <c r="L63">
        <v>99.700119999999998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8"/>
  <sheetViews>
    <sheetView workbookViewId="0">
      <selection activeCell="F18" sqref="F18"/>
    </sheetView>
  </sheetViews>
  <sheetFormatPr baseColWidth="10" defaultColWidth="8.83203125" defaultRowHeight="14"/>
  <sheetData>
    <row r="1" spans="1:13" ht="17">
      <c r="A1" s="39" t="s">
        <v>56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3" spans="1:13">
      <c r="A3" s="41" t="s">
        <v>57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3" ht="60">
      <c r="A4" s="31"/>
      <c r="B4" s="31"/>
      <c r="C4" s="31" t="s">
        <v>58</v>
      </c>
      <c r="D4" s="31" t="s">
        <v>59</v>
      </c>
      <c r="E4" s="31" t="s">
        <v>60</v>
      </c>
      <c r="F4" s="31" t="s">
        <v>61</v>
      </c>
      <c r="G4" s="31" t="s">
        <v>62</v>
      </c>
      <c r="H4" s="31" t="s">
        <v>63</v>
      </c>
      <c r="I4" s="31" t="s">
        <v>64</v>
      </c>
      <c r="J4" s="31" t="s">
        <v>65</v>
      </c>
      <c r="K4" s="31" t="s">
        <v>66</v>
      </c>
      <c r="L4" s="31" t="s">
        <v>67</v>
      </c>
    </row>
    <row r="5" spans="1:13">
      <c r="A5" s="31"/>
      <c r="B5" s="31"/>
      <c r="C5" s="2" t="s">
        <v>46</v>
      </c>
      <c r="D5" s="2" t="s">
        <v>47</v>
      </c>
      <c r="E5" s="2" t="s">
        <v>48</v>
      </c>
      <c r="F5" s="2" t="s">
        <v>49</v>
      </c>
      <c r="G5" s="2" t="s">
        <v>50</v>
      </c>
      <c r="H5" s="2" t="s">
        <v>51</v>
      </c>
      <c r="I5" s="2" t="s">
        <v>52</v>
      </c>
      <c r="J5" s="2" t="s">
        <v>53</v>
      </c>
      <c r="K5" s="2" t="s">
        <v>54</v>
      </c>
      <c r="L5" s="2" t="s">
        <v>55</v>
      </c>
    </row>
    <row r="6" spans="1:13">
      <c r="A6" s="27" t="s">
        <v>68</v>
      </c>
      <c r="C6" s="32">
        <v>2.21</v>
      </c>
      <c r="D6" s="32">
        <v>7.8479999999999994E-2</v>
      </c>
      <c r="E6" s="32">
        <v>2.72</v>
      </c>
      <c r="F6" s="32">
        <v>14.57</v>
      </c>
      <c r="G6" s="32">
        <v>0.87</v>
      </c>
      <c r="H6" s="32">
        <v>1.96</v>
      </c>
      <c r="I6" s="32">
        <v>13.98</v>
      </c>
      <c r="J6" s="32">
        <v>19.489999999999998</v>
      </c>
      <c r="K6" s="32">
        <v>1.89</v>
      </c>
      <c r="L6" s="32">
        <v>20.67</v>
      </c>
    </row>
    <row r="7" spans="1:13">
      <c r="A7" s="27" t="s">
        <v>69</v>
      </c>
      <c r="C7" s="29">
        <f>C6/SUM($C$6:$L$6)</f>
        <v>2.8174946786322222E-2</v>
      </c>
      <c r="D7" s="29">
        <f t="shared" ref="D7:L7" si="0">D6/SUM($C$6:$L$6)</f>
        <v>1.0005293320319312E-3</v>
      </c>
      <c r="E7" s="29">
        <f t="shared" si="0"/>
        <v>3.467685758316582E-2</v>
      </c>
      <c r="F7" s="29">
        <f t="shared" si="0"/>
        <v>0.1857506672745316</v>
      </c>
      <c r="G7" s="29">
        <f t="shared" si="0"/>
        <v>1.1091494888733183E-2</v>
      </c>
      <c r="H7" s="29">
        <f t="shared" si="0"/>
        <v>2.4987735611398894E-2</v>
      </c>
      <c r="I7" s="29">
        <f t="shared" si="0"/>
        <v>0.17822884890171253</v>
      </c>
      <c r="J7" s="29">
        <f t="shared" si="0"/>
        <v>0.24847498319702266</v>
      </c>
      <c r="K7" s="29">
        <f t="shared" si="0"/>
        <v>2.4095316482420363E-2</v>
      </c>
      <c r="L7" s="29">
        <f t="shared" si="0"/>
        <v>0.26351861994266085</v>
      </c>
    </row>
    <row r="9" spans="1:13">
      <c r="A9" s="41" t="s">
        <v>70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</row>
    <row r="10" spans="1:13" ht="60">
      <c r="A10" s="31"/>
      <c r="B10" s="31" t="s">
        <v>18</v>
      </c>
      <c r="C10" s="31" t="s">
        <v>58</v>
      </c>
      <c r="D10" s="31" t="s">
        <v>59</v>
      </c>
      <c r="E10" s="31" t="s">
        <v>60</v>
      </c>
      <c r="F10" s="31" t="s">
        <v>61</v>
      </c>
      <c r="G10" s="31" t="s">
        <v>62</v>
      </c>
      <c r="H10" s="31" t="s">
        <v>63</v>
      </c>
      <c r="I10" s="31" t="s">
        <v>64</v>
      </c>
      <c r="J10" s="31" t="s">
        <v>65</v>
      </c>
      <c r="K10" s="31" t="s">
        <v>66</v>
      </c>
      <c r="L10" s="31" t="s">
        <v>67</v>
      </c>
    </row>
    <row r="11" spans="1:13">
      <c r="B11" s="2" t="s">
        <v>45</v>
      </c>
      <c r="C11" s="2" t="s">
        <v>46</v>
      </c>
      <c r="D11" s="2" t="s">
        <v>47</v>
      </c>
      <c r="E11" s="2" t="s">
        <v>48</v>
      </c>
      <c r="F11" s="2" t="s">
        <v>49</v>
      </c>
      <c r="G11" s="2" t="s">
        <v>50</v>
      </c>
      <c r="H11" s="2" t="s">
        <v>51</v>
      </c>
      <c r="I11" s="2" t="s">
        <v>52</v>
      </c>
      <c r="J11" s="2" t="s">
        <v>53</v>
      </c>
      <c r="K11" s="2" t="s">
        <v>54</v>
      </c>
      <c r="L11" s="2" t="s">
        <v>55</v>
      </c>
      <c r="M11" s="2" t="s">
        <v>21</v>
      </c>
    </row>
    <row r="12" spans="1:13">
      <c r="A12" s="27" t="s">
        <v>12</v>
      </c>
      <c r="B12" s="30">
        <f>INTERCEPT(B28:B88,$B$28:$B$88)</f>
        <v>0</v>
      </c>
      <c r="C12" s="30">
        <f t="shared" ref="C12:K12" si="1">INTERCEPT(C28:C88,$B$28:$B$88)</f>
        <v>1.5326619882487813E-2</v>
      </c>
      <c r="D12" s="30">
        <f t="shared" si="1"/>
        <v>5.9037132261647186E-3</v>
      </c>
      <c r="E12" s="30">
        <f t="shared" si="1"/>
        <v>1.0138399408006295E-2</v>
      </c>
      <c r="F12" s="30">
        <f t="shared" si="1"/>
        <v>1.2336426286303472E-2</v>
      </c>
      <c r="G12" s="30">
        <f t="shared" si="1"/>
        <v>1.3933960846647244E-2</v>
      </c>
      <c r="H12" s="30">
        <f t="shared" si="1"/>
        <v>1.1803567649594653E-2</v>
      </c>
      <c r="I12" s="30">
        <f t="shared" si="1"/>
        <v>5.0040196106749743E-3</v>
      </c>
      <c r="J12" s="30">
        <f t="shared" si="1"/>
        <v>8.444246868533194E-3</v>
      </c>
      <c r="K12" s="30">
        <f t="shared" si="1"/>
        <v>-5.9978214184294634E-3</v>
      </c>
      <c r="L12" s="30">
        <f>INTERCEPT(L28:L88,$B$28:$B$88)</f>
        <v>1.723365372486195E-2</v>
      </c>
      <c r="M12" s="30">
        <f>INTERCEPT(M28:M88,$B$28:$B$88)</f>
        <v>1.0917207662646037E-2</v>
      </c>
    </row>
    <row r="13" spans="1:13">
      <c r="A13" s="27" t="s">
        <v>13</v>
      </c>
      <c r="B13" s="30">
        <f>SLOPE(B28:B88,$B$28:$B$88)</f>
        <v>1</v>
      </c>
      <c r="C13" s="30">
        <f t="shared" ref="C13:M13" si="2">SLOPE(C28:C88,$B$28:$B$88)</f>
        <v>0.62622908634890873</v>
      </c>
      <c r="D13" s="30">
        <f t="shared" si="2"/>
        <v>0.40778706769512335</v>
      </c>
      <c r="E13" s="30">
        <f t="shared" si="2"/>
        <v>0.7026335324621179</v>
      </c>
      <c r="F13" s="30">
        <f t="shared" si="2"/>
        <v>0.57389866869186379</v>
      </c>
      <c r="G13" s="30">
        <f t="shared" si="2"/>
        <v>0.51828689454646759</v>
      </c>
      <c r="H13" s="30">
        <f t="shared" si="2"/>
        <v>0.63391176813726269</v>
      </c>
      <c r="I13" s="30">
        <f t="shared" si="2"/>
        <v>0.56913067457644784</v>
      </c>
      <c r="J13" s="30">
        <f t="shared" si="2"/>
        <v>0.69147462935304516</v>
      </c>
      <c r="K13" s="30">
        <f t="shared" si="2"/>
        <v>0.91163877490994394</v>
      </c>
      <c r="L13" s="30">
        <f t="shared" si="2"/>
        <v>0.2259614292418935</v>
      </c>
      <c r="M13" s="30">
        <f t="shared" si="2"/>
        <v>0.52536867451440938</v>
      </c>
    </row>
    <row r="14" spans="1:13">
      <c r="A14" s="27" t="s">
        <v>14</v>
      </c>
      <c r="B14" s="30">
        <f>RSQ(B28:B88,$B$28:$B$88)</f>
        <v>1.0000000000000004</v>
      </c>
      <c r="C14" s="30">
        <f t="shared" ref="C14:M14" si="3">RSQ(C28:C88,$B$28:$B$88)</f>
        <v>0.10429460309947461</v>
      </c>
      <c r="D14" s="30">
        <f t="shared" si="3"/>
        <v>7.4775050659507278E-2</v>
      </c>
      <c r="E14" s="30">
        <f t="shared" si="3"/>
        <v>0.15675851371847804</v>
      </c>
      <c r="F14" s="30">
        <f t="shared" si="3"/>
        <v>0.23646282268053798</v>
      </c>
      <c r="G14" s="30">
        <f t="shared" si="3"/>
        <v>6.5363080647467278E-2</v>
      </c>
      <c r="H14" s="30">
        <f t="shared" si="3"/>
        <v>0.23169068056574896</v>
      </c>
      <c r="I14" s="30">
        <f t="shared" si="3"/>
        <v>0.20539761465575707</v>
      </c>
      <c r="J14" s="30">
        <f t="shared" si="3"/>
        <v>0.20515899018478645</v>
      </c>
      <c r="K14" s="30">
        <f t="shared" si="3"/>
        <v>0.47359141570433583</v>
      </c>
      <c r="L14" s="30">
        <f t="shared" si="3"/>
        <v>3.7585479403698191E-2</v>
      </c>
      <c r="M14" s="30">
        <f t="shared" si="3"/>
        <v>0.35449136501266121</v>
      </c>
    </row>
    <row r="16" spans="1:13">
      <c r="A16" s="27" t="s">
        <v>38</v>
      </c>
      <c r="B16" s="30"/>
      <c r="C16" s="30">
        <f>AVERAGE(C12:L12)</f>
        <v>9.4126786084844857E-3</v>
      </c>
    </row>
    <row r="17" spans="1:13">
      <c r="A17" s="27" t="s">
        <v>39</v>
      </c>
      <c r="B17" s="30"/>
      <c r="C17" s="30">
        <f t="shared" ref="C17:C18" si="4">AVERAGE(C13:L13)</f>
        <v>0.58609525259630746</v>
      </c>
    </row>
    <row r="18" spans="1:13">
      <c r="A18" s="33" t="s">
        <v>40</v>
      </c>
      <c r="B18" s="34"/>
      <c r="C18" s="30">
        <f t="shared" si="4"/>
        <v>0.17910782513197915</v>
      </c>
    </row>
    <row r="19" spans="1:13">
      <c r="B19" s="30"/>
    </row>
    <row r="20" spans="1:13">
      <c r="B20" s="30"/>
    </row>
    <row r="21" spans="1:13">
      <c r="A21" s="42" t="s">
        <v>41</v>
      </c>
      <c r="B21" s="42"/>
      <c r="C21" s="42"/>
      <c r="D21" s="42"/>
      <c r="E21" s="42"/>
    </row>
    <row r="22" spans="1:13">
      <c r="A22" s="27" t="s">
        <v>12</v>
      </c>
      <c r="B22" s="30">
        <f>SUMPRODUCT(C12:L12,$C$7:$L$7)</f>
        <v>1.0917207662646037E-2</v>
      </c>
    </row>
    <row r="23" spans="1:13">
      <c r="A23" s="27" t="s">
        <v>13</v>
      </c>
      <c r="B23" s="30">
        <f t="shared" ref="B23:B24" si="5">SUMPRODUCT(C13:L13,$C$7:$L$7)</f>
        <v>0.52536867451440927</v>
      </c>
    </row>
    <row r="24" spans="1:13">
      <c r="A24" s="33" t="s">
        <v>14</v>
      </c>
      <c r="B24" s="30">
        <f t="shared" si="5"/>
        <v>0.1677871947953615</v>
      </c>
    </row>
    <row r="26" spans="1:13">
      <c r="A26" s="41" t="s">
        <v>71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</row>
    <row r="27" spans="1:13">
      <c r="A27" s="28" t="s">
        <v>0</v>
      </c>
      <c r="B27" s="2" t="s">
        <v>45</v>
      </c>
      <c r="C27" s="2" t="s">
        <v>46</v>
      </c>
      <c r="D27" s="2" t="s">
        <v>47</v>
      </c>
      <c r="E27" s="2" t="s">
        <v>48</v>
      </c>
      <c r="F27" s="2" t="s">
        <v>49</v>
      </c>
      <c r="G27" s="2" t="s">
        <v>50</v>
      </c>
      <c r="H27" s="2" t="s">
        <v>51</v>
      </c>
      <c r="I27" s="2" t="s">
        <v>52</v>
      </c>
      <c r="J27" s="2" t="s">
        <v>53</v>
      </c>
      <c r="K27" s="2" t="s">
        <v>54</v>
      </c>
      <c r="L27" s="2" t="s">
        <v>55</v>
      </c>
      <c r="M27" s="2" t="s">
        <v>21</v>
      </c>
    </row>
    <row r="28" spans="1:13">
      <c r="A28" s="27">
        <v>40148</v>
      </c>
      <c r="B28" s="29">
        <f>'EoC Exercise 3 DATA'!B3/'EoC Exercise 3 DATA'!B2-1</f>
        <v>1.9463051275184995E-2</v>
      </c>
      <c r="C28" s="29">
        <f>'EoC Exercise 3 DATA'!C3/'EoC Exercise 3 DATA'!C2-1</f>
        <v>0.24198215892041341</v>
      </c>
      <c r="D28" s="29">
        <f>'EoC Exercise 3 DATA'!D3/'EoC Exercise 3 DATA'!D2-1</f>
        <v>-5.9233727389260693E-2</v>
      </c>
      <c r="E28" s="29">
        <f>'EoC Exercise 3 DATA'!E3/'EoC Exercise 3 DATA'!E2-1</f>
        <v>5.5045601722139903E-2</v>
      </c>
      <c r="F28" s="29">
        <f>'EoC Exercise 3 DATA'!F3/'EoC Exercise 3 DATA'!F2-1</f>
        <v>2.4787098876807967E-2</v>
      </c>
      <c r="G28" s="29">
        <f>'EoC Exercise 3 DATA'!G3/'EoC Exercise 3 DATA'!G2-1</f>
        <v>7.1092480506207423E-3</v>
      </c>
      <c r="H28" s="29">
        <f>'EoC Exercise 3 DATA'!H3/'EoC Exercise 3 DATA'!H2-1</f>
        <v>0.11016309771832611</v>
      </c>
      <c r="I28" s="29">
        <f>'EoC Exercise 3 DATA'!I3/'EoC Exercise 3 DATA'!I2-1</f>
        <v>4.5192935943447088E-2</v>
      </c>
      <c r="J28" s="29">
        <f>'EoC Exercise 3 DATA'!J3/'EoC Exercise 3 DATA'!J2-1</f>
        <v>6.2928580924337396E-4</v>
      </c>
      <c r="K28" s="29">
        <f>'EoC Exercise 3 DATA'!K3/'EoC Exercise 3 DATA'!K2-1</f>
        <v>8.0372769802695476E-2</v>
      </c>
      <c r="L28" s="29">
        <f>'EoC Exercise 3 DATA'!L3/'EoC Exercise 3 DATA'!L2-1</f>
        <v>1.1874371186155086E-2</v>
      </c>
      <c r="M28" s="29">
        <f>SUMPRODUCT(C28:L28,$C$7:$L$7)</f>
        <v>2.9379948530317522E-2</v>
      </c>
    </row>
    <row r="29" spans="1:13">
      <c r="A29" s="27">
        <v>40182</v>
      </c>
      <c r="B29" s="29">
        <f>'EoC Exercise 3 DATA'!B4/'EoC Exercise 3 DATA'!B3-1</f>
        <v>-3.6037753066981537E-2</v>
      </c>
      <c r="C29" s="29">
        <f>'EoC Exercise 3 DATA'!C4/'EoC Exercise 3 DATA'!C3-1</f>
        <v>-3.7141552412415568E-2</v>
      </c>
      <c r="D29" s="29">
        <f>'EoC Exercise 3 DATA'!D4/'EoC Exercise 3 DATA'!D3-1</f>
        <v>7.4074354440191836E-2</v>
      </c>
      <c r="E29" s="29">
        <f>'EoC Exercise 3 DATA'!E4/'EoC Exercise 3 DATA'!E3-1</f>
        <v>-6.5217568936122849E-2</v>
      </c>
      <c r="F29" s="29">
        <f>'EoC Exercise 3 DATA'!F4/'EoC Exercise 3 DATA'!F3-1</f>
        <v>1.196904812796018E-2</v>
      </c>
      <c r="G29" s="29">
        <f>'EoC Exercise 3 DATA'!G4/'EoC Exercise 3 DATA'!G3-1</f>
        <v>-1.4118126835557132E-2</v>
      </c>
      <c r="H29" s="29">
        <f>'EoC Exercise 3 DATA'!H4/'EoC Exercise 3 DATA'!H3-1</f>
        <v>4.6296406693008274E-2</v>
      </c>
      <c r="I29" s="29">
        <f>'EoC Exercise 3 DATA'!I4/'EoC Exercise 3 DATA'!I3-1</f>
        <v>-2.7206485302366246E-2</v>
      </c>
      <c r="J29" s="29">
        <f>'EoC Exercise 3 DATA'!J4/'EoC Exercise 3 DATA'!J3-1</f>
        <v>3.5011453625901412E-2</v>
      </c>
      <c r="K29" s="29">
        <f>'EoC Exercise 3 DATA'!K4/'EoC Exercise 3 DATA'!K3-1</f>
        <v>-4.9306038988341072E-2</v>
      </c>
      <c r="L29" s="29">
        <f>'EoC Exercise 3 DATA'!L4/'EoC Exercise 3 DATA'!L3-1</f>
        <v>1.7882153706649584E-2</v>
      </c>
      <c r="M29" s="29">
        <f t="shared" ref="M29:M88" si="6">SUMPRODUCT(C29:L29,$C$7:$L$7)</f>
        <v>7.3643475124038063E-3</v>
      </c>
    </row>
    <row r="30" spans="1:13">
      <c r="A30" s="27">
        <v>40210</v>
      </c>
      <c r="B30" s="29">
        <f>'EoC Exercise 3 DATA'!B5/'EoC Exercise 3 DATA'!B4-1</f>
        <v>3.0918415520757803E-2</v>
      </c>
      <c r="C30" s="29">
        <f>'EoC Exercise 3 DATA'!C5/'EoC Exercise 3 DATA'!C4-1</f>
        <v>-1.8070140008401792E-2</v>
      </c>
      <c r="D30" s="29">
        <f>'EoC Exercise 3 DATA'!D5/'EoC Exercise 3 DATA'!D4-1</f>
        <v>-6.9773440704556933E-3</v>
      </c>
      <c r="E30" s="29">
        <f>'EoC Exercise 3 DATA'!E5/'EoC Exercise 3 DATA'!E4-1</f>
        <v>4.6533701969364571E-4</v>
      </c>
      <c r="F30" s="29">
        <f>'EoC Exercise 3 DATA'!F5/'EoC Exercise 3 DATA'!F4-1</f>
        <v>6.2273769116118372E-2</v>
      </c>
      <c r="G30" s="29">
        <f>'EoC Exercise 3 DATA'!G5/'EoC Exercise 3 DATA'!G4-1</f>
        <v>5.5489171371937651E-2</v>
      </c>
      <c r="H30" s="29">
        <f>'EoC Exercise 3 DATA'!H5/'EoC Exercise 3 DATA'!H4-1</f>
        <v>2.1525945036239502E-2</v>
      </c>
      <c r="I30" s="29">
        <f>'EoC Exercise 3 DATA'!I5/'EoC Exercise 3 DATA'!I4-1</f>
        <v>-6.6682683121999098E-4</v>
      </c>
      <c r="J30" s="29">
        <f>'EoC Exercise 3 DATA'!J5/'EoC Exercise 3 DATA'!J4-1</f>
        <v>4.5766071252248741E-2</v>
      </c>
      <c r="K30" s="29">
        <f>'EoC Exercise 3 DATA'!K5/'EoC Exercise 3 DATA'!K4-1</f>
        <v>4.5331615816908144E-2</v>
      </c>
      <c r="L30" s="29">
        <f>'EoC Exercise 3 DATA'!L5/'EoC Exercise 3 DATA'!L4-1</f>
        <v>0.10026809218745791</v>
      </c>
      <c r="M30" s="29">
        <f t="shared" si="6"/>
        <v>5.0988431720163291E-2</v>
      </c>
    </row>
    <row r="31" spans="1:13">
      <c r="A31" s="27">
        <v>40238</v>
      </c>
      <c r="B31" s="29">
        <f>'EoC Exercise 3 DATA'!B6/'EoC Exercise 3 DATA'!B5-1</f>
        <v>6.0160399834125355E-2</v>
      </c>
      <c r="C31" s="29">
        <f>'EoC Exercise 3 DATA'!C6/'EoC Exercise 3 DATA'!C5-1</f>
        <v>5.8951634921806439E-2</v>
      </c>
      <c r="D31" s="29">
        <f>'EoC Exercise 3 DATA'!D6/'EoC Exercise 3 DATA'!D5-1</f>
        <v>7.7282966802888486E-2</v>
      </c>
      <c r="E31" s="29">
        <f>'EoC Exercise 3 DATA'!E6/'EoC Exercise 3 DATA'!E5-1</f>
        <v>2.9753840713931723E-2</v>
      </c>
      <c r="F31" s="29">
        <f>'EoC Exercise 3 DATA'!F6/'EoC Exercise 3 DATA'!F5-1</f>
        <v>2.1892548633732245E-2</v>
      </c>
      <c r="G31" s="29">
        <f>'EoC Exercise 3 DATA'!G6/'EoC Exercise 3 DATA'!G5-1</f>
        <v>3.1091243415858782E-2</v>
      </c>
      <c r="H31" s="29">
        <f>'EoC Exercise 3 DATA'!H6/'EoC Exercise 3 DATA'!H5-1</f>
        <v>2.0288011327691757E-2</v>
      </c>
      <c r="I31" s="29">
        <f>'EoC Exercise 3 DATA'!I6/'EoC Exercise 3 DATA'!I5-1</f>
        <v>9.7183166578485025E-3</v>
      </c>
      <c r="J31" s="29">
        <f>'EoC Exercise 3 DATA'!J6/'EoC Exercise 3 DATA'!J5-1</f>
        <v>0.1048371793537286</v>
      </c>
      <c r="K31" s="29">
        <f>'EoC Exercise 3 DATA'!K6/'EoC Exercise 3 DATA'!K5-1</f>
        <v>-3.8594509370126762E-3</v>
      </c>
      <c r="L31" s="29">
        <f>'EoC Exercise 3 DATA'!L6/'EoC Exercise 3 DATA'!L5-1</f>
        <v>7.6710125195997847E-2</v>
      </c>
      <c r="M31" s="29">
        <f t="shared" si="6"/>
        <v>5.5591460501689269E-2</v>
      </c>
    </row>
    <row r="32" spans="1:13">
      <c r="A32" s="27">
        <v>40269</v>
      </c>
      <c r="B32" s="29">
        <f>'EoC Exercise 3 DATA'!B7/'EoC Exercise 3 DATA'!B6-1</f>
        <v>1.5780161317405561E-2</v>
      </c>
      <c r="C32" s="29">
        <f>'EoC Exercise 3 DATA'!C7/'EoC Exercise 3 DATA'!C6-1</f>
        <v>-3.6833945427833248E-3</v>
      </c>
      <c r="D32" s="29">
        <f>'EoC Exercise 3 DATA'!D7/'EoC Exercise 3 DATA'!D6-1</f>
        <v>3.4782998258082953E-2</v>
      </c>
      <c r="E32" s="29">
        <f>'EoC Exercise 3 DATA'!E7/'EoC Exercise 3 DATA'!E6-1</f>
        <v>-6.7722253415684053E-3</v>
      </c>
      <c r="F32" s="29">
        <f>'EoC Exercise 3 DATA'!F7/'EoC Exercise 3 DATA'!F6-1</f>
        <v>-2.4872360343728972E-2</v>
      </c>
      <c r="G32" s="29">
        <f>'EoC Exercise 3 DATA'!G7/'EoC Exercise 3 DATA'!G6-1</f>
        <v>-4.9341960068857049E-2</v>
      </c>
      <c r="H32" s="29">
        <f>'EoC Exercise 3 DATA'!H7/'EoC Exercise 3 DATA'!H6-1</f>
        <v>7.1773509724601281E-2</v>
      </c>
      <c r="I32" s="29">
        <f>'EoC Exercise 3 DATA'!I7/'EoC Exercise 3 DATA'!I6-1</f>
        <v>1.3441771383962964E-2</v>
      </c>
      <c r="J32" s="29">
        <f>'EoC Exercise 3 DATA'!J7/'EoC Exercise 3 DATA'!J6-1</f>
        <v>-8.0722267001920311E-3</v>
      </c>
      <c r="K32" s="29">
        <f>'EoC Exercise 3 DATA'!K7/'EoC Exercise 3 DATA'!K6-1</f>
        <v>-1.590836571824672E-2</v>
      </c>
      <c r="L32" s="29">
        <f>'EoC Exercise 3 DATA'!L7/'EoC Exercise 3 DATA'!L6-1</f>
        <v>9.8107868401022369E-2</v>
      </c>
      <c r="M32" s="29">
        <f t="shared" si="6"/>
        <v>2.2182204354668333E-2</v>
      </c>
    </row>
    <row r="33" spans="1:13">
      <c r="A33" s="27">
        <v>40301</v>
      </c>
      <c r="B33" s="29">
        <f>'EoC Exercise 3 DATA'!B8/'EoC Exercise 3 DATA'!B7-1</f>
        <v>-7.9959778694224992E-2</v>
      </c>
      <c r="C33" s="29">
        <f>'EoC Exercise 3 DATA'!C8/'EoC Exercise 3 DATA'!C7-1</f>
        <v>-3.0258036908990871E-2</v>
      </c>
      <c r="D33" s="29">
        <f>'EoC Exercise 3 DATA'!D8/'EoC Exercise 3 DATA'!D7-1</f>
        <v>-3.4076034084947526E-2</v>
      </c>
      <c r="E33" s="29">
        <f>'EoC Exercise 3 DATA'!E8/'EoC Exercise 3 DATA'!E7-1</f>
        <v>-3.1787547687100237E-2</v>
      </c>
      <c r="F33" s="29">
        <f>'EoC Exercise 3 DATA'!F8/'EoC Exercise 3 DATA'!F7-1</f>
        <v>-2.355228552527544E-2</v>
      </c>
      <c r="G33" s="29">
        <f>'EoC Exercise 3 DATA'!G8/'EoC Exercise 3 DATA'!G7-1</f>
        <v>-7.9008409636549759E-2</v>
      </c>
      <c r="H33" s="29">
        <f>'EoC Exercise 3 DATA'!H8/'EoC Exercise 3 DATA'!H7-1</f>
        <v>-4.6361820967664724E-2</v>
      </c>
      <c r="I33" s="29">
        <f>'EoC Exercise 3 DATA'!I8/'EoC Exercise 3 DATA'!I7-1</f>
        <v>-8.9585649928233591E-2</v>
      </c>
      <c r="J33" s="29">
        <f>'EoC Exercise 3 DATA'!J8/'EoC Exercise 3 DATA'!J7-1</f>
        <v>-4.4371373323801699E-2</v>
      </c>
      <c r="K33" s="29">
        <f>'EoC Exercise 3 DATA'!K8/'EoC Exercise 3 DATA'!K7-1</f>
        <v>-5.8646575186916072E-2</v>
      </c>
      <c r="L33" s="29">
        <f>'EoC Exercise 3 DATA'!L8/'EoC Exercise 3 DATA'!L7-1</f>
        <v>2.4120544982584313E-3</v>
      </c>
      <c r="M33" s="29">
        <f t="shared" si="6"/>
        <v>-3.6167965987080879E-2</v>
      </c>
    </row>
    <row r="34" spans="1:13">
      <c r="A34" s="27">
        <v>40330</v>
      </c>
      <c r="B34" s="29">
        <f>'EoC Exercise 3 DATA'!B9/'EoC Exercise 3 DATA'!B8-1</f>
        <v>-5.2497592681752581E-2</v>
      </c>
      <c r="C34" s="29">
        <f>'EoC Exercise 3 DATA'!C9/'EoC Exercise 3 DATA'!C8-1</f>
        <v>-1.3592982387327535E-2</v>
      </c>
      <c r="D34" s="29">
        <f>'EoC Exercise 3 DATA'!D9/'EoC Exercise 3 DATA'!D8-1</f>
        <v>2.0878731193256783E-2</v>
      </c>
      <c r="E34" s="29">
        <f>'EoC Exercise 3 DATA'!E9/'EoC Exercise 3 DATA'!E8-1</f>
        <v>-0.1938387904901242</v>
      </c>
      <c r="F34" s="29">
        <f>'EoC Exercise 3 DATA'!F9/'EoC Exercise 3 DATA'!F8-1</f>
        <v>1.708547252879189E-2</v>
      </c>
      <c r="G34" s="29">
        <f>'EoC Exercise 3 DATA'!G9/'EoC Exercise 3 DATA'!G8-1</f>
        <v>0.12460851098689885</v>
      </c>
      <c r="H34" s="29">
        <f>'EoC Exercise 3 DATA'!H9/'EoC Exercise 3 DATA'!H8-1</f>
        <v>-5.0131158413452725E-2</v>
      </c>
      <c r="I34" s="29">
        <f>'EoC Exercise 3 DATA'!I9/'EoC Exercise 3 DATA'!I8-1</f>
        <v>9.0546800485871382E-2</v>
      </c>
      <c r="J34" s="29">
        <f>'EoC Exercise 3 DATA'!J9/'EoC Exercise 3 DATA'!J8-1</f>
        <v>2.055730418908297E-2</v>
      </c>
      <c r="K34" s="29">
        <f>'EoC Exercise 3 DATA'!K9/'EoC Exercise 3 DATA'!K8-1</f>
        <v>-5.2475415474939502E-2</v>
      </c>
      <c r="L34" s="29">
        <f>'EoC Exercise 3 DATA'!L9/'EoC Exercise 3 DATA'!L8-1</f>
        <v>2.4145101498592503E-2</v>
      </c>
      <c r="M34" s="29">
        <f t="shared" si="6"/>
        <v>2.2563556466081804E-2</v>
      </c>
    </row>
    <row r="35" spans="1:13">
      <c r="A35" s="27">
        <v>40360</v>
      </c>
      <c r="B35" s="29">
        <f>'EoC Exercise 3 DATA'!B10/'EoC Exercise 3 DATA'!B9-1</f>
        <v>6.9961029144702591E-2</v>
      </c>
      <c r="C35" s="29">
        <f>'EoC Exercise 3 DATA'!C10/'EoC Exercise 3 DATA'!C9-1</f>
        <v>-1.0648185952716549E-2</v>
      </c>
      <c r="D35" s="29">
        <f>'EoC Exercise 3 DATA'!D10/'EoC Exercise 3 DATA'!D9-1</f>
        <v>1.7222165548179458E-2</v>
      </c>
      <c r="E35" s="29">
        <f>'EoC Exercise 3 DATA'!E10/'EoC Exercise 3 DATA'!E9-1</f>
        <v>0.10664845178905158</v>
      </c>
      <c r="F35" s="29">
        <f>'EoC Exercise 3 DATA'!F10/'EoC Exercise 3 DATA'!F9-1</f>
        <v>6.5507993878273885E-2</v>
      </c>
      <c r="G35" s="29">
        <f>'EoC Exercise 3 DATA'!G10/'EoC Exercise 3 DATA'!G9-1</f>
        <v>0.17594683491816232</v>
      </c>
      <c r="H35" s="29">
        <f>'EoC Exercise 3 DATA'!H10/'EoC Exercise 3 DATA'!H9-1</f>
        <v>-9.263597086581643E-3</v>
      </c>
      <c r="I35" s="29">
        <f>'EoC Exercise 3 DATA'!I10/'EoC Exercise 3 DATA'!I9-1</f>
        <v>2.0093015040369089E-2</v>
      </c>
      <c r="J35" s="29">
        <f>'EoC Exercise 3 DATA'!J10/'EoC Exercise 3 DATA'!J9-1</f>
        <v>6.0255547851552738E-2</v>
      </c>
      <c r="K35" s="29">
        <f>'EoC Exercise 3 DATA'!K10/'EoC Exercise 3 DATA'!K9-1</f>
        <v>6.6807300004027903E-2</v>
      </c>
      <c r="L35" s="29">
        <f>'EoC Exercise 3 DATA'!L10/'EoC Exercise 3 DATA'!L9-1</f>
        <v>-1.9403246285541798E-2</v>
      </c>
      <c r="M35" s="29">
        <f t="shared" si="6"/>
        <v>3.2353420598347601E-2</v>
      </c>
    </row>
    <row r="36" spans="1:13">
      <c r="A36" s="27">
        <v>40392</v>
      </c>
      <c r="B36" s="29">
        <f>'EoC Exercise 3 DATA'!B11/'EoC Exercise 3 DATA'!B10-1</f>
        <v>-4.5297970928770415E-2</v>
      </c>
      <c r="C36" s="29">
        <f>'EoC Exercise 3 DATA'!C11/'EoC Exercise 3 DATA'!C10-1</f>
        <v>-5.1567516125165969E-2</v>
      </c>
      <c r="D36" s="29">
        <f>'EoC Exercise 3 DATA'!D11/'EoC Exercise 3 DATA'!D10-1</f>
        <v>1.5873136772512897E-2</v>
      </c>
      <c r="E36" s="29">
        <f>'EoC Exercise 3 DATA'!E11/'EoC Exercise 3 DATA'!E10-1</f>
        <v>-2.419359999348436E-2</v>
      </c>
      <c r="F36" s="29">
        <f>'EoC Exercise 3 DATA'!F11/'EoC Exercise 3 DATA'!F10-1</f>
        <v>5.3590824096150236E-3</v>
      </c>
      <c r="G36" s="29">
        <f>'EoC Exercise 3 DATA'!G11/'EoC Exercise 3 DATA'!G10-1</f>
        <v>-7.0549199557171427E-2</v>
      </c>
      <c r="H36" s="29">
        <f>'EoC Exercise 3 DATA'!H11/'EoC Exercise 3 DATA'!H10-1</f>
        <v>-9.4941194895474368E-2</v>
      </c>
      <c r="I36" s="29">
        <f>'EoC Exercise 3 DATA'!I11/'EoC Exercise 3 DATA'!I10-1</f>
        <v>-4.1484913962370307E-2</v>
      </c>
      <c r="J36" s="29">
        <f>'EoC Exercise 3 DATA'!J11/'EoC Exercise 3 DATA'!J10-1</f>
        <v>-1.787729773602853E-2</v>
      </c>
      <c r="K36" s="29">
        <f>'EoC Exercise 3 DATA'!K11/'EoC Exercise 3 DATA'!K10-1</f>
        <v>-6.4208953192314566E-2</v>
      </c>
      <c r="L36" s="29">
        <f>'EoC Exercise 3 DATA'!L11/'EoC Exercise 3 DATA'!L10-1</f>
        <v>-4.6043049516543144E-3</v>
      </c>
      <c r="M36" s="29">
        <f t="shared" si="6"/>
        <v>-1.9031721786297584E-2</v>
      </c>
    </row>
    <row r="37" spans="1:13">
      <c r="A37" s="27">
        <v>40422</v>
      </c>
      <c r="B37" s="29">
        <f>'EoC Exercise 3 DATA'!B12/'EoC Exercise 3 DATA'!B11-1</f>
        <v>8.9142730390614044E-2</v>
      </c>
      <c r="C37" s="29">
        <f>'EoC Exercise 3 DATA'!C12/'EoC Exercise 3 DATA'!C11-1</f>
        <v>-2.3585116260767314E-2</v>
      </c>
      <c r="D37" s="29">
        <f>'EoC Exercise 3 DATA'!D12/'EoC Exercise 3 DATA'!D11-1</f>
        <v>-4.133708216182308E-3</v>
      </c>
      <c r="E37" s="29">
        <f>'EoC Exercise 3 DATA'!E12/'EoC Exercise 3 DATA'!E11-1</f>
        <v>4.4077695023009067E-2</v>
      </c>
      <c r="F37" s="29">
        <f>'EoC Exercise 3 DATA'!F12/'EoC Exercise 3 DATA'!F11-1</f>
        <v>3.360338111620309E-2</v>
      </c>
      <c r="G37" s="29">
        <f>'EoC Exercise 3 DATA'!G12/'EoC Exercise 3 DATA'!G11-1</f>
        <v>0.10443197327737264</v>
      </c>
      <c r="H37" s="29">
        <f>'EoC Exercise 3 DATA'!H12/'EoC Exercise 3 DATA'!H11-1</f>
        <v>0.11382722161952752</v>
      </c>
      <c r="I37" s="29">
        <f>'EoC Exercise 3 DATA'!I12/'EoC Exercise 3 DATA'!I11-1</f>
        <v>3.5054669544569483E-2</v>
      </c>
      <c r="J37" s="29">
        <f>'EoC Exercise 3 DATA'!J12/'EoC Exercise 3 DATA'!J11-1</f>
        <v>9.4842361165283107E-2</v>
      </c>
      <c r="K37" s="29">
        <f>'EoC Exercise 3 DATA'!K12/'EoC Exercise 3 DATA'!K11-1</f>
        <v>5.7192969172633612E-2</v>
      </c>
      <c r="L37" s="29">
        <f>'EoC Exercise 3 DATA'!L12/'EoC Exercise 3 DATA'!L11-1</f>
        <v>2.4101423231211783E-2</v>
      </c>
      <c r="M37" s="29">
        <f t="shared" si="6"/>
        <v>4.8647236322835727E-2</v>
      </c>
    </row>
    <row r="38" spans="1:13">
      <c r="A38" s="27">
        <v>40452</v>
      </c>
      <c r="B38" s="29">
        <f>'EoC Exercise 3 DATA'!B13/'EoC Exercise 3 DATA'!B12-1</f>
        <v>3.78832160203737E-2</v>
      </c>
      <c r="C38" s="29">
        <f>'EoC Exercise 3 DATA'!C13/'EoC Exercise 3 DATA'!C12-1</f>
        <v>2.0274323375457648E-3</v>
      </c>
      <c r="D38" s="29">
        <f>'EoC Exercise 3 DATA'!D13/'EoC Exercise 3 DATA'!D12-1</f>
        <v>3.1721254495307161E-3</v>
      </c>
      <c r="E38" s="29">
        <f>'EoC Exercise 3 DATA'!E13/'EoC Exercise 3 DATA'!E12-1</f>
        <v>0.13773029850729213</v>
      </c>
      <c r="F38" s="29">
        <f>'EoC Exercise 3 DATA'!F13/'EoC Exercise 3 DATA'!F12-1</f>
        <v>3.4462957945017969E-2</v>
      </c>
      <c r="G38" s="29">
        <f>'EoC Exercise 3 DATA'!G13/'EoC Exercise 3 DATA'!G12-1</f>
        <v>1.0147778474640434E-2</v>
      </c>
      <c r="H38" s="29">
        <f>'EoC Exercise 3 DATA'!H13/'EoC Exercise 3 DATA'!H12-1</f>
        <v>2.241842787354198E-2</v>
      </c>
      <c r="I38" s="29">
        <f>'EoC Exercise 3 DATA'!I13/'EoC Exercise 3 DATA'!I12-1</f>
        <v>6.1952813478791224E-2</v>
      </c>
      <c r="J38" s="29">
        <f>'EoC Exercise 3 DATA'!J13/'EoC Exercise 3 DATA'!J12-1</f>
        <v>3.3561699497846265E-2</v>
      </c>
      <c r="K38" s="29">
        <f>'EoC Exercise 3 DATA'!K13/'EoC Exercise 3 DATA'!K12-1</f>
        <v>5.506387594313189E-2</v>
      </c>
      <c r="L38" s="29">
        <f>'EoC Exercise 3 DATA'!L13/'EoC Exercise 3 DATA'!L12-1</f>
        <v>3.9924555097587966E-2</v>
      </c>
      <c r="M38" s="29">
        <f t="shared" si="6"/>
        <v>4.3139274295234543E-2</v>
      </c>
    </row>
    <row r="39" spans="1:13">
      <c r="A39" s="27">
        <v>40483</v>
      </c>
      <c r="B39" s="29">
        <f>'EoC Exercise 3 DATA'!B14/'EoC Exercise 3 DATA'!B13-1</f>
        <v>0</v>
      </c>
      <c r="C39" s="29">
        <f>'EoC Exercise 3 DATA'!C14/'EoC Exercise 3 DATA'!C13-1</f>
        <v>5.8336259530766821E-2</v>
      </c>
      <c r="D39" s="29">
        <f>'EoC Exercise 3 DATA'!D14/'EoC Exercise 3 DATA'!D13-1</f>
        <v>1.6804883235143286E-2</v>
      </c>
      <c r="E39" s="29">
        <f>'EoC Exercise 3 DATA'!E14/'EoC Exercise 3 DATA'!E13-1</f>
        <v>0.16419333678958781</v>
      </c>
      <c r="F39" s="29">
        <f>'EoC Exercise 3 DATA'!F14/'EoC Exercise 3 DATA'!F13-1</f>
        <v>6.8815503169306069E-2</v>
      </c>
      <c r="G39" s="29">
        <f>'EoC Exercise 3 DATA'!G14/'EoC Exercise 3 DATA'!G13-1</f>
        <v>8.0053182934282541E-2</v>
      </c>
      <c r="H39" s="29">
        <f>'EoC Exercise 3 DATA'!H14/'EoC Exercise 3 DATA'!H13-1</f>
        <v>6.7179750860967724E-2</v>
      </c>
      <c r="I39" s="29">
        <f>'EoC Exercise 3 DATA'!I14/'EoC Exercise 3 DATA'!I13-1</f>
        <v>-9.8795550004889821E-3</v>
      </c>
      <c r="J39" s="29">
        <f>'EoC Exercise 3 DATA'!J14/'EoC Exercise 3 DATA'!J13-1</f>
        <v>1.275071350309176E-2</v>
      </c>
      <c r="K39" s="29">
        <f>'EoC Exercise 3 DATA'!K14/'EoC Exercise 3 DATA'!K13-1</f>
        <v>1.4857224519690293E-2</v>
      </c>
      <c r="L39" s="29">
        <f>'EoC Exercise 3 DATA'!L14/'EoC Exercise 3 DATA'!L13-1</f>
        <v>-4.7804654028821725E-2</v>
      </c>
      <c r="M39" s="29">
        <f t="shared" si="6"/>
        <v>1.1871233375748377E-2</v>
      </c>
    </row>
    <row r="40" spans="1:13">
      <c r="A40" s="27">
        <v>40513</v>
      </c>
      <c r="B40" s="29">
        <f>'EoC Exercise 3 DATA'!B15/'EoC Exercise 3 DATA'!B14-1</f>
        <v>6.6706132247099648E-2</v>
      </c>
      <c r="C40" s="29">
        <f>'EoC Exercise 3 DATA'!C15/'EoC Exercise 3 DATA'!C14-1</f>
        <v>3.000638729206595E-2</v>
      </c>
      <c r="D40" s="29">
        <f>'EoC Exercise 3 DATA'!D15/'EoC Exercise 3 DATA'!D14-1</f>
        <v>1.0471088257545391E-2</v>
      </c>
      <c r="E40" s="29">
        <f>'EoC Exercise 3 DATA'!E15/'EoC Exercise 3 DATA'!E14-1</f>
        <v>-3.6254969431154693E-2</v>
      </c>
      <c r="F40" s="29">
        <f>'EoC Exercise 3 DATA'!F15/'EoC Exercise 3 DATA'!F14-1</f>
        <v>4.4417272685850051E-2</v>
      </c>
      <c r="G40" s="29">
        <f>'EoC Exercise 3 DATA'!G15/'EoC Exercise 3 DATA'!G14-1</f>
        <v>-1.7321346432127571E-3</v>
      </c>
      <c r="H40" s="29">
        <f>'EoC Exercise 3 DATA'!H15/'EoC Exercise 3 DATA'!H14-1</f>
        <v>5.6989416464476639E-2</v>
      </c>
      <c r="I40" s="29">
        <f>'EoC Exercise 3 DATA'!I15/'EoC Exercise 3 DATA'!I14-1</f>
        <v>3.7944680779536943E-2</v>
      </c>
      <c r="J40" s="29">
        <f>'EoC Exercise 3 DATA'!J15/'EoC Exercise 3 DATA'!J14-1</f>
        <v>4.8796583493469381E-2</v>
      </c>
      <c r="K40" s="29">
        <f>'EoC Exercise 3 DATA'!K15/'EoC Exercise 3 DATA'!K14-1</f>
        <v>9.0524403638719164E-2</v>
      </c>
      <c r="L40" s="29">
        <f>'EoC Exercise 3 DATA'!L15/'EoC Exercise 3 DATA'!L14-1</f>
        <v>7.478655307250559E-3</v>
      </c>
      <c r="M40" s="29">
        <f t="shared" si="6"/>
        <v>3.2293605254671995E-2</v>
      </c>
    </row>
    <row r="41" spans="1:13">
      <c r="A41" s="27">
        <v>40546</v>
      </c>
      <c r="B41" s="29">
        <f>'EoC Exercise 3 DATA'!B16/'EoC Exercise 3 DATA'!B15-1</f>
        <v>2.3571023462168439E-2</v>
      </c>
      <c r="C41" s="29">
        <f>'EoC Exercise 3 DATA'!C16/'EoC Exercise 3 DATA'!C15-1</f>
        <v>-9.5249684085650599E-2</v>
      </c>
      <c r="D41" s="29">
        <f>'EoC Exercise 3 DATA'!D16/'EoC Exercise 3 DATA'!D15-1</f>
        <v>5.8031426181829771E-2</v>
      </c>
      <c r="E41" s="29">
        <f>'EoC Exercise 3 DATA'!E16/'EoC Exercise 3 DATA'!E15-1</f>
        <v>3.9685415252046274E-2</v>
      </c>
      <c r="F41" s="29">
        <f>'EoC Exercise 3 DATA'!F16/'EoC Exercise 3 DATA'!F15-1</f>
        <v>-3.1424574202547073E-2</v>
      </c>
      <c r="G41" s="29">
        <f>'EoC Exercise 3 DATA'!G16/'EoC Exercise 3 DATA'!G15-1</f>
        <v>1.3013551046696659E-3</v>
      </c>
      <c r="H41" s="29">
        <f>'EoC Exercise 3 DATA'!H16/'EoC Exercise 3 DATA'!H15-1</f>
        <v>-0.11961039073906687</v>
      </c>
      <c r="I41" s="29">
        <f>'EoC Exercise 3 DATA'!I16/'EoC Exercise 3 DATA'!I15-1</f>
        <v>-5.3160753515392511E-2</v>
      </c>
      <c r="J41" s="29">
        <f>'EoC Exercise 3 DATA'!J16/'EoC Exercise 3 DATA'!J15-1</f>
        <v>-6.8755009654344224E-2</v>
      </c>
      <c r="K41" s="29">
        <f>'EoC Exercise 3 DATA'!K16/'EoC Exercise 3 DATA'!K15-1</f>
        <v>-4.5219033476450288E-2</v>
      </c>
      <c r="L41" s="29">
        <f>'EoC Exercise 3 DATA'!L16/'EoC Exercise 3 DATA'!L15-1</f>
        <v>-9.7561271205185429E-3</v>
      </c>
      <c r="M41" s="29">
        <f t="shared" si="6"/>
        <v>-4.0280089469040659E-2</v>
      </c>
    </row>
    <row r="42" spans="1:13">
      <c r="A42" s="27">
        <v>40575</v>
      </c>
      <c r="B42" s="29">
        <f>'EoC Exercise 3 DATA'!B17/'EoC Exercise 3 DATA'!B16-1</f>
        <v>3.4162743791741779E-2</v>
      </c>
      <c r="C42" s="29">
        <f>'EoC Exercise 3 DATA'!C17/'EoC Exercise 3 DATA'!C16-1</f>
        <v>1.7982897778781481E-2</v>
      </c>
      <c r="D42" s="29">
        <f>'EoC Exercise 3 DATA'!D17/'EoC Exercise 3 DATA'!D16-1</f>
        <v>1.8695524603462355E-2</v>
      </c>
      <c r="E42" s="29">
        <f>'EoC Exercise 3 DATA'!E17/'EoC Exercise 3 DATA'!E16-1</f>
        <v>3.8966537050693084E-2</v>
      </c>
      <c r="F42" s="29">
        <f>'EoC Exercise 3 DATA'!F17/'EoC Exercise 3 DATA'!F16-1</f>
        <v>0.10931145407507326</v>
      </c>
      <c r="G42" s="29">
        <f>'EoC Exercise 3 DATA'!G17/'EoC Exercise 3 DATA'!G16-1</f>
        <v>6.0660435406283408E-3</v>
      </c>
      <c r="H42" s="29">
        <f>'EoC Exercise 3 DATA'!H17/'EoC Exercise 3 DATA'!H16-1</f>
        <v>3.5319194303322421E-2</v>
      </c>
      <c r="I42" s="29">
        <f>'EoC Exercise 3 DATA'!I17/'EoC Exercise 3 DATA'!I16-1</f>
        <v>0.11517114970182796</v>
      </c>
      <c r="J42" s="29">
        <f>'EoC Exercise 3 DATA'!J17/'EoC Exercise 3 DATA'!J16-1</f>
        <v>3.2430392939994723E-2</v>
      </c>
      <c r="K42" s="29">
        <f>'EoC Exercise 3 DATA'!K17/'EoC Exercise 3 DATA'!K16-1</f>
        <v>3.3984193398419293E-2</v>
      </c>
      <c r="L42" s="29">
        <f>'EoC Exercise 3 DATA'!L17/'EoC Exercise 3 DATA'!L16-1</f>
        <v>0.12815193642782385</v>
      </c>
      <c r="M42" s="29">
        <f t="shared" si="6"/>
        <v>8.6305357484575573E-2</v>
      </c>
    </row>
    <row r="43" spans="1:13">
      <c r="A43" s="27">
        <v>40603</v>
      </c>
      <c r="B43" s="29">
        <f>'EoC Exercise 3 DATA'!B18/'EoC Exercise 3 DATA'!B17-1</f>
        <v>2.9513094176891741E-4</v>
      </c>
      <c r="C43" s="29">
        <f>'EoC Exercise 3 DATA'!C18/'EoC Exercise 3 DATA'!C17-1</f>
        <v>2.1822112077233724E-2</v>
      </c>
      <c r="D43" s="29">
        <f>'EoC Exercise 3 DATA'!D18/'EoC Exercise 3 DATA'!D17-1</f>
        <v>8.737955097121608E-3</v>
      </c>
      <c r="E43" s="29">
        <f>'EoC Exercise 3 DATA'!E18/'EoC Exercise 3 DATA'!E17-1</f>
        <v>7.0416982763475522E-2</v>
      </c>
      <c r="F43" s="29">
        <f>'EoC Exercise 3 DATA'!F18/'EoC Exercise 3 DATA'!F17-1</f>
        <v>1.6058277335339044E-2</v>
      </c>
      <c r="G43" s="29">
        <f>'EoC Exercise 3 DATA'!G18/'EoC Exercise 3 DATA'!G17-1</f>
        <v>-5.9000977332376192E-2</v>
      </c>
      <c r="H43" s="29">
        <f>'EoC Exercise 3 DATA'!H18/'EoC Exercise 3 DATA'!H17-1</f>
        <v>7.3360235757340408E-2</v>
      </c>
      <c r="I43" s="29">
        <f>'EoC Exercise 3 DATA'!I18/'EoC Exercise 3 DATA'!I17-1</f>
        <v>3.7042457116637895E-2</v>
      </c>
      <c r="J43" s="29">
        <f>'EoC Exercise 3 DATA'!J18/'EoC Exercise 3 DATA'!J17-1</f>
        <v>-2.7592603534933091E-2</v>
      </c>
      <c r="K43" s="29">
        <f>'EoC Exercise 3 DATA'!K18/'EoC Exercise 3 DATA'!K17-1</f>
        <v>-5.7044524649397799E-3</v>
      </c>
      <c r="L43" s="29">
        <f>'EoC Exercise 3 DATA'!L18/'EoC Exercise 3 DATA'!L17-1</f>
        <v>3.8799640996347806E-2</v>
      </c>
      <c r="M43" s="29">
        <f t="shared" si="6"/>
        <v>1.7059892031755293E-2</v>
      </c>
    </row>
    <row r="44" spans="1:13">
      <c r="A44" s="27">
        <v>40634</v>
      </c>
      <c r="B44" s="29">
        <f>'EoC Exercise 3 DATA'!B19/'EoC Exercise 3 DATA'!B18-1</f>
        <v>2.9479150174493762E-2</v>
      </c>
      <c r="C44" s="29">
        <f>'EoC Exercise 3 DATA'!C19/'EoC Exercise 3 DATA'!C18-1</f>
        <v>-4.8167465059927306E-3</v>
      </c>
      <c r="D44" s="29">
        <f>'EoC Exercise 3 DATA'!D19/'EoC Exercise 3 DATA'!D18-1</f>
        <v>1.4436734451649391E-2</v>
      </c>
      <c r="E44" s="29">
        <f>'EoC Exercise 3 DATA'!E19/'EoC Exercise 3 DATA'!E18-1</f>
        <v>1.9306593627655744E-2</v>
      </c>
      <c r="F44" s="29">
        <f>'EoC Exercise 3 DATA'!F19/'EoC Exercise 3 DATA'!F18-1</f>
        <v>6.1195383158359595E-2</v>
      </c>
      <c r="G44" s="29">
        <f>'EoC Exercise 3 DATA'!G19/'EoC Exercise 3 DATA'!G18-1</f>
        <v>-3.8901719578900318E-2</v>
      </c>
      <c r="H44" s="29">
        <f>'EoC Exercise 3 DATA'!H19/'EoC Exercise 3 DATA'!H18-1</f>
        <v>7.9668543893416599E-2</v>
      </c>
      <c r="I44" s="29">
        <f>'EoC Exercise 3 DATA'!I19/'EoC Exercise 3 DATA'!I18-1</f>
        <v>5.1547765547134361E-2</v>
      </c>
      <c r="J44" s="29">
        <f>'EoC Exercise 3 DATA'!J19/'EoC Exercise 3 DATA'!J18-1</f>
        <v>0.15449672511798607</v>
      </c>
      <c r="K44" s="29">
        <f>'EoC Exercise 3 DATA'!K19/'EoC Exercise 3 DATA'!K18-1</f>
        <v>4.5134044300763732E-2</v>
      </c>
      <c r="L44" s="29">
        <f>'EoC Exercise 3 DATA'!L19/'EoC Exercise 3 DATA'!L18-1</f>
        <v>6.1821445549052223E-2</v>
      </c>
      <c r="M44" s="29">
        <f t="shared" si="6"/>
        <v>7.8429057530810614E-2</v>
      </c>
    </row>
    <row r="45" spans="1:13">
      <c r="A45" s="27">
        <v>40665</v>
      </c>
      <c r="B45" s="29">
        <f>'EoC Exercise 3 DATA'!B20/'EoC Exercise 3 DATA'!B19-1</f>
        <v>-1.145400571521904E-2</v>
      </c>
      <c r="C45" s="29">
        <f>'EoC Exercise 3 DATA'!C20/'EoC Exercise 3 DATA'!C19-1</f>
        <v>3.1844851423268317E-2</v>
      </c>
      <c r="D45" s="29">
        <f>'EoC Exercise 3 DATA'!D20/'EoC Exercise 3 DATA'!D19-1</f>
        <v>-3.7772003682274846E-3</v>
      </c>
      <c r="E45" s="29">
        <f>'EoC Exercise 3 DATA'!E20/'EoC Exercise 3 DATA'!E19-1</f>
        <v>-8.4773339871399567E-2</v>
      </c>
      <c r="F45" s="29">
        <f>'EoC Exercise 3 DATA'!F20/'EoC Exercise 3 DATA'!F19-1</f>
        <v>-2.7201333742815637E-3</v>
      </c>
      <c r="G45" s="29">
        <f>'EoC Exercise 3 DATA'!G20/'EoC Exercise 3 DATA'!G19-1</f>
        <v>5.428567121711203E-2</v>
      </c>
      <c r="H45" s="29">
        <f>'EoC Exercise 3 DATA'!H20/'EoC Exercise 3 DATA'!H19-1</f>
        <v>1.3774101849985509E-2</v>
      </c>
      <c r="I45" s="29">
        <f>'EoC Exercise 3 DATA'!I20/'EoC Exercise 3 DATA'!I19-1</f>
        <v>6.2280748147205189E-2</v>
      </c>
      <c r="J45" s="29">
        <f>'EoC Exercise 3 DATA'!J20/'EoC Exercise 3 DATA'!J19-1</f>
        <v>1.3606581432143994E-2</v>
      </c>
      <c r="K45" s="29">
        <f>'EoC Exercise 3 DATA'!K20/'EoC Exercise 3 DATA'!K19-1</f>
        <v>-1.0121757668609122E-2</v>
      </c>
      <c r="L45" s="29">
        <f>'EoC Exercise 3 DATA'!L20/'EoC Exercise 3 DATA'!L19-1</f>
        <v>-2.8338207176114794E-2</v>
      </c>
      <c r="M45" s="29">
        <f t="shared" si="6"/>
        <v>5.1643899743894226E-3</v>
      </c>
    </row>
    <row r="46" spans="1:13">
      <c r="A46" s="27">
        <v>40695</v>
      </c>
      <c r="B46" s="29">
        <f>'EoC Exercise 3 DATA'!B21/'EoC Exercise 3 DATA'!B20-1</f>
        <v>-1.6735338991567428E-2</v>
      </c>
      <c r="C46" s="29">
        <f>'EoC Exercise 3 DATA'!C21/'EoC Exercise 3 DATA'!C20-1</f>
        <v>7.2123054694319899E-2</v>
      </c>
      <c r="D46" s="29">
        <f>'EoC Exercise 3 DATA'!D21/'EoC Exercise 3 DATA'!D20-1</f>
        <v>-4.9999999999999933E-2</v>
      </c>
      <c r="E46" s="29">
        <f>'EoC Exercise 3 DATA'!E21/'EoC Exercise 3 DATA'!E20-1</f>
        <v>-6.7337545713950342E-2</v>
      </c>
      <c r="F46" s="29">
        <f>'EoC Exercise 3 DATA'!F21/'EoC Exercise 3 DATA'!F20-1</f>
        <v>1.6365316088161608E-2</v>
      </c>
      <c r="G46" s="29">
        <f>'EoC Exercise 3 DATA'!G21/'EoC Exercise 3 DATA'!G20-1</f>
        <v>-4.8780295403292873E-2</v>
      </c>
      <c r="H46" s="29">
        <f>'EoC Exercise 3 DATA'!H21/'EoC Exercise 3 DATA'!H20-1</f>
        <v>-2.9976514748028205E-2</v>
      </c>
      <c r="I46" s="29">
        <f>'EoC Exercise 3 DATA'!I21/'EoC Exercise 3 DATA'!I20-1</f>
        <v>-3.5822257785706912E-2</v>
      </c>
      <c r="J46" s="29">
        <f>'EoC Exercise 3 DATA'!J21/'EoC Exercise 3 DATA'!J20-1</f>
        <v>4.2831943629262348E-4</v>
      </c>
      <c r="K46" s="29">
        <f>'EoC Exercise 3 DATA'!K21/'EoC Exercise 3 DATA'!K20-1</f>
        <v>8.5829678949211896E-5</v>
      </c>
      <c r="L46" s="29">
        <f>'EoC Exercise 3 DATA'!L21/'EoC Exercise 3 DATA'!L20-1</f>
        <v>2.0096974231888165E-2</v>
      </c>
      <c r="M46" s="29">
        <f t="shared" si="6"/>
        <v>4.1662094249556633E-4</v>
      </c>
    </row>
    <row r="47" spans="1:13">
      <c r="A47" s="27">
        <v>40725</v>
      </c>
      <c r="B47" s="29">
        <f>'EoC Exercise 3 DATA'!B22/'EoC Exercise 3 DATA'!B21-1</f>
        <v>-2.0468475872972292E-2</v>
      </c>
      <c r="C47" s="29">
        <f>'EoC Exercise 3 DATA'!C22/'EoC Exercise 3 DATA'!C21-1</f>
        <v>5.7884800146819515E-2</v>
      </c>
      <c r="D47" s="29">
        <f>'EoC Exercise 3 DATA'!D22/'EoC Exercise 3 DATA'!D21-1</f>
        <v>-7.6923256353705893E-2</v>
      </c>
      <c r="E47" s="29">
        <f>'EoC Exercise 3 DATA'!E22/'EoC Exercise 3 DATA'!E21-1</f>
        <v>-1.8004687247813678E-2</v>
      </c>
      <c r="F47" s="29">
        <f>'EoC Exercise 3 DATA'!F22/'EoC Exercise 3 DATA'!F21-1</f>
        <v>-2.4033675280266564E-2</v>
      </c>
      <c r="G47" s="29">
        <f>'EoC Exercise 3 DATA'!G22/'EoC Exercise 3 DATA'!G21-1</f>
        <v>-1.8518268960648676E-2</v>
      </c>
      <c r="H47" s="29">
        <f>'EoC Exercise 3 DATA'!H22/'EoC Exercise 3 DATA'!H21-1</f>
        <v>3.6910553324679407E-2</v>
      </c>
      <c r="I47" s="29">
        <f>'EoC Exercise 3 DATA'!I22/'EoC Exercise 3 DATA'!I21-1</f>
        <v>1.9361506134907946E-2</v>
      </c>
      <c r="J47" s="29">
        <f>'EoC Exercise 3 DATA'!J22/'EoC Exercise 3 DATA'!J21-1</f>
        <v>5.6550764793815267E-2</v>
      </c>
      <c r="K47" s="29">
        <f>'EoC Exercise 3 DATA'!K22/'EoC Exercise 3 DATA'!K21-1</f>
        <v>-4.135324305037924E-2</v>
      </c>
      <c r="L47" s="29">
        <f>'EoC Exercise 3 DATA'!L22/'EoC Exercise 3 DATA'!L21-1</f>
        <v>-7.2119292798146217E-3</v>
      </c>
      <c r="M47" s="29">
        <f t="shared" si="6"/>
        <v>1.1787568009443705E-2</v>
      </c>
    </row>
    <row r="48" spans="1:13">
      <c r="A48" s="27">
        <v>40756</v>
      </c>
      <c r="B48" s="29">
        <f>'EoC Exercise 3 DATA'!B23/'EoC Exercise 3 DATA'!B22-1</f>
        <v>-5.4464679417623674E-2</v>
      </c>
      <c r="C48" s="29">
        <f>'EoC Exercise 3 DATA'!C23/'EoC Exercise 3 DATA'!C22-1</f>
        <v>-3.6637135832773393E-2</v>
      </c>
      <c r="D48" s="29">
        <f>'EoC Exercise 3 DATA'!D23/'EoC Exercise 3 DATA'!D22-1</f>
        <v>-2.0832438360595229E-2</v>
      </c>
      <c r="E48" s="29">
        <f>'EoC Exercise 3 DATA'!E23/'EoC Exercise 3 DATA'!E22-1</f>
        <v>-6.6610009023869043E-2</v>
      </c>
      <c r="F48" s="29">
        <f>'EoC Exercise 3 DATA'!F23/'EoC Exercise 3 DATA'!F22-1</f>
        <v>-4.694518669638148E-2</v>
      </c>
      <c r="G48" s="29">
        <f>'EoC Exercise 3 DATA'!G23/'EoC Exercise 3 DATA'!G22-1</f>
        <v>-3.2414277491141341E-2</v>
      </c>
      <c r="H48" s="29">
        <f>'EoC Exercise 3 DATA'!H23/'EoC Exercise 3 DATA'!H22-1</f>
        <v>-2.0893635244819464E-2</v>
      </c>
      <c r="I48" s="29">
        <f>'EoC Exercise 3 DATA'!I23/'EoC Exercise 3 DATA'!I22-1</f>
        <v>-6.8580659311114789E-2</v>
      </c>
      <c r="J48" s="29">
        <f>'EoC Exercise 3 DATA'!J23/'EoC Exercise 3 DATA'!J22-1</f>
        <v>-1.681322787476458E-3</v>
      </c>
      <c r="K48" s="29">
        <f>'EoC Exercise 3 DATA'!K23/'EoC Exercise 3 DATA'!K22-1</f>
        <v>-9.6613447979876921E-2</v>
      </c>
      <c r="L48" s="29">
        <f>'EoC Exercise 3 DATA'!L23/'EoC Exercise 3 DATA'!L22-1</f>
        <v>4.5569311260136747E-2</v>
      </c>
      <c r="M48" s="29">
        <f t="shared" si="6"/>
        <v>-1.5925014003248805E-2</v>
      </c>
    </row>
    <row r="49" spans="1:13">
      <c r="A49" s="27">
        <v>40787</v>
      </c>
      <c r="B49" s="29">
        <f>'EoC Exercise 3 DATA'!B24/'EoC Exercise 3 DATA'!B23-1</f>
        <v>-7.0583333357219225E-2</v>
      </c>
      <c r="C49" s="29">
        <f>'EoC Exercise 3 DATA'!C24/'EoC Exercise 3 DATA'!C23-1</f>
        <v>-3.202936646804122E-2</v>
      </c>
      <c r="D49" s="29">
        <f>'EoC Exercise 3 DATA'!D24/'EoC Exercise 3 DATA'!D23-1</f>
        <v>-3.6240112520484646E-2</v>
      </c>
      <c r="E49" s="29">
        <f>'EoC Exercise 3 DATA'!E24/'EoC Exercise 3 DATA'!E23-1</f>
        <v>2.7904803992096827E-2</v>
      </c>
      <c r="F49" s="29">
        <f>'EoC Exercise 3 DATA'!F24/'EoC Exercise 3 DATA'!F23-1</f>
        <v>-2.1368832233493618E-2</v>
      </c>
      <c r="G49" s="29">
        <f>'EoC Exercise 3 DATA'!G24/'EoC Exercise 3 DATA'!G23-1</f>
        <v>2.6000010915660399E-2</v>
      </c>
      <c r="H49" s="29">
        <f>'EoC Exercise 3 DATA'!H24/'EoC Exercise 3 DATA'!H23-1</f>
        <v>-4.8232816964957181E-2</v>
      </c>
      <c r="I49" s="29">
        <f>'EoC Exercise 3 DATA'!I24/'EoC Exercise 3 DATA'!I23-1</f>
        <v>1.1097269424816369E-2</v>
      </c>
      <c r="J49" s="29">
        <f>'EoC Exercise 3 DATA'!J24/'EoC Exercise 3 DATA'!J23-1</f>
        <v>-3.0623605360901696E-2</v>
      </c>
      <c r="K49" s="29">
        <f>'EoC Exercise 3 DATA'!K24/'EoC Exercise 3 DATA'!K23-1</f>
        <v>-4.4938051838716797E-2</v>
      </c>
      <c r="L49" s="29">
        <f>'EoC Exercise 3 DATA'!L24/'EoC Exercise 3 DATA'!L23-1</f>
        <v>1.0059794774524677E-2</v>
      </c>
      <c r="M49" s="29">
        <f t="shared" si="6"/>
        <v>-8.9203584308869786E-3</v>
      </c>
    </row>
    <row r="50" spans="1:13">
      <c r="A50" s="27">
        <v>40819</v>
      </c>
      <c r="B50" s="29">
        <f>'EoC Exercise 3 DATA'!B25/'EoC Exercise 3 DATA'!B24-1</f>
        <v>0.10913799303308691</v>
      </c>
      <c r="C50" s="29">
        <f>'EoC Exercise 3 DATA'!C25/'EoC Exercise 3 DATA'!C24-1</f>
        <v>6.1548938226149597E-2</v>
      </c>
      <c r="D50" s="29">
        <f>'EoC Exercise 3 DATA'!D25/'EoC Exercise 3 DATA'!D24-1</f>
        <v>5.8750677815193608E-3</v>
      </c>
      <c r="E50" s="29">
        <f>'EoC Exercise 3 DATA'!E25/'EoC Exercise 3 DATA'!E24-1</f>
        <v>4.4502165646216341E-3</v>
      </c>
      <c r="F50" s="29">
        <f>'EoC Exercise 3 DATA'!F25/'EoC Exercise 3 DATA'!F24-1</f>
        <v>9.5508607725852457E-2</v>
      </c>
      <c r="G50" s="29">
        <f>'EoC Exercise 3 DATA'!G25/'EoC Exercise 3 DATA'!G24-1</f>
        <v>9.9902227177652847E-2</v>
      </c>
      <c r="H50" s="29">
        <f>'EoC Exercise 3 DATA'!H25/'EoC Exercise 3 DATA'!H24-1</f>
        <v>7.2840657719541513E-2</v>
      </c>
      <c r="I50" s="29">
        <f>'EoC Exercise 3 DATA'!I25/'EoC Exercise 3 DATA'!I24-1</f>
        <v>5.6660885475801059E-2</v>
      </c>
      <c r="J50" s="29">
        <f>'EoC Exercise 3 DATA'!J25/'EoC Exercise 3 DATA'!J24-1</f>
        <v>4.3876226353794401E-2</v>
      </c>
      <c r="K50" s="29">
        <f>'EoC Exercise 3 DATA'!K25/'EoC Exercise 3 DATA'!K24-1</f>
        <v>2.6949179899466547E-2</v>
      </c>
      <c r="L50" s="29">
        <f>'EoC Exercise 3 DATA'!L25/'EoC Exercise 3 DATA'!L24-1</f>
        <v>-3.3929954630961601E-2</v>
      </c>
      <c r="M50" s="29">
        <f t="shared" si="6"/>
        <v>3.5272234719116849E-2</v>
      </c>
    </row>
    <row r="51" spans="1:13">
      <c r="A51" s="27">
        <v>40848</v>
      </c>
      <c r="B51" s="29">
        <f>'EoC Exercise 3 DATA'!B26/'EoC Exercise 3 DATA'!B25-1</f>
        <v>-2.3366549714973761E-3</v>
      </c>
      <c r="C51" s="29">
        <f>'EoC Exercise 3 DATA'!C26/'EoC Exercise 3 DATA'!C25-1</f>
        <v>1.6206237665328693E-2</v>
      </c>
      <c r="D51" s="29">
        <f>'EoC Exercise 3 DATA'!D26/'EoC Exercise 3 DATA'!D25-1</f>
        <v>2.3351032181377462E-2</v>
      </c>
      <c r="E51" s="29">
        <f>'EoC Exercise 3 DATA'!E26/'EoC Exercise 3 DATA'!E25-1</f>
        <v>-0.11076625565910614</v>
      </c>
      <c r="F51" s="29">
        <f>'EoC Exercise 3 DATA'!F26/'EoC Exercise 3 DATA'!F25-1</f>
        <v>2.1717183956918573E-2</v>
      </c>
      <c r="G51" s="29">
        <f>'EoC Exercise 3 DATA'!G26/'EoC Exercise 3 DATA'!G25-1</f>
        <v>0.2026937554378816</v>
      </c>
      <c r="H51" s="29">
        <f>'EoC Exercise 3 DATA'!H26/'EoC Exercise 3 DATA'!H25-1</f>
        <v>6.4015311860516899E-3</v>
      </c>
      <c r="I51" s="29">
        <f>'EoC Exercise 3 DATA'!I26/'EoC Exercise 3 DATA'!I25-1</f>
        <v>-7.4724025779451253E-3</v>
      </c>
      <c r="J51" s="29">
        <f>'EoC Exercise 3 DATA'!J26/'EoC Exercise 3 DATA'!J25-1</f>
        <v>4.885175108732831E-2</v>
      </c>
      <c r="K51" s="29">
        <f>'EoC Exercise 3 DATA'!K26/'EoC Exercise 3 DATA'!K25-1</f>
        <v>-2.6645199074186721E-2</v>
      </c>
      <c r="L51" s="29">
        <f>'EoC Exercise 3 DATA'!L26/'EoC Exercise 3 DATA'!L25-1</f>
        <v>1.4080641016656292E-2</v>
      </c>
      <c r="M51" s="29">
        <f t="shared" si="6"/>
        <v>1.6956192441229773E-2</v>
      </c>
    </row>
    <row r="52" spans="1:13">
      <c r="A52" s="27">
        <v>40878</v>
      </c>
      <c r="B52" s="29">
        <f>'EoC Exercise 3 DATA'!B27/'EoC Exercise 3 DATA'!B26-1</f>
        <v>1.0224500898538658E-2</v>
      </c>
      <c r="C52" s="29">
        <f>'EoC Exercise 3 DATA'!C27/'EoC Exercise 3 DATA'!C26-1</f>
        <v>8.0035572509554509E-2</v>
      </c>
      <c r="D52" s="29">
        <f>'EoC Exercise 3 DATA'!D27/'EoC Exercise 3 DATA'!D26-1</f>
        <v>-1.3857672056773018E-2</v>
      </c>
      <c r="E52" s="29">
        <f>'EoC Exercise 3 DATA'!E27/'EoC Exercise 3 DATA'!E26-1</f>
        <v>-4.9825378961995459E-2</v>
      </c>
      <c r="F52" s="29">
        <f>'EoC Exercise 3 DATA'!F27/'EoC Exercise 3 DATA'!F26-1</f>
        <v>-2.7233260085864797E-2</v>
      </c>
      <c r="G52" s="29">
        <f>'EoC Exercise 3 DATA'!G27/'EoC Exercise 3 DATA'!G26-1</f>
        <v>-3.3132470770375289E-2</v>
      </c>
      <c r="H52" s="29">
        <f>'EoC Exercise 3 DATA'!H27/'EoC Exercise 3 DATA'!H26-1</f>
        <v>2.950108111955263E-2</v>
      </c>
      <c r="I52" s="29">
        <f>'EoC Exercise 3 DATA'!I27/'EoC Exercise 3 DATA'!I26-1</f>
        <v>2.8823349983654767E-2</v>
      </c>
      <c r="J52" s="29">
        <f>'EoC Exercise 3 DATA'!J27/'EoC Exercise 3 DATA'!J26-1</f>
        <v>-8.4698895003948671E-2</v>
      </c>
      <c r="K52" s="29">
        <f>'EoC Exercise 3 DATA'!K27/'EoC Exercise 3 DATA'!K26-1</f>
        <v>-1.4875766159145876E-2</v>
      </c>
      <c r="L52" s="29">
        <f>'EoC Exercise 3 DATA'!L27/'EoC Exercise 3 DATA'!L26-1</f>
        <v>7.1081845928399057E-2</v>
      </c>
      <c r="M52" s="29">
        <f t="shared" si="6"/>
        <v>-1.7110246044635749E-3</v>
      </c>
    </row>
    <row r="53" spans="1:13">
      <c r="A53" s="27">
        <v>40911</v>
      </c>
      <c r="B53" s="29">
        <f>'EoC Exercise 3 DATA'!B28/'EoC Exercise 3 DATA'!B27-1</f>
        <v>4.4645942755155765E-2</v>
      </c>
      <c r="C53" s="29">
        <f>'EoC Exercise 3 DATA'!C28/'EoC Exercise 3 DATA'!C27-1</f>
        <v>4.6452393223247457E-2</v>
      </c>
      <c r="D53" s="29">
        <f>'EoC Exercise 3 DATA'!D28/'EoC Exercise 3 DATA'!D27-1</f>
        <v>1.4052405686383551E-2</v>
      </c>
      <c r="E53" s="29">
        <f>'EoC Exercise 3 DATA'!E28/'EoC Exercise 3 DATA'!E27-1</f>
        <v>5.2962493195215288E-2</v>
      </c>
      <c r="F53" s="29">
        <f>'EoC Exercise 3 DATA'!F28/'EoC Exercise 3 DATA'!F27-1</f>
        <v>-1.2347211132324398E-2</v>
      </c>
      <c r="G53" s="29">
        <f>'EoC Exercise 3 DATA'!G28/'EoC Exercise 3 DATA'!G27-1</f>
        <v>5.918984587307663E-2</v>
      </c>
      <c r="H53" s="29">
        <f>'EoC Exercise 3 DATA'!H28/'EoC Exercise 3 DATA'!H27-1</f>
        <v>-4.2229718874250644E-2</v>
      </c>
      <c r="I53" s="29">
        <f>'EoC Exercise 3 DATA'!I28/'EoC Exercise 3 DATA'!I27-1</f>
        <v>7.8034053884910026E-3</v>
      </c>
      <c r="J53" s="29">
        <f>'EoC Exercise 3 DATA'!J28/'EoC Exercise 3 DATA'!J27-1</f>
        <v>7.7986174057669277E-2</v>
      </c>
      <c r="K53" s="29">
        <f>'EoC Exercise 3 DATA'!K28/'EoC Exercise 3 DATA'!K27-1</f>
        <v>2.4080433976622961E-2</v>
      </c>
      <c r="L53" s="29">
        <f>'EoC Exercise 3 DATA'!L28/'EoC Exercise 3 DATA'!L27-1</f>
        <v>-1.1330466475261369E-2</v>
      </c>
      <c r="M53" s="29">
        <f t="shared" si="6"/>
        <v>1.8830044538317825E-2</v>
      </c>
    </row>
    <row r="54" spans="1:13">
      <c r="A54" s="27">
        <v>40940</v>
      </c>
      <c r="B54" s="29">
        <f>'EoC Exercise 3 DATA'!B29/'EoC Exercise 3 DATA'!B28-1</f>
        <v>4.306851304318049E-2</v>
      </c>
      <c r="C54" s="29">
        <f>'EoC Exercise 3 DATA'!C29/'EoC Exercise 3 DATA'!C28-1</f>
        <v>1.4760156005351854E-2</v>
      </c>
      <c r="D54" s="29">
        <f>'EoC Exercise 3 DATA'!D29/'EoC Exercise 3 DATA'!D28-1</f>
        <v>9.5942332105471317E-2</v>
      </c>
      <c r="E54" s="29">
        <f>'EoC Exercise 3 DATA'!E29/'EoC Exercise 3 DATA'!E28-1</f>
        <v>7.968365236191266E-3</v>
      </c>
      <c r="F54" s="29">
        <f>'EoC Exercise 3 DATA'!F29/'EoC Exercise 3 DATA'!F28-1</f>
        <v>-1.0771536347855215E-2</v>
      </c>
      <c r="G54" s="29">
        <f>'EoC Exercise 3 DATA'!G29/'EoC Exercise 3 DATA'!G28-1</f>
        <v>1.1029188003127244E-2</v>
      </c>
      <c r="H54" s="29">
        <f>'EoC Exercise 3 DATA'!H29/'EoC Exercise 3 DATA'!H28-1</f>
        <v>-1.6852772020230278E-2</v>
      </c>
      <c r="I54" s="29">
        <f>'EoC Exercise 3 DATA'!I29/'EoC Exercise 3 DATA'!I28-1</f>
        <v>-3.8098867224319322E-2</v>
      </c>
      <c r="J54" s="29">
        <f>'EoC Exercise 3 DATA'!J29/'EoC Exercise 3 DATA'!J28-1</f>
        <v>4.9399432775074636E-2</v>
      </c>
      <c r="K54" s="29">
        <f>'EoC Exercise 3 DATA'!K29/'EoC Exercise 3 DATA'!K28-1</f>
        <v>-4.0841408470295493E-2</v>
      </c>
      <c r="L54" s="29">
        <f>'EoC Exercise 3 DATA'!L29/'EoC Exercise 3 DATA'!L28-1</f>
        <v>4.1227317957748255E-5</v>
      </c>
      <c r="M54" s="29">
        <f t="shared" si="6"/>
        <v>2.9995585826787146E-3</v>
      </c>
    </row>
    <row r="55" spans="1:13">
      <c r="A55" s="27">
        <v>40969</v>
      </c>
      <c r="B55" s="29">
        <f>'EoC Exercise 3 DATA'!B30/'EoC Exercise 3 DATA'!B29-1</f>
        <v>3.2827757699087856E-2</v>
      </c>
      <c r="C55" s="29">
        <f>'EoC Exercise 3 DATA'!C30/'EoC Exercise 3 DATA'!C29-1</f>
        <v>-6.2336094225691197E-3</v>
      </c>
      <c r="D55" s="29">
        <f>'EoC Exercise 3 DATA'!D30/'EoC Exercise 3 DATA'!D29-1</f>
        <v>-1.3844415591197534E-2</v>
      </c>
      <c r="E55" s="29">
        <f>'EoC Exercise 3 DATA'!E30/'EoC Exercise 3 DATA'!E29-1</f>
        <v>4.0513396014673742E-2</v>
      </c>
      <c r="F55" s="29">
        <f>'EoC Exercise 3 DATA'!F30/'EoC Exercise 3 DATA'!F29-1</f>
        <v>3.6880905703558842E-2</v>
      </c>
      <c r="G55" s="29">
        <f>'EoC Exercise 3 DATA'!G30/'EoC Exercise 3 DATA'!G29-1</f>
        <v>-2.6181603512526186E-2</v>
      </c>
      <c r="H55" s="29">
        <f>'EoC Exercise 3 DATA'!H30/'EoC Exercise 3 DATA'!H29-1</f>
        <v>4.8319679225495404E-2</v>
      </c>
      <c r="I55" s="29">
        <f>'EoC Exercise 3 DATA'!I30/'EoC Exercise 3 DATA'!I29-1</f>
        <v>8.019125811498018E-2</v>
      </c>
      <c r="J55" s="29">
        <f>'EoC Exercise 3 DATA'!J30/'EoC Exercise 3 DATA'!J29-1</f>
        <v>6.4810834458236544E-2</v>
      </c>
      <c r="K55" s="29">
        <f>'EoC Exercise 3 DATA'!K30/'EoC Exercise 3 DATA'!K29-1</f>
        <v>-1.1315585848763354E-2</v>
      </c>
      <c r="L55" s="29">
        <f>'EoC Exercise 3 DATA'!L30/'EoC Exercise 3 DATA'!L29-1</f>
        <v>1.0378856415381499E-2</v>
      </c>
      <c r="M55" s="29">
        <f t="shared" si="6"/>
        <v>4.1841688923823984E-2</v>
      </c>
    </row>
    <row r="56" spans="1:13">
      <c r="A56" s="27">
        <v>41001</v>
      </c>
      <c r="B56" s="29">
        <f>'EoC Exercise 3 DATA'!B31/'EoC Exercise 3 DATA'!B30-1</f>
        <v>-6.3953730661525654E-3</v>
      </c>
      <c r="C56" s="29">
        <f>'EoC Exercise 3 DATA'!C31/'EoC Exercise 3 DATA'!C30-1</f>
        <v>-4.8504825075486924E-2</v>
      </c>
      <c r="D56" s="29">
        <f>'EoC Exercise 3 DATA'!D31/'EoC Exercise 3 DATA'!D30-1</f>
        <v>3.0236619236911899E-2</v>
      </c>
      <c r="E56" s="29">
        <f>'EoC Exercise 3 DATA'!E31/'EoC Exercise 3 DATA'!E30-1</f>
        <v>-1.9467983867313188E-2</v>
      </c>
      <c r="F56" s="29">
        <f>'EoC Exercise 3 DATA'!F31/'EoC Exercise 3 DATA'!F30-1</f>
        <v>-1.033698484371115E-2</v>
      </c>
      <c r="G56" s="29">
        <f>'EoC Exercise 3 DATA'!G31/'EoC Exercise 3 DATA'!G30-1</f>
        <v>7.0948359099344049E-2</v>
      </c>
      <c r="H56" s="29">
        <f>'EoC Exercise 3 DATA'!H31/'EoC Exercise 3 DATA'!H30-1</f>
        <v>6.862365817527416E-2</v>
      </c>
      <c r="I56" s="29">
        <f>'EoC Exercise 3 DATA'!I31/'EoC Exercise 3 DATA'!I30-1</f>
        <v>-2.1263517758435047E-2</v>
      </c>
      <c r="J56" s="29">
        <f>'EoC Exercise 3 DATA'!J31/'EoC Exercise 3 DATA'!J30-1</f>
        <v>3.7342224545500624E-2</v>
      </c>
      <c r="K56" s="29">
        <f>'EoC Exercise 3 DATA'!K31/'EoC Exercise 3 DATA'!K30-1</f>
        <v>3.9284239587446201E-2</v>
      </c>
      <c r="L56" s="29">
        <f>'EoC Exercise 3 DATA'!L31/'EoC Exercise 3 DATA'!L30-1</f>
        <v>9.2613736395959378E-2</v>
      </c>
      <c r="M56" s="29">
        <f t="shared" si="6"/>
        <v>2.9410961123450239E-2</v>
      </c>
    </row>
    <row r="57" spans="1:13">
      <c r="A57" s="27">
        <v>41030</v>
      </c>
      <c r="B57" s="29">
        <f>'EoC Exercise 3 DATA'!B32/'EoC Exercise 3 DATA'!B31-1</f>
        <v>-6.0178324299625885E-2</v>
      </c>
      <c r="C57" s="29">
        <f>'EoC Exercise 3 DATA'!C32/'EoC Exercise 3 DATA'!C31-1</f>
        <v>-1.3599730367054641E-2</v>
      </c>
      <c r="D57" s="29">
        <f>'EoC Exercise 3 DATA'!D32/'EoC Exercise 3 DATA'!D31-1</f>
        <v>0.1057933243539706</v>
      </c>
      <c r="E57" s="29">
        <f>'EoC Exercise 3 DATA'!E32/'EoC Exercise 3 DATA'!E31-1</f>
        <v>-1.7325453972185989E-2</v>
      </c>
      <c r="F57" s="29">
        <f>'EoC Exercise 3 DATA'!F32/'EoC Exercise 3 DATA'!F31-1</f>
        <v>2.9249792091905702E-2</v>
      </c>
      <c r="G57" s="29">
        <f>'EoC Exercise 3 DATA'!G32/'EoC Exercise 3 DATA'!G31-1</f>
        <v>-4.4979139876965668E-2</v>
      </c>
      <c r="H57" s="29">
        <f>'EoC Exercise 3 DATA'!H32/'EoC Exercise 3 DATA'!H31-1</f>
        <v>-1.7659734019398243E-2</v>
      </c>
      <c r="I57" s="29">
        <f>'EoC Exercise 3 DATA'!I32/'EoC Exercise 3 DATA'!I31-1</f>
        <v>-3.2455431315564942E-2</v>
      </c>
      <c r="J57" s="29">
        <f>'EoC Exercise 3 DATA'!J32/'EoC Exercise 3 DATA'!J31-1</f>
        <v>-5.633463342759415E-2</v>
      </c>
      <c r="K57" s="29">
        <f>'EoC Exercise 3 DATA'!K32/'EoC Exercise 3 DATA'!K31-1</f>
        <v>-6.1318287845964603E-2</v>
      </c>
      <c r="L57" s="29">
        <f>'EoC Exercise 3 DATA'!L32/'EoC Exercise 3 DATA'!L31-1</f>
        <v>3.376815594563487E-3</v>
      </c>
      <c r="M57" s="29">
        <f t="shared" si="6"/>
        <v>-1.6754979946026555E-2</v>
      </c>
    </row>
    <row r="58" spans="1:13">
      <c r="A58" s="27">
        <v>41061</v>
      </c>
      <c r="B58" s="29">
        <f>'EoC Exercise 3 DATA'!B33/'EoC Exercise 3 DATA'!B32-1</f>
        <v>4.1126114454829166E-2</v>
      </c>
      <c r="C58" s="29">
        <f>'EoC Exercise 3 DATA'!C33/'EoC Exercise 3 DATA'!C32-1</f>
        <v>0.10016873855149533</v>
      </c>
      <c r="D58" s="29">
        <f>'EoC Exercise 3 DATA'!D33/'EoC Exercise 3 DATA'!D32-1</f>
        <v>0.10153285442636828</v>
      </c>
      <c r="E58" s="29">
        <f>'EoC Exercise 3 DATA'!E33/'EoC Exercise 3 DATA'!E32-1</f>
        <v>9.3127344043536064E-2</v>
      </c>
      <c r="F58" s="29">
        <f>'EoC Exercise 3 DATA'!F33/'EoC Exercise 3 DATA'!F32-1</f>
        <v>1.7051203692176164E-2</v>
      </c>
      <c r="G58" s="29">
        <f>'EoC Exercise 3 DATA'!G33/'EoC Exercise 3 DATA'!G32-1</f>
        <v>-6.6082248060625126E-2</v>
      </c>
      <c r="H58" s="29">
        <f>'EoC Exercise 3 DATA'!H33/'EoC Exercise 3 DATA'!H32-1</f>
        <v>7.5671751491742212E-2</v>
      </c>
      <c r="I58" s="29">
        <f>'EoC Exercise 3 DATA'!I33/'EoC Exercise 3 DATA'!I32-1</f>
        <v>-1.3584145990089502E-2</v>
      </c>
      <c r="J58" s="29">
        <f>'EoC Exercise 3 DATA'!J33/'EoC Exercise 3 DATA'!J32-1</f>
        <v>6.5585252040412101E-4</v>
      </c>
      <c r="K58" s="29">
        <f>'EoC Exercise 3 DATA'!K33/'EoC Exercise 3 DATA'!K32-1</f>
        <v>7.136380230713435E-2</v>
      </c>
      <c r="L58" s="29">
        <f>'EoC Exercise 3 DATA'!L33/'EoC Exercise 3 DATA'!L32-1</f>
        <v>7.7325871164831028E-2</v>
      </c>
      <c r="M58" s="29">
        <f t="shared" si="6"/>
        <v>3.0316602888498714E-2</v>
      </c>
    </row>
    <row r="59" spans="1:13">
      <c r="A59" s="27">
        <v>41092</v>
      </c>
      <c r="B59" s="29">
        <f>'EoC Exercise 3 DATA'!B34/'EoC Exercise 3 DATA'!B33-1</f>
        <v>1.3699749249488358E-2</v>
      </c>
      <c r="C59" s="29">
        <f>'EoC Exercise 3 DATA'!C34/'EoC Exercise 3 DATA'!C33-1</f>
        <v>-3.5037884483628767E-2</v>
      </c>
      <c r="D59" s="29">
        <f>'EoC Exercise 3 DATA'!D34/'EoC Exercise 3 DATA'!D33-1</f>
        <v>6.3478758735642016E-2</v>
      </c>
      <c r="E59" s="29">
        <f>'EoC Exercise 3 DATA'!E34/'EoC Exercise 3 DATA'!E33-1</f>
        <v>6.0569699948084033E-2</v>
      </c>
      <c r="F59" s="29">
        <f>'EoC Exercise 3 DATA'!F34/'EoC Exercise 3 DATA'!F33-1</f>
        <v>-7.7707899580684581E-2</v>
      </c>
      <c r="G59" s="29">
        <f>'EoC Exercise 3 DATA'!G34/'EoC Exercise 3 DATA'!G33-1</f>
        <v>5.4730254749544738E-2</v>
      </c>
      <c r="H59" s="29">
        <f>'EoC Exercise 3 DATA'!H34/'EoC Exercise 3 DATA'!H33-1</f>
        <v>-2.2165748335105429E-2</v>
      </c>
      <c r="I59" s="29">
        <f>'EoC Exercise 3 DATA'!I34/'EoC Exercise 3 DATA'!I33-1</f>
        <v>1.6949243469698283E-2</v>
      </c>
      <c r="J59" s="29">
        <f>'EoC Exercise 3 DATA'!J34/'EoC Exercise 3 DATA'!J33-1</f>
        <v>-9.3777218481461921E-2</v>
      </c>
      <c r="K59" s="29">
        <f>'EoC Exercise 3 DATA'!K34/'EoC Exercise 3 DATA'!K33-1</f>
        <v>2.5985073938219472E-2</v>
      </c>
      <c r="L59" s="29">
        <f>'EoC Exercise 3 DATA'!L34/'EoC Exercise 3 DATA'!L33-1</f>
        <v>-4.0262207109276194E-3</v>
      </c>
      <c r="M59" s="29">
        <f t="shared" si="6"/>
        <v>-3.3919751207681294E-2</v>
      </c>
    </row>
    <row r="60" spans="1:13">
      <c r="A60" s="27">
        <v>41122</v>
      </c>
      <c r="B60" s="29">
        <f>'EoC Exercise 3 DATA'!B35/'EoC Exercise 3 DATA'!B34-1</f>
        <v>2.2393225038305653E-2</v>
      </c>
      <c r="C60" s="29">
        <f>'EoC Exercise 3 DATA'!C35/'EoC Exercise 3 DATA'!C34-1</f>
        <v>7.9397315230880006E-2</v>
      </c>
      <c r="D60" s="29">
        <f>'EoC Exercise 3 DATA'!D35/'EoC Exercise 3 DATA'!D34-1</f>
        <v>2.1774712079797975E-2</v>
      </c>
      <c r="E60" s="29">
        <f>'EoC Exercise 3 DATA'!E35/'EoC Exercise 3 DATA'!E34-1</f>
        <v>-4.121494316081753E-2</v>
      </c>
      <c r="F60" s="29">
        <f>'EoC Exercise 3 DATA'!F35/'EoC Exercise 3 DATA'!F34-1</f>
        <v>2.9021776484044137E-2</v>
      </c>
      <c r="G60" s="29">
        <f>'EoC Exercise 3 DATA'!G35/'EoC Exercise 3 DATA'!G34-1</f>
        <v>-2.0015050874886531E-2</v>
      </c>
      <c r="H60" s="29">
        <f>'EoC Exercise 3 DATA'!H35/'EoC Exercise 3 DATA'!H34-1</f>
        <v>-1.1939793965031531E-2</v>
      </c>
      <c r="I60" s="29">
        <f>'EoC Exercise 3 DATA'!I35/'EoC Exercise 3 DATA'!I34-1</f>
        <v>0.11392246031100384</v>
      </c>
      <c r="J60" s="29">
        <f>'EoC Exercise 3 DATA'!J35/'EoC Exercise 3 DATA'!J34-1</f>
        <v>5.0713405804436729E-3</v>
      </c>
      <c r="K60" s="29">
        <f>'EoC Exercise 3 DATA'!K35/'EoC Exercise 3 DATA'!K34-1</f>
        <v>3.6356022001928112E-2</v>
      </c>
      <c r="L60" s="29">
        <f>'EoC Exercise 3 DATA'!L35/'EoC Exercise 3 DATA'!L34-1</f>
        <v>6.3923049094609663E-3</v>
      </c>
      <c r="M60" s="29">
        <f t="shared" si="6"/>
        <v>2.9824937208493035E-2</v>
      </c>
    </row>
    <row r="61" spans="1:13">
      <c r="A61" s="27">
        <v>41156</v>
      </c>
      <c r="B61" s="29">
        <f>'EoC Exercise 3 DATA'!B36/'EoC Exercise 3 DATA'!B35-1</f>
        <v>2.5764737576841279E-2</v>
      </c>
      <c r="C61" s="29">
        <f>'EoC Exercise 3 DATA'!C36/'EoC Exercise 3 DATA'!C35-1</f>
        <v>0.11846680749734362</v>
      </c>
      <c r="D61" s="29">
        <f>'EoC Exercise 3 DATA'!D36/'EoC Exercise 3 DATA'!D35-1</f>
        <v>2.1791682074971286E-2</v>
      </c>
      <c r="E61" s="29">
        <f>'EoC Exercise 3 DATA'!E36/'EoC Exercise 3 DATA'!E35-1</f>
        <v>8.8687759831094226E-2</v>
      </c>
      <c r="F61" s="29">
        <f>'EoC Exercise 3 DATA'!F36/'EoC Exercise 3 DATA'!F35-1</f>
        <v>1.8105878080096671E-2</v>
      </c>
      <c r="G61" s="29">
        <f>'EoC Exercise 3 DATA'!G36/'EoC Exercise 3 DATA'!G35-1</f>
        <v>-5.4462886668317445E-2</v>
      </c>
      <c r="H61" s="29">
        <f>'EoC Exercise 3 DATA'!H36/'EoC Exercise 3 DATA'!H35-1</f>
        <v>6.3192484459559939E-3</v>
      </c>
      <c r="I61" s="29">
        <f>'EoC Exercise 3 DATA'!I36/'EoC Exercise 3 DATA'!I35-1</f>
        <v>1.6005590223041821E-2</v>
      </c>
      <c r="J61" s="29">
        <f>'EoC Exercise 3 DATA'!J36/'EoC Exercise 3 DATA'!J35-1</f>
        <v>3.3551693103561764E-3</v>
      </c>
      <c r="K61" s="29">
        <f>'EoC Exercise 3 DATA'!K36/'EoC Exercise 3 DATA'!K35-1</f>
        <v>6.6638732342161999E-2</v>
      </c>
      <c r="L61" s="29">
        <f>'EoC Exercise 3 DATA'!L36/'EoC Exercise 3 DATA'!L35-1</f>
        <v>-1.2949067139470638E-2</v>
      </c>
      <c r="M61" s="29">
        <f t="shared" si="6"/>
        <v>1.1231714449711291E-2</v>
      </c>
    </row>
    <row r="62" spans="1:13">
      <c r="A62" s="27">
        <v>41183</v>
      </c>
      <c r="B62" s="29">
        <f>'EoC Exercise 3 DATA'!B37/'EoC Exercise 3 DATA'!B36-1</f>
        <v>-1.8595241585160127E-2</v>
      </c>
      <c r="C62" s="29">
        <f>'EoC Exercise 3 DATA'!C37/'EoC Exercise 3 DATA'!C36-1</f>
        <v>-3.7579427698148038E-2</v>
      </c>
      <c r="D62" s="29">
        <f>'EoC Exercise 3 DATA'!D37/'EoC Exercise 3 DATA'!D36-1</f>
        <v>-0.15876735496286731</v>
      </c>
      <c r="E62" s="29">
        <f>'EoC Exercise 3 DATA'!E37/'EoC Exercise 3 DATA'!E36-1</f>
        <v>4.9459980801044745E-2</v>
      </c>
      <c r="F62" s="29">
        <f>'EoC Exercise 3 DATA'!F37/'EoC Exercise 3 DATA'!F36-1</f>
        <v>1.5053120532988906E-2</v>
      </c>
      <c r="G62" s="29">
        <f>'EoC Exercise 3 DATA'!G37/'EoC Exercise 3 DATA'!G36-1</f>
        <v>-5.5600128849573216E-2</v>
      </c>
      <c r="H62" s="29">
        <f>'EoC Exercise 3 DATA'!H37/'EoC Exercise 3 DATA'!H36-1</f>
        <v>-1.0467141800032387E-3</v>
      </c>
      <c r="I62" s="29">
        <f>'EoC Exercise 3 DATA'!I37/'EoC Exercise 3 DATA'!I36-1</f>
        <v>-7.99257841641976E-3</v>
      </c>
      <c r="J62" s="29">
        <f>'EoC Exercise 3 DATA'!J37/'EoC Exercise 3 DATA'!J36-1</f>
        <v>-0.15856984292546772</v>
      </c>
      <c r="K62" s="29">
        <f>'EoC Exercise 3 DATA'!K37/'EoC Exercise 3 DATA'!K36-1</f>
        <v>-1.2231757565073442E-2</v>
      </c>
      <c r="L62" s="29">
        <f>'EoC Exercise 3 DATA'!L37/'EoC Exercise 3 DATA'!L36-1</f>
        <v>-2.8776954899808915E-2</v>
      </c>
      <c r="M62" s="29">
        <f t="shared" si="6"/>
        <v>-4.6052388057925026E-2</v>
      </c>
    </row>
    <row r="63" spans="1:13">
      <c r="A63" s="27">
        <v>41214</v>
      </c>
      <c r="B63" s="29">
        <f>'EoC Exercise 3 DATA'!B38/'EoC Exercise 3 DATA'!B37-1</f>
        <v>5.5998887014669929E-3</v>
      </c>
      <c r="C63" s="29">
        <f>'EoC Exercise 3 DATA'!C38/'EoC Exercise 3 DATA'!C37-1</f>
        <v>6.6094965639903469E-2</v>
      </c>
      <c r="D63" s="29">
        <f>'EoC Exercise 3 DATA'!D38/'EoC Exercise 3 DATA'!D37-1</f>
        <v>-1.6790786167751759E-2</v>
      </c>
      <c r="E63" s="29">
        <f>'EoC Exercise 3 DATA'!E38/'EoC Exercise 3 DATA'!E37-1</f>
        <v>3.3663499963790366E-2</v>
      </c>
      <c r="F63" s="29">
        <f>'EoC Exercise 3 DATA'!F38/'EoC Exercise 3 DATA'!F37-1</f>
        <v>5.0118390874091201E-2</v>
      </c>
      <c r="G63" s="29">
        <f>'EoC Exercise 3 DATA'!G38/'EoC Exercise 3 DATA'!G37-1</f>
        <v>4.6751742763178727E-2</v>
      </c>
      <c r="H63" s="29">
        <f>'EoC Exercise 3 DATA'!H38/'EoC Exercise 3 DATA'!H37-1</f>
        <v>9.8306251842663173E-2</v>
      </c>
      <c r="I63" s="29">
        <f>'EoC Exercise 3 DATA'!I38/'EoC Exercise 3 DATA'!I37-1</f>
        <v>3.913590714503612E-2</v>
      </c>
      <c r="J63" s="29">
        <f>'EoC Exercise 3 DATA'!J38/'EoC Exercise 3 DATA'!J37-1</f>
        <v>0.10590344716975042</v>
      </c>
      <c r="K63" s="29">
        <f>'EoC Exercise 3 DATA'!K38/'EoC Exercise 3 DATA'!K37-1</f>
        <v>1.9888068746125365E-2</v>
      </c>
      <c r="L63" s="29">
        <f>'EoC Exercise 3 DATA'!L38/'EoC Exercise 3 DATA'!L37-1</f>
        <v>7.0389702660559994E-2</v>
      </c>
      <c r="M63" s="29">
        <f t="shared" si="6"/>
        <v>6.7615000304293738E-2</v>
      </c>
    </row>
    <row r="64" spans="1:13">
      <c r="A64" s="27">
        <v>41246</v>
      </c>
      <c r="B64" s="29">
        <f>'EoC Exercise 3 DATA'!B39/'EoC Exercise 3 DATA'!B38-1</f>
        <v>8.958281178965688E-3</v>
      </c>
      <c r="C64" s="29">
        <f>'EoC Exercise 3 DATA'!C39/'EoC Exercise 3 DATA'!C38-1</f>
        <v>-0.12508188412161669</v>
      </c>
      <c r="D64" s="29">
        <f>'EoC Exercise 3 DATA'!D39/'EoC Exercise 3 DATA'!D38-1</f>
        <v>1.9305035433292872E-2</v>
      </c>
      <c r="E64" s="29">
        <f>'EoC Exercise 3 DATA'!E39/'EoC Exercise 3 DATA'!E38-1</f>
        <v>6.9731698578878287E-2</v>
      </c>
      <c r="F64" s="29">
        <f>'EoC Exercise 3 DATA'!F39/'EoC Exercise 3 DATA'!F38-1</f>
        <v>6.449625348684318E-3</v>
      </c>
      <c r="G64" s="29">
        <f>'EoC Exercise 3 DATA'!G39/'EoC Exercise 3 DATA'!G38-1</f>
        <v>4.7797285815659896E-2</v>
      </c>
      <c r="H64" s="29">
        <f>'EoC Exercise 3 DATA'!H39/'EoC Exercise 3 DATA'!H38-1</f>
        <v>1.8144970432614427E-2</v>
      </c>
      <c r="I64" s="29">
        <f>'EoC Exercise 3 DATA'!I39/'EoC Exercise 3 DATA'!I38-1</f>
        <v>-2.5096081740340281E-2</v>
      </c>
      <c r="J64" s="29">
        <f>'EoC Exercise 3 DATA'!J39/'EoC Exercise 3 DATA'!J38-1</f>
        <v>-2.9319840286383125E-2</v>
      </c>
      <c r="K64" s="29">
        <f>'EoC Exercise 3 DATA'!K39/'EoC Exercise 3 DATA'!K38-1</f>
        <v>-2.5741907042248768E-2</v>
      </c>
      <c r="L64" s="29">
        <f>'EoC Exercise 3 DATA'!L39/'EoC Exercise 3 DATA'!L38-1</f>
        <v>-1.4330387891821172E-2</v>
      </c>
      <c r="M64" s="29">
        <f t="shared" si="6"/>
        <v>-1.5059892727407495E-2</v>
      </c>
    </row>
    <row r="65" spans="1:13">
      <c r="A65" s="27">
        <v>41276</v>
      </c>
      <c r="B65" s="29">
        <f>'EoC Exercise 3 DATA'!B40/'EoC Exercise 3 DATA'!B39-1</f>
        <v>5.1762231098371636E-2</v>
      </c>
      <c r="C65" s="29">
        <f>'EoC Exercise 3 DATA'!C40/'EoC Exercise 3 DATA'!C39-1</f>
        <v>4.1216468810536533E-2</v>
      </c>
      <c r="D65" s="29">
        <f>'EoC Exercise 3 DATA'!D40/'EoC Exercise 3 DATA'!D39-1</f>
        <v>0.15056861258529186</v>
      </c>
      <c r="E65" s="29">
        <f>'EoC Exercise 3 DATA'!E40/'EoC Exercise 3 DATA'!E39-1</f>
        <v>-3.5816978773649533E-3</v>
      </c>
      <c r="F65" s="29">
        <f>'EoC Exercise 3 DATA'!F40/'EoC Exercise 3 DATA'!F39-1</f>
        <v>0.11444371851008817</v>
      </c>
      <c r="G65" s="29">
        <f>'EoC Exercise 3 DATA'!G40/'EoC Exercise 3 DATA'!G39-1</f>
        <v>-1.1900102164678628E-2</v>
      </c>
      <c r="H65" s="29">
        <f>'EoC Exercise 3 DATA'!H40/'EoC Exercise 3 DATA'!H39-1</f>
        <v>6.6844022570892836E-2</v>
      </c>
      <c r="I65" s="29">
        <f>'EoC Exercise 3 DATA'!I40/'EoC Exercise 3 DATA'!I39-1</f>
        <v>2.7713331575709654E-2</v>
      </c>
      <c r="J65" s="29">
        <f>'EoC Exercise 3 DATA'!J40/'EoC Exercise 3 DATA'!J39-1</f>
        <v>0.15343752487177009</v>
      </c>
      <c r="K65" s="29">
        <f>'EoC Exercise 3 DATA'!K40/'EoC Exercise 3 DATA'!K39-1</f>
        <v>4.5524786307072906E-2</v>
      </c>
      <c r="L65" s="29">
        <f>'EoC Exercise 3 DATA'!L40/'EoC Exercise 3 DATA'!L39-1</f>
        <v>0.10011065515945816</v>
      </c>
      <c r="M65" s="29">
        <f t="shared" si="6"/>
        <v>9.4526663444444603E-2</v>
      </c>
    </row>
    <row r="66" spans="1:13">
      <c r="A66" s="27">
        <v>41306</v>
      </c>
      <c r="B66" s="29">
        <f>'EoC Exercise 3 DATA'!B41/'EoC Exercise 3 DATA'!B40-1</f>
        <v>1.3389336059841161E-2</v>
      </c>
      <c r="C66" s="29">
        <f>'EoC Exercise 3 DATA'!C41/'EoC Exercise 3 DATA'!C40-1</f>
        <v>-2.8551055405327208E-2</v>
      </c>
      <c r="D66" s="29">
        <f>'EoC Exercise 3 DATA'!D41/'EoC Exercise 3 DATA'!D40-1</f>
        <v>1.9819701092763653E-2</v>
      </c>
      <c r="E66" s="29">
        <f>'EoC Exercise 3 DATA'!E41/'EoC Exercise 3 DATA'!E40-1</f>
        <v>7.8720205195006887E-2</v>
      </c>
      <c r="F66" s="29">
        <f>'EoC Exercise 3 DATA'!F41/'EoC Exercise 3 DATA'!F40-1</f>
        <v>8.0901387784899415E-2</v>
      </c>
      <c r="G66" s="29">
        <f>'EoC Exercise 3 DATA'!G41/'EoC Exercise 3 DATA'!G40-1</f>
        <v>0.13006826914447545</v>
      </c>
      <c r="H66" s="29">
        <f>'EoC Exercise 3 DATA'!H41/'EoC Exercise 3 DATA'!H40-1</f>
        <v>1.5700754428729091E-2</v>
      </c>
      <c r="I66" s="29">
        <f>'EoC Exercise 3 DATA'!I41/'EoC Exercise 3 DATA'!I40-1</f>
        <v>8.1441750360929266E-2</v>
      </c>
      <c r="J66" s="29">
        <f>'EoC Exercise 3 DATA'!J41/'EoC Exercise 3 DATA'!J40-1</f>
        <v>-1.4341925170794023E-2</v>
      </c>
      <c r="K66" s="29">
        <f>'EoC Exercise 3 DATA'!K41/'EoC Exercise 3 DATA'!K40-1</f>
        <v>3.6161957798797939E-2</v>
      </c>
      <c r="L66" s="29">
        <f>'EoC Exercise 3 DATA'!L41/'EoC Exercise 3 DATA'!L40-1</f>
        <v>5.4439271861821403E-2</v>
      </c>
      <c r="M66" s="29">
        <f t="shared" si="6"/>
        <v>4.4976395090508964E-2</v>
      </c>
    </row>
    <row r="67" spans="1:13">
      <c r="A67" s="27">
        <v>41334</v>
      </c>
      <c r="B67" s="29">
        <f>'EoC Exercise 3 DATA'!B42/'EoC Exercise 3 DATA'!B41-1</f>
        <v>3.7348199331933118E-2</v>
      </c>
      <c r="C67" s="29">
        <f>'EoC Exercise 3 DATA'!C42/'EoC Exercise 3 DATA'!C41-1</f>
        <v>5.1123822599270508E-2</v>
      </c>
      <c r="D67" s="29">
        <f>'EoC Exercise 3 DATA'!D42/'EoC Exercise 3 DATA'!D41-1</f>
        <v>1.628419900077116E-3</v>
      </c>
      <c r="E67" s="29">
        <f>'EoC Exercise 3 DATA'!E42/'EoC Exercise 3 DATA'!E41-1</f>
        <v>7.0310095473912648E-2</v>
      </c>
      <c r="F67" s="29">
        <f>'EoC Exercise 3 DATA'!F42/'EoC Exercise 3 DATA'!F41-1</f>
        <v>0.10451744484586056</v>
      </c>
      <c r="G67" s="29">
        <f>'EoC Exercise 3 DATA'!G42/'EoC Exercise 3 DATA'!G41-1</f>
        <v>2.2380151185790842E-2</v>
      </c>
      <c r="H67" s="29">
        <f>'EoC Exercise 3 DATA'!H42/'EoC Exercise 3 DATA'!H41-1</f>
        <v>0.11333806203706986</v>
      </c>
      <c r="I67" s="29">
        <f>'EoC Exercise 3 DATA'!I42/'EoC Exercise 3 DATA'!I41-1</f>
        <v>4.0503791814898493E-2</v>
      </c>
      <c r="J67" s="29">
        <f>'EoC Exercise 3 DATA'!J42/'EoC Exercise 3 DATA'!J41-1</f>
        <v>3.8619977403949513E-2</v>
      </c>
      <c r="K67" s="29">
        <f>'EoC Exercise 3 DATA'!K42/'EoC Exercise 3 DATA'!K41-1</f>
        <v>0.10027097786781591</v>
      </c>
      <c r="L67" s="29">
        <f>'EoC Exercise 3 DATA'!L42/'EoC Exercise 3 DATA'!L41-1</f>
        <v>5.0276076648928303E-2</v>
      </c>
      <c r="M67" s="29">
        <f t="shared" si="6"/>
        <v>5.8854435122078455E-2</v>
      </c>
    </row>
    <row r="68" spans="1:13">
      <c r="A68" s="27">
        <v>41365</v>
      </c>
      <c r="B68" s="29">
        <f>'EoC Exercise 3 DATA'!B43/'EoC Exercise 3 DATA'!B42-1</f>
        <v>1.9085751307299059E-2</v>
      </c>
      <c r="C68" s="29">
        <f>'EoC Exercise 3 DATA'!C43/'EoC Exercise 3 DATA'!C42-1</f>
        <v>1.2884443264190137E-2</v>
      </c>
      <c r="D68" s="29">
        <f>'EoC Exercise 3 DATA'!D43/'EoC Exercise 3 DATA'!D42-1</f>
        <v>-6.5039615672620732E-3</v>
      </c>
      <c r="E68" s="29">
        <f>'EoC Exercise 3 DATA'!E43/'EoC Exercise 3 DATA'!E42-1</f>
        <v>5.9464295707061909E-2</v>
      </c>
      <c r="F68" s="29">
        <f>'EoC Exercise 3 DATA'!F43/'EoC Exercise 3 DATA'!F42-1</f>
        <v>2.9578479016478809E-3</v>
      </c>
      <c r="G68" s="29">
        <f>'EoC Exercise 3 DATA'!G43/'EoC Exercise 3 DATA'!G42-1</f>
        <v>-1.459361657081637E-2</v>
      </c>
      <c r="H68" s="29">
        <f>'EoC Exercise 3 DATA'!H43/'EoC Exercise 3 DATA'!H42-1</f>
        <v>-2.4320399806390558E-2</v>
      </c>
      <c r="I68" s="29">
        <f>'EoC Exercise 3 DATA'!I43/'EoC Exercise 3 DATA'!I42-1</f>
        <v>4.1044785571345388E-2</v>
      </c>
      <c r="J68" s="29">
        <f>'EoC Exercise 3 DATA'!J43/'EoC Exercise 3 DATA'!J42-1</f>
        <v>4.6998087755052209E-2</v>
      </c>
      <c r="K68" s="29">
        <f>'EoC Exercise 3 DATA'!K43/'EoC Exercise 3 DATA'!K42-1</f>
        <v>4.4132408091291486E-2</v>
      </c>
      <c r="L68" s="29">
        <f>'EoC Exercise 3 DATA'!L43/'EoC Exercise 3 DATA'!L42-1</f>
        <v>1.8622129744442217E-2</v>
      </c>
      <c r="M68" s="29">
        <f t="shared" si="6"/>
        <v>2.7162267711800143E-2</v>
      </c>
    </row>
    <row r="69" spans="1:13">
      <c r="A69" s="27">
        <v>41395</v>
      </c>
      <c r="B69" s="29">
        <f>'EoC Exercise 3 DATA'!B44/'EoC Exercise 3 DATA'!B43-1</f>
        <v>2.3274843045835603E-2</v>
      </c>
      <c r="C69" s="29">
        <f>'EoC Exercise 3 DATA'!C44/'EoC Exercise 3 DATA'!C43-1</f>
        <v>4.8265733179262638E-2</v>
      </c>
      <c r="D69" s="29">
        <f>'EoC Exercise 3 DATA'!D44/'EoC Exercise 3 DATA'!D43-1</f>
        <v>7.7713510563435895E-2</v>
      </c>
      <c r="E69" s="29">
        <f>'EoC Exercise 3 DATA'!E44/'EoC Exercise 3 DATA'!E43-1</f>
        <v>2.0075387271116352E-2</v>
      </c>
      <c r="F69" s="29">
        <f>'EoC Exercise 3 DATA'!F44/'EoC Exercise 3 DATA'!F43-1</f>
        <v>-3.5134545673330075E-2</v>
      </c>
      <c r="G69" s="29">
        <f>'EoC Exercise 3 DATA'!G44/'EoC Exercise 3 DATA'!G43-1</f>
        <v>4.7602147198438471E-2</v>
      </c>
      <c r="H69" s="29">
        <f>'EoC Exercise 3 DATA'!H44/'EoC Exercise 3 DATA'!H43-1</f>
        <v>1.1730248962859902E-2</v>
      </c>
      <c r="I69" s="29">
        <f>'EoC Exercise 3 DATA'!I44/'EoC Exercise 3 DATA'!I43-1</f>
        <v>-1.7100261391708504E-2</v>
      </c>
      <c r="J69" s="29">
        <f>'EoC Exercise 3 DATA'!J44/'EoC Exercise 3 DATA'!J43-1</f>
        <v>-2.4667398062439005E-4</v>
      </c>
      <c r="K69" s="29">
        <f>'EoC Exercise 3 DATA'!K44/'EoC Exercise 3 DATA'!K43-1</f>
        <v>6.0839950029158985E-3</v>
      </c>
      <c r="L69" s="29">
        <f>'EoC Exercise 3 DATA'!L44/'EoC Exercise 3 DATA'!L43-1</f>
        <v>4.2076422982910699E-3</v>
      </c>
      <c r="M69" s="29">
        <f t="shared" si="6"/>
        <v>-5.4250478552773304E-3</v>
      </c>
    </row>
    <row r="70" spans="1:13">
      <c r="A70" s="27">
        <v>41428</v>
      </c>
      <c r="B70" s="29">
        <f>'EoC Exercise 3 DATA'!B45/'EoC Exercise 3 DATA'!B44-1</f>
        <v>-1.3493331012184417E-2</v>
      </c>
      <c r="C70" s="29">
        <f>'EoC Exercise 3 DATA'!C45/'EoC Exercise 3 DATA'!C44-1</f>
        <v>3.9561922697308294E-2</v>
      </c>
      <c r="D70" s="29">
        <f>'EoC Exercise 3 DATA'!D45/'EoC Exercise 3 DATA'!D44-1</f>
        <v>-4.8238354413375095E-2</v>
      </c>
      <c r="E70" s="29">
        <f>'EoC Exercise 3 DATA'!E45/'EoC Exercise 3 DATA'!E44-1</f>
        <v>8.1350258656709418E-3</v>
      </c>
      <c r="F70" s="29">
        <f>'EoC Exercise 3 DATA'!F45/'EoC Exercise 3 DATA'!F44-1</f>
        <v>-3.1140120800378424E-2</v>
      </c>
      <c r="G70" s="29">
        <f>'EoC Exercise 3 DATA'!G45/'EoC Exercise 3 DATA'!G44-1</f>
        <v>-8.4819763034535423E-2</v>
      </c>
      <c r="H70" s="29">
        <f>'EoC Exercise 3 DATA'!H45/'EoC Exercise 3 DATA'!H44-1</f>
        <v>2.7176161670247723E-2</v>
      </c>
      <c r="I70" s="29">
        <f>'EoC Exercise 3 DATA'!I45/'EoC Exercise 3 DATA'!I44-1</f>
        <v>2.1691766999921036E-2</v>
      </c>
      <c r="J70" s="29">
        <f>'EoC Exercise 3 DATA'!J45/'EoC Exercise 3 DATA'!J44-1</f>
        <v>-1.8568103981076334E-2</v>
      </c>
      <c r="K70" s="29">
        <f>'EoC Exercise 3 DATA'!K45/'EoC Exercise 3 DATA'!K44-1</f>
        <v>1.4013706121824177E-2</v>
      </c>
      <c r="L70" s="29">
        <f>'EoC Exercise 3 DATA'!L45/'EoC Exercise 3 DATA'!L44-1</f>
        <v>1.9076714923367266E-3</v>
      </c>
      <c r="M70" s="29">
        <f t="shared" si="6"/>
        <v>-4.604756150068094E-3</v>
      </c>
    </row>
    <row r="71" spans="1:13">
      <c r="A71" s="27">
        <v>41456</v>
      </c>
      <c r="B71" s="29">
        <f>'EoC Exercise 3 DATA'!B46/'EoC Exercise 3 DATA'!B45-1</f>
        <v>5.0722762048361014E-2</v>
      </c>
      <c r="C71" s="29">
        <f>'EoC Exercise 3 DATA'!C46/'EoC Exercise 3 DATA'!C45-1</f>
        <v>8.9658309601120534E-2</v>
      </c>
      <c r="D71" s="29">
        <f>'EoC Exercise 3 DATA'!D46/'EoC Exercise 3 DATA'!D45-1</f>
        <v>7.3210060512948427E-2</v>
      </c>
      <c r="E71" s="29">
        <f>'EoC Exercise 3 DATA'!E46/'EoC Exercise 3 DATA'!E45-1</f>
        <v>0.16627586477165845</v>
      </c>
      <c r="F71" s="29">
        <f>'EoC Exercise 3 DATA'!F46/'EoC Exercise 3 DATA'!F45-1</f>
        <v>0.10227150831756493</v>
      </c>
      <c r="G71" s="29">
        <f>'EoC Exercise 3 DATA'!G46/'EoC Exercise 3 DATA'!G45-1</f>
        <v>-1.1032762140914532E-3</v>
      </c>
      <c r="H71" s="29">
        <f>'EoC Exercise 3 DATA'!H46/'EoC Exercise 3 DATA'!H45-1</f>
        <v>2.4164625704342413E-2</v>
      </c>
      <c r="I71" s="29">
        <f>'EoC Exercise 3 DATA'!I46/'EoC Exercise 3 DATA'!I45-1</f>
        <v>9.083858464428074E-2</v>
      </c>
      <c r="J71" s="29">
        <f>'EoC Exercise 3 DATA'!J46/'EoC Exercise 3 DATA'!J45-1</f>
        <v>-8.0651355730843366E-2</v>
      </c>
      <c r="K71" s="29">
        <f>'EoC Exercise 3 DATA'!K46/'EoC Exercise 3 DATA'!K45-1</f>
        <v>6.5449977522037628E-2</v>
      </c>
      <c r="L71" s="29">
        <f>'EoC Exercise 3 DATA'!L46/'EoC Exercise 3 DATA'!L45-1</f>
        <v>6.2612172239886466E-2</v>
      </c>
      <c r="M71" s="29">
        <f t="shared" si="6"/>
        <v>4.2180597865430706E-2</v>
      </c>
    </row>
    <row r="72" spans="1:13">
      <c r="A72" s="27">
        <v>41487</v>
      </c>
      <c r="B72" s="29">
        <f>'EoC Exercise 3 DATA'!B47/'EoC Exercise 3 DATA'!B46-1</f>
        <v>-2.9118800571397041E-2</v>
      </c>
      <c r="C72" s="29">
        <f>'EoC Exercise 3 DATA'!C47/'EoC Exercise 3 DATA'!C46-1</f>
        <v>-9.9644890574369538E-2</v>
      </c>
      <c r="D72" s="29">
        <f>'EoC Exercise 3 DATA'!D47/'EoC Exercise 3 DATA'!D46-1</f>
        <v>-7.6482417747963716E-2</v>
      </c>
      <c r="E72" s="29">
        <f>'EoC Exercise 3 DATA'!E47/'EoC Exercise 3 DATA'!E46-1</f>
        <v>-5.0037254798639519E-2</v>
      </c>
      <c r="F72" s="29">
        <f>'EoC Exercise 3 DATA'!F47/'EoC Exercise 3 DATA'!F46-1</f>
        <v>-2.1723485917480412E-2</v>
      </c>
      <c r="G72" s="29">
        <f>'EoC Exercise 3 DATA'!G47/'EoC Exercise 3 DATA'!G46-1</f>
        <v>-8.8365324759748343E-2</v>
      </c>
      <c r="H72" s="29">
        <f>'EoC Exercise 3 DATA'!H47/'EoC Exercise 3 DATA'!H46-1</f>
        <v>-3.4638630407511029E-2</v>
      </c>
      <c r="I72" s="29">
        <f>'EoC Exercise 3 DATA'!I47/'EoC Exercise 3 DATA'!I46-1</f>
        <v>-5.1873427426587404E-2</v>
      </c>
      <c r="J72" s="29">
        <f>'EoC Exercise 3 DATA'!J47/'EoC Exercise 3 DATA'!J46-1</f>
        <v>3.0065926611598348E-2</v>
      </c>
      <c r="K72" s="29">
        <f>'EoC Exercise 3 DATA'!K47/'EoC Exercise 3 DATA'!K46-1</f>
        <v>-0.11429423157206675</v>
      </c>
      <c r="L72" s="29">
        <f>'EoC Exercise 3 DATA'!L47/'EoC Exercise 3 DATA'!L46-1</f>
        <v>-2.5818673315720631E-2</v>
      </c>
      <c r="M72" s="29">
        <f t="shared" si="6"/>
        <v>-2.183231113344752E-2</v>
      </c>
    </row>
    <row r="73" spans="1:13">
      <c r="A73" s="27">
        <v>41520</v>
      </c>
      <c r="B73" s="29">
        <f>'EoC Exercise 3 DATA'!B48/'EoC Exercise 3 DATA'!B47-1</f>
        <v>3.1181069624593105E-2</v>
      </c>
      <c r="C73" s="29">
        <f>'EoC Exercise 3 DATA'!C48/'EoC Exercise 3 DATA'!C47-1</f>
        <v>5.3473604475161807E-2</v>
      </c>
      <c r="D73" s="29">
        <f>'EoC Exercise 3 DATA'!D48/'EoC Exercise 3 DATA'!D47-1</f>
        <v>-9.008876824884382E-3</v>
      </c>
      <c r="E73" s="29">
        <f>'EoC Exercise 3 DATA'!E48/'EoC Exercise 3 DATA'!E47-1</f>
        <v>3.4329111318994743E-2</v>
      </c>
      <c r="F73" s="29">
        <f>'EoC Exercise 3 DATA'!F48/'EoC Exercise 3 DATA'!F47-1</f>
        <v>1.6654344023816714E-2</v>
      </c>
      <c r="G73" s="29">
        <f>'EoC Exercise 3 DATA'!G48/'EoC Exercise 3 DATA'!G47-1</f>
        <v>0.22132469693298318</v>
      </c>
      <c r="H73" s="29">
        <f>'EoC Exercise 3 DATA'!H48/'EoC Exercise 3 DATA'!H47-1</f>
        <v>5.1576937380590548E-2</v>
      </c>
      <c r="I73" s="29">
        <f>'EoC Exercise 3 DATA'!I48/'EoC Exercise 3 DATA'!I47-1</f>
        <v>-1.0363654271663969E-2</v>
      </c>
      <c r="J73" s="29">
        <f>'EoC Exercise 3 DATA'!J48/'EoC Exercise 3 DATA'!J47-1</f>
        <v>-5.749233275500254E-3</v>
      </c>
      <c r="K73" s="29">
        <f>'EoC Exercise 3 DATA'!K48/'EoC Exercise 3 DATA'!K47-1</f>
        <v>2.7675776731461266E-2</v>
      </c>
      <c r="L73" s="29">
        <f>'EoC Exercise 3 DATA'!L48/'EoC Exercise 3 DATA'!L47-1</f>
        <v>5.9815754417607003E-3</v>
      </c>
      <c r="M73" s="29">
        <f t="shared" si="6"/>
        <v>8.4926664463094142E-3</v>
      </c>
    </row>
    <row r="74" spans="1:13">
      <c r="A74" s="27">
        <v>41548</v>
      </c>
      <c r="B74" s="29">
        <f>'EoC Exercise 3 DATA'!B49/'EoC Exercise 3 DATA'!B48-1</f>
        <v>4.5865025429657758E-2</v>
      </c>
      <c r="C74" s="29">
        <f>'EoC Exercise 3 DATA'!C49/'EoC Exercise 3 DATA'!C48-1</f>
        <v>5.669826892395835E-2</v>
      </c>
      <c r="D74" s="29">
        <f>'EoC Exercise 3 DATA'!D49/'EoC Exercise 3 DATA'!D48-1</f>
        <v>4.7934283054214433E-2</v>
      </c>
      <c r="E74" s="29">
        <f>'EoC Exercise 3 DATA'!E49/'EoC Exercise 3 DATA'!E48-1</f>
        <v>3.8510084981520309E-2</v>
      </c>
      <c r="F74" s="29">
        <f>'EoC Exercise 3 DATA'!F49/'EoC Exercise 3 DATA'!F48-1</f>
        <v>3.5886557334221081E-2</v>
      </c>
      <c r="G74" s="29">
        <f>'EoC Exercise 3 DATA'!G49/'EoC Exercise 3 DATA'!G48-1</f>
        <v>-1.8187813631903027E-2</v>
      </c>
      <c r="H74" s="29">
        <f>'EoC Exercise 3 DATA'!H49/'EoC Exercise 3 DATA'!H48-1</f>
        <v>6.008427510608394E-2</v>
      </c>
      <c r="I74" s="29">
        <f>'EoC Exercise 3 DATA'!I49/'EoC Exercise 3 DATA'!I48-1</f>
        <v>5.873953637246454E-2</v>
      </c>
      <c r="J74" s="29">
        <f>'EoC Exercise 3 DATA'!J49/'EoC Exercise 3 DATA'!J48-1</f>
        <v>9.9649877540623155E-2</v>
      </c>
      <c r="K74" s="29">
        <f>'EoC Exercise 3 DATA'!K49/'EoC Exercise 3 DATA'!K48-1</f>
        <v>4.0969876503728964E-2</v>
      </c>
      <c r="L74" s="29">
        <f>'EoC Exercise 3 DATA'!L49/'EoC Exercise 3 DATA'!L48-1</f>
        <v>7.2864789271154695E-2</v>
      </c>
      <c r="M74" s="29">
        <f t="shared" si="6"/>
        <v>6.6364423460196609E-2</v>
      </c>
    </row>
    <row r="75" spans="1:13">
      <c r="A75" s="27">
        <v>41579</v>
      </c>
      <c r="B75" s="29">
        <f>'EoC Exercise 3 DATA'!B50/'EoC Exercise 3 DATA'!B49-1</f>
        <v>3.02842302762103E-2</v>
      </c>
      <c r="C75" s="29">
        <f>'EoC Exercise 3 DATA'!C50/'EoC Exercise 3 DATA'!C49-1</f>
        <v>8.3185316513944896E-2</v>
      </c>
      <c r="D75" s="29">
        <f>'EoC Exercise 3 DATA'!D50/'EoC Exercise 3 DATA'!D49-1</f>
        <v>6.5614780155164976E-2</v>
      </c>
      <c r="E75" s="29">
        <f>'EoC Exercise 3 DATA'!E50/'EoC Exercise 3 DATA'!E49-1</f>
        <v>-3.0739098969376211E-2</v>
      </c>
      <c r="F75" s="29">
        <f>'EoC Exercise 3 DATA'!F50/'EoC Exercise 3 DATA'!F49-1</f>
        <v>3.589512048713428E-2</v>
      </c>
      <c r="G75" s="29">
        <f>'EoC Exercise 3 DATA'!G50/'EoC Exercise 3 DATA'!G49-1</f>
        <v>6.2911964855004721E-2</v>
      </c>
      <c r="H75" s="29">
        <f>'EoC Exercise 3 DATA'!H50/'EoC Exercise 3 DATA'!H49-1</f>
        <v>4.0901849997356798E-3</v>
      </c>
      <c r="I75" s="29">
        <f>'EoC Exercise 3 DATA'!I50/'EoC Exercise 3 DATA'!I49-1</f>
        <v>-5.7585328764752086E-2</v>
      </c>
      <c r="J75" s="29">
        <f>'EoC Exercise 3 DATA'!J50/'EoC Exercise 3 DATA'!J49-1</f>
        <v>3.4900794260792845E-2</v>
      </c>
      <c r="K75" s="29">
        <f>'EoC Exercise 3 DATA'!K50/'EoC Exercise 3 DATA'!K49-1</f>
        <v>1.562654741220415E-3</v>
      </c>
      <c r="L75" s="29">
        <f>'EoC Exercise 3 DATA'!L50/'EoC Exercise 3 DATA'!L49-1</f>
        <v>-1.8668382219414248E-2</v>
      </c>
      <c r="M75" s="29">
        <f t="shared" si="6"/>
        <v>2.3377845512025097E-3</v>
      </c>
    </row>
    <row r="76" spans="1:13">
      <c r="A76" s="27">
        <v>41610</v>
      </c>
      <c r="B76" s="29">
        <f>'EoC Exercise 3 DATA'!B51/'EoC Exercise 3 DATA'!B50-1</f>
        <v>2.5166460566766524E-2</v>
      </c>
      <c r="C76" s="29">
        <f>'EoC Exercise 3 DATA'!C51/'EoC Exercise 3 DATA'!C50-1</f>
        <v>9.6087315127617146E-2</v>
      </c>
      <c r="D76" s="29">
        <f>'EoC Exercise 3 DATA'!D51/'EoC Exercise 3 DATA'!D50-1</f>
        <v>-0.13358212738411379</v>
      </c>
      <c r="E76" s="29">
        <f>'EoC Exercise 3 DATA'!E51/'EoC Exercise 3 DATA'!E50-1</f>
        <v>3.6464397821134087E-2</v>
      </c>
      <c r="F76" s="29">
        <f>'EoC Exercise 3 DATA'!F51/'EoC Exercise 3 DATA'!F50-1</f>
        <v>3.3318652700917717E-3</v>
      </c>
      <c r="G76" s="29">
        <f>'EoC Exercise 3 DATA'!G51/'EoC Exercise 3 DATA'!G50-1</f>
        <v>-1.8488583885116538E-2</v>
      </c>
      <c r="H76" s="29">
        <f>'EoC Exercise 3 DATA'!H51/'EoC Exercise 3 DATA'!H50-1</f>
        <v>3.4857026810273029E-2</v>
      </c>
      <c r="I76" s="29">
        <f>'EoC Exercise 3 DATA'!I51/'EoC Exercise 3 DATA'!I50-1</f>
        <v>-5.9477016666693583E-3</v>
      </c>
      <c r="J76" s="29">
        <f>'EoC Exercise 3 DATA'!J51/'EoC Exercise 3 DATA'!J50-1</f>
        <v>-4.8941631015048115E-3</v>
      </c>
      <c r="K76" s="29">
        <f>'EoC Exercise 3 DATA'!K51/'EoC Exercise 3 DATA'!K50-1</f>
        <v>1.7792994664186823E-2</v>
      </c>
      <c r="L76" s="29">
        <f>'EoC Exercise 3 DATA'!L51/'EoC Exercise 3 DATA'!L50-1</f>
        <v>3.5091941437375151E-3</v>
      </c>
      <c r="M76" s="29">
        <f t="shared" si="6"/>
        <v>4.2002379370397712E-3</v>
      </c>
    </row>
    <row r="77" spans="1:13">
      <c r="A77" s="27">
        <v>41641</v>
      </c>
      <c r="B77" s="29">
        <f>'EoC Exercise 3 DATA'!B52/'EoC Exercise 3 DATA'!B51-1</f>
        <v>-3.4691307334441257E-2</v>
      </c>
      <c r="C77" s="29">
        <f>'EoC Exercise 3 DATA'!C52/'EoC Exercise 3 DATA'!C51-1</f>
        <v>-0.15763130243799528</v>
      </c>
      <c r="D77" s="29">
        <f>'EoC Exercise 3 DATA'!D52/'EoC Exercise 3 DATA'!D51-1</f>
        <v>3.4458298977053659E-3</v>
      </c>
      <c r="E77" s="29">
        <f>'EoC Exercise 3 DATA'!E52/'EoC Exercise 3 DATA'!E51-1</f>
        <v>5.2396324807548966E-2</v>
      </c>
      <c r="F77" s="29">
        <f>'EoC Exercise 3 DATA'!F52/'EoC Exercise 3 DATA'!F51-1</f>
        <v>1.0309795998862059E-2</v>
      </c>
      <c r="G77" s="29">
        <f>'EoC Exercise 3 DATA'!G52/'EoC Exercise 3 DATA'!G51-1</f>
        <v>3.9655644123073319E-3</v>
      </c>
      <c r="H77" s="29">
        <f>'EoC Exercise 3 DATA'!H52/'EoC Exercise 3 DATA'!H51-1</f>
        <v>-5.5310511890932501E-3</v>
      </c>
      <c r="I77" s="29">
        <f>'EoC Exercise 3 DATA'!I52/'EoC Exercise 3 DATA'!I51-1</f>
        <v>-6.977426919427876E-2</v>
      </c>
      <c r="J77" s="29">
        <f>'EoC Exercise 3 DATA'!J52/'EoC Exercise 3 DATA'!J51-1</f>
        <v>-8.2020074065336956E-2</v>
      </c>
      <c r="K77" s="29">
        <f>'EoC Exercise 3 DATA'!K52/'EoC Exercise 3 DATA'!K51-1</f>
        <v>-6.7609011803216545E-2</v>
      </c>
      <c r="L77" s="29">
        <f>'EoC Exercise 3 DATA'!L52/'EoC Exercise 3 DATA'!L51-1</f>
        <v>2.2318070611472285E-2</v>
      </c>
      <c r="M77" s="29">
        <f t="shared" si="6"/>
        <v>-2.9363596507835706E-2</v>
      </c>
    </row>
    <row r="78" spans="1:13">
      <c r="A78" s="27">
        <v>41673</v>
      </c>
      <c r="B78" s="29">
        <f>'EoC Exercise 3 DATA'!B53/'EoC Exercise 3 DATA'!B52-1</f>
        <v>4.5606580722744816E-2</v>
      </c>
      <c r="C78" s="29">
        <f>'EoC Exercise 3 DATA'!C53/'EoC Exercise 3 DATA'!C52-1</f>
        <v>4.3469499885991914E-2</v>
      </c>
      <c r="D78" s="29">
        <f>'EoC Exercise 3 DATA'!D53/'EoC Exercise 3 DATA'!D52-1</f>
        <v>2.8570890327395793E-2</v>
      </c>
      <c r="E78" s="29">
        <f>'EoC Exercise 3 DATA'!E53/'EoC Exercise 3 DATA'!E52-1</f>
        <v>-1.0146295422369001E-2</v>
      </c>
      <c r="F78" s="29">
        <f>'EoC Exercise 3 DATA'!F53/'EoC Exercise 3 DATA'!F52-1</f>
        <v>4.4234127363396825E-2</v>
      </c>
      <c r="G78" s="29">
        <f>'EoC Exercise 3 DATA'!G53/'EoC Exercise 3 DATA'!G52-1</f>
        <v>2.5016484390987026E-2</v>
      </c>
      <c r="H78" s="29">
        <f>'EoC Exercise 3 DATA'!H53/'EoC Exercise 3 DATA'!H52-1</f>
        <v>5.425643647629852E-2</v>
      </c>
      <c r="I78" s="29">
        <f>'EoC Exercise 3 DATA'!I53/'EoC Exercise 3 DATA'!I52-1</f>
        <v>4.3995361853274462E-2</v>
      </c>
      <c r="J78" s="29">
        <f>'EoC Exercise 3 DATA'!J53/'EoC Exercise 3 DATA'!J52-1</f>
        <v>6.0606064628399015E-2</v>
      </c>
      <c r="K78" s="29">
        <f>'EoC Exercise 3 DATA'!K53/'EoC Exercise 3 DATA'!K52-1</f>
        <v>-9.4236978179125241E-3</v>
      </c>
      <c r="L78" s="29">
        <f>'EoC Exercise 3 DATA'!L53/'EoC Exercise 3 DATA'!L52-1</f>
        <v>6.9402946394259146E-2</v>
      </c>
      <c r="M78" s="29">
        <f t="shared" si="6"/>
        <v>5.1713464853988034E-2</v>
      </c>
    </row>
    <row r="79" spans="1:13">
      <c r="A79" s="27">
        <v>41701</v>
      </c>
      <c r="B79" s="29">
        <f>'EoC Exercise 3 DATA'!B54/'EoC Exercise 3 DATA'!B53-1</f>
        <v>8.2253999068331307E-3</v>
      </c>
      <c r="C79" s="29">
        <f>'EoC Exercise 3 DATA'!C54/'EoC Exercise 3 DATA'!C53-1</f>
        <v>0.19421730547465943</v>
      </c>
      <c r="D79" s="29">
        <f>'EoC Exercise 3 DATA'!D54/'EoC Exercise 3 DATA'!D53-1</f>
        <v>-1.0951652079871921E-2</v>
      </c>
      <c r="E79" s="29">
        <f>'EoC Exercise 3 DATA'!E54/'EoC Exercise 3 DATA'!E53-1</f>
        <v>4.1001191895113198E-2</v>
      </c>
      <c r="F79" s="29">
        <f>'EoC Exercise 3 DATA'!F54/'EoC Exercise 3 DATA'!F53-1</f>
        <v>3.8356195064760401E-2</v>
      </c>
      <c r="G79" s="29">
        <f>'EoC Exercise 3 DATA'!G54/'EoC Exercise 3 DATA'!G53-1</f>
        <v>0.14258210257623083</v>
      </c>
      <c r="H79" s="29">
        <f>'EoC Exercise 3 DATA'!H54/'EoC Exercise 3 DATA'!H53-1</f>
        <v>3.6758856786871075E-2</v>
      </c>
      <c r="I79" s="29">
        <f>'EoC Exercise 3 DATA'!I54/'EoC Exercise 3 DATA'!I53-1</f>
        <v>-2.7697171718061298E-2</v>
      </c>
      <c r="J79" s="29">
        <f>'EoC Exercise 3 DATA'!J54/'EoC Exercise 3 DATA'!J53-1</f>
        <v>2.409479927591951E-2</v>
      </c>
      <c r="K79" s="29">
        <f>'EoC Exercise 3 DATA'!K54/'EoC Exercise 3 DATA'!K53-1</f>
        <v>2.8865983069888745E-2</v>
      </c>
      <c r="L79" s="29">
        <f>'EoC Exercise 3 DATA'!L54/'EoC Exercise 3 DATA'!L53-1</f>
        <v>-1.3419037159511982E-2</v>
      </c>
      <c r="M79" s="29">
        <f t="shared" si="6"/>
        <v>1.4717444030274113E-2</v>
      </c>
    </row>
    <row r="80" spans="1:13">
      <c r="A80" s="27">
        <v>41730</v>
      </c>
      <c r="B80" s="29">
        <f>'EoC Exercise 3 DATA'!B55/'EoC Exercise 3 DATA'!B54-1</f>
        <v>7.2408967843258232E-3</v>
      </c>
      <c r="C80" s="29">
        <f>'EoC Exercise 3 DATA'!C55/'EoC Exercise 3 DATA'!C54-1</f>
        <v>-4.0755001576111449E-2</v>
      </c>
      <c r="D80" s="29">
        <f>'EoC Exercise 3 DATA'!D55/'EoC Exercise 3 DATA'!D54-1</f>
        <v>1.7887565386392579E-2</v>
      </c>
      <c r="E80" s="29">
        <f>'EoC Exercise 3 DATA'!E55/'EoC Exercise 3 DATA'!E54-1</f>
        <v>9.8465765972062247E-3</v>
      </c>
      <c r="F80" s="29">
        <f>'EoC Exercise 3 DATA'!F55/'EoC Exercise 3 DATA'!F54-1</f>
        <v>-2.7961686818654519E-2</v>
      </c>
      <c r="G80" s="29">
        <f>'EoC Exercise 3 DATA'!G55/'EoC Exercise 3 DATA'!G54-1</f>
        <v>-0.12619460779863256</v>
      </c>
      <c r="H80" s="29">
        <f>'EoC Exercise 3 DATA'!H55/'EoC Exercise 3 DATA'!H54-1</f>
        <v>-2.4695348919019922E-2</v>
      </c>
      <c r="I80" s="29">
        <f>'EoC Exercise 3 DATA'!I55/'EoC Exercise 3 DATA'!I54-1</f>
        <v>-5.758949621513243E-3</v>
      </c>
      <c r="J80" s="29">
        <f>'EoC Exercise 3 DATA'!J55/'EoC Exercise 3 DATA'!J54-1</f>
        <v>6.1582862385912929E-2</v>
      </c>
      <c r="K80" s="29">
        <f>'EoC Exercise 3 DATA'!K55/'EoC Exercise 3 DATA'!K54-1</f>
        <v>-5.845044390915477E-2</v>
      </c>
      <c r="L80" s="29">
        <f>'EoC Exercise 3 DATA'!L55/'EoC Exercise 3 DATA'!L54-1</f>
        <v>-7.8160950811326457E-2</v>
      </c>
      <c r="M80" s="29">
        <f t="shared" si="6"/>
        <v>-1.5729452415280103E-2</v>
      </c>
    </row>
    <row r="81" spans="1:13">
      <c r="A81" s="27">
        <v>41760</v>
      </c>
      <c r="B81" s="29">
        <f>'EoC Exercise 3 DATA'!B56/'EoC Exercise 3 DATA'!B55-1</f>
        <v>2.3349396189455307E-2</v>
      </c>
      <c r="C81" s="29">
        <f>'EoC Exercise 3 DATA'!C56/'EoC Exercise 3 DATA'!C55-1</f>
        <v>0.16988098540819752</v>
      </c>
      <c r="D81" s="29">
        <f>'EoC Exercise 3 DATA'!D56/'EoC Exercise 3 DATA'!D55-1</f>
        <v>-2.4378136605929246E-2</v>
      </c>
      <c r="E81" s="29">
        <f>'EoC Exercise 3 DATA'!E56/'EoC Exercise 3 DATA'!E55-1</f>
        <v>0.1698412698412699</v>
      </c>
      <c r="F81" s="29">
        <f>'EoC Exercise 3 DATA'!F56/'EoC Exercise 3 DATA'!F55-1</f>
        <v>3.1872691876686066E-2</v>
      </c>
      <c r="G81" s="29">
        <f>'EoC Exercise 3 DATA'!G56/'EoC Exercise 3 DATA'!G55-1</f>
        <v>5.7897087600058406E-3</v>
      </c>
      <c r="H81" s="29">
        <f>'EoC Exercise 3 DATA'!H56/'EoC Exercise 3 DATA'!H55-1</f>
        <v>7.479235508398574E-4</v>
      </c>
      <c r="I81" s="29">
        <f>'EoC Exercise 3 DATA'!I56/'EoC Exercise 3 DATA'!I55-1</f>
        <v>6.7399236046794764E-2</v>
      </c>
      <c r="J81" s="29">
        <f>'EoC Exercise 3 DATA'!J56/'EoC Exercise 3 DATA'!J55-1</f>
        <v>1.3709438641714478E-2</v>
      </c>
      <c r="K81" s="29">
        <f>'EoC Exercise 3 DATA'!K56/'EoC Exercise 3 DATA'!K55-1</f>
        <v>3.2281177346114687E-2</v>
      </c>
      <c r="L81" s="29">
        <f>'EoC Exercise 3 DATA'!L56/'EoC Exercise 3 DATA'!L55-1</f>
        <v>1.6488724175160341E-2</v>
      </c>
      <c r="M81" s="29">
        <f t="shared" si="6"/>
        <v>3.7196689251622818E-2</v>
      </c>
    </row>
    <row r="82" spans="1:13">
      <c r="A82" s="27">
        <v>41792</v>
      </c>
      <c r="B82" s="29">
        <f>'EoC Exercise 3 DATA'!B57/'EoC Exercise 3 DATA'!B56-1</f>
        <v>2.0526959556113056E-2</v>
      </c>
      <c r="C82" s="29">
        <f>'EoC Exercise 3 DATA'!C57/'EoC Exercise 3 DATA'!C56-1</f>
        <v>6.5366824625749054E-2</v>
      </c>
      <c r="D82" s="29">
        <f>'EoC Exercise 3 DATA'!D57/'EoC Exercise 3 DATA'!D56-1</f>
        <v>0.14199150574556474</v>
      </c>
      <c r="E82" s="29">
        <f>'EoC Exercise 3 DATA'!E57/'EoC Exercise 3 DATA'!E56-1</f>
        <v>4.2256251211475027E-2</v>
      </c>
      <c r="F82" s="29">
        <f>'EoC Exercise 3 DATA'!F57/'EoC Exercise 3 DATA'!F56-1</f>
        <v>2.8448625603432198E-3</v>
      </c>
      <c r="G82" s="29">
        <f>'EoC Exercise 3 DATA'!G57/'EoC Exercise 3 DATA'!G56-1</f>
        <v>8.1867627276279942E-2</v>
      </c>
      <c r="H82" s="29">
        <f>'EoC Exercise 3 DATA'!H57/'EoC Exercise 3 DATA'!H56-1</f>
        <v>8.2622480120426722E-3</v>
      </c>
      <c r="I82" s="29">
        <f>'EoC Exercise 3 DATA'!I57/'EoC Exercise 3 DATA'!I56-1</f>
        <v>3.869392160643681E-2</v>
      </c>
      <c r="J82" s="29">
        <f>'EoC Exercise 3 DATA'!J57/'EoC Exercise 3 DATA'!J56-1</f>
        <v>4.56221724621233E-2</v>
      </c>
      <c r="K82" s="29">
        <f>'EoC Exercise 3 DATA'!K57/'EoC Exercise 3 DATA'!K56-1</f>
        <v>1.4506515159104394E-2</v>
      </c>
      <c r="L82" s="29">
        <f>'EoC Exercise 3 DATA'!L57/'EoC Exercise 3 DATA'!L56-1</f>
        <v>3.083019383021135E-4</v>
      </c>
      <c r="M82" s="29">
        <f t="shared" si="6"/>
        <v>2.3755135852803099E-2</v>
      </c>
    </row>
    <row r="83" spans="1:13">
      <c r="A83" s="27">
        <v>41821</v>
      </c>
      <c r="B83" s="29">
        <f>'EoC Exercise 3 DATA'!B58/'EoC Exercise 3 DATA'!B57-1</f>
        <v>-1.3880397245604192E-2</v>
      </c>
      <c r="C83" s="29">
        <f>'EoC Exercise 3 DATA'!C58/'EoC Exercise 3 DATA'!C57-1</f>
        <v>-4.1980751350066736E-2</v>
      </c>
      <c r="D83" s="29">
        <f>'EoC Exercise 3 DATA'!D58/'EoC Exercise 3 DATA'!D57-1</f>
        <v>-2.9568145060960394E-2</v>
      </c>
      <c r="E83" s="29">
        <f>'EoC Exercise 3 DATA'!E58/'EoC Exercise 3 DATA'!E57-1</f>
        <v>-1.1716570578389485E-2</v>
      </c>
      <c r="F83" s="29">
        <f>'EoC Exercise 3 DATA'!F58/'EoC Exercise 3 DATA'!F57-1</f>
        <v>-7.9052027240463785E-2</v>
      </c>
      <c r="G83" s="29">
        <f>'EoC Exercise 3 DATA'!G58/'EoC Exercise 3 DATA'!G57-1</f>
        <v>1.950943117485382E-2</v>
      </c>
      <c r="H83" s="29">
        <f>'EoC Exercise 3 DATA'!H58/'EoC Exercise 3 DATA'!H57-1</f>
        <v>-4.2817709212247812E-2</v>
      </c>
      <c r="I83" s="29">
        <f>'EoC Exercise 3 DATA'!I58/'EoC Exercise 3 DATA'!I57-1</f>
        <v>-6.5027640731543324E-2</v>
      </c>
      <c r="J83" s="29">
        <f>'EoC Exercise 3 DATA'!J58/'EoC Exercise 3 DATA'!J57-1</f>
        <v>-1.8568139654148941E-2</v>
      </c>
      <c r="K83" s="29">
        <f>'EoC Exercise 3 DATA'!K58/'EoC Exercise 3 DATA'!K57-1</f>
        <v>-0.10563816888762234</v>
      </c>
      <c r="L83" s="29">
        <f>'EoC Exercise 3 DATA'!L58/'EoC Exercise 3 DATA'!L57-1</f>
        <v>-9.4690415443505205E-2</v>
      </c>
      <c r="M83" s="29">
        <f t="shared" si="6"/>
        <v>-6.0857771185901223E-2</v>
      </c>
    </row>
    <row r="84" spans="1:13">
      <c r="A84" s="27">
        <v>41852</v>
      </c>
      <c r="B84" s="29">
        <f>'EoC Exercise 3 DATA'!B59/'EoC Exercise 3 DATA'!B58-1</f>
        <v>3.987204751798834E-2</v>
      </c>
      <c r="C84" s="29">
        <f>'EoC Exercise 3 DATA'!C59/'EoC Exercise 3 DATA'!C58-1</f>
        <v>0.1177417727683352</v>
      </c>
      <c r="D84" s="29">
        <f>'EoC Exercise 3 DATA'!D59/'EoC Exercise 3 DATA'!D58-1</f>
        <v>2.1395725982790825E-2</v>
      </c>
      <c r="E84" s="29">
        <f>'EoC Exercise 3 DATA'!E59/'EoC Exercise 3 DATA'!E58-1</f>
        <v>7.0568310124200284E-2</v>
      </c>
      <c r="F84" s="29">
        <f>'EoC Exercise 3 DATA'!F59/'EoC Exercise 3 DATA'!F58-1</f>
        <v>0.11975249269330868</v>
      </c>
      <c r="G84" s="29">
        <f>'EoC Exercise 3 DATA'!G59/'EoC Exercise 3 DATA'!G58-1</f>
        <v>0.12931274925919878</v>
      </c>
      <c r="H84" s="29">
        <f>'EoC Exercise 3 DATA'!H59/'EoC Exercise 3 DATA'!H58-1</f>
        <v>5.1281985142096254E-2</v>
      </c>
      <c r="I84" s="29">
        <f>'EoC Exercise 3 DATA'!I59/'EoC Exercise 3 DATA'!I58-1</f>
        <v>3.617088309108607E-2</v>
      </c>
      <c r="J84" s="29">
        <f>'EoC Exercise 3 DATA'!J59/'EoC Exercise 3 DATA'!J58-1</f>
        <v>4.5494207487147609E-2</v>
      </c>
      <c r="K84" s="29">
        <f>'EoC Exercise 3 DATA'!K59/'EoC Exercise 3 DATA'!K58-1</f>
        <v>7.2920108737226874E-2</v>
      </c>
      <c r="L84" s="29">
        <f>'EoC Exercise 3 DATA'!L59/'EoC Exercise 3 DATA'!L58-1</f>
        <v>4.316472837508023E-2</v>
      </c>
      <c r="M84" s="29">
        <f t="shared" si="6"/>
        <v>6.1628270330718445E-2</v>
      </c>
    </row>
    <row r="85" spans="1:13">
      <c r="A85" s="27">
        <v>41884</v>
      </c>
      <c r="B85" s="29">
        <f>'EoC Exercise 3 DATA'!B60/'EoC Exercise 3 DATA'!B59-1</f>
        <v>-1.418176685951289E-2</v>
      </c>
      <c r="C85" s="29">
        <f>'EoC Exercise 3 DATA'!C60/'EoC Exercise 3 DATA'!C59-1</f>
        <v>0.12918744210342492</v>
      </c>
      <c r="D85" s="29">
        <f>'EoC Exercise 3 DATA'!D60/'EoC Exercise 3 DATA'!D59-1</f>
        <v>-3.2407770585115792E-2</v>
      </c>
      <c r="E85" s="29">
        <f>'EoC Exercise 3 DATA'!E60/'EoC Exercise 3 DATA'!E59-1</f>
        <v>5.0096677799261746E-2</v>
      </c>
      <c r="F85" s="29">
        <f>'EoC Exercise 3 DATA'!F60/'EoC Exercise 3 DATA'!F59-1</f>
        <v>1.4009493088128933E-2</v>
      </c>
      <c r="G85" s="29">
        <f>'EoC Exercise 3 DATA'!G60/'EoC Exercise 3 DATA'!G59-1</f>
        <v>0.15892162671918819</v>
      </c>
      <c r="H85" s="29">
        <f>'EoC Exercise 3 DATA'!H60/'EoC Exercise 3 DATA'!H59-1</f>
        <v>-8.8524879073320628E-3</v>
      </c>
      <c r="I85" s="29">
        <f>'EoC Exercise 3 DATA'!I60/'EoC Exercise 3 DATA'!I59-1</f>
        <v>-3.5185155415633496E-2</v>
      </c>
      <c r="J85" s="29">
        <f>'EoC Exercise 3 DATA'!J60/'EoC Exercise 3 DATA'!J59-1</f>
        <v>1.0414290645195612E-2</v>
      </c>
      <c r="K85" s="29">
        <f>'EoC Exercise 3 DATA'!K60/'EoC Exercise 3 DATA'!K59-1</f>
        <v>-9.2030390867303691E-3</v>
      </c>
      <c r="L85" s="29">
        <f>'EoC Exercise 3 DATA'!L60/'EoC Exercise 3 DATA'!L59-1</f>
        <v>4.3863562166561065E-2</v>
      </c>
      <c r="M85" s="29">
        <f t="shared" si="6"/>
        <v>1.7142163388959165E-2</v>
      </c>
    </row>
    <row r="86" spans="1:13">
      <c r="A86" s="27">
        <v>41913</v>
      </c>
      <c r="B86" s="29">
        <f>'EoC Exercise 3 DATA'!B61/'EoC Exercise 3 DATA'!B60-1</f>
        <v>2.42320319689735E-2</v>
      </c>
      <c r="C86" s="29">
        <f>'EoC Exercise 3 DATA'!C61/'EoC Exercise 3 DATA'!C60-1</f>
        <v>-1.2817203424562829E-2</v>
      </c>
      <c r="D86" s="29">
        <f>'EoC Exercise 3 DATA'!D61/'EoC Exercise 3 DATA'!D60-1</f>
        <v>-3.5884888166791695E-2</v>
      </c>
      <c r="E86" s="29">
        <f>'EoC Exercise 3 DATA'!E61/'EoC Exercise 3 DATA'!E60-1</f>
        <v>2.3602276531637045E-2</v>
      </c>
      <c r="F86" s="29">
        <f>'EoC Exercise 3 DATA'!F61/'EoC Exercise 3 DATA'!F60-1</f>
        <v>5.3179710726193541E-2</v>
      </c>
      <c r="G86" s="29">
        <f>'EoC Exercise 3 DATA'!G61/'EoC Exercise 3 DATA'!G60-1</f>
        <v>7.5321374016254827E-2</v>
      </c>
      <c r="H86" s="29">
        <f>'EoC Exercise 3 DATA'!H61/'EoC Exercise 3 DATA'!H60-1</f>
        <v>0.10121850675070609</v>
      </c>
      <c r="I86" s="29">
        <f>'EoC Exercise 3 DATA'!I61/'EoC Exercise 3 DATA'!I60-1</f>
        <v>5.0611207180563778E-2</v>
      </c>
      <c r="J86" s="29">
        <f>'EoC Exercise 3 DATA'!J61/'EoC Exercise 3 DATA'!J60-1</f>
        <v>3.211390809339365E-2</v>
      </c>
      <c r="K86" s="29">
        <f>'EoC Exercise 3 DATA'!K61/'EoC Exercise 3 DATA'!K60-1</f>
        <v>6.2344115600383887E-2</v>
      </c>
      <c r="L86" s="29">
        <f>'EoC Exercise 3 DATA'!L61/'EoC Exercise 3 DATA'!L60-1</f>
        <v>5.0298234043957279E-3</v>
      </c>
      <c r="M86" s="29">
        <f t="shared" si="6"/>
        <v>3.349177283724409E-2</v>
      </c>
    </row>
    <row r="87" spans="1:13">
      <c r="A87" s="27">
        <v>41946</v>
      </c>
      <c r="B87" s="29">
        <f>'EoC Exercise 3 DATA'!B62/'EoC Exercise 3 DATA'!B61-1</f>
        <v>2.682407033182499E-2</v>
      </c>
      <c r="C87" s="29">
        <f>'EoC Exercise 3 DATA'!C62/'EoC Exercise 3 DATA'!C61-1</f>
        <v>-4.5904959601809847E-2</v>
      </c>
      <c r="D87" s="29">
        <f>'EoC Exercise 3 DATA'!D62/'EoC Exercise 3 DATA'!D61-1</f>
        <v>5.5504540095628663E-2</v>
      </c>
      <c r="E87" s="29">
        <f>'EoC Exercise 3 DATA'!E62/'EoC Exercise 3 DATA'!E61-1</f>
        <v>-7.4734260016353193E-2</v>
      </c>
      <c r="F87" s="29">
        <f>'EoC Exercise 3 DATA'!F62/'EoC Exercise 3 DATA'!F61-1</f>
        <v>-1.5395938352589122E-2</v>
      </c>
      <c r="G87" s="29">
        <f>'EoC Exercise 3 DATA'!G62/'EoC Exercise 3 DATA'!G61-1</f>
        <v>-0.10138036681427409</v>
      </c>
      <c r="H87" s="29">
        <f>'EoC Exercise 3 DATA'!H62/'EoC Exercise 3 DATA'!H61-1</f>
        <v>1.9605936260817192E-2</v>
      </c>
      <c r="I87" s="29">
        <f>'EoC Exercise 3 DATA'!I62/'EoC Exercise 3 DATA'!I61-1</f>
        <v>-7.6853660375706401E-3</v>
      </c>
      <c r="J87" s="29">
        <f>'EoC Exercise 3 DATA'!J62/'EoC Exercise 3 DATA'!J61-1</f>
        <v>4.5614760870280158E-2</v>
      </c>
      <c r="K87" s="29">
        <f>'EoC Exercise 3 DATA'!K62/'EoC Exercise 3 DATA'!K61-1</f>
        <v>-1.7200876262490561E-2</v>
      </c>
      <c r="L87" s="29">
        <f>'EoC Exercise 3 DATA'!L62/'EoC Exercise 3 DATA'!L61-1</f>
        <v>5.1466910049588144E-2</v>
      </c>
      <c r="M87" s="29">
        <f t="shared" si="6"/>
        <v>1.5788658694472237E-2</v>
      </c>
    </row>
    <row r="88" spans="1:13">
      <c r="A88" s="27">
        <v>41974</v>
      </c>
      <c r="B88" s="29">
        <f>'EoC Exercise 3 DATA'!B63/'EoC Exercise 3 DATA'!B62-1</f>
        <v>-6.7919924405915877E-3</v>
      </c>
      <c r="C88" s="29">
        <f>'EoC Exercise 3 DATA'!C63/'EoC Exercise 3 DATA'!C62-1</f>
        <v>7.1617600957019079E-4</v>
      </c>
      <c r="D88" s="29">
        <f>'EoC Exercise 3 DATA'!D63/'EoC Exercise 3 DATA'!D62-1</f>
        <v>-1.5806409722215475E-3</v>
      </c>
      <c r="E88" s="29">
        <f>'EoC Exercise 3 DATA'!E63/'EoC Exercise 3 DATA'!E62-1</f>
        <v>-3.2166843407564483E-2</v>
      </c>
      <c r="F88" s="29">
        <f>'EoC Exercise 3 DATA'!F63/'EoC Exercise 3 DATA'!F62-1</f>
        <v>-4.5215182854512204E-3</v>
      </c>
      <c r="G88" s="29">
        <f>'EoC Exercise 3 DATA'!G63/'EoC Exercise 3 DATA'!G62-1</f>
        <v>3.1672100605496079E-2</v>
      </c>
      <c r="H88" s="29">
        <f>'EoC Exercise 3 DATA'!H63/'EoC Exercise 3 DATA'!H62-1</f>
        <v>6.0923804456012309E-3</v>
      </c>
      <c r="I88" s="29">
        <f>'EoC Exercise 3 DATA'!I63/'EoC Exercise 3 DATA'!I62-1</f>
        <v>2.0472625462240046E-3</v>
      </c>
      <c r="J88" s="29">
        <f>'EoC Exercise 3 DATA'!J63/'EoC Exercise 3 DATA'!J62-1</f>
        <v>7.7042769074564532E-4</v>
      </c>
      <c r="K88" s="29">
        <f>'EoC Exercise 3 DATA'!K63/'EoC Exercise 3 DATA'!K62-1</f>
        <v>-9.608774446045909E-3</v>
      </c>
      <c r="L88" s="29">
        <f>'EoC Exercise 3 DATA'!L63/'EoC Exercise 3 DATA'!L62-1</f>
        <v>-7.9775729977993315E-4</v>
      </c>
      <c r="M88" s="29">
        <f t="shared" si="6"/>
        <v>-1.3186347187046882E-3</v>
      </c>
    </row>
  </sheetData>
  <mergeCells count="5">
    <mergeCell ref="A1:L1"/>
    <mergeCell ref="A3:L3"/>
    <mergeCell ref="A9:L9"/>
    <mergeCell ref="A21:E21"/>
    <mergeCell ref="A26:L26"/>
  </mergeCells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9FB7-F87C-0243-93AD-83A2D4B90991}">
  <dimension ref="A2:Z79"/>
  <sheetViews>
    <sheetView tabSelected="1" workbookViewId="0">
      <selection activeCell="C4" sqref="C4:L4"/>
    </sheetView>
  </sheetViews>
  <sheetFormatPr baseColWidth="10" defaultColWidth="8.83203125" defaultRowHeight="14"/>
  <sheetData>
    <row r="2" spans="1:26" ht="60">
      <c r="C2" s="24" t="s">
        <v>26</v>
      </c>
      <c r="D2" s="24" t="s">
        <v>27</v>
      </c>
      <c r="E2" s="24" t="s">
        <v>28</v>
      </c>
      <c r="F2" s="24" t="s">
        <v>29</v>
      </c>
      <c r="G2" s="24" t="s">
        <v>30</v>
      </c>
      <c r="H2" s="24" t="s">
        <v>31</v>
      </c>
      <c r="I2" s="24" t="s">
        <v>32</v>
      </c>
      <c r="J2" s="24" t="s">
        <v>33</v>
      </c>
      <c r="K2" s="24" t="s">
        <v>34</v>
      </c>
      <c r="L2" s="24" t="s">
        <v>35</v>
      </c>
      <c r="O2" s="24" t="s">
        <v>1</v>
      </c>
      <c r="P2" s="24" t="s">
        <v>26</v>
      </c>
      <c r="Q2" s="24" t="s">
        <v>27</v>
      </c>
      <c r="R2" s="24" t="s">
        <v>28</v>
      </c>
      <c r="S2" s="24" t="s">
        <v>29</v>
      </c>
      <c r="T2" s="24" t="s">
        <v>30</v>
      </c>
      <c r="U2" s="24" t="s">
        <v>31</v>
      </c>
      <c r="V2" s="24" t="s">
        <v>32</v>
      </c>
      <c r="W2" s="24" t="s">
        <v>33</v>
      </c>
      <c r="X2" s="24" t="s">
        <v>34</v>
      </c>
      <c r="Y2" s="24" t="s">
        <v>35</v>
      </c>
      <c r="Z2" s="22" t="s">
        <v>21</v>
      </c>
    </row>
    <row r="3" spans="1:26">
      <c r="A3" s="5" t="s">
        <v>36</v>
      </c>
      <c r="C3" s="5">
        <v>13.48</v>
      </c>
      <c r="D3" s="5">
        <v>10.210000000000001</v>
      </c>
      <c r="E3" s="5">
        <v>1.62</v>
      </c>
      <c r="F3" s="5">
        <v>2.0299999999999998</v>
      </c>
      <c r="G3" s="5">
        <v>0.72743000000000002</v>
      </c>
      <c r="H3" s="5">
        <v>8.6999999999999993</v>
      </c>
      <c r="I3" s="5">
        <v>16.850000000000001</v>
      </c>
      <c r="J3" s="5">
        <v>12.13</v>
      </c>
      <c r="K3" s="5">
        <v>8.32</v>
      </c>
      <c r="L3" s="5">
        <v>1.89</v>
      </c>
      <c r="N3" s="5" t="s">
        <v>12</v>
      </c>
      <c r="O3" s="18">
        <f>INTERCEPT(O19:O79,$O$19:$O$79)</f>
        <v>0</v>
      </c>
      <c r="P3" s="18">
        <f t="shared" ref="P3:Z3" si="0">INTERCEPT(P19:P79,$O$19:$O$79)</f>
        <v>1.2334677033652562E-2</v>
      </c>
      <c r="Q3" s="18">
        <f t="shared" si="0"/>
        <v>5.008899000165476E-3</v>
      </c>
      <c r="R3" s="18">
        <f t="shared" si="0"/>
        <v>1.5326022722335794E-2</v>
      </c>
      <c r="S3" s="18">
        <f t="shared" si="0"/>
        <v>1.1805818154331018E-2</v>
      </c>
      <c r="T3" s="18">
        <f t="shared" si="0"/>
        <v>1.3927544540673353E-2</v>
      </c>
      <c r="U3" s="18">
        <f t="shared" si="0"/>
        <v>7.6690026972242812E-3</v>
      </c>
      <c r="V3" s="18">
        <f t="shared" si="0"/>
        <v>1.7229883867723849E-2</v>
      </c>
      <c r="W3" s="18">
        <f t="shared" si="0"/>
        <v>1.7517518326130979E-2</v>
      </c>
      <c r="X3" s="18">
        <f t="shared" si="0"/>
        <v>2.7163899332733311E-2</v>
      </c>
      <c r="Y3" s="18">
        <f t="shared" si="0"/>
        <v>1.5461628646319323E-2</v>
      </c>
      <c r="Z3" s="18">
        <f t="shared" si="0"/>
        <v>1.4629620379705402E-2</v>
      </c>
    </row>
    <row r="4" spans="1:26">
      <c r="A4" s="5" t="s">
        <v>37</v>
      </c>
      <c r="C4" s="10">
        <f>C5/SUM($C$5:$L$5)</f>
        <v>6.4516782501872372E-2</v>
      </c>
      <c r="D4" s="10">
        <f t="shared" ref="D4:L4" si="1">D5/SUM($C$5:$L$5)</f>
        <v>6.508335289979153E-2</v>
      </c>
      <c r="E4" s="10">
        <f t="shared" si="1"/>
        <v>5.9048160503452692E-2</v>
      </c>
      <c r="F4" s="10">
        <f t="shared" si="1"/>
        <v>5.8385142725054795E-2</v>
      </c>
      <c r="G4" s="10">
        <f t="shared" si="1"/>
        <v>7.1395690159364408E-2</v>
      </c>
      <c r="H4" s="10">
        <f t="shared" si="1"/>
        <v>6.6819617410989879E-2</v>
      </c>
      <c r="I4" s="10">
        <f t="shared" si="1"/>
        <v>0.16371445530725418</v>
      </c>
      <c r="J4" s="10">
        <f t="shared" si="1"/>
        <v>7.2184135944256961E-2</v>
      </c>
      <c r="K4" s="10">
        <f t="shared" si="1"/>
        <v>3.9634982852935298E-2</v>
      </c>
      <c r="L4" s="10">
        <f t="shared" si="1"/>
        <v>0.33921767969502808</v>
      </c>
      <c r="N4" s="5" t="s">
        <v>13</v>
      </c>
      <c r="O4" s="18">
        <f>SLOPE(O19:O79,$O$19:$O$79)</f>
        <v>1</v>
      </c>
      <c r="P4" s="18">
        <f t="shared" ref="P4:Z4" si="2">SLOPE(P19:P79,$O$19:$O$79)</f>
        <v>0.57364976290277458</v>
      </c>
      <c r="Q4" s="18">
        <f t="shared" si="2"/>
        <v>0.56865596710165056</v>
      </c>
      <c r="R4" s="18">
        <f t="shared" si="2"/>
        <v>0.62677713699963433</v>
      </c>
      <c r="S4" s="18">
        <f t="shared" si="2"/>
        <v>0.6338947762744247</v>
      </c>
      <c r="T4" s="18">
        <f t="shared" si="2"/>
        <v>0.51837914729639534</v>
      </c>
      <c r="U4" s="18">
        <f t="shared" si="2"/>
        <v>0.55387980984401586</v>
      </c>
      <c r="V4" s="18">
        <f t="shared" si="2"/>
        <v>0.2260645641583065</v>
      </c>
      <c r="W4" s="18">
        <f t="shared" si="2"/>
        <v>0.51271704649937722</v>
      </c>
      <c r="X4" s="18">
        <f t="shared" si="2"/>
        <v>0.93377199437108027</v>
      </c>
      <c r="Y4" s="18">
        <f t="shared" si="2"/>
        <v>0.10910409215322341</v>
      </c>
      <c r="Z4" s="18">
        <f t="shared" si="2"/>
        <v>0.37010036985448969</v>
      </c>
    </row>
    <row r="5" spans="1:26">
      <c r="A5" t="s">
        <v>72</v>
      </c>
      <c r="C5">
        <f>1/P4</f>
        <v>1.7432239402310807</v>
      </c>
      <c r="D5">
        <f t="shared" ref="D5:L5" si="3">1/Q4</f>
        <v>1.7585325009369754</v>
      </c>
      <c r="E5">
        <f t="shared" si="3"/>
        <v>1.595463428654998</v>
      </c>
      <c r="F5">
        <f t="shared" si="3"/>
        <v>1.5775488889138307</v>
      </c>
      <c r="G5">
        <f t="shared" si="3"/>
        <v>1.9290899435586801</v>
      </c>
      <c r="H5">
        <f t="shared" si="3"/>
        <v>1.8054458426307702</v>
      </c>
      <c r="I5">
        <f t="shared" si="3"/>
        <v>4.4235150419228413</v>
      </c>
      <c r="J5">
        <f t="shared" si="3"/>
        <v>1.9503935100804468</v>
      </c>
      <c r="K5">
        <f t="shared" si="3"/>
        <v>1.0709252430230851</v>
      </c>
      <c r="L5">
        <f t="shared" si="3"/>
        <v>9.1655590570848791</v>
      </c>
      <c r="N5" s="5" t="s">
        <v>14</v>
      </c>
      <c r="O5" s="26">
        <f>RSQ(O19:O79,$O$19:$O$79)</f>
        <v>1</v>
      </c>
      <c r="P5" s="26">
        <f t="shared" ref="P5:Z5" si="4">RSQ(P19:P79,$O$19:$O$79)</f>
        <v>0.23647369391824047</v>
      </c>
      <c r="Q5" s="26">
        <f t="shared" si="4"/>
        <v>0.20509438297012117</v>
      </c>
      <c r="R5" s="26">
        <f t="shared" si="4"/>
        <v>0.10450229687807545</v>
      </c>
      <c r="S5" s="26">
        <f t="shared" si="4"/>
        <v>0.23152419026103419</v>
      </c>
      <c r="T5" s="26">
        <f t="shared" si="4"/>
        <v>6.5408293679033558E-2</v>
      </c>
      <c r="U5" s="26">
        <f t="shared" si="4"/>
        <v>0.26709210441183839</v>
      </c>
      <c r="V5" s="26">
        <f t="shared" si="4"/>
        <v>3.7638322190364573E-2</v>
      </c>
      <c r="W5" s="26">
        <f t="shared" si="4"/>
        <v>6.4914546228808309E-2</v>
      </c>
      <c r="X5" s="26">
        <f t="shared" si="4"/>
        <v>5.5317798834756994E-2</v>
      </c>
      <c r="Y5" s="26">
        <f t="shared" si="4"/>
        <v>2.6721495305148174E-3</v>
      </c>
      <c r="Z5" s="26">
        <f t="shared" si="4"/>
        <v>0.11478901919222524</v>
      </c>
    </row>
    <row r="7" spans="1:26">
      <c r="N7" s="5" t="s">
        <v>38</v>
      </c>
      <c r="P7" s="18">
        <f>AVERAGE(P3:Y3)</f>
        <v>1.4344489432128993E-2</v>
      </c>
    </row>
    <row r="8" spans="1:26">
      <c r="N8" s="5" t="s">
        <v>39</v>
      </c>
      <c r="P8" s="18">
        <f t="shared" ref="P8:P9" si="5">AVERAGE(P4:Y4)</f>
        <v>0.52568942976008826</v>
      </c>
    </row>
    <row r="9" spans="1:26">
      <c r="N9" s="5" t="s">
        <v>40</v>
      </c>
      <c r="P9" s="18">
        <f t="shared" si="5"/>
        <v>0.12706377789027884</v>
      </c>
    </row>
    <row r="11" spans="1:26">
      <c r="N11" s="25" t="s">
        <v>41</v>
      </c>
    </row>
    <row r="12" spans="1:26">
      <c r="N12" s="5" t="s">
        <v>42</v>
      </c>
      <c r="P12" s="17">
        <f>SUMPRODUCT(P3:Y3,$C$4:$L$4)</f>
        <v>1.46296203797054E-2</v>
      </c>
    </row>
    <row r="13" spans="1:26">
      <c r="N13" s="5" t="s">
        <v>43</v>
      </c>
      <c r="P13" s="17">
        <f t="shared" ref="P13:P14" si="6">SUMPRODUCT(P4:Y4,$C$4:$L$4)</f>
        <v>0.37010036985448969</v>
      </c>
    </row>
    <row r="14" spans="1:26">
      <c r="N14" s="5" t="s">
        <v>44</v>
      </c>
      <c r="P14" s="17">
        <f t="shared" si="6"/>
        <v>8.4756553991563968E-2</v>
      </c>
    </row>
    <row r="16" spans="1:26">
      <c r="A16" s="37" t="s">
        <v>15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N16" s="37" t="s">
        <v>16</v>
      </c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60">
      <c r="A17" s="22" t="s">
        <v>0</v>
      </c>
      <c r="B17" s="24" t="s">
        <v>1</v>
      </c>
      <c r="C17" s="24" t="s">
        <v>26</v>
      </c>
      <c r="D17" s="24" t="s">
        <v>27</v>
      </c>
      <c r="E17" s="24" t="s">
        <v>28</v>
      </c>
      <c r="F17" s="24" t="s">
        <v>29</v>
      </c>
      <c r="G17" s="24" t="s">
        <v>30</v>
      </c>
      <c r="H17" s="24" t="s">
        <v>31</v>
      </c>
      <c r="I17" s="24" t="s">
        <v>32</v>
      </c>
      <c r="J17" s="24" t="s">
        <v>33</v>
      </c>
      <c r="K17" s="24" t="s">
        <v>34</v>
      </c>
      <c r="L17" s="24" t="s">
        <v>35</v>
      </c>
      <c r="N17" s="22" t="s">
        <v>0</v>
      </c>
      <c r="O17" s="24" t="s">
        <v>1</v>
      </c>
      <c r="P17" s="24" t="s">
        <v>26</v>
      </c>
      <c r="Q17" s="24" t="s">
        <v>27</v>
      </c>
      <c r="R17" s="24" t="s">
        <v>28</v>
      </c>
      <c r="S17" s="24" t="s">
        <v>29</v>
      </c>
      <c r="T17" s="24" t="s">
        <v>30</v>
      </c>
      <c r="U17" s="24" t="s">
        <v>31</v>
      </c>
      <c r="V17" s="24" t="s">
        <v>32</v>
      </c>
      <c r="W17" s="24" t="s">
        <v>33</v>
      </c>
      <c r="X17" s="24" t="s">
        <v>34</v>
      </c>
      <c r="Y17" s="24" t="s">
        <v>35</v>
      </c>
      <c r="Z17" s="22" t="s">
        <v>21</v>
      </c>
    </row>
    <row r="18" spans="1:26">
      <c r="A18" s="23">
        <v>40119</v>
      </c>
      <c r="B18" s="5">
        <v>91.98</v>
      </c>
      <c r="C18" s="5">
        <v>17.100000000000001</v>
      </c>
      <c r="D18" s="5">
        <v>52.29</v>
      </c>
      <c r="E18" s="5">
        <v>11.96</v>
      </c>
      <c r="F18" s="5">
        <v>34.119999999999997</v>
      </c>
      <c r="G18" s="5">
        <v>15.1</v>
      </c>
      <c r="H18" s="5">
        <v>31.67</v>
      </c>
      <c r="I18" s="5">
        <v>31.44</v>
      </c>
      <c r="J18" s="5">
        <v>11.44</v>
      </c>
      <c r="K18" s="5">
        <v>5.98</v>
      </c>
      <c r="L18" s="5">
        <v>37.44</v>
      </c>
    </row>
    <row r="19" spans="1:26">
      <c r="A19" s="23">
        <v>40148</v>
      </c>
      <c r="B19" s="5">
        <v>93.77</v>
      </c>
      <c r="C19" s="5">
        <v>17.52</v>
      </c>
      <c r="D19" s="5">
        <v>54.65</v>
      </c>
      <c r="E19" s="5">
        <v>14.86</v>
      </c>
      <c r="F19" s="5">
        <v>37.880000000000003</v>
      </c>
      <c r="G19" s="5">
        <v>15.2</v>
      </c>
      <c r="H19" s="5">
        <v>32.299999999999997</v>
      </c>
      <c r="I19" s="5">
        <v>31.81</v>
      </c>
      <c r="J19" s="5">
        <v>11.68</v>
      </c>
      <c r="K19" s="5">
        <v>8.9</v>
      </c>
      <c r="L19" s="5">
        <v>39.29</v>
      </c>
      <c r="N19" s="23">
        <v>40148</v>
      </c>
      <c r="O19" s="10">
        <f>B19/B18-1</f>
        <v>1.9460752337464582E-2</v>
      </c>
      <c r="P19" s="10">
        <f t="shared" ref="P19:Y34" si="7">C19/C18-1</f>
        <v>2.4561403508771784E-2</v>
      </c>
      <c r="Q19" s="10">
        <f t="shared" si="7"/>
        <v>4.5132912602792175E-2</v>
      </c>
      <c r="R19" s="10">
        <f t="shared" si="7"/>
        <v>0.24247491638795982</v>
      </c>
      <c r="S19" s="10">
        <f t="shared" si="7"/>
        <v>0.11019929660023453</v>
      </c>
      <c r="T19" s="10">
        <f t="shared" si="7"/>
        <v>6.6225165562914245E-3</v>
      </c>
      <c r="U19" s="10">
        <f t="shared" si="7"/>
        <v>1.9892642879696831E-2</v>
      </c>
      <c r="V19" s="10">
        <f t="shared" si="7"/>
        <v>1.1768447837150031E-2</v>
      </c>
      <c r="W19" s="10">
        <f t="shared" si="7"/>
        <v>2.0979020979021046E-2</v>
      </c>
      <c r="X19" s="10">
        <f t="shared" si="7"/>
        <v>0.4882943143812708</v>
      </c>
      <c r="Y19" s="10">
        <f t="shared" si="7"/>
        <v>4.9412393162393098E-2</v>
      </c>
      <c r="Z19" s="10">
        <f>SUMPRODUCT(P19:Y19,$C$4:$L$4)</f>
        <v>6.6631873038435874E-2</v>
      </c>
    </row>
    <row r="20" spans="1:26">
      <c r="A20" s="23">
        <v>40182</v>
      </c>
      <c r="B20" s="5">
        <v>90.39</v>
      </c>
      <c r="C20" s="5">
        <v>17.73</v>
      </c>
      <c r="D20" s="5">
        <v>53.16</v>
      </c>
      <c r="E20" s="5">
        <v>14.31</v>
      </c>
      <c r="F20" s="5">
        <v>39.64</v>
      </c>
      <c r="G20" s="5">
        <v>14.99</v>
      </c>
      <c r="H20" s="5">
        <v>32.450000000000003</v>
      </c>
      <c r="I20" s="5">
        <v>32.380000000000003</v>
      </c>
      <c r="J20" s="5">
        <v>13.15</v>
      </c>
      <c r="K20" s="5">
        <v>8.8699999999999992</v>
      </c>
      <c r="L20" s="5">
        <v>43.57</v>
      </c>
      <c r="N20" s="23">
        <v>40182</v>
      </c>
      <c r="O20" s="10">
        <f t="shared" ref="O20:Y79" si="8">B20/B19-1</f>
        <v>-3.6045643596032795E-2</v>
      </c>
      <c r="P20" s="10">
        <f t="shared" si="7"/>
        <v>1.1986301369863117E-2</v>
      </c>
      <c r="Q20" s="10">
        <f t="shared" si="7"/>
        <v>-2.726440988106138E-2</v>
      </c>
      <c r="R20" s="10">
        <f t="shared" si="7"/>
        <v>-3.7012113055181595E-2</v>
      </c>
      <c r="S20" s="10">
        <f t="shared" si="7"/>
        <v>4.6462513199577504E-2</v>
      </c>
      <c r="T20" s="10">
        <f t="shared" si="7"/>
        <v>-1.3815789473684115E-2</v>
      </c>
      <c r="U20" s="10">
        <f t="shared" si="7"/>
        <v>4.6439628482974893E-3</v>
      </c>
      <c r="V20" s="10">
        <f t="shared" si="7"/>
        <v>1.791889342973918E-2</v>
      </c>
      <c r="W20" s="10">
        <f t="shared" si="7"/>
        <v>0.12585616438356162</v>
      </c>
      <c r="X20" s="10">
        <f t="shared" si="7"/>
        <v>-3.370786516854074E-3</v>
      </c>
      <c r="Y20" s="10">
        <f t="shared" si="7"/>
        <v>0.10893357088317646</v>
      </c>
      <c r="Z20" s="10">
        <f t="shared" ref="Z20:Z79" si="9">SUMPRODUCT(P20:Y20,$C$4:$L$4)</f>
        <v>4.7686994104012198E-2</v>
      </c>
    </row>
    <row r="21" spans="1:26">
      <c r="A21" s="23">
        <v>40210</v>
      </c>
      <c r="B21" s="5">
        <v>93.19</v>
      </c>
      <c r="C21" s="5">
        <v>18.829999999999998</v>
      </c>
      <c r="D21" s="5">
        <v>53.13</v>
      </c>
      <c r="E21" s="5">
        <v>14.05</v>
      </c>
      <c r="F21" s="5">
        <v>40.49</v>
      </c>
      <c r="G21" s="5">
        <v>15.82</v>
      </c>
      <c r="H21" s="5">
        <v>33.17</v>
      </c>
      <c r="I21" s="5">
        <v>35.619999999999997</v>
      </c>
      <c r="J21" s="5">
        <v>16.260000000000002</v>
      </c>
      <c r="K21" s="5">
        <v>9.02</v>
      </c>
      <c r="L21" s="5">
        <v>45.78</v>
      </c>
      <c r="N21" s="23">
        <v>40210</v>
      </c>
      <c r="O21" s="10">
        <f t="shared" si="8"/>
        <v>3.0976877973227124E-2</v>
      </c>
      <c r="P21" s="10">
        <f t="shared" si="7"/>
        <v>6.2041737168640587E-2</v>
      </c>
      <c r="Q21" s="10">
        <f t="shared" si="7"/>
        <v>-5.6433408577871713E-4</v>
      </c>
      <c r="R21" s="10">
        <f t="shared" si="7"/>
        <v>-1.8169112508735097E-2</v>
      </c>
      <c r="S21" s="10">
        <f t="shared" si="7"/>
        <v>2.1442986881937465E-2</v>
      </c>
      <c r="T21" s="10">
        <f t="shared" si="7"/>
        <v>5.5370246831220715E-2</v>
      </c>
      <c r="U21" s="10">
        <f t="shared" si="7"/>
        <v>2.2187981510015442E-2</v>
      </c>
      <c r="V21" s="10">
        <f t="shared" si="7"/>
        <v>0.1000617665225445</v>
      </c>
      <c r="W21" s="10">
        <f t="shared" si="7"/>
        <v>0.23650190114068459</v>
      </c>
      <c r="X21" s="10">
        <f t="shared" si="7"/>
        <v>1.6910935738444266E-2</v>
      </c>
      <c r="Y21" s="10">
        <f t="shared" si="7"/>
        <v>5.072297452375496E-2</v>
      </c>
      <c r="Z21" s="10">
        <f t="shared" si="9"/>
        <v>6.0910530468385349E-2</v>
      </c>
    </row>
    <row r="22" spans="1:26">
      <c r="A22" s="23">
        <v>40238</v>
      </c>
      <c r="B22" s="5">
        <v>98.79</v>
      </c>
      <c r="C22" s="5">
        <v>19.25</v>
      </c>
      <c r="D22" s="5">
        <v>53.64</v>
      </c>
      <c r="E22" s="5">
        <v>14.88</v>
      </c>
      <c r="F22" s="5">
        <v>41.31</v>
      </c>
      <c r="G22" s="5">
        <v>16.309999999999999</v>
      </c>
      <c r="H22" s="5">
        <v>34.29</v>
      </c>
      <c r="I22" s="5">
        <v>38.36</v>
      </c>
      <c r="J22" s="5">
        <v>18.27</v>
      </c>
      <c r="K22" s="5">
        <v>10.64</v>
      </c>
      <c r="L22" s="5">
        <v>50.13</v>
      </c>
      <c r="N22" s="23">
        <v>40238</v>
      </c>
      <c r="O22" s="10">
        <f t="shared" si="8"/>
        <v>6.0092284579890576E-2</v>
      </c>
      <c r="P22" s="10">
        <f t="shared" si="7"/>
        <v>2.2304832713754719E-2</v>
      </c>
      <c r="Q22" s="10">
        <f t="shared" si="7"/>
        <v>9.5990965556183028E-3</v>
      </c>
      <c r="R22" s="10">
        <f t="shared" si="7"/>
        <v>5.9074733096085463E-2</v>
      </c>
      <c r="S22" s="10">
        <f t="shared" si="7"/>
        <v>2.0251914052852538E-2</v>
      </c>
      <c r="T22" s="10">
        <f t="shared" si="7"/>
        <v>3.0973451327433565E-2</v>
      </c>
      <c r="U22" s="10">
        <f t="shared" si="7"/>
        <v>3.3765450708471478E-2</v>
      </c>
      <c r="V22" s="10">
        <f t="shared" si="7"/>
        <v>7.6923076923077094E-2</v>
      </c>
      <c r="W22" s="10">
        <f t="shared" si="7"/>
        <v>0.12361623616236139</v>
      </c>
      <c r="X22" s="10">
        <f t="shared" si="7"/>
        <v>0.17960088691796017</v>
      </c>
      <c r="Y22" s="10">
        <f t="shared" si="7"/>
        <v>9.501965923984268E-2</v>
      </c>
      <c r="Z22" s="10">
        <f t="shared" si="9"/>
        <v>7.206938531695721E-2</v>
      </c>
    </row>
    <row r="23" spans="1:26">
      <c r="A23" s="23">
        <v>40269</v>
      </c>
      <c r="B23" s="5">
        <v>100.35</v>
      </c>
      <c r="C23" s="5">
        <v>18.77</v>
      </c>
      <c r="D23" s="5">
        <v>54.36</v>
      </c>
      <c r="E23" s="5">
        <v>14.82</v>
      </c>
      <c r="F23" s="5">
        <v>44.28</v>
      </c>
      <c r="G23" s="5">
        <v>15.51</v>
      </c>
      <c r="H23" s="5">
        <v>35.619999999999997</v>
      </c>
      <c r="I23" s="5">
        <v>42.12</v>
      </c>
      <c r="J23" s="5">
        <v>18.690000000000001</v>
      </c>
      <c r="K23" s="5">
        <v>11.66</v>
      </c>
      <c r="L23" s="5">
        <v>53.13</v>
      </c>
      <c r="N23" s="23">
        <v>40269</v>
      </c>
      <c r="O23" s="10">
        <f t="shared" si="8"/>
        <v>1.579107197084717E-2</v>
      </c>
      <c r="P23" s="10">
        <f t="shared" si="7"/>
        <v>-2.4935064935064921E-2</v>
      </c>
      <c r="Q23" s="10">
        <f t="shared" si="7"/>
        <v>1.3422818791946289E-2</v>
      </c>
      <c r="R23" s="10">
        <f t="shared" si="7"/>
        <v>-4.0322580645161255E-3</v>
      </c>
      <c r="S23" s="10">
        <f t="shared" si="7"/>
        <v>7.1895424836601274E-2</v>
      </c>
      <c r="T23" s="10">
        <f t="shared" si="7"/>
        <v>-4.904966278356826E-2</v>
      </c>
      <c r="U23" s="10">
        <f t="shared" si="7"/>
        <v>3.8786818314377358E-2</v>
      </c>
      <c r="V23" s="10">
        <f t="shared" si="7"/>
        <v>9.8018769551616147E-2</v>
      </c>
      <c r="W23" s="10">
        <f t="shared" si="7"/>
        <v>2.2988505747126631E-2</v>
      </c>
      <c r="X23" s="10">
        <f t="shared" si="7"/>
        <v>9.5864661654135208E-2</v>
      </c>
      <c r="Y23" s="10">
        <f t="shared" si="7"/>
        <v>5.9844404548174746E-2</v>
      </c>
      <c r="Z23" s="10">
        <f t="shared" si="9"/>
        <v>4.4120554109540938E-2</v>
      </c>
    </row>
    <row r="24" spans="1:26">
      <c r="A24" s="23">
        <v>40301</v>
      </c>
      <c r="B24" s="5">
        <v>92.33</v>
      </c>
      <c r="C24" s="5">
        <v>18.32</v>
      </c>
      <c r="D24" s="5">
        <v>49.49</v>
      </c>
      <c r="E24" s="5">
        <v>14.37</v>
      </c>
      <c r="F24" s="5">
        <v>42.22</v>
      </c>
      <c r="G24" s="5">
        <v>14.28</v>
      </c>
      <c r="H24" s="5">
        <v>34.72</v>
      </c>
      <c r="I24" s="5">
        <v>42.22</v>
      </c>
      <c r="J24" s="5">
        <v>16.809999999999999</v>
      </c>
      <c r="K24" s="5">
        <v>7.98</v>
      </c>
      <c r="L24" s="5">
        <v>51.42</v>
      </c>
      <c r="N24" s="23">
        <v>40301</v>
      </c>
      <c r="O24" s="10">
        <f t="shared" si="8"/>
        <v>-7.9920279023418028E-2</v>
      </c>
      <c r="P24" s="10">
        <f t="shared" si="7"/>
        <v>-2.3974427277570598E-2</v>
      </c>
      <c r="Q24" s="10">
        <f t="shared" si="7"/>
        <v>-8.9587932303164086E-2</v>
      </c>
      <c r="R24" s="10">
        <f t="shared" si="7"/>
        <v>-3.0364372469635748E-2</v>
      </c>
      <c r="S24" s="10">
        <f t="shared" si="7"/>
        <v>-4.6522131887985596E-2</v>
      </c>
      <c r="T24" s="10">
        <f t="shared" si="7"/>
        <v>-7.9303675048355893E-2</v>
      </c>
      <c r="U24" s="10">
        <f t="shared" si="7"/>
        <v>-2.5266704098820814E-2</v>
      </c>
      <c r="V24" s="10">
        <f t="shared" si="7"/>
        <v>2.3741690408356497E-3</v>
      </c>
      <c r="W24" s="10">
        <f t="shared" si="7"/>
        <v>-0.10058855002675238</v>
      </c>
      <c r="X24" s="10">
        <f t="shared" si="7"/>
        <v>-0.31560891938250424</v>
      </c>
      <c r="Y24" s="10">
        <f t="shared" si="7"/>
        <v>-3.2185206098249597E-2</v>
      </c>
      <c r="Z24" s="10">
        <f t="shared" si="9"/>
        <v>-4.9536006505974728E-2</v>
      </c>
    </row>
    <row r="25" spans="1:26">
      <c r="A25" s="23">
        <v>40330</v>
      </c>
      <c r="B25" s="5">
        <v>87.48</v>
      </c>
      <c r="C25" s="5">
        <v>18.64</v>
      </c>
      <c r="D25" s="5">
        <v>53.98</v>
      </c>
      <c r="E25" s="5">
        <v>14.18</v>
      </c>
      <c r="F25" s="5">
        <v>40.11</v>
      </c>
      <c r="G25" s="5">
        <v>16.059999999999999</v>
      </c>
      <c r="H25" s="5">
        <v>34.17</v>
      </c>
      <c r="I25" s="5">
        <v>43.24</v>
      </c>
      <c r="J25" s="5">
        <v>15.67</v>
      </c>
      <c r="K25" s="5">
        <v>6.57</v>
      </c>
      <c r="L25" s="5">
        <v>47.57</v>
      </c>
      <c r="N25" s="23">
        <v>40330</v>
      </c>
      <c r="O25" s="10">
        <f t="shared" si="8"/>
        <v>-5.2528972165060028E-2</v>
      </c>
      <c r="P25" s="10">
        <f t="shared" si="7"/>
        <v>1.7467248908296984E-2</v>
      </c>
      <c r="Q25" s="10">
        <f t="shared" si="7"/>
        <v>9.0725399070519241E-2</v>
      </c>
      <c r="R25" s="10">
        <f t="shared" si="7"/>
        <v>-1.3221990257480831E-2</v>
      </c>
      <c r="S25" s="10">
        <f t="shared" si="7"/>
        <v>-4.9976314542870659E-2</v>
      </c>
      <c r="T25" s="10">
        <f t="shared" si="7"/>
        <v>0.12464985994397759</v>
      </c>
      <c r="U25" s="10">
        <f t="shared" si="7"/>
        <v>-1.5841013824884675E-2</v>
      </c>
      <c r="V25" s="10">
        <f t="shared" si="7"/>
        <v>2.4159166271909172E-2</v>
      </c>
      <c r="W25" s="10">
        <f t="shared" si="7"/>
        <v>-6.7816775728732792E-2</v>
      </c>
      <c r="X25" s="10">
        <f t="shared" si="7"/>
        <v>-0.17669172932330823</v>
      </c>
      <c r="Y25" s="10">
        <f t="shared" si="7"/>
        <v>-7.4873590042784932E-2</v>
      </c>
      <c r="Z25" s="10">
        <f t="shared" si="9"/>
        <v>-2.2167702059521573E-2</v>
      </c>
    </row>
    <row r="26" spans="1:26">
      <c r="A26" s="23">
        <v>40360</v>
      </c>
      <c r="B26" s="5">
        <v>93.6</v>
      </c>
      <c r="C26" s="5">
        <v>19.86</v>
      </c>
      <c r="D26" s="5">
        <v>55.06</v>
      </c>
      <c r="E26" s="5">
        <v>14.03</v>
      </c>
      <c r="F26" s="5">
        <v>39.729999999999997</v>
      </c>
      <c r="G26" s="5">
        <v>18.89</v>
      </c>
      <c r="H26" s="5">
        <v>35.64</v>
      </c>
      <c r="I26" s="5">
        <v>42.4</v>
      </c>
      <c r="J26" s="5">
        <v>16.739999999999998</v>
      </c>
      <c r="K26" s="5">
        <v>6.85</v>
      </c>
      <c r="L26" s="5">
        <v>43.97</v>
      </c>
      <c r="N26" s="23">
        <v>40360</v>
      </c>
      <c r="O26" s="10">
        <f t="shared" si="8"/>
        <v>6.9958847736625307E-2</v>
      </c>
      <c r="P26" s="10">
        <f t="shared" si="7"/>
        <v>6.545064377682408E-2</v>
      </c>
      <c r="Q26" s="10">
        <f t="shared" si="7"/>
        <v>2.0007410151908323E-2</v>
      </c>
      <c r="R26" s="10">
        <f t="shared" si="7"/>
        <v>-1.0578279266572621E-2</v>
      </c>
      <c r="S26" s="10">
        <f t="shared" si="7"/>
        <v>-9.4739466467216316E-3</v>
      </c>
      <c r="T26" s="10">
        <f t="shared" si="7"/>
        <v>0.17621419676214201</v>
      </c>
      <c r="U26" s="10">
        <f t="shared" si="7"/>
        <v>4.3020193151887653E-2</v>
      </c>
      <c r="V26" s="10">
        <f t="shared" si="7"/>
        <v>-1.9426456984273921E-2</v>
      </c>
      <c r="W26" s="10">
        <f t="shared" si="7"/>
        <v>6.8283343969368193E-2</v>
      </c>
      <c r="X26" s="10">
        <f t="shared" si="7"/>
        <v>4.2617960426179602E-2</v>
      </c>
      <c r="Y26" s="10">
        <f t="shared" si="7"/>
        <v>-7.5677948286735353E-2</v>
      </c>
      <c r="Z26" s="10">
        <f t="shared" si="9"/>
        <v>-2.4309778644745969E-3</v>
      </c>
    </row>
    <row r="27" spans="1:26">
      <c r="A27" s="23">
        <v>40392</v>
      </c>
      <c r="B27" s="5">
        <v>89.36</v>
      </c>
      <c r="C27" s="5">
        <v>19.97</v>
      </c>
      <c r="D27" s="5">
        <v>52.78</v>
      </c>
      <c r="E27" s="5">
        <v>13.3</v>
      </c>
      <c r="F27" s="5">
        <v>35.96</v>
      </c>
      <c r="G27" s="5">
        <v>17.559999999999999</v>
      </c>
      <c r="H27" s="5">
        <v>36.130000000000003</v>
      </c>
      <c r="I27" s="5">
        <v>42.21</v>
      </c>
      <c r="J27" s="5">
        <v>15.7</v>
      </c>
      <c r="K27" s="5">
        <v>6.26</v>
      </c>
      <c r="L27" s="5">
        <v>40.47</v>
      </c>
      <c r="N27" s="23">
        <v>40392</v>
      </c>
      <c r="O27" s="10">
        <f t="shared" si="8"/>
        <v>-4.5299145299145249E-2</v>
      </c>
      <c r="P27" s="10">
        <f t="shared" si="7"/>
        <v>5.5387713997985255E-3</v>
      </c>
      <c r="Q27" s="10">
        <f t="shared" si="7"/>
        <v>-4.14093715946241E-2</v>
      </c>
      <c r="R27" s="10">
        <f t="shared" si="7"/>
        <v>-5.2031361368495954E-2</v>
      </c>
      <c r="S27" s="10">
        <f t="shared" si="7"/>
        <v>-9.4890510948904994E-2</v>
      </c>
      <c r="T27" s="10">
        <f t="shared" si="7"/>
        <v>-7.0407623080995352E-2</v>
      </c>
      <c r="U27" s="10">
        <f t="shared" si="7"/>
        <v>1.3748597081930436E-2</v>
      </c>
      <c r="V27" s="10">
        <f t="shared" si="7"/>
        <v>-4.4811320754716277E-3</v>
      </c>
      <c r="W27" s="10">
        <f t="shared" si="7"/>
        <v>-6.2126642771804019E-2</v>
      </c>
      <c r="X27" s="10">
        <f t="shared" si="7"/>
        <v>-8.613138686131383E-2</v>
      </c>
      <c r="Y27" s="10">
        <f t="shared" si="7"/>
        <v>-7.9599727086649974E-2</v>
      </c>
      <c r="Z27" s="10">
        <f t="shared" si="9"/>
        <v>-5.0692028975358516E-2</v>
      </c>
    </row>
    <row r="28" spans="1:26">
      <c r="A28" s="23">
        <v>40422</v>
      </c>
      <c r="B28" s="5">
        <v>97.33</v>
      </c>
      <c r="C28" s="5">
        <v>20.64</v>
      </c>
      <c r="D28" s="5">
        <v>54.63</v>
      </c>
      <c r="E28" s="5">
        <v>12.99</v>
      </c>
      <c r="F28" s="5">
        <v>40.06</v>
      </c>
      <c r="G28" s="5">
        <v>19.39</v>
      </c>
      <c r="H28" s="5">
        <v>38.1</v>
      </c>
      <c r="I28" s="5">
        <v>43.22</v>
      </c>
      <c r="J28" s="5">
        <v>15.36</v>
      </c>
      <c r="K28" s="5">
        <v>5.62</v>
      </c>
      <c r="L28" s="5">
        <v>40.71</v>
      </c>
      <c r="N28" s="23">
        <v>40422</v>
      </c>
      <c r="O28" s="10">
        <f t="shared" si="8"/>
        <v>8.9189794091315999E-2</v>
      </c>
      <c r="P28" s="10">
        <f t="shared" si="7"/>
        <v>3.3550325488232335E-2</v>
      </c>
      <c r="Q28" s="10">
        <f t="shared" si="7"/>
        <v>3.5051155740810858E-2</v>
      </c>
      <c r="R28" s="10">
        <f t="shared" si="7"/>
        <v>-2.3308270676691722E-2</v>
      </c>
      <c r="S28" s="10">
        <f t="shared" si="7"/>
        <v>0.11401557285873198</v>
      </c>
      <c r="T28" s="10">
        <f t="shared" si="7"/>
        <v>0.10421412300683386</v>
      </c>
      <c r="U28" s="10">
        <f t="shared" si="7"/>
        <v>5.452532521450304E-2</v>
      </c>
      <c r="V28" s="10">
        <f t="shared" si="7"/>
        <v>2.3927979151859624E-2</v>
      </c>
      <c r="W28" s="10">
        <f t="shared" si="7"/>
        <v>-2.1656050955414008E-2</v>
      </c>
      <c r="X28" s="10">
        <f t="shared" si="7"/>
        <v>-0.10223642172523961</v>
      </c>
      <c r="Y28" s="10">
        <f t="shared" si="7"/>
        <v>5.9303187546331237E-3</v>
      </c>
      <c r="Z28" s="10">
        <f t="shared" si="9"/>
        <v>2.1123774276787383E-2</v>
      </c>
    </row>
    <row r="29" spans="1:26">
      <c r="A29" s="23">
        <v>40452</v>
      </c>
      <c r="B29" s="5">
        <v>101.01</v>
      </c>
      <c r="C29" s="5">
        <v>21.35</v>
      </c>
      <c r="D29" s="5">
        <v>58.01</v>
      </c>
      <c r="E29" s="5">
        <v>13.02</v>
      </c>
      <c r="F29" s="5">
        <v>40.950000000000003</v>
      </c>
      <c r="G29" s="5">
        <v>19.59</v>
      </c>
      <c r="H29" s="5">
        <v>40.31</v>
      </c>
      <c r="I29" s="5">
        <v>44.95</v>
      </c>
      <c r="J29" s="5">
        <v>14.91</v>
      </c>
      <c r="K29" s="5">
        <v>6.1</v>
      </c>
      <c r="L29" s="5">
        <v>39.64</v>
      </c>
      <c r="N29" s="23">
        <v>40452</v>
      </c>
      <c r="O29" s="10">
        <f t="shared" si="8"/>
        <v>3.7809514024452984E-2</v>
      </c>
      <c r="P29" s="10">
        <f t="shared" si="7"/>
        <v>3.43992248062015E-2</v>
      </c>
      <c r="Q29" s="10">
        <f t="shared" si="7"/>
        <v>6.1870766977850877E-2</v>
      </c>
      <c r="R29" s="10">
        <f t="shared" si="7"/>
        <v>2.3094688221707571E-3</v>
      </c>
      <c r="S29" s="10">
        <f t="shared" si="7"/>
        <v>2.2216674987518781E-2</v>
      </c>
      <c r="T29" s="10">
        <f t="shared" si="7"/>
        <v>1.0314595152140171E-2</v>
      </c>
      <c r="U29" s="10">
        <f t="shared" si="7"/>
        <v>5.800524934383211E-2</v>
      </c>
      <c r="V29" s="10">
        <f t="shared" si="7"/>
        <v>4.0027764923646458E-2</v>
      </c>
      <c r="W29" s="10">
        <f t="shared" si="7"/>
        <v>-2.9296875E-2</v>
      </c>
      <c r="X29" s="10">
        <f t="shared" si="7"/>
        <v>8.5409252669039093E-2</v>
      </c>
      <c r="Y29" s="10">
        <f t="shared" si="7"/>
        <v>-2.6283468435273849E-2</v>
      </c>
      <c r="Z29" s="10">
        <f t="shared" si="9"/>
        <v>1.1199615312720033E-2</v>
      </c>
    </row>
    <row r="30" spans="1:26">
      <c r="A30" s="23">
        <v>40483</v>
      </c>
      <c r="B30" s="5">
        <v>101.01</v>
      </c>
      <c r="C30" s="5">
        <v>22.82</v>
      </c>
      <c r="D30" s="5">
        <v>57.44</v>
      </c>
      <c r="E30" s="5">
        <v>13.78</v>
      </c>
      <c r="F30" s="5">
        <v>43.7</v>
      </c>
      <c r="G30" s="5">
        <v>21.15</v>
      </c>
      <c r="H30" s="5">
        <v>40.130000000000003</v>
      </c>
      <c r="I30" s="5">
        <v>42.8</v>
      </c>
      <c r="J30" s="5">
        <v>15.21</v>
      </c>
      <c r="K30" s="5">
        <v>6.64</v>
      </c>
      <c r="L30" s="5">
        <v>41.79</v>
      </c>
      <c r="N30" s="23">
        <v>40483</v>
      </c>
      <c r="O30" s="10">
        <f t="shared" si="8"/>
        <v>0</v>
      </c>
      <c r="P30" s="10">
        <f t="shared" si="7"/>
        <v>6.8852459016393475E-2</v>
      </c>
      <c r="Q30" s="10">
        <f t="shared" si="7"/>
        <v>-9.8258920875711198E-3</v>
      </c>
      <c r="R30" s="10">
        <f t="shared" si="7"/>
        <v>5.8371735791090673E-2</v>
      </c>
      <c r="S30" s="10">
        <f t="shared" si="7"/>
        <v>6.7155067155067139E-2</v>
      </c>
      <c r="T30" s="10">
        <f t="shared" si="7"/>
        <v>7.963246554364467E-2</v>
      </c>
      <c r="U30" s="10">
        <f t="shared" si="7"/>
        <v>-4.4653932026792464E-3</v>
      </c>
      <c r="V30" s="10">
        <f t="shared" si="7"/>
        <v>-4.7830923248053492E-2</v>
      </c>
      <c r="W30" s="10">
        <f t="shared" si="7"/>
        <v>2.0120724346076591E-2</v>
      </c>
      <c r="X30" s="10">
        <f t="shared" si="7"/>
        <v>8.8524590163934436E-2</v>
      </c>
      <c r="Y30" s="10">
        <f t="shared" si="7"/>
        <v>5.4238143289606411E-2</v>
      </c>
      <c r="Z30" s="10">
        <f t="shared" si="9"/>
        <v>3.2086269182366789E-2</v>
      </c>
    </row>
    <row r="31" spans="1:26">
      <c r="A31" s="23">
        <v>40513</v>
      </c>
      <c r="B31" s="5">
        <v>107.75</v>
      </c>
      <c r="C31" s="5">
        <v>23.83</v>
      </c>
      <c r="D31" s="5">
        <v>59.62</v>
      </c>
      <c r="E31" s="5">
        <v>14.19</v>
      </c>
      <c r="F31" s="5">
        <v>46.2</v>
      </c>
      <c r="G31" s="5">
        <v>21.12</v>
      </c>
      <c r="H31" s="5">
        <v>42.69</v>
      </c>
      <c r="I31" s="5">
        <v>43.12</v>
      </c>
      <c r="J31" s="5">
        <v>16.55</v>
      </c>
      <c r="K31" s="5">
        <v>7.09</v>
      </c>
      <c r="L31" s="5">
        <v>36.96</v>
      </c>
      <c r="N31" s="23">
        <v>40513</v>
      </c>
      <c r="O31" s="10">
        <f t="shared" si="8"/>
        <v>6.6726066726066735E-2</v>
      </c>
      <c r="P31" s="10">
        <f t="shared" si="7"/>
        <v>4.4259421560034928E-2</v>
      </c>
      <c r="Q31" s="10">
        <f t="shared" si="7"/>
        <v>3.79526462395543E-2</v>
      </c>
      <c r="R31" s="10">
        <f t="shared" si="7"/>
        <v>2.9753265602322276E-2</v>
      </c>
      <c r="S31" s="10">
        <f t="shared" si="7"/>
        <v>5.720823798626995E-2</v>
      </c>
      <c r="T31" s="10">
        <f t="shared" si="7"/>
        <v>-1.4184397163119478E-3</v>
      </c>
      <c r="U31" s="10">
        <f t="shared" si="7"/>
        <v>6.3792673810116884E-2</v>
      </c>
      <c r="V31" s="10">
        <f t="shared" si="7"/>
        <v>7.4766355140187812E-3</v>
      </c>
      <c r="W31" s="10">
        <f t="shared" si="7"/>
        <v>8.8099934253780487E-2</v>
      </c>
      <c r="X31" s="10">
        <f t="shared" si="7"/>
        <v>6.7771084337349352E-2</v>
      </c>
      <c r="Y31" s="10">
        <f t="shared" si="7"/>
        <v>-0.11557788944723613</v>
      </c>
      <c r="Z31" s="10">
        <f t="shared" si="9"/>
        <v>-1.4352627514217876E-2</v>
      </c>
    </row>
    <row r="32" spans="1:26">
      <c r="A32" s="23">
        <v>40546</v>
      </c>
      <c r="B32" s="5">
        <v>110.29</v>
      </c>
      <c r="C32" s="5">
        <v>23.08</v>
      </c>
      <c r="D32" s="5">
        <v>56.45</v>
      </c>
      <c r="E32" s="5">
        <v>12.84</v>
      </c>
      <c r="F32" s="5">
        <v>40.67</v>
      </c>
      <c r="G32" s="5">
        <v>21.14</v>
      </c>
      <c r="H32" s="5">
        <v>40.549999999999997</v>
      </c>
      <c r="I32" s="5">
        <v>42.7</v>
      </c>
      <c r="J32" s="5">
        <v>15.81</v>
      </c>
      <c r="K32" s="5">
        <v>6.98</v>
      </c>
      <c r="L32" s="5">
        <v>38.81</v>
      </c>
      <c r="N32" s="23">
        <v>40546</v>
      </c>
      <c r="O32" s="10">
        <f t="shared" si="8"/>
        <v>2.3573085846867903E-2</v>
      </c>
      <c r="P32" s="10">
        <f t="shared" si="7"/>
        <v>-3.1472933277381432E-2</v>
      </c>
      <c r="Q32" s="10">
        <f t="shared" si="7"/>
        <v>-5.3170077155316964E-2</v>
      </c>
      <c r="R32" s="10">
        <f t="shared" si="7"/>
        <v>-9.5137420718816035E-2</v>
      </c>
      <c r="S32" s="10">
        <f t="shared" si="7"/>
        <v>-0.11969696969696975</v>
      </c>
      <c r="T32" s="10">
        <f t="shared" si="7"/>
        <v>9.4696969696972388E-4</v>
      </c>
      <c r="U32" s="10">
        <f t="shared" si="7"/>
        <v>-5.0128835792925708E-2</v>
      </c>
      <c r="V32" s="10">
        <f t="shared" si="7"/>
        <v>-9.7402597402596047E-3</v>
      </c>
      <c r="W32" s="10">
        <f t="shared" si="7"/>
        <v>-4.4712990936555896E-2</v>
      </c>
      <c r="X32" s="10">
        <f t="shared" si="7"/>
        <v>-1.5514809590973067E-2</v>
      </c>
      <c r="Y32" s="10">
        <f t="shared" si="7"/>
        <v>5.0054112554112518E-2</v>
      </c>
      <c r="Z32" s="10">
        <f t="shared" si="9"/>
        <v>-9.8370929345025712E-3</v>
      </c>
    </row>
    <row r="33" spans="1:26">
      <c r="A33" s="23">
        <v>40575</v>
      </c>
      <c r="B33" s="5">
        <v>114.06</v>
      </c>
      <c r="C33" s="5">
        <v>25.6</v>
      </c>
      <c r="D33" s="5">
        <v>62.95</v>
      </c>
      <c r="E33" s="5">
        <v>13.07</v>
      </c>
      <c r="F33" s="5">
        <v>42.11</v>
      </c>
      <c r="G33" s="5">
        <v>21.27</v>
      </c>
      <c r="H33" s="5">
        <v>43.72</v>
      </c>
      <c r="I33" s="5">
        <v>48.17</v>
      </c>
      <c r="J33" s="5">
        <v>17.940000000000001</v>
      </c>
      <c r="K33" s="5">
        <v>7.71</v>
      </c>
      <c r="L33" s="5">
        <v>39.200000000000003</v>
      </c>
      <c r="N33" s="23">
        <v>40575</v>
      </c>
      <c r="O33" s="10">
        <f t="shared" si="8"/>
        <v>3.4182609484087356E-2</v>
      </c>
      <c r="P33" s="10">
        <f t="shared" si="7"/>
        <v>0.10918544194107471</v>
      </c>
      <c r="Q33" s="10">
        <f t="shared" si="7"/>
        <v>0.11514614703277237</v>
      </c>
      <c r="R33" s="10">
        <f t="shared" si="7"/>
        <v>1.7912772585669812E-2</v>
      </c>
      <c r="S33" s="10">
        <f t="shared" si="7"/>
        <v>3.5406933857880407E-2</v>
      </c>
      <c r="T33" s="10">
        <f t="shared" si="7"/>
        <v>6.1494796594134815E-3</v>
      </c>
      <c r="U33" s="10">
        <f t="shared" si="7"/>
        <v>7.8175092478421693E-2</v>
      </c>
      <c r="V33" s="10">
        <f t="shared" si="7"/>
        <v>0.12810304449648702</v>
      </c>
      <c r="W33" s="10">
        <f t="shared" si="7"/>
        <v>0.13472485768500952</v>
      </c>
      <c r="X33" s="10">
        <f t="shared" si="7"/>
        <v>0.10458452722063027</v>
      </c>
      <c r="Y33" s="10">
        <f t="shared" si="7"/>
        <v>1.0048956454522084E-2</v>
      </c>
      <c r="Z33" s="10">
        <f t="shared" si="9"/>
        <v>6.1577329234879519E-2</v>
      </c>
    </row>
    <row r="34" spans="1:26">
      <c r="A34" s="23">
        <v>40603</v>
      </c>
      <c r="B34" s="5">
        <v>114.09</v>
      </c>
      <c r="C34" s="5">
        <v>26.02</v>
      </c>
      <c r="D34" s="5">
        <v>65.28</v>
      </c>
      <c r="E34" s="5">
        <v>13.35</v>
      </c>
      <c r="F34" s="5">
        <v>45.2</v>
      </c>
      <c r="G34" s="5">
        <v>20.02</v>
      </c>
      <c r="H34" s="5">
        <v>43.88</v>
      </c>
      <c r="I34" s="5">
        <v>50.04</v>
      </c>
      <c r="J34" s="5">
        <v>18.48</v>
      </c>
      <c r="K34" s="5">
        <v>7.71</v>
      </c>
      <c r="L34" s="5">
        <v>43.53</v>
      </c>
      <c r="N34" s="23">
        <v>40603</v>
      </c>
      <c r="O34" s="10">
        <f t="shared" si="8"/>
        <v>2.6301946344031712E-4</v>
      </c>
      <c r="P34" s="10">
        <f t="shared" si="7"/>
        <v>1.6406249999999956E-2</v>
      </c>
      <c r="Q34" s="10">
        <f t="shared" si="7"/>
        <v>3.7013502779984053E-2</v>
      </c>
      <c r="R34" s="10">
        <f t="shared" si="7"/>
        <v>2.1423106350420662E-2</v>
      </c>
      <c r="S34" s="10">
        <f t="shared" si="7"/>
        <v>7.337924483495617E-2</v>
      </c>
      <c r="T34" s="10">
        <f t="shared" si="7"/>
        <v>-5.8768218147625784E-2</v>
      </c>
      <c r="U34" s="10">
        <f t="shared" si="7"/>
        <v>3.6596523330283404E-3</v>
      </c>
      <c r="V34" s="10">
        <f t="shared" si="7"/>
        <v>3.8820842848245718E-2</v>
      </c>
      <c r="W34" s="10">
        <f t="shared" si="7"/>
        <v>3.0100334448160515E-2</v>
      </c>
      <c r="X34" s="10">
        <f t="shared" si="7"/>
        <v>0</v>
      </c>
      <c r="Y34" s="10">
        <f t="shared" si="7"/>
        <v>0.11045918367346941</v>
      </c>
      <c r="Z34" s="10">
        <f t="shared" si="9"/>
        <v>5.1063440868044555E-2</v>
      </c>
    </row>
    <row r="35" spans="1:26">
      <c r="A35" s="23">
        <v>40634</v>
      </c>
      <c r="B35" s="5">
        <v>117.46</v>
      </c>
      <c r="C35" s="5">
        <v>27.61</v>
      </c>
      <c r="D35" s="5">
        <v>68.650000000000006</v>
      </c>
      <c r="E35" s="5">
        <v>13.29</v>
      </c>
      <c r="F35" s="5">
        <v>48.8</v>
      </c>
      <c r="G35" s="5">
        <v>19.239999999999998</v>
      </c>
      <c r="H35" s="5">
        <v>45.33</v>
      </c>
      <c r="I35" s="5">
        <v>53.14</v>
      </c>
      <c r="J35" s="5">
        <v>19.170000000000002</v>
      </c>
      <c r="K35" s="5">
        <v>5.88</v>
      </c>
      <c r="L35" s="5">
        <v>45.12</v>
      </c>
      <c r="N35" s="23">
        <v>40634</v>
      </c>
      <c r="O35" s="10">
        <f t="shared" si="8"/>
        <v>2.9538083968796425E-2</v>
      </c>
      <c r="P35" s="10">
        <f t="shared" si="8"/>
        <v>6.1106840891621772E-2</v>
      </c>
      <c r="Q35" s="10">
        <f t="shared" si="8"/>
        <v>5.1623774509804043E-2</v>
      </c>
      <c r="R35" s="10">
        <f t="shared" si="8"/>
        <v>-4.4943820224719877E-3</v>
      </c>
      <c r="S35" s="10">
        <f t="shared" si="8"/>
        <v>7.9646017699114946E-2</v>
      </c>
      <c r="T35" s="10">
        <f t="shared" si="8"/>
        <v>-3.8961038961038974E-2</v>
      </c>
      <c r="U35" s="10">
        <f t="shared" si="8"/>
        <v>3.3044667274384487E-2</v>
      </c>
      <c r="V35" s="10">
        <f t="shared" si="8"/>
        <v>6.1950439648281508E-2</v>
      </c>
      <c r="W35" s="10">
        <f t="shared" si="8"/>
        <v>3.7337662337662447E-2</v>
      </c>
      <c r="X35" s="10">
        <f t="shared" si="8"/>
        <v>-0.23735408560311289</v>
      </c>
      <c r="Y35" s="10">
        <f t="shared" si="8"/>
        <v>3.6526533425223828E-2</v>
      </c>
      <c r="Z35" s="10">
        <f t="shared" si="9"/>
        <v>2.6933696156178716E-2</v>
      </c>
    </row>
    <row r="36" spans="1:26">
      <c r="A36" s="23">
        <v>40665</v>
      </c>
      <c r="B36" s="5">
        <v>116.11</v>
      </c>
      <c r="C36" s="5">
        <v>27.53</v>
      </c>
      <c r="D36" s="5">
        <v>72.92</v>
      </c>
      <c r="E36" s="5">
        <v>13.71</v>
      </c>
      <c r="F36" s="5">
        <v>49.47</v>
      </c>
      <c r="G36" s="5">
        <v>20.28</v>
      </c>
      <c r="H36" s="5">
        <v>46.32</v>
      </c>
      <c r="I36" s="5">
        <v>51.63</v>
      </c>
      <c r="J36" s="5">
        <v>18.36</v>
      </c>
      <c r="K36" s="5">
        <v>4.97</v>
      </c>
      <c r="L36" s="5">
        <v>41.77</v>
      </c>
      <c r="N36" s="23">
        <v>40665</v>
      </c>
      <c r="O36" s="10">
        <f t="shared" si="8"/>
        <v>-1.1493274306146772E-2</v>
      </c>
      <c r="P36" s="10">
        <f t="shared" si="8"/>
        <v>-2.8975009054689194E-3</v>
      </c>
      <c r="Q36" s="10">
        <f t="shared" si="8"/>
        <v>6.2199563000728375E-2</v>
      </c>
      <c r="R36" s="10">
        <f t="shared" si="8"/>
        <v>3.1602708803611934E-2</v>
      </c>
      <c r="S36" s="10">
        <f t="shared" si="8"/>
        <v>1.3729508196721252E-2</v>
      </c>
      <c r="T36" s="10">
        <f t="shared" si="8"/>
        <v>5.4054054054054168E-2</v>
      </c>
      <c r="U36" s="10">
        <f t="shared" si="8"/>
        <v>2.183984116479154E-2</v>
      </c>
      <c r="V36" s="10">
        <f t="shared" si="8"/>
        <v>-2.841550621001121E-2</v>
      </c>
      <c r="W36" s="10">
        <f t="shared" si="8"/>
        <v>-4.2253521126760729E-2</v>
      </c>
      <c r="X36" s="10">
        <f t="shared" si="8"/>
        <v>-0.15476190476190477</v>
      </c>
      <c r="Y36" s="10">
        <f t="shared" si="8"/>
        <v>-7.4246453900709053E-2</v>
      </c>
      <c r="Z36" s="10">
        <f t="shared" si="9"/>
        <v>-2.717430217718662E-2</v>
      </c>
    </row>
    <row r="37" spans="1:26">
      <c r="A37" s="23">
        <v>40695</v>
      </c>
      <c r="B37" s="5">
        <v>114.17</v>
      </c>
      <c r="C37" s="5">
        <v>27.98</v>
      </c>
      <c r="D37" s="5">
        <v>70.31</v>
      </c>
      <c r="E37" s="5">
        <v>14.7</v>
      </c>
      <c r="F37" s="5">
        <v>47.98</v>
      </c>
      <c r="G37" s="5">
        <v>19.29</v>
      </c>
      <c r="H37" s="5">
        <v>45.75</v>
      </c>
      <c r="I37" s="5">
        <v>52.67</v>
      </c>
      <c r="J37" s="5">
        <v>18.739999999999998</v>
      </c>
      <c r="K37" s="5">
        <v>5.41</v>
      </c>
      <c r="L37" s="5">
        <v>45.45</v>
      </c>
      <c r="N37" s="23">
        <v>40695</v>
      </c>
      <c r="O37" s="10">
        <f t="shared" si="8"/>
        <v>-1.6708293859271306E-2</v>
      </c>
      <c r="P37" s="10">
        <f t="shared" si="8"/>
        <v>1.6345804576825218E-2</v>
      </c>
      <c r="Q37" s="10">
        <f t="shared" si="8"/>
        <v>-3.5792649478880945E-2</v>
      </c>
      <c r="R37" s="10">
        <f t="shared" si="8"/>
        <v>7.2210065645514021E-2</v>
      </c>
      <c r="S37" s="10">
        <f t="shared" si="8"/>
        <v>-3.0119264200525575E-2</v>
      </c>
      <c r="T37" s="10">
        <f t="shared" si="8"/>
        <v>-4.8816568047337361E-2</v>
      </c>
      <c r="U37" s="10">
        <f t="shared" si="8"/>
        <v>-1.2305699481865329E-2</v>
      </c>
      <c r="V37" s="10">
        <f t="shared" si="8"/>
        <v>2.0143327522758048E-2</v>
      </c>
      <c r="W37" s="10">
        <f t="shared" si="8"/>
        <v>2.0697167755991286E-2</v>
      </c>
      <c r="X37" s="10">
        <f t="shared" si="8"/>
        <v>8.8531187122736554E-2</v>
      </c>
      <c r="Y37" s="10">
        <f t="shared" si="8"/>
        <v>8.8101508259516459E-2</v>
      </c>
      <c r="Z37" s="10">
        <f t="shared" si="9"/>
        <v>3.5109154747633077E-2</v>
      </c>
    </row>
    <row r="38" spans="1:26">
      <c r="A38" s="23">
        <v>40725</v>
      </c>
      <c r="B38" s="5">
        <v>111.83</v>
      </c>
      <c r="C38" s="5">
        <v>27.31</v>
      </c>
      <c r="D38" s="5">
        <v>71.67</v>
      </c>
      <c r="E38" s="5">
        <v>15.55</v>
      </c>
      <c r="F38" s="5">
        <v>49.76</v>
      </c>
      <c r="G38" s="5">
        <v>18.940000000000001</v>
      </c>
      <c r="H38" s="5">
        <v>45.15</v>
      </c>
      <c r="I38" s="5">
        <v>52.29</v>
      </c>
      <c r="J38" s="5">
        <v>16.95</v>
      </c>
      <c r="K38" s="5">
        <v>4.8</v>
      </c>
      <c r="L38" s="5">
        <v>43.97</v>
      </c>
      <c r="N38" s="23">
        <v>40725</v>
      </c>
      <c r="O38" s="10">
        <f t="shared" si="8"/>
        <v>-2.0495751948848229E-2</v>
      </c>
      <c r="P38" s="10">
        <f t="shared" si="8"/>
        <v>-2.3945675482487605E-2</v>
      </c>
      <c r="Q38" s="10">
        <f t="shared" si="8"/>
        <v>1.9342909970132327E-2</v>
      </c>
      <c r="R38" s="10">
        <f t="shared" si="8"/>
        <v>5.7823129251700855E-2</v>
      </c>
      <c r="S38" s="10">
        <f t="shared" si="8"/>
        <v>3.7098791162984535E-2</v>
      </c>
      <c r="T38" s="10">
        <f t="shared" si="8"/>
        <v>-1.8144116122343124E-2</v>
      </c>
      <c r="U38" s="10">
        <f t="shared" si="8"/>
        <v>-1.3114754098360715E-2</v>
      </c>
      <c r="V38" s="10">
        <f t="shared" si="8"/>
        <v>-7.2147332447314305E-3</v>
      </c>
      <c r="W38" s="10">
        <f t="shared" si="8"/>
        <v>-9.5517609391675529E-2</v>
      </c>
      <c r="X38" s="10">
        <f t="shared" si="8"/>
        <v>-0.11275415896487995</v>
      </c>
      <c r="Y38" s="10">
        <f t="shared" si="8"/>
        <v>-3.2563256325632617E-2</v>
      </c>
      <c r="Z38" s="10">
        <f t="shared" si="9"/>
        <v>-2.0468417047616073E-2</v>
      </c>
    </row>
    <row r="39" spans="1:26">
      <c r="A39" s="23">
        <v>40756</v>
      </c>
      <c r="B39" s="5">
        <v>105.74</v>
      </c>
      <c r="C39" s="5">
        <v>26.03</v>
      </c>
      <c r="D39" s="5">
        <v>66.760000000000005</v>
      </c>
      <c r="E39" s="5">
        <v>14.98</v>
      </c>
      <c r="F39" s="5">
        <v>48.72</v>
      </c>
      <c r="G39" s="5">
        <v>18.32</v>
      </c>
      <c r="H39" s="5">
        <v>44.35</v>
      </c>
      <c r="I39" s="5">
        <v>54.67</v>
      </c>
      <c r="J39" s="5">
        <v>16.899999999999999</v>
      </c>
      <c r="K39" s="5">
        <v>3.48</v>
      </c>
      <c r="L39" s="5">
        <v>37.44</v>
      </c>
      <c r="N39" s="23">
        <v>40756</v>
      </c>
      <c r="O39" s="10">
        <f t="shared" si="8"/>
        <v>-5.4457658946615473E-2</v>
      </c>
      <c r="P39" s="10">
        <f t="shared" si="8"/>
        <v>-4.6869278652508117E-2</v>
      </c>
      <c r="Q39" s="10">
        <f t="shared" si="8"/>
        <v>-6.8508441467838632E-2</v>
      </c>
      <c r="R39" s="10">
        <f t="shared" si="8"/>
        <v>-3.6655948553054651E-2</v>
      </c>
      <c r="S39" s="10">
        <f t="shared" si="8"/>
        <v>-2.0900321543408373E-2</v>
      </c>
      <c r="T39" s="10">
        <f t="shared" si="8"/>
        <v>-3.2734952481520696E-2</v>
      </c>
      <c r="U39" s="10">
        <f t="shared" si="8"/>
        <v>-1.7718715393133966E-2</v>
      </c>
      <c r="V39" s="10">
        <f t="shared" si="8"/>
        <v>4.5515394912985396E-2</v>
      </c>
      <c r="W39" s="10">
        <f t="shared" si="8"/>
        <v>-2.9498525073746729E-3</v>
      </c>
      <c r="X39" s="10">
        <f t="shared" si="8"/>
        <v>-0.27500000000000002</v>
      </c>
      <c r="Y39" s="10">
        <f t="shared" si="8"/>
        <v>-0.14851034796452134</v>
      </c>
      <c r="Z39" s="10">
        <f t="shared" si="9"/>
        <v>-6.8426801427640918E-2</v>
      </c>
    </row>
    <row r="40" spans="1:26">
      <c r="A40" s="23">
        <v>40787</v>
      </c>
      <c r="B40" s="5">
        <v>98.28</v>
      </c>
      <c r="C40" s="5">
        <v>25.47</v>
      </c>
      <c r="D40" s="5">
        <v>67.5</v>
      </c>
      <c r="E40" s="5">
        <v>14.5</v>
      </c>
      <c r="F40" s="5">
        <v>46.37</v>
      </c>
      <c r="G40" s="5">
        <v>18.8</v>
      </c>
      <c r="H40" s="5">
        <v>42.84</v>
      </c>
      <c r="I40" s="5">
        <v>55.22</v>
      </c>
      <c r="J40" s="5">
        <v>16.79</v>
      </c>
      <c r="K40" s="5">
        <v>4.2699999999999996</v>
      </c>
      <c r="L40" s="5">
        <v>45.53</v>
      </c>
      <c r="N40" s="23">
        <v>40787</v>
      </c>
      <c r="O40" s="10">
        <f t="shared" si="8"/>
        <v>-7.0550406657839959E-2</v>
      </c>
      <c r="P40" s="10">
        <f t="shared" si="8"/>
        <v>-2.1513638109873279E-2</v>
      </c>
      <c r="Q40" s="10">
        <f t="shared" si="8"/>
        <v>1.1084481725584183E-2</v>
      </c>
      <c r="R40" s="10">
        <f t="shared" si="8"/>
        <v>-3.2042723631508729E-2</v>
      </c>
      <c r="S40" s="10">
        <f t="shared" si="8"/>
        <v>-4.8234811165845715E-2</v>
      </c>
      <c r="T40" s="10">
        <f t="shared" si="8"/>
        <v>2.6200873362445476E-2</v>
      </c>
      <c r="U40" s="10">
        <f t="shared" si="8"/>
        <v>-3.4047350620067585E-2</v>
      </c>
      <c r="V40" s="10">
        <f t="shared" si="8"/>
        <v>1.0060362173038184E-2</v>
      </c>
      <c r="W40" s="10">
        <f t="shared" si="8"/>
        <v>-6.5088757396449815E-3</v>
      </c>
      <c r="X40" s="10">
        <f t="shared" si="8"/>
        <v>0.22701149425287337</v>
      </c>
      <c r="Y40" s="10">
        <f t="shared" si="8"/>
        <v>0.21607905982905984</v>
      </c>
      <c r="Z40" s="10">
        <f t="shared" si="9"/>
        <v>7.7693385927249406E-2</v>
      </c>
    </row>
    <row r="41" spans="1:26">
      <c r="A41" s="23">
        <v>40819</v>
      </c>
      <c r="B41" s="5">
        <v>109</v>
      </c>
      <c r="C41" s="5">
        <v>27.9</v>
      </c>
      <c r="D41" s="5">
        <v>71.319999999999993</v>
      </c>
      <c r="E41" s="5">
        <v>15.4</v>
      </c>
      <c r="F41" s="5">
        <v>49.74</v>
      </c>
      <c r="G41" s="5">
        <v>20.68</v>
      </c>
      <c r="H41" s="5">
        <v>45.34</v>
      </c>
      <c r="I41" s="5">
        <v>53.35</v>
      </c>
      <c r="J41" s="5">
        <v>18.670000000000002</v>
      </c>
      <c r="K41" s="5">
        <v>5.04</v>
      </c>
      <c r="L41" s="5">
        <v>47.45</v>
      </c>
      <c r="N41" s="23">
        <v>40819</v>
      </c>
      <c r="O41" s="10">
        <f t="shared" si="8"/>
        <v>0.10907610907610898</v>
      </c>
      <c r="P41" s="10">
        <f t="shared" si="8"/>
        <v>9.540636042402828E-2</v>
      </c>
      <c r="Q41" s="10">
        <f t="shared" si="8"/>
        <v>5.6592592592592528E-2</v>
      </c>
      <c r="R41" s="10">
        <f t="shared" si="8"/>
        <v>6.2068965517241503E-2</v>
      </c>
      <c r="S41" s="10">
        <f t="shared" si="8"/>
        <v>7.2676299331464467E-2</v>
      </c>
      <c r="T41" s="10">
        <f t="shared" si="8"/>
        <v>9.9999999999999867E-2</v>
      </c>
      <c r="U41" s="10">
        <f t="shared" si="8"/>
        <v>5.8356676003734842E-2</v>
      </c>
      <c r="V41" s="10">
        <f t="shared" si="8"/>
        <v>-3.3864541832669293E-2</v>
      </c>
      <c r="W41" s="10">
        <f t="shared" si="8"/>
        <v>0.11197141155449697</v>
      </c>
      <c r="X41" s="10">
        <f t="shared" si="8"/>
        <v>0.18032786885245922</v>
      </c>
      <c r="Y41" s="10">
        <f t="shared" si="8"/>
        <v>4.2169997803646053E-2</v>
      </c>
      <c r="Z41" s="10">
        <f t="shared" si="9"/>
        <v>5.2776306577940704E-2</v>
      </c>
    </row>
    <row r="42" spans="1:26">
      <c r="A42" s="23">
        <v>40848</v>
      </c>
      <c r="B42" s="5">
        <v>108.75</v>
      </c>
      <c r="C42" s="5">
        <v>28.51</v>
      </c>
      <c r="D42" s="5">
        <v>70.790000000000006</v>
      </c>
      <c r="E42" s="5">
        <v>15.65</v>
      </c>
      <c r="F42" s="5">
        <v>50.06</v>
      </c>
      <c r="G42" s="5">
        <v>24.87</v>
      </c>
      <c r="H42" s="5">
        <v>45.47</v>
      </c>
      <c r="I42" s="5">
        <v>54.1</v>
      </c>
      <c r="J42" s="5">
        <v>19.52</v>
      </c>
      <c r="K42" s="5">
        <v>5.74</v>
      </c>
      <c r="L42" s="5">
        <v>49.34</v>
      </c>
      <c r="N42" s="23">
        <v>40848</v>
      </c>
      <c r="O42" s="10">
        <f t="shared" si="8"/>
        <v>-2.2935779816514179E-3</v>
      </c>
      <c r="P42" s="10">
        <f t="shared" si="8"/>
        <v>2.1863799283154295E-2</v>
      </c>
      <c r="Q42" s="10">
        <f t="shared" si="8"/>
        <v>-7.4312955692651395E-3</v>
      </c>
      <c r="R42" s="10">
        <f t="shared" si="8"/>
        <v>1.6233766233766156E-2</v>
      </c>
      <c r="S42" s="10">
        <f t="shared" si="8"/>
        <v>6.4334539605950258E-3</v>
      </c>
      <c r="T42" s="10">
        <f t="shared" si="8"/>
        <v>0.20261121856866549</v>
      </c>
      <c r="U42" s="10">
        <f t="shared" si="8"/>
        <v>2.8672254080281956E-3</v>
      </c>
      <c r="V42" s="10">
        <f t="shared" si="8"/>
        <v>1.4058106841611906E-2</v>
      </c>
      <c r="W42" s="10">
        <f t="shared" si="8"/>
        <v>4.5527584359935647E-2</v>
      </c>
      <c r="X42" s="10">
        <f t="shared" si="8"/>
        <v>0.13888888888888884</v>
      </c>
      <c r="Y42" s="10">
        <f t="shared" si="8"/>
        <v>3.9831401475237005E-2</v>
      </c>
      <c r="Z42" s="10">
        <f t="shared" si="9"/>
        <v>4.1522534161247557E-2</v>
      </c>
    </row>
    <row r="43" spans="1:26">
      <c r="A43" s="23">
        <v>40878</v>
      </c>
      <c r="B43" s="5">
        <v>109.86</v>
      </c>
      <c r="C43" s="5">
        <v>27.73</v>
      </c>
      <c r="D43" s="5">
        <v>72.83</v>
      </c>
      <c r="E43" s="5">
        <v>16.899999999999999</v>
      </c>
      <c r="F43" s="5">
        <v>51.54</v>
      </c>
      <c r="G43" s="5">
        <v>24.04</v>
      </c>
      <c r="H43" s="5">
        <v>47.37</v>
      </c>
      <c r="I43" s="5">
        <v>57.94</v>
      </c>
      <c r="J43" s="5">
        <v>20.010000000000002</v>
      </c>
      <c r="K43" s="5">
        <v>5.76</v>
      </c>
      <c r="L43" s="5">
        <v>48.05</v>
      </c>
      <c r="N43" s="23">
        <v>40878</v>
      </c>
      <c r="O43" s="10">
        <f t="shared" si="8"/>
        <v>1.0206896551724132E-2</v>
      </c>
      <c r="P43" s="10">
        <f t="shared" si="8"/>
        <v>-2.7358821466152317E-2</v>
      </c>
      <c r="Q43" s="10">
        <f t="shared" si="8"/>
        <v>2.8817629608701711E-2</v>
      </c>
      <c r="R43" s="10">
        <f t="shared" si="8"/>
        <v>7.9872204472843267E-2</v>
      </c>
      <c r="S43" s="10">
        <f t="shared" si="8"/>
        <v>2.9564522572912422E-2</v>
      </c>
      <c r="T43" s="10">
        <f t="shared" si="8"/>
        <v>-3.3373542420587099E-2</v>
      </c>
      <c r="U43" s="10">
        <f t="shared" si="8"/>
        <v>4.1785792830437707E-2</v>
      </c>
      <c r="V43" s="10">
        <f t="shared" si="8"/>
        <v>7.0979667282809578E-2</v>
      </c>
      <c r="W43" s="10">
        <f t="shared" si="8"/>
        <v>2.5102459016393519E-2</v>
      </c>
      <c r="X43" s="10">
        <f t="shared" si="8"/>
        <v>3.4843205574912606E-3</v>
      </c>
      <c r="Y43" s="10">
        <f t="shared" si="8"/>
        <v>-2.6145115524929152E-2</v>
      </c>
      <c r="Z43" s="10">
        <f t="shared" si="9"/>
        <v>1.1663876482073201E-2</v>
      </c>
    </row>
    <row r="44" spans="1:26">
      <c r="A44" s="23">
        <v>40911</v>
      </c>
      <c r="B44" s="5">
        <v>114.76</v>
      </c>
      <c r="C44" s="5">
        <v>27.39</v>
      </c>
      <c r="D44" s="5">
        <v>73.400000000000006</v>
      </c>
      <c r="E44" s="5">
        <v>17.68</v>
      </c>
      <c r="F44" s="5">
        <v>49.36</v>
      </c>
      <c r="G44" s="5">
        <v>25.47</v>
      </c>
      <c r="H44" s="5">
        <v>47.48</v>
      </c>
      <c r="I44" s="5">
        <v>57.29</v>
      </c>
      <c r="J44" s="5">
        <v>18.07</v>
      </c>
      <c r="K44" s="5">
        <v>5.38</v>
      </c>
      <c r="L44" s="5">
        <v>48.83</v>
      </c>
      <c r="N44" s="23">
        <v>40911</v>
      </c>
      <c r="O44" s="10">
        <f t="shared" si="8"/>
        <v>4.4602221008556375E-2</v>
      </c>
      <c r="P44" s="10">
        <f t="shared" si="8"/>
        <v>-1.2261089073205889E-2</v>
      </c>
      <c r="Q44" s="10">
        <f t="shared" si="8"/>
        <v>7.826445146231098E-3</v>
      </c>
      <c r="R44" s="10">
        <f t="shared" si="8"/>
        <v>4.6153846153846212E-2</v>
      </c>
      <c r="S44" s="10">
        <f t="shared" si="8"/>
        <v>-4.2297244858362393E-2</v>
      </c>
      <c r="T44" s="10">
        <f t="shared" si="8"/>
        <v>5.9484193011647202E-2</v>
      </c>
      <c r="U44" s="10">
        <f t="shared" si="8"/>
        <v>2.3221448173949E-3</v>
      </c>
      <c r="V44" s="10">
        <f t="shared" si="8"/>
        <v>-1.1218501898515698E-2</v>
      </c>
      <c r="W44" s="10">
        <f t="shared" si="8"/>
        <v>-9.6951524237881115E-2</v>
      </c>
      <c r="X44" s="10">
        <f t="shared" si="8"/>
        <v>-6.597222222222221E-2</v>
      </c>
      <c r="Y44" s="10">
        <f t="shared" si="8"/>
        <v>1.6233090530697325E-2</v>
      </c>
      <c r="Z44" s="10">
        <f t="shared" si="9"/>
        <v>-1.5670753717609244E-3</v>
      </c>
    </row>
    <row r="45" spans="1:26">
      <c r="A45" s="23">
        <v>40940</v>
      </c>
      <c r="B45" s="5">
        <v>119.71</v>
      </c>
      <c r="C45" s="5">
        <v>27.1</v>
      </c>
      <c r="D45" s="5">
        <v>70.599999999999994</v>
      </c>
      <c r="E45" s="5">
        <v>17.940000000000001</v>
      </c>
      <c r="F45" s="5">
        <v>48.53</v>
      </c>
      <c r="G45" s="5">
        <v>25.75</v>
      </c>
      <c r="H45" s="5">
        <v>47.4</v>
      </c>
      <c r="I45" s="5">
        <v>57.29</v>
      </c>
      <c r="J45" s="5">
        <v>18.37</v>
      </c>
      <c r="K45" s="5">
        <v>6.27</v>
      </c>
      <c r="L45" s="5">
        <v>47.32</v>
      </c>
      <c r="N45" s="23">
        <v>40940</v>
      </c>
      <c r="O45" s="10">
        <f t="shared" si="8"/>
        <v>4.3133495991634518E-2</v>
      </c>
      <c r="P45" s="10">
        <f t="shared" si="8"/>
        <v>-1.058780576852858E-2</v>
      </c>
      <c r="Q45" s="10">
        <f t="shared" si="8"/>
        <v>-3.8147138964577776E-2</v>
      </c>
      <c r="R45" s="10">
        <f t="shared" si="8"/>
        <v>1.4705882352941346E-2</v>
      </c>
      <c r="S45" s="10">
        <f t="shared" si="8"/>
        <v>-1.6815235008103668E-2</v>
      </c>
      <c r="T45" s="10">
        <f t="shared" si="8"/>
        <v>1.0993325480957994E-2</v>
      </c>
      <c r="U45" s="10">
        <f t="shared" si="8"/>
        <v>-1.6849199663016012E-3</v>
      </c>
      <c r="V45" s="10">
        <f t="shared" si="8"/>
        <v>0</v>
      </c>
      <c r="W45" s="10">
        <f t="shared" si="8"/>
        <v>1.6602102933038321E-2</v>
      </c>
      <c r="X45" s="10">
        <f t="shared" si="8"/>
        <v>0.16542750929368033</v>
      </c>
      <c r="Y45" s="10">
        <f t="shared" si="8"/>
        <v>-3.0923612533278688E-2</v>
      </c>
      <c r="Z45" s="10">
        <f t="shared" si="9"/>
        <v>-5.3416602533173044E-3</v>
      </c>
    </row>
    <row r="46" spans="1:26">
      <c r="A46" s="23">
        <v>40969</v>
      </c>
      <c r="B46" s="5">
        <v>123.64</v>
      </c>
      <c r="C46" s="5">
        <v>28.1</v>
      </c>
      <c r="D46" s="5">
        <v>76.260000000000005</v>
      </c>
      <c r="E46" s="5">
        <v>17.829999999999998</v>
      </c>
      <c r="F46" s="5">
        <v>50.88</v>
      </c>
      <c r="G46" s="5">
        <v>25.07</v>
      </c>
      <c r="H46" s="5">
        <v>51.14</v>
      </c>
      <c r="I46" s="5">
        <v>57.88</v>
      </c>
      <c r="J46" s="5">
        <v>18.600000000000001</v>
      </c>
      <c r="K46" s="5">
        <v>7.46</v>
      </c>
      <c r="L46" s="5">
        <v>51.01</v>
      </c>
      <c r="N46" s="23">
        <v>40969</v>
      </c>
      <c r="O46" s="10">
        <f t="shared" si="8"/>
        <v>3.2829337565783989E-2</v>
      </c>
      <c r="P46" s="10">
        <f t="shared" si="8"/>
        <v>3.6900369003689981E-2</v>
      </c>
      <c r="Q46" s="10">
        <f t="shared" si="8"/>
        <v>8.0169971671388174E-2</v>
      </c>
      <c r="R46" s="10">
        <f t="shared" si="8"/>
        <v>-6.1315496098106603E-3</v>
      </c>
      <c r="S46" s="10">
        <f t="shared" si="8"/>
        <v>4.8423655470842819E-2</v>
      </c>
      <c r="T46" s="10">
        <f t="shared" si="8"/>
        <v>-2.6407766990291237E-2</v>
      </c>
      <c r="U46" s="10">
        <f t="shared" si="8"/>
        <v>7.8902953586498015E-2</v>
      </c>
      <c r="V46" s="10">
        <f t="shared" si="8"/>
        <v>1.0298481410368376E-2</v>
      </c>
      <c r="W46" s="10">
        <f t="shared" si="8"/>
        <v>1.2520413718018597E-2</v>
      </c>
      <c r="X46" s="10">
        <f t="shared" si="8"/>
        <v>0.18979266347687407</v>
      </c>
      <c r="Y46" s="10">
        <f t="shared" si="8"/>
        <v>7.7979712595097173E-2</v>
      </c>
      <c r="Z46" s="10">
        <f t="shared" si="9"/>
        <v>5.0014765024154542E-2</v>
      </c>
    </row>
    <row r="47" spans="1:26">
      <c r="A47" s="23">
        <v>41001</v>
      </c>
      <c r="B47" s="5">
        <v>122.85</v>
      </c>
      <c r="C47" s="5">
        <v>27.81</v>
      </c>
      <c r="D47" s="5">
        <v>74.64</v>
      </c>
      <c r="E47" s="5">
        <v>16.97</v>
      </c>
      <c r="F47" s="5">
        <v>54.37</v>
      </c>
      <c r="G47" s="5">
        <v>26.85</v>
      </c>
      <c r="H47" s="5">
        <v>52.83</v>
      </c>
      <c r="I47" s="5">
        <v>63.24</v>
      </c>
      <c r="J47" s="5">
        <v>17.73</v>
      </c>
      <c r="K47" s="5">
        <v>7.14</v>
      </c>
      <c r="L47" s="5">
        <v>49.64</v>
      </c>
      <c r="N47" s="23">
        <v>41001</v>
      </c>
      <c r="O47" s="10">
        <f t="shared" si="8"/>
        <v>-6.3895179553542514E-3</v>
      </c>
      <c r="P47" s="10">
        <f t="shared" si="8"/>
        <v>-1.0320284697509008E-2</v>
      </c>
      <c r="Q47" s="10">
        <f t="shared" si="8"/>
        <v>-2.124311565696313E-2</v>
      </c>
      <c r="R47" s="10">
        <f t="shared" si="8"/>
        <v>-4.8233314638250091E-2</v>
      </c>
      <c r="S47" s="10">
        <f t="shared" si="8"/>
        <v>6.859276729559749E-2</v>
      </c>
      <c r="T47" s="10">
        <f t="shared" si="8"/>
        <v>7.1001196649381759E-2</v>
      </c>
      <c r="U47" s="10">
        <f t="shared" si="8"/>
        <v>3.3046538912788304E-2</v>
      </c>
      <c r="V47" s="10">
        <f t="shared" si="8"/>
        <v>9.2605390463026849E-2</v>
      </c>
      <c r="W47" s="10">
        <f t="shared" si="8"/>
        <v>-4.6774193548387188E-2</v>
      </c>
      <c r="X47" s="10">
        <f t="shared" si="8"/>
        <v>-4.2895442359249358E-2</v>
      </c>
      <c r="Y47" s="10">
        <f t="shared" si="8"/>
        <v>-2.6857478925700784E-2</v>
      </c>
      <c r="Z47" s="10">
        <f t="shared" si="9"/>
        <v>7.3594362781184662E-3</v>
      </c>
    </row>
    <row r="48" spans="1:26">
      <c r="A48" s="23">
        <v>41030</v>
      </c>
      <c r="B48" s="5">
        <v>115.45</v>
      </c>
      <c r="C48" s="5">
        <v>28.62</v>
      </c>
      <c r="D48" s="5">
        <v>72.22</v>
      </c>
      <c r="E48" s="5">
        <v>16.739999999999998</v>
      </c>
      <c r="F48" s="5">
        <v>53.41</v>
      </c>
      <c r="G48" s="5">
        <v>25.64</v>
      </c>
      <c r="H48" s="5">
        <v>53.25</v>
      </c>
      <c r="I48" s="5">
        <v>63.46</v>
      </c>
      <c r="J48" s="5">
        <v>18.850000000000001</v>
      </c>
      <c r="K48" s="5">
        <v>8.2100000000000009</v>
      </c>
      <c r="L48" s="5">
        <v>53.02</v>
      </c>
      <c r="N48" s="23">
        <v>41030</v>
      </c>
      <c r="O48" s="10">
        <f t="shared" si="8"/>
        <v>-6.0236060236060207E-2</v>
      </c>
      <c r="P48" s="10">
        <f t="shared" si="8"/>
        <v>2.9126213592232997E-2</v>
      </c>
      <c r="Q48" s="10">
        <f t="shared" si="8"/>
        <v>-3.2422293676312997E-2</v>
      </c>
      <c r="R48" s="10">
        <f t="shared" si="8"/>
        <v>-1.3553329404832115E-2</v>
      </c>
      <c r="S48" s="10">
        <f t="shared" si="8"/>
        <v>-1.7656796027220922E-2</v>
      </c>
      <c r="T48" s="10">
        <f t="shared" si="8"/>
        <v>-4.5065176908752336E-2</v>
      </c>
      <c r="U48" s="10">
        <f t="shared" si="8"/>
        <v>7.9500283929585525E-3</v>
      </c>
      <c r="V48" s="10">
        <f t="shared" si="8"/>
        <v>3.4788108791903305E-3</v>
      </c>
      <c r="W48" s="10">
        <f t="shared" si="8"/>
        <v>6.3169768753525091E-2</v>
      </c>
      <c r="X48" s="10">
        <f t="shared" si="8"/>
        <v>0.14985994397759117</v>
      </c>
      <c r="Y48" s="10">
        <f t="shared" si="8"/>
        <v>6.8090249798549607E-2</v>
      </c>
      <c r="Z48" s="10">
        <f t="shared" si="9"/>
        <v>2.9418042388065471E-2</v>
      </c>
    </row>
    <row r="49" spans="1:26">
      <c r="A49" s="23">
        <v>41061</v>
      </c>
      <c r="B49" s="5">
        <v>120.2</v>
      </c>
      <c r="C49" s="5">
        <v>29.11</v>
      </c>
      <c r="D49" s="5">
        <v>71.239999999999995</v>
      </c>
      <c r="E49" s="5">
        <v>18.41</v>
      </c>
      <c r="F49" s="5">
        <v>57.45</v>
      </c>
      <c r="G49" s="5">
        <v>23.95</v>
      </c>
      <c r="H49" s="5">
        <v>57.3</v>
      </c>
      <c r="I49" s="5">
        <v>68.37</v>
      </c>
      <c r="J49" s="5">
        <v>18.329999999999998</v>
      </c>
      <c r="K49" s="5">
        <v>7.15</v>
      </c>
      <c r="L49" s="5">
        <v>44.22</v>
      </c>
      <c r="N49" s="23">
        <v>41061</v>
      </c>
      <c r="O49" s="10">
        <f t="shared" si="8"/>
        <v>4.1143352100476482E-2</v>
      </c>
      <c r="P49" s="10">
        <f t="shared" si="8"/>
        <v>1.7120894479385029E-2</v>
      </c>
      <c r="Q49" s="10">
        <f t="shared" si="8"/>
        <v>-1.3569648296870684E-2</v>
      </c>
      <c r="R49" s="10">
        <f t="shared" si="8"/>
        <v>9.9761051373954635E-2</v>
      </c>
      <c r="S49" s="10">
        <f t="shared" si="8"/>
        <v>7.5641265680584269E-2</v>
      </c>
      <c r="T49" s="10">
        <f t="shared" si="8"/>
        <v>-6.5912636505460309E-2</v>
      </c>
      <c r="U49" s="10">
        <f t="shared" si="8"/>
        <v>7.6056338028168913E-2</v>
      </c>
      <c r="V49" s="10">
        <f t="shared" si="8"/>
        <v>7.737157264418526E-2</v>
      </c>
      <c r="W49" s="10">
        <f t="shared" si="8"/>
        <v>-2.758620689655189E-2</v>
      </c>
      <c r="X49" s="10">
        <f t="shared" si="8"/>
        <v>-0.12911084043848975</v>
      </c>
      <c r="Y49" s="10">
        <f t="shared" si="8"/>
        <v>-0.16597510373443991</v>
      </c>
      <c r="Z49" s="10">
        <f t="shared" si="9"/>
        <v>-3.9838800442032196E-2</v>
      </c>
    </row>
    <row r="50" spans="1:26">
      <c r="A50" s="23">
        <v>41092</v>
      </c>
      <c r="B50" s="5">
        <v>121.85</v>
      </c>
      <c r="C50" s="5">
        <v>26.85</v>
      </c>
      <c r="D50" s="5">
        <v>72.44</v>
      </c>
      <c r="E50" s="5">
        <v>17.77</v>
      </c>
      <c r="F50" s="5">
        <v>56.18</v>
      </c>
      <c r="G50" s="5">
        <v>25.26</v>
      </c>
      <c r="H50" s="5">
        <v>57.81</v>
      </c>
      <c r="I50" s="5">
        <v>68.09</v>
      </c>
      <c r="J50" s="5">
        <v>14.61</v>
      </c>
      <c r="K50" s="5">
        <v>4.6500000000000004</v>
      </c>
      <c r="L50" s="5">
        <v>35.549999999999997</v>
      </c>
      <c r="N50" s="23">
        <v>41092</v>
      </c>
      <c r="O50" s="10">
        <f t="shared" si="8"/>
        <v>1.3727121464226277E-2</v>
      </c>
      <c r="P50" s="10">
        <f t="shared" si="8"/>
        <v>-7.7636551013397392E-2</v>
      </c>
      <c r="Q50" s="10">
        <f t="shared" si="8"/>
        <v>1.6844469399214024E-2</v>
      </c>
      <c r="R50" s="10">
        <f t="shared" si="8"/>
        <v>-3.476371537208045E-2</v>
      </c>
      <c r="S50" s="10">
        <f t="shared" si="8"/>
        <v>-2.2106179286335959E-2</v>
      </c>
      <c r="T50" s="10">
        <f t="shared" si="8"/>
        <v>5.4697286012526103E-2</v>
      </c>
      <c r="U50" s="10">
        <f t="shared" si="8"/>
        <v>8.9005235602095389E-3</v>
      </c>
      <c r="V50" s="10">
        <f t="shared" si="8"/>
        <v>-4.0953634635073621E-3</v>
      </c>
      <c r="W50" s="10">
        <f t="shared" si="8"/>
        <v>-0.20294599018003268</v>
      </c>
      <c r="X50" s="10">
        <f t="shared" si="8"/>
        <v>-0.34965034965034958</v>
      </c>
      <c r="Y50" s="10">
        <f t="shared" si="8"/>
        <v>-0.19606512890094985</v>
      </c>
      <c r="Z50" s="10">
        <f t="shared" si="9"/>
        <v>-9.8443186594586146E-2</v>
      </c>
    </row>
    <row r="51" spans="1:26">
      <c r="A51" s="23">
        <v>41122</v>
      </c>
      <c r="B51" s="5">
        <v>124.58</v>
      </c>
      <c r="C51" s="5">
        <v>27.62</v>
      </c>
      <c r="D51" s="5">
        <v>80.7</v>
      </c>
      <c r="E51" s="5">
        <v>19.18</v>
      </c>
      <c r="F51" s="5">
        <v>55.5</v>
      </c>
      <c r="G51" s="5">
        <v>24.76</v>
      </c>
      <c r="H51" s="5">
        <v>58.34</v>
      </c>
      <c r="I51" s="5">
        <v>68.53</v>
      </c>
      <c r="J51" s="5">
        <v>15.28</v>
      </c>
      <c r="K51" s="5">
        <v>5.32</v>
      </c>
      <c r="L51" s="5">
        <v>42.68</v>
      </c>
      <c r="N51" s="23">
        <v>41122</v>
      </c>
      <c r="O51" s="10">
        <f t="shared" si="8"/>
        <v>2.2404595814526029E-2</v>
      </c>
      <c r="P51" s="10">
        <f t="shared" si="8"/>
        <v>2.8677839851024123E-2</v>
      </c>
      <c r="Q51" s="10">
        <f t="shared" si="8"/>
        <v>0.11402540033130881</v>
      </c>
      <c r="R51" s="10">
        <f t="shared" si="8"/>
        <v>7.9347214406302768E-2</v>
      </c>
      <c r="S51" s="10">
        <f t="shared" si="8"/>
        <v>-1.210395158419364E-2</v>
      </c>
      <c r="T51" s="10">
        <f t="shared" si="8"/>
        <v>-1.9794140934283444E-2</v>
      </c>
      <c r="U51" s="10">
        <f t="shared" si="8"/>
        <v>9.1679640200656998E-3</v>
      </c>
      <c r="V51" s="10">
        <f t="shared" si="8"/>
        <v>6.4620355411955099E-3</v>
      </c>
      <c r="W51" s="10">
        <f t="shared" si="8"/>
        <v>4.5859000684462803E-2</v>
      </c>
      <c r="X51" s="10">
        <f t="shared" si="8"/>
        <v>0.1440860215053763</v>
      </c>
      <c r="Y51" s="10">
        <f t="shared" si="8"/>
        <v>0.20056258790436021</v>
      </c>
      <c r="Z51" s="10">
        <f t="shared" si="9"/>
        <v>9.0562800594461604E-2</v>
      </c>
    </row>
    <row r="52" spans="1:26">
      <c r="A52" s="23">
        <v>41156</v>
      </c>
      <c r="B52" s="5">
        <v>127.79</v>
      </c>
      <c r="C52" s="5">
        <v>28.12</v>
      </c>
      <c r="D52" s="5">
        <v>81.99</v>
      </c>
      <c r="E52" s="5">
        <v>21.45</v>
      </c>
      <c r="F52" s="5">
        <v>55.86</v>
      </c>
      <c r="G52" s="5">
        <v>23.41</v>
      </c>
      <c r="H52" s="5">
        <v>58.91</v>
      </c>
      <c r="I52" s="5">
        <v>67.64</v>
      </c>
      <c r="J52" s="5">
        <v>15.63</v>
      </c>
      <c r="K52" s="5">
        <v>5.1100000000000003</v>
      </c>
      <c r="L52" s="5">
        <v>43.18</v>
      </c>
      <c r="N52" s="23">
        <v>41156</v>
      </c>
      <c r="O52" s="10">
        <f t="shared" si="8"/>
        <v>2.5766575694333049E-2</v>
      </c>
      <c r="P52" s="10">
        <f t="shared" si="8"/>
        <v>1.8102824040550303E-2</v>
      </c>
      <c r="Q52" s="10">
        <f t="shared" si="8"/>
        <v>1.5985130111524137E-2</v>
      </c>
      <c r="R52" s="10">
        <f t="shared" si="8"/>
        <v>0.11835245046923881</v>
      </c>
      <c r="S52" s="10">
        <f t="shared" si="8"/>
        <v>6.4864864864864202E-3</v>
      </c>
      <c r="T52" s="10">
        <f t="shared" si="8"/>
        <v>-5.4523424878836879E-2</v>
      </c>
      <c r="U52" s="10">
        <f t="shared" si="8"/>
        <v>9.7703119643468561E-3</v>
      </c>
      <c r="V52" s="10">
        <f t="shared" si="8"/>
        <v>-1.2987012987012991E-2</v>
      </c>
      <c r="W52" s="10">
        <f t="shared" si="8"/>
        <v>2.2905759162303863E-2</v>
      </c>
      <c r="X52" s="10">
        <f t="shared" si="8"/>
        <v>-3.9473684210526327E-2</v>
      </c>
      <c r="Y52" s="10">
        <f t="shared" si="8"/>
        <v>1.1715089034676662E-2</v>
      </c>
      <c r="Z52" s="10">
        <f t="shared" si="9"/>
        <v>8.2723189134186852E-3</v>
      </c>
    </row>
    <row r="53" spans="1:26">
      <c r="A53" s="23">
        <v>41183</v>
      </c>
      <c r="B53" s="5">
        <v>125.41</v>
      </c>
      <c r="C53" s="5">
        <v>28.55</v>
      </c>
      <c r="D53" s="5">
        <v>81.33</v>
      </c>
      <c r="E53" s="5">
        <v>20.64</v>
      </c>
      <c r="F53" s="5">
        <v>55.8</v>
      </c>
      <c r="G53" s="5">
        <v>22.11</v>
      </c>
      <c r="H53" s="5">
        <v>58.8</v>
      </c>
      <c r="I53" s="5">
        <v>65.69</v>
      </c>
      <c r="J53" s="5">
        <v>16.399999999999999</v>
      </c>
      <c r="K53" s="5">
        <v>5.63</v>
      </c>
      <c r="L53" s="5">
        <v>44.09</v>
      </c>
      <c r="N53" s="23">
        <v>41183</v>
      </c>
      <c r="O53" s="10">
        <f t="shared" si="8"/>
        <v>-1.8624305501212968E-2</v>
      </c>
      <c r="P53" s="10">
        <f t="shared" si="8"/>
        <v>1.5291607396870521E-2</v>
      </c>
      <c r="Q53" s="10">
        <f t="shared" si="8"/>
        <v>-8.0497621661177465E-3</v>
      </c>
      <c r="R53" s="10">
        <f t="shared" si="8"/>
        <v>-3.7762237762237749E-2</v>
      </c>
      <c r="S53" s="10">
        <f t="shared" si="8"/>
        <v>-1.0741138560688146E-3</v>
      </c>
      <c r="T53" s="10">
        <f t="shared" si="8"/>
        <v>-5.5531824006834762E-2</v>
      </c>
      <c r="U53" s="10">
        <f t="shared" si="8"/>
        <v>-1.867255134951562E-3</v>
      </c>
      <c r="V53" s="10">
        <f t="shared" si="8"/>
        <v>-2.8829095209935041E-2</v>
      </c>
      <c r="W53" s="10">
        <f t="shared" si="8"/>
        <v>4.9264235444657523E-2</v>
      </c>
      <c r="X53" s="10">
        <f t="shared" si="8"/>
        <v>0.10176125244618395</v>
      </c>
      <c r="Y53" s="10">
        <f t="shared" si="8"/>
        <v>2.1074571560907973E-2</v>
      </c>
      <c r="Z53" s="10">
        <f t="shared" si="9"/>
        <v>4.0991840655521987E-3</v>
      </c>
    </row>
    <row r="54" spans="1:26">
      <c r="A54" s="23">
        <v>41214</v>
      </c>
      <c r="B54" s="5">
        <v>126.11</v>
      </c>
      <c r="C54" s="5">
        <v>29.98</v>
      </c>
      <c r="D54" s="5">
        <v>84.52</v>
      </c>
      <c r="E54" s="5">
        <v>22.01</v>
      </c>
      <c r="F54" s="5">
        <v>61.28</v>
      </c>
      <c r="G54" s="5">
        <v>23.14</v>
      </c>
      <c r="H54" s="5">
        <v>61.61</v>
      </c>
      <c r="I54" s="5">
        <v>70.319999999999993</v>
      </c>
      <c r="J54" s="5">
        <v>18.86</v>
      </c>
      <c r="K54" s="5">
        <v>7.14</v>
      </c>
      <c r="L54" s="5">
        <v>46.68</v>
      </c>
      <c r="N54" s="23">
        <v>41214</v>
      </c>
      <c r="O54" s="10">
        <f t="shared" si="8"/>
        <v>5.5816920500757483E-3</v>
      </c>
      <c r="P54" s="10">
        <f t="shared" si="8"/>
        <v>5.0087565674255652E-2</v>
      </c>
      <c r="Q54" s="10">
        <f t="shared" si="8"/>
        <v>3.922291897208896E-2</v>
      </c>
      <c r="R54" s="10">
        <f t="shared" si="8"/>
        <v>6.6375968992248069E-2</v>
      </c>
      <c r="S54" s="10">
        <f t="shared" si="8"/>
        <v>9.8207885304659515E-2</v>
      </c>
      <c r="T54" s="10">
        <f t="shared" si="8"/>
        <v>4.6585255540479542E-2</v>
      </c>
      <c r="U54" s="10">
        <f t="shared" si="8"/>
        <v>4.7789115646258651E-2</v>
      </c>
      <c r="V54" s="10">
        <f t="shared" si="8"/>
        <v>7.0482569645303528E-2</v>
      </c>
      <c r="W54" s="10">
        <f t="shared" si="8"/>
        <v>0.15000000000000013</v>
      </c>
      <c r="X54" s="10">
        <f t="shared" si="8"/>
        <v>0.26820603907637652</v>
      </c>
      <c r="Y54" s="10">
        <f t="shared" si="8"/>
        <v>5.8743479246994745E-2</v>
      </c>
      <c r="Z54" s="10">
        <f t="shared" si="9"/>
        <v>7.4880549200194366E-2</v>
      </c>
    </row>
    <row r="55" spans="1:26">
      <c r="A55" s="23">
        <v>41246</v>
      </c>
      <c r="B55" s="5">
        <v>127.24</v>
      </c>
      <c r="C55" s="5">
        <v>30.17</v>
      </c>
      <c r="D55" s="5">
        <v>82.39</v>
      </c>
      <c r="E55" s="5">
        <v>19.260000000000002</v>
      </c>
      <c r="F55" s="5">
        <v>62.39</v>
      </c>
      <c r="G55" s="5">
        <v>24.25</v>
      </c>
      <c r="H55" s="5">
        <v>60.95</v>
      </c>
      <c r="I55" s="5">
        <v>69.31</v>
      </c>
      <c r="J55" s="5">
        <v>19.079999999999998</v>
      </c>
      <c r="K55" s="5">
        <v>7.24</v>
      </c>
      <c r="L55" s="5">
        <v>46.28</v>
      </c>
      <c r="N55" s="23">
        <v>41246</v>
      </c>
      <c r="O55" s="10">
        <f t="shared" si="8"/>
        <v>8.9604313694393589E-3</v>
      </c>
      <c r="P55" s="10">
        <f t="shared" si="8"/>
        <v>6.3375583722482531E-3</v>
      </c>
      <c r="Q55" s="10">
        <f t="shared" si="8"/>
        <v>-2.5201135825839938E-2</v>
      </c>
      <c r="R55" s="10">
        <f t="shared" si="8"/>
        <v>-0.12494320763289413</v>
      </c>
      <c r="S55" s="10">
        <f t="shared" si="8"/>
        <v>1.8113577023498584E-2</v>
      </c>
      <c r="T55" s="10">
        <f t="shared" si="8"/>
        <v>4.7968885047536602E-2</v>
      </c>
      <c r="U55" s="10">
        <f t="shared" si="8"/>
        <v>-1.0712546664502498E-2</v>
      </c>
      <c r="V55" s="10">
        <f t="shared" si="8"/>
        <v>-1.4362912400454952E-2</v>
      </c>
      <c r="W55" s="10">
        <f t="shared" si="8"/>
        <v>1.166489925768821E-2</v>
      </c>
      <c r="X55" s="10">
        <f t="shared" si="8"/>
        <v>1.4005602240896531E-2</v>
      </c>
      <c r="Y55" s="10">
        <f t="shared" si="8"/>
        <v>-8.5689802913453406E-3</v>
      </c>
      <c r="Z55" s="10">
        <f t="shared" si="9"/>
        <v>-8.7034684687467972E-3</v>
      </c>
    </row>
    <row r="56" spans="1:26">
      <c r="A56" s="23">
        <v>41276</v>
      </c>
      <c r="B56" s="5">
        <v>133.83000000000001</v>
      </c>
      <c r="C56" s="5">
        <v>33.619999999999997</v>
      </c>
      <c r="D56" s="5">
        <v>84.68</v>
      </c>
      <c r="E56" s="5">
        <v>20.05</v>
      </c>
      <c r="F56" s="5">
        <v>66.56</v>
      </c>
      <c r="G56" s="5">
        <v>23.96</v>
      </c>
      <c r="H56" s="5">
        <v>59.82</v>
      </c>
      <c r="I56" s="5">
        <v>76.25</v>
      </c>
      <c r="J56" s="5">
        <v>21.76</v>
      </c>
      <c r="K56" s="5">
        <v>8.4499999999999993</v>
      </c>
      <c r="L56" s="5">
        <v>49.13</v>
      </c>
      <c r="N56" s="23">
        <v>41276</v>
      </c>
      <c r="O56" s="10">
        <f t="shared" si="8"/>
        <v>5.1791889342974073E-2</v>
      </c>
      <c r="P56" s="10">
        <f t="shared" si="8"/>
        <v>0.11435200530328116</v>
      </c>
      <c r="Q56" s="10">
        <f t="shared" si="8"/>
        <v>2.7794635271270796E-2</v>
      </c>
      <c r="R56" s="10">
        <f t="shared" si="8"/>
        <v>4.1017653167185752E-2</v>
      </c>
      <c r="S56" s="10">
        <f t="shared" si="8"/>
        <v>6.6837634236255772E-2</v>
      </c>
      <c r="T56" s="10">
        <f t="shared" si="8"/>
        <v>-1.1958762886597918E-2</v>
      </c>
      <c r="U56" s="10">
        <f t="shared" si="8"/>
        <v>-1.8539786710418449E-2</v>
      </c>
      <c r="V56" s="10">
        <f t="shared" si="8"/>
        <v>0.10012985139229547</v>
      </c>
      <c r="W56" s="10">
        <f t="shared" si="8"/>
        <v>0.14046121593291416</v>
      </c>
      <c r="X56" s="10">
        <f t="shared" ref="X56:Y115" si="10">K56/K55-1</f>
        <v>0.1671270718232043</v>
      </c>
      <c r="Y56" s="10">
        <f t="shared" si="10"/>
        <v>6.1581676750216197E-2</v>
      </c>
      <c r="Z56" s="10">
        <f t="shared" si="9"/>
        <v>6.7463755419647886E-2</v>
      </c>
    </row>
    <row r="57" spans="1:26">
      <c r="A57" s="23">
        <v>41306</v>
      </c>
      <c r="B57" s="5">
        <v>135.62</v>
      </c>
      <c r="C57" s="5">
        <v>36.35</v>
      </c>
      <c r="D57" s="5">
        <v>91.57</v>
      </c>
      <c r="E57" s="5">
        <v>19.48</v>
      </c>
      <c r="F57" s="5">
        <v>67.61</v>
      </c>
      <c r="G57" s="5">
        <v>27.07</v>
      </c>
      <c r="H57" s="5">
        <v>64.540000000000006</v>
      </c>
      <c r="I57" s="5">
        <v>80.400000000000006</v>
      </c>
      <c r="J57" s="5">
        <v>22.35</v>
      </c>
      <c r="K57" s="5">
        <v>8.81</v>
      </c>
      <c r="L57" s="5">
        <v>49.54</v>
      </c>
      <c r="N57" s="23">
        <v>41306</v>
      </c>
      <c r="O57" s="10">
        <f t="shared" ref="O57:W116" si="11">B57/B56-1</f>
        <v>1.3375177463946786E-2</v>
      </c>
      <c r="P57" s="10">
        <f t="shared" si="11"/>
        <v>8.1201665675193491E-2</v>
      </c>
      <c r="Q57" s="10">
        <f t="shared" si="11"/>
        <v>8.1365139348134052E-2</v>
      </c>
      <c r="R57" s="10">
        <f t="shared" si="11"/>
        <v>-2.8428927680797966E-2</v>
      </c>
      <c r="S57" s="10">
        <f t="shared" si="11"/>
        <v>1.5775240384615419E-2</v>
      </c>
      <c r="T57" s="10">
        <f t="shared" si="11"/>
        <v>0.12979966611018368</v>
      </c>
      <c r="U57" s="10">
        <f t="shared" si="11"/>
        <v>7.8903376797057945E-2</v>
      </c>
      <c r="V57" s="10">
        <f t="shared" si="11"/>
        <v>5.4426229508196755E-2</v>
      </c>
      <c r="W57" s="10">
        <f t="shared" si="11"/>
        <v>2.7113970588235281E-2</v>
      </c>
      <c r="X57" s="10">
        <f t="shared" si="10"/>
        <v>4.2603550295858161E-2</v>
      </c>
      <c r="Y57" s="10">
        <f t="shared" si="10"/>
        <v>8.3452065947484666E-3</v>
      </c>
      <c r="Z57" s="10">
        <f t="shared" si="9"/>
        <v>3.9703171912627282E-2</v>
      </c>
    </row>
    <row r="58" spans="1:26">
      <c r="A58" s="23">
        <v>41334</v>
      </c>
      <c r="B58" s="5">
        <v>140.69</v>
      </c>
      <c r="C58" s="5">
        <v>40.14</v>
      </c>
      <c r="D58" s="5">
        <v>95.28</v>
      </c>
      <c r="E58" s="5">
        <v>20.47</v>
      </c>
      <c r="F58" s="5">
        <v>75.27</v>
      </c>
      <c r="G58" s="5">
        <v>27.68</v>
      </c>
      <c r="H58" s="5">
        <v>70.569999999999993</v>
      </c>
      <c r="I58" s="5">
        <v>84.44</v>
      </c>
      <c r="J58" s="5">
        <v>24.47</v>
      </c>
      <c r="K58" s="5">
        <v>9.19</v>
      </c>
      <c r="L58" s="5">
        <v>53.34</v>
      </c>
      <c r="N58" s="23">
        <v>41334</v>
      </c>
      <c r="O58" s="10">
        <f t="shared" si="11"/>
        <v>3.7383866686329315E-2</v>
      </c>
      <c r="P58" s="10">
        <f t="shared" si="11"/>
        <v>0.10426409903713885</v>
      </c>
      <c r="Q58" s="10">
        <f t="shared" si="11"/>
        <v>4.0515452659168005E-2</v>
      </c>
      <c r="R58" s="10">
        <f t="shared" si="11"/>
        <v>5.082135523613962E-2</v>
      </c>
      <c r="S58" s="10">
        <f t="shared" si="11"/>
        <v>0.11329684957846475</v>
      </c>
      <c r="T58" s="10">
        <f t="shared" si="11"/>
        <v>2.2534170668636833E-2</v>
      </c>
      <c r="U58" s="10">
        <f t="shared" si="11"/>
        <v>9.3430430740625736E-2</v>
      </c>
      <c r="V58" s="10">
        <f t="shared" si="11"/>
        <v>5.0248756218905344E-2</v>
      </c>
      <c r="W58" s="10">
        <f t="shared" si="11"/>
        <v>9.4854586129753837E-2</v>
      </c>
      <c r="X58" s="10">
        <f t="shared" si="10"/>
        <v>4.3132803632236039E-2</v>
      </c>
      <c r="Y58" s="10">
        <f t="shared" si="10"/>
        <v>7.6705692369802181E-2</v>
      </c>
      <c r="Z58" s="10">
        <f t="shared" si="9"/>
        <v>6.9634193293076407E-2</v>
      </c>
    </row>
    <row r="59" spans="1:26">
      <c r="A59" s="23">
        <v>41365</v>
      </c>
      <c r="B59" s="5">
        <v>143.37</v>
      </c>
      <c r="C59" s="5">
        <v>40.26</v>
      </c>
      <c r="D59" s="5">
        <v>99.19</v>
      </c>
      <c r="E59" s="5">
        <v>20.74</v>
      </c>
      <c r="F59" s="5">
        <v>73.44</v>
      </c>
      <c r="G59" s="5">
        <v>27.27</v>
      </c>
      <c r="H59" s="5">
        <v>69.349999999999994</v>
      </c>
      <c r="I59" s="5">
        <v>86.01</v>
      </c>
      <c r="J59" s="5">
        <v>24.28</v>
      </c>
      <c r="K59" s="5">
        <v>9.7899999999999991</v>
      </c>
      <c r="L59" s="5">
        <v>59.82</v>
      </c>
      <c r="N59" s="23">
        <v>41365</v>
      </c>
      <c r="O59" s="10">
        <f t="shared" si="11"/>
        <v>1.904897291918406E-2</v>
      </c>
      <c r="P59" s="10">
        <f t="shared" si="11"/>
        <v>2.989536621823552E-3</v>
      </c>
      <c r="Q59" s="10">
        <f t="shared" si="11"/>
        <v>4.1036943744752197E-2</v>
      </c>
      <c r="R59" s="10">
        <f t="shared" si="11"/>
        <v>1.319003419638487E-2</v>
      </c>
      <c r="S59" s="10">
        <f t="shared" si="11"/>
        <v>-2.4312475089677155E-2</v>
      </c>
      <c r="T59" s="10">
        <f t="shared" si="11"/>
        <v>-1.4812138728323654E-2</v>
      </c>
      <c r="U59" s="10">
        <f t="shared" si="11"/>
        <v>-1.7287799348164934E-2</v>
      </c>
      <c r="V59" s="10">
        <f t="shared" si="11"/>
        <v>1.8593083846518255E-2</v>
      </c>
      <c r="W59" s="10">
        <f t="shared" si="11"/>
        <v>-7.764609726195304E-3</v>
      </c>
      <c r="X59" s="10">
        <f t="shared" si="10"/>
        <v>6.5288356909684486E-2</v>
      </c>
      <c r="Y59" s="10">
        <f t="shared" si="10"/>
        <v>0.12148481439820014</v>
      </c>
      <c r="Z59" s="10">
        <f t="shared" si="9"/>
        <v>4.6291344813612252E-2</v>
      </c>
    </row>
    <row r="60" spans="1:26">
      <c r="A60" s="23">
        <v>41395</v>
      </c>
      <c r="B60" s="5">
        <v>146.71</v>
      </c>
      <c r="C60" s="5">
        <v>38.85</v>
      </c>
      <c r="D60" s="5">
        <v>97.5</v>
      </c>
      <c r="E60" s="5">
        <v>21.74</v>
      </c>
      <c r="F60" s="5">
        <v>74.3</v>
      </c>
      <c r="G60" s="5">
        <v>28.57</v>
      </c>
      <c r="H60" s="5">
        <v>66.599999999999994</v>
      </c>
      <c r="I60" s="5">
        <v>86.37</v>
      </c>
      <c r="J60" s="5">
        <v>24.7</v>
      </c>
      <c r="K60" s="5">
        <v>11.96</v>
      </c>
      <c r="L60" s="5">
        <v>67.58</v>
      </c>
      <c r="N60" s="23">
        <v>41395</v>
      </c>
      <c r="O60" s="10">
        <f t="shared" si="11"/>
        <v>2.3296366045895356E-2</v>
      </c>
      <c r="P60" s="10">
        <f t="shared" si="11"/>
        <v>-3.502235469448578E-2</v>
      </c>
      <c r="Q60" s="10">
        <f t="shared" si="11"/>
        <v>-1.7038007863695914E-2</v>
      </c>
      <c r="R60" s="10">
        <f t="shared" si="11"/>
        <v>4.8216007714561249E-2</v>
      </c>
      <c r="S60" s="10">
        <f t="shared" si="11"/>
        <v>1.1710239651416154E-2</v>
      </c>
      <c r="T60" s="10">
        <f t="shared" si="11"/>
        <v>4.7671433810047681E-2</v>
      </c>
      <c r="U60" s="10">
        <f t="shared" si="11"/>
        <v>-3.9653929343907768E-2</v>
      </c>
      <c r="V60" s="10">
        <f t="shared" si="11"/>
        <v>4.1855598186257836E-3</v>
      </c>
      <c r="W60" s="10">
        <f t="shared" si="11"/>
        <v>1.7298187808896026E-2</v>
      </c>
      <c r="X60" s="10">
        <f t="shared" si="10"/>
        <v>0.2216547497446375</v>
      </c>
      <c r="Y60" s="10">
        <f t="shared" si="10"/>
        <v>0.12972250083584091</v>
      </c>
      <c r="Z60" s="10">
        <f t="shared" si="9"/>
        <v>5.5639564116299764E-2</v>
      </c>
    </row>
    <row r="61" spans="1:26">
      <c r="A61" s="23">
        <v>41428</v>
      </c>
      <c r="B61" s="5">
        <v>144.72999999999999</v>
      </c>
      <c r="C61" s="5">
        <v>37.64</v>
      </c>
      <c r="D61" s="5">
        <v>99.61</v>
      </c>
      <c r="E61" s="5">
        <v>22.6</v>
      </c>
      <c r="F61" s="5">
        <v>76.319999999999993</v>
      </c>
      <c r="G61" s="5">
        <v>26.15</v>
      </c>
      <c r="H61" s="5">
        <v>67.83</v>
      </c>
      <c r="I61" s="5">
        <v>86.54</v>
      </c>
      <c r="J61" s="5">
        <v>25.37</v>
      </c>
      <c r="K61" s="5">
        <v>14.94</v>
      </c>
      <c r="L61" s="5">
        <v>65.040000000000006</v>
      </c>
      <c r="N61" s="23">
        <v>41428</v>
      </c>
      <c r="O61" s="10">
        <f t="shared" si="11"/>
        <v>-1.3496012541749147E-2</v>
      </c>
      <c r="P61" s="10">
        <f t="shared" si="11"/>
        <v>-3.1145431145431113E-2</v>
      </c>
      <c r="Q61" s="10">
        <f t="shared" si="11"/>
        <v>2.1641025641025546E-2</v>
      </c>
      <c r="R61" s="10">
        <f t="shared" si="11"/>
        <v>3.955841766329371E-2</v>
      </c>
      <c r="S61" s="10">
        <f t="shared" si="11"/>
        <v>2.7187079407806181E-2</v>
      </c>
      <c r="T61" s="10">
        <f t="shared" si="11"/>
        <v>-8.4704235211760626E-2</v>
      </c>
      <c r="U61" s="10">
        <f t="shared" si="11"/>
        <v>1.8468468468468613E-2</v>
      </c>
      <c r="V61" s="10">
        <f t="shared" si="11"/>
        <v>1.9682760217667461E-3</v>
      </c>
      <c r="W61" s="10">
        <f t="shared" si="11"/>
        <v>2.7125506072874561E-2</v>
      </c>
      <c r="X61" s="10">
        <f t="shared" si="10"/>
        <v>0.24916387959866215</v>
      </c>
      <c r="Y61" s="10">
        <f t="shared" si="10"/>
        <v>-3.7585084344480491E-2</v>
      </c>
      <c r="Z61" s="10">
        <f t="shared" si="9"/>
        <v>-2.0848730787101262E-3</v>
      </c>
    </row>
    <row r="62" spans="1:26">
      <c r="A62" s="23">
        <v>41456</v>
      </c>
      <c r="B62" s="5">
        <v>152.07</v>
      </c>
      <c r="C62" s="5">
        <v>41.49</v>
      </c>
      <c r="D62" s="5">
        <v>108.66</v>
      </c>
      <c r="E62" s="5">
        <v>24.62</v>
      </c>
      <c r="F62" s="5">
        <v>78.17</v>
      </c>
      <c r="G62" s="5">
        <v>26.12</v>
      </c>
      <c r="H62" s="5">
        <v>69.37</v>
      </c>
      <c r="I62" s="5">
        <v>91.96</v>
      </c>
      <c r="J62" s="5">
        <v>27.28</v>
      </c>
      <c r="K62" s="5">
        <v>16.62</v>
      </c>
      <c r="L62" s="5">
        <v>69.17</v>
      </c>
      <c r="N62" s="23">
        <v>41456</v>
      </c>
      <c r="O62" s="10">
        <f t="shared" si="11"/>
        <v>5.0715124714986626E-2</v>
      </c>
      <c r="P62" s="10">
        <f t="shared" si="11"/>
        <v>0.10228480340063761</v>
      </c>
      <c r="Q62" s="10">
        <f t="shared" si="11"/>
        <v>9.0854331894388185E-2</v>
      </c>
      <c r="R62" s="10">
        <f t="shared" si="11"/>
        <v>8.9380530973451222E-2</v>
      </c>
      <c r="S62" s="10">
        <f t="shared" si="11"/>
        <v>2.4240041928721201E-2</v>
      </c>
      <c r="T62" s="10">
        <f t="shared" si="11"/>
        <v>-1.1472275334607485E-3</v>
      </c>
      <c r="U62" s="10">
        <f t="shared" si="11"/>
        <v>2.2703818369453233E-2</v>
      </c>
      <c r="V62" s="10">
        <f t="shared" si="11"/>
        <v>6.2629997688929739E-2</v>
      </c>
      <c r="W62" s="10">
        <f t="shared" si="11"/>
        <v>7.5285770595191259E-2</v>
      </c>
      <c r="X62" s="10">
        <f t="shared" si="10"/>
        <v>0.11244979919678721</v>
      </c>
      <c r="Y62" s="10">
        <f t="shared" si="10"/>
        <v>6.3499384993849883E-2</v>
      </c>
      <c r="Z62" s="10">
        <f t="shared" si="9"/>
        <v>6.2325292721075912E-2</v>
      </c>
    </row>
    <row r="63" spans="1:26">
      <c r="A63" s="23">
        <v>41487</v>
      </c>
      <c r="B63" s="5">
        <v>147.63999999999999</v>
      </c>
      <c r="C63" s="5">
        <v>40.590000000000003</v>
      </c>
      <c r="D63" s="5">
        <v>103.03</v>
      </c>
      <c r="E63" s="5">
        <v>22.17</v>
      </c>
      <c r="F63" s="5">
        <v>75.459999999999994</v>
      </c>
      <c r="G63" s="5">
        <v>23.81</v>
      </c>
      <c r="H63" s="5">
        <v>65.53</v>
      </c>
      <c r="I63" s="5">
        <v>89.58</v>
      </c>
      <c r="J63" s="5">
        <v>28.65</v>
      </c>
      <c r="K63" s="5">
        <v>15.33</v>
      </c>
      <c r="L63" s="5">
        <v>64.27</v>
      </c>
      <c r="N63" s="23">
        <v>41487</v>
      </c>
      <c r="O63" s="10">
        <f t="shared" si="11"/>
        <v>-2.9131321102124019E-2</v>
      </c>
      <c r="P63" s="10">
        <f t="shared" si="11"/>
        <v>-2.1691973969631184E-2</v>
      </c>
      <c r="Q63" s="10">
        <f t="shared" si="11"/>
        <v>-5.1812994662249201E-2</v>
      </c>
      <c r="R63" s="10">
        <f t="shared" si="11"/>
        <v>-9.9512591389114502E-2</v>
      </c>
      <c r="S63" s="10">
        <f t="shared" si="11"/>
        <v>-3.4668031214020845E-2</v>
      </c>
      <c r="T63" s="10">
        <f t="shared" si="11"/>
        <v>-8.8437978560490182E-2</v>
      </c>
      <c r="U63" s="10">
        <f t="shared" si="11"/>
        <v>-5.5355340925472118E-2</v>
      </c>
      <c r="V63" s="10">
        <f t="shared" si="11"/>
        <v>-2.5880817746846363E-2</v>
      </c>
      <c r="W63" s="10">
        <f t="shared" si="11"/>
        <v>5.0219941348973451E-2</v>
      </c>
      <c r="X63" s="10">
        <f t="shared" si="10"/>
        <v>-7.7617328519855699E-2</v>
      </c>
      <c r="Y63" s="10">
        <f t="shared" si="10"/>
        <v>-7.0839959520023199E-2</v>
      </c>
      <c r="Z63" s="10">
        <f t="shared" si="9"/>
        <v>-5.0403215509771046E-2</v>
      </c>
    </row>
    <row r="64" spans="1:26">
      <c r="A64" s="23">
        <v>41520</v>
      </c>
      <c r="B64" s="5">
        <v>152.24</v>
      </c>
      <c r="C64" s="5">
        <v>41.26</v>
      </c>
      <c r="D64" s="5">
        <v>101.96</v>
      </c>
      <c r="E64" s="5">
        <v>23.36</v>
      </c>
      <c r="F64" s="5">
        <v>79.349999999999994</v>
      </c>
      <c r="G64" s="5">
        <v>29.08</v>
      </c>
      <c r="H64" s="5">
        <v>62.68</v>
      </c>
      <c r="I64" s="5">
        <v>90.12</v>
      </c>
      <c r="J64" s="5">
        <v>27.98</v>
      </c>
      <c r="K64" s="5">
        <v>16.78</v>
      </c>
      <c r="L64" s="5">
        <v>64.23</v>
      </c>
      <c r="N64" s="23">
        <v>41520</v>
      </c>
      <c r="O64" s="10">
        <f t="shared" si="11"/>
        <v>3.1156868057437226E-2</v>
      </c>
      <c r="P64" s="10">
        <f t="shared" si="11"/>
        <v>1.6506528701650591E-2</v>
      </c>
      <c r="Q64" s="10">
        <f t="shared" si="11"/>
        <v>-1.0385324662719686E-2</v>
      </c>
      <c r="R64" s="10">
        <f t="shared" si="11"/>
        <v>5.3676138926477046E-2</v>
      </c>
      <c r="S64" s="10">
        <f t="shared" si="11"/>
        <v>5.1550490326000453E-2</v>
      </c>
      <c r="T64" s="10">
        <f t="shared" si="11"/>
        <v>0.22133557328853426</v>
      </c>
      <c r="U64" s="10">
        <f t="shared" si="11"/>
        <v>-4.3491530596673322E-2</v>
      </c>
      <c r="V64" s="10">
        <f t="shared" si="11"/>
        <v>6.0281312793035724E-3</v>
      </c>
      <c r="W64" s="10">
        <f t="shared" si="11"/>
        <v>-2.3385689354275652E-2</v>
      </c>
      <c r="X64" s="10">
        <f t="shared" si="10"/>
        <v>9.4585779517286417E-2</v>
      </c>
      <c r="Y64" s="10">
        <f t="shared" si="10"/>
        <v>-6.2237435817635856E-4</v>
      </c>
      <c r="Z64" s="10">
        <f t="shared" si="9"/>
        <v>2.2301216763563867E-2</v>
      </c>
    </row>
    <row r="65" spans="1:26">
      <c r="A65" s="23">
        <v>41548</v>
      </c>
      <c r="B65" s="5">
        <v>159.22999999999999</v>
      </c>
      <c r="C65" s="5">
        <v>42.74</v>
      </c>
      <c r="D65" s="5">
        <v>107.95</v>
      </c>
      <c r="E65" s="5">
        <v>24.68</v>
      </c>
      <c r="F65" s="5">
        <v>84.12</v>
      </c>
      <c r="G65" s="5">
        <v>28.55</v>
      </c>
      <c r="H65" s="5">
        <v>67.34</v>
      </c>
      <c r="I65" s="5">
        <v>96.68</v>
      </c>
      <c r="J65" s="5">
        <v>27.38</v>
      </c>
      <c r="K65" s="5">
        <v>14.17</v>
      </c>
      <c r="L65" s="5">
        <v>62.23</v>
      </c>
      <c r="N65" s="23">
        <v>41548</v>
      </c>
      <c r="O65" s="10">
        <f t="shared" si="11"/>
        <v>4.5914345769836995E-2</v>
      </c>
      <c r="P65" s="10">
        <f t="shared" si="11"/>
        <v>3.5870092098885253E-2</v>
      </c>
      <c r="Q65" s="10">
        <f t="shared" si="11"/>
        <v>5.8748528834837277E-2</v>
      </c>
      <c r="R65" s="10">
        <f t="shared" si="11"/>
        <v>5.6506849315068441E-2</v>
      </c>
      <c r="S65" s="10">
        <f t="shared" si="11"/>
        <v>6.0113421550094692E-2</v>
      </c>
      <c r="T65" s="10">
        <f t="shared" si="11"/>
        <v>-1.8225584594222743E-2</v>
      </c>
      <c r="U65" s="10">
        <f t="shared" si="11"/>
        <v>7.4345883854499029E-2</v>
      </c>
      <c r="V65" s="10">
        <f t="shared" si="11"/>
        <v>7.2791833111407023E-2</v>
      </c>
      <c r="W65" s="10">
        <f t="shared" si="11"/>
        <v>-2.1443888491779917E-2</v>
      </c>
      <c r="X65" s="10">
        <f t="shared" si="10"/>
        <v>-0.15554231227651971</v>
      </c>
      <c r="Y65" s="10">
        <f t="shared" si="10"/>
        <v>-3.1138097462245162E-2</v>
      </c>
      <c r="Z65" s="10">
        <f t="shared" si="9"/>
        <v>1.0292322389478753E-2</v>
      </c>
    </row>
    <row r="66" spans="1:26">
      <c r="A66" s="23">
        <v>41579</v>
      </c>
      <c r="B66" s="5">
        <v>164.05</v>
      </c>
      <c r="C66" s="5">
        <v>44.28</v>
      </c>
      <c r="D66" s="5">
        <v>101.73</v>
      </c>
      <c r="E66" s="5">
        <v>26.73</v>
      </c>
      <c r="F66" s="5">
        <v>84.46</v>
      </c>
      <c r="G66" s="5">
        <v>30.35</v>
      </c>
      <c r="H66" s="5">
        <v>67.2</v>
      </c>
      <c r="I66" s="5">
        <v>94.88</v>
      </c>
      <c r="J66" s="5">
        <v>31.43</v>
      </c>
      <c r="K66" s="5">
        <v>16.38</v>
      </c>
      <c r="L66" s="5">
        <v>67.28</v>
      </c>
      <c r="N66" s="23">
        <v>41579</v>
      </c>
      <c r="O66" s="10">
        <f t="shared" si="11"/>
        <v>3.0270677636123899E-2</v>
      </c>
      <c r="P66" s="10">
        <f t="shared" si="11"/>
        <v>3.6031820308844109E-2</v>
      </c>
      <c r="Q66" s="10">
        <f t="shared" si="11"/>
        <v>-5.7619268179712857E-2</v>
      </c>
      <c r="R66" s="10">
        <f t="shared" si="11"/>
        <v>8.3063209076175148E-2</v>
      </c>
      <c r="S66" s="10">
        <f t="shared" si="11"/>
        <v>4.0418449833570236E-3</v>
      </c>
      <c r="T66" s="10">
        <f t="shared" si="11"/>
        <v>6.3047285464097991E-2</v>
      </c>
      <c r="U66" s="10">
        <f t="shared" si="11"/>
        <v>-2.0790020790021346E-3</v>
      </c>
      <c r="V66" s="10">
        <f t="shared" si="11"/>
        <v>-1.8618121638394824E-2</v>
      </c>
      <c r="W66" s="10">
        <f t="shared" si="11"/>
        <v>0.14791818845872906</v>
      </c>
      <c r="X66" s="10">
        <f t="shared" si="10"/>
        <v>0.15596330275229353</v>
      </c>
      <c r="Y66" s="10">
        <f t="shared" si="10"/>
        <v>8.1150570464406213E-2</v>
      </c>
      <c r="Z66" s="10">
        <f t="shared" si="9"/>
        <v>4.9416303712397289E-2</v>
      </c>
    </row>
    <row r="67" spans="1:26">
      <c r="A67" s="23">
        <v>41610</v>
      </c>
      <c r="B67" s="5">
        <v>168.18</v>
      </c>
      <c r="C67" s="5">
        <v>44.42</v>
      </c>
      <c r="D67" s="5">
        <v>101.13</v>
      </c>
      <c r="E67" s="5">
        <v>29.3</v>
      </c>
      <c r="F67" s="5">
        <v>87.41</v>
      </c>
      <c r="G67" s="5">
        <v>29.79</v>
      </c>
      <c r="H67" s="5">
        <v>67.48</v>
      </c>
      <c r="I67" s="5">
        <v>95.21</v>
      </c>
      <c r="J67" s="5">
        <v>33.19</v>
      </c>
      <c r="K67" s="5">
        <v>16.25</v>
      </c>
      <c r="L67" s="5">
        <v>71.209999999999994</v>
      </c>
      <c r="N67" s="23">
        <v>41610</v>
      </c>
      <c r="O67" s="10">
        <f t="shared" si="11"/>
        <v>2.5175251447729252E-2</v>
      </c>
      <c r="P67" s="10">
        <f t="shared" si="11"/>
        <v>3.1616982836495389E-3</v>
      </c>
      <c r="Q67" s="10">
        <f t="shared" si="11"/>
        <v>-5.8979652020053619E-3</v>
      </c>
      <c r="R67" s="10">
        <f t="shared" si="11"/>
        <v>9.6146651702207375E-2</v>
      </c>
      <c r="S67" s="10">
        <f t="shared" si="11"/>
        <v>3.4927776462230664E-2</v>
      </c>
      <c r="T67" s="10">
        <f t="shared" si="11"/>
        <v>-1.8451400329489331E-2</v>
      </c>
      <c r="U67" s="10">
        <f t="shared" si="11"/>
        <v>4.1666666666666519E-3</v>
      </c>
      <c r="V67" s="10">
        <f t="shared" si="11"/>
        <v>3.4780775716694023E-3</v>
      </c>
      <c r="W67" s="10">
        <f t="shared" si="11"/>
        <v>5.5997454661151691E-2</v>
      </c>
      <c r="X67" s="10">
        <f t="shared" si="10"/>
        <v>-7.9365079365079083E-3</v>
      </c>
      <c r="Y67" s="10">
        <f t="shared" si="10"/>
        <v>5.8412604042806127E-2</v>
      </c>
      <c r="Z67" s="10">
        <f t="shared" si="9"/>
        <v>3.0609298104207389E-2</v>
      </c>
    </row>
    <row r="68" spans="1:26">
      <c r="A68" s="23">
        <v>41641</v>
      </c>
      <c r="B68" s="5">
        <v>162.34</v>
      </c>
      <c r="C68" s="5">
        <v>44.88</v>
      </c>
      <c r="D68" s="5">
        <v>94.07</v>
      </c>
      <c r="E68" s="5">
        <v>24.68</v>
      </c>
      <c r="F68" s="5">
        <v>86.92</v>
      </c>
      <c r="G68" s="5">
        <v>29.91</v>
      </c>
      <c r="H68" s="5">
        <v>62.84</v>
      </c>
      <c r="I68" s="5">
        <v>97.34</v>
      </c>
      <c r="J68" s="5">
        <v>37.1</v>
      </c>
      <c r="K68" s="5">
        <v>16.73</v>
      </c>
      <c r="L68" s="5">
        <v>73.400000000000006</v>
      </c>
      <c r="N68" s="23">
        <v>41641</v>
      </c>
      <c r="O68" s="10">
        <f t="shared" si="11"/>
        <v>-3.472469972648351E-2</v>
      </c>
      <c r="P68" s="10">
        <f t="shared" si="11"/>
        <v>1.0355695632597861E-2</v>
      </c>
      <c r="Q68" s="10">
        <f t="shared" si="11"/>
        <v>-6.9811134183723977E-2</v>
      </c>
      <c r="R68" s="10">
        <f t="shared" si="11"/>
        <v>-0.15767918088737209</v>
      </c>
      <c r="S68" s="10">
        <f t="shared" si="11"/>
        <v>-5.6057659306715246E-3</v>
      </c>
      <c r="T68" s="10">
        <f t="shared" si="11"/>
        <v>4.0281973816718164E-3</v>
      </c>
      <c r="U68" s="10">
        <f t="shared" si="11"/>
        <v>-6.8761114404267909E-2</v>
      </c>
      <c r="V68" s="10">
        <f t="shared" si="11"/>
        <v>2.2371599621888505E-2</v>
      </c>
      <c r="W68" s="10">
        <f t="shared" si="11"/>
        <v>0.11780656824344704</v>
      </c>
      <c r="X68" s="10">
        <f t="shared" si="10"/>
        <v>2.9538461538461513E-2</v>
      </c>
      <c r="Y68" s="10">
        <f t="shared" si="10"/>
        <v>3.0754107569161748E-2</v>
      </c>
      <c r="Z68" s="10">
        <f t="shared" si="9"/>
        <v>5.9490320411921867E-3</v>
      </c>
    </row>
    <row r="69" spans="1:26">
      <c r="A69" s="23">
        <v>41673</v>
      </c>
      <c r="B69" s="5">
        <v>169.75</v>
      </c>
      <c r="C69" s="5">
        <v>46.87</v>
      </c>
      <c r="D69" s="5">
        <v>98.21</v>
      </c>
      <c r="E69" s="5">
        <v>25.76</v>
      </c>
      <c r="F69" s="5">
        <v>91.64</v>
      </c>
      <c r="G69" s="5">
        <v>30.66</v>
      </c>
      <c r="H69" s="5">
        <v>65.010000000000005</v>
      </c>
      <c r="I69" s="5">
        <v>104.09</v>
      </c>
      <c r="J69" s="5">
        <v>39.200000000000003</v>
      </c>
      <c r="K69" s="5">
        <v>17.53</v>
      </c>
      <c r="L69" s="5">
        <v>75.849999999999994</v>
      </c>
      <c r="N69" s="23">
        <v>41673</v>
      </c>
      <c r="O69" s="10">
        <f t="shared" si="11"/>
        <v>4.5644942712824932E-2</v>
      </c>
      <c r="P69" s="10">
        <f t="shared" si="11"/>
        <v>4.434046345811038E-2</v>
      </c>
      <c r="Q69" s="10">
        <f t="shared" si="11"/>
        <v>4.4009779951100336E-2</v>
      </c>
      <c r="R69" s="10">
        <f t="shared" si="11"/>
        <v>4.3760129659643487E-2</v>
      </c>
      <c r="S69" s="10">
        <f t="shared" si="11"/>
        <v>5.4302807179015256E-2</v>
      </c>
      <c r="T69" s="10">
        <f t="shared" si="11"/>
        <v>2.5075225677031021E-2</v>
      </c>
      <c r="U69" s="10">
        <f t="shared" si="11"/>
        <v>3.4532145130490077E-2</v>
      </c>
      <c r="V69" s="10">
        <f t="shared" si="11"/>
        <v>6.9344565440723205E-2</v>
      </c>
      <c r="W69" s="10">
        <f t="shared" si="11"/>
        <v>5.6603773584905648E-2</v>
      </c>
      <c r="X69" s="10">
        <f t="shared" si="10"/>
        <v>4.7818290496114857E-2</v>
      </c>
      <c r="Y69" s="10">
        <f t="shared" si="10"/>
        <v>3.3378746594005193E-2</v>
      </c>
      <c r="Z69" s="10">
        <f t="shared" si="9"/>
        <v>4.4233668494658762E-2</v>
      </c>
    </row>
    <row r="70" spans="1:26">
      <c r="A70" s="23">
        <v>41701</v>
      </c>
      <c r="B70" s="5">
        <v>171.14</v>
      </c>
      <c r="C70" s="5">
        <v>48.67</v>
      </c>
      <c r="D70" s="5">
        <v>95.49</v>
      </c>
      <c r="E70" s="5">
        <v>30.76</v>
      </c>
      <c r="F70" s="5">
        <v>95.01</v>
      </c>
      <c r="G70" s="5">
        <v>35.03</v>
      </c>
      <c r="H70" s="5">
        <v>70.239999999999995</v>
      </c>
      <c r="I70" s="5">
        <v>102.7</v>
      </c>
      <c r="J70" s="5">
        <v>43.74</v>
      </c>
      <c r="K70" s="5">
        <v>20.92</v>
      </c>
      <c r="L70" s="5">
        <v>77.48</v>
      </c>
      <c r="N70" s="23">
        <v>41701</v>
      </c>
      <c r="O70" s="10">
        <f t="shared" si="11"/>
        <v>8.1885125184093521E-3</v>
      </c>
      <c r="P70" s="10">
        <f t="shared" si="11"/>
        <v>3.8404096436953417E-2</v>
      </c>
      <c r="Q70" s="10">
        <f t="shared" si="11"/>
        <v>-2.7695753996538008E-2</v>
      </c>
      <c r="R70" s="10">
        <f t="shared" si="11"/>
        <v>0.19409937888198758</v>
      </c>
      <c r="S70" s="10">
        <f t="shared" si="11"/>
        <v>3.6774334351811433E-2</v>
      </c>
      <c r="T70" s="10">
        <f t="shared" si="11"/>
        <v>0.14253098499673844</v>
      </c>
      <c r="U70" s="10">
        <f t="shared" si="11"/>
        <v>8.0449161667435654E-2</v>
      </c>
      <c r="V70" s="10">
        <f t="shared" si="11"/>
        <v>-1.3353828417715485E-2</v>
      </c>
      <c r="W70" s="10">
        <f t="shared" si="11"/>
        <v>0.11581632653061225</v>
      </c>
      <c r="X70" s="10">
        <f t="shared" si="10"/>
        <v>0.1933827723901882</v>
      </c>
      <c r="Y70" s="10">
        <f t="shared" si="10"/>
        <v>2.1489782465392349E-2</v>
      </c>
      <c r="Z70" s="10">
        <f t="shared" si="9"/>
        <v>5.0963466215980753E-2</v>
      </c>
    </row>
    <row r="71" spans="1:26">
      <c r="A71" s="23">
        <v>41730</v>
      </c>
      <c r="B71" s="5">
        <v>172.38</v>
      </c>
      <c r="C71" s="5">
        <v>47.31</v>
      </c>
      <c r="D71" s="5">
        <v>94.94</v>
      </c>
      <c r="E71" s="5">
        <v>29.5</v>
      </c>
      <c r="F71" s="5">
        <v>92.66</v>
      </c>
      <c r="G71" s="5">
        <v>30.61</v>
      </c>
      <c r="H71" s="5">
        <v>70.08</v>
      </c>
      <c r="I71" s="5">
        <v>94.67</v>
      </c>
      <c r="J71" s="5">
        <v>41.71</v>
      </c>
      <c r="K71" s="5">
        <v>21.86</v>
      </c>
      <c r="L71" s="5">
        <v>81.22</v>
      </c>
      <c r="N71" s="23">
        <v>41730</v>
      </c>
      <c r="O71" s="10">
        <f t="shared" si="11"/>
        <v>7.2455299754587976E-3</v>
      </c>
      <c r="P71" s="10">
        <f t="shared" si="11"/>
        <v>-2.7943291555372896E-2</v>
      </c>
      <c r="Q71" s="10">
        <f t="shared" si="11"/>
        <v>-5.759765420462859E-3</v>
      </c>
      <c r="R71" s="10">
        <f t="shared" si="11"/>
        <v>-4.0962288686606008E-2</v>
      </c>
      <c r="S71" s="10">
        <f t="shared" si="11"/>
        <v>-2.4734238501210482E-2</v>
      </c>
      <c r="T71" s="10">
        <f t="shared" si="11"/>
        <v>-0.12617756208963748</v>
      </c>
      <c r="U71" s="10">
        <f t="shared" si="11"/>
        <v>-2.277904328018221E-3</v>
      </c>
      <c r="V71" s="10">
        <f t="shared" si="11"/>
        <v>-7.8188899707887005E-2</v>
      </c>
      <c r="W71" s="10">
        <f t="shared" si="11"/>
        <v>-4.6410608139003218E-2</v>
      </c>
      <c r="X71" s="10">
        <f t="shared" si="10"/>
        <v>4.4933078393881276E-2</v>
      </c>
      <c r="Y71" s="10">
        <f t="shared" si="10"/>
        <v>4.827052142488375E-2</v>
      </c>
      <c r="Z71" s="10">
        <f t="shared" si="9"/>
        <v>-1.3196905481723739E-2</v>
      </c>
    </row>
    <row r="72" spans="1:26">
      <c r="A72" s="23">
        <v>41760</v>
      </c>
      <c r="B72" s="5">
        <v>176.41</v>
      </c>
      <c r="C72" s="5">
        <v>48.81</v>
      </c>
      <c r="D72" s="5">
        <v>101.34</v>
      </c>
      <c r="E72" s="5">
        <v>34.520000000000003</v>
      </c>
      <c r="F72" s="5">
        <v>92.73</v>
      </c>
      <c r="G72" s="5">
        <v>30.78</v>
      </c>
      <c r="H72" s="5">
        <v>71.17</v>
      </c>
      <c r="I72" s="5">
        <v>96.23</v>
      </c>
      <c r="J72" s="5">
        <v>42.27</v>
      </c>
      <c r="K72" s="5">
        <v>25.44</v>
      </c>
      <c r="L72" s="5">
        <v>91.55</v>
      </c>
      <c r="N72" s="23">
        <v>41760</v>
      </c>
      <c r="O72" s="10">
        <f t="shared" si="11"/>
        <v>2.3378582202111531E-2</v>
      </c>
      <c r="P72" s="10">
        <f t="shared" si="11"/>
        <v>3.1705770450221937E-2</v>
      </c>
      <c r="Q72" s="10">
        <f t="shared" si="11"/>
        <v>6.7410996418790781E-2</v>
      </c>
      <c r="R72" s="10">
        <f t="shared" si="11"/>
        <v>0.17016949152542393</v>
      </c>
      <c r="S72" s="10">
        <f t="shared" si="11"/>
        <v>7.5545003237653674E-4</v>
      </c>
      <c r="T72" s="10">
        <f t="shared" si="11"/>
        <v>5.553740607644686E-3</v>
      </c>
      <c r="U72" s="10">
        <f t="shared" si="11"/>
        <v>1.555365296803668E-2</v>
      </c>
      <c r="V72" s="10">
        <f t="shared" si="11"/>
        <v>1.6478293017851531E-2</v>
      </c>
      <c r="W72" s="10">
        <f t="shared" si="11"/>
        <v>1.3426036921601492E-2</v>
      </c>
      <c r="X72" s="10">
        <f t="shared" si="10"/>
        <v>0.16376944190301934</v>
      </c>
      <c r="Y72" s="10">
        <f t="shared" si="10"/>
        <v>0.12718542230977592</v>
      </c>
      <c r="Z72" s="10">
        <f t="shared" si="9"/>
        <v>7.1262417264872313E-2</v>
      </c>
    </row>
    <row r="73" spans="1:26">
      <c r="A73" s="23">
        <v>41792</v>
      </c>
      <c r="B73" s="5">
        <v>180.03</v>
      </c>
      <c r="C73" s="5">
        <v>48.95</v>
      </c>
      <c r="D73" s="5">
        <v>105.26</v>
      </c>
      <c r="E73" s="5">
        <v>36.770000000000003</v>
      </c>
      <c r="F73" s="5">
        <v>93.5</v>
      </c>
      <c r="G73" s="5">
        <v>33.299999999999997</v>
      </c>
      <c r="H73" s="5">
        <v>70.459999999999994</v>
      </c>
      <c r="I73" s="5">
        <v>96.26</v>
      </c>
      <c r="J73" s="5">
        <v>37.369999999999997</v>
      </c>
      <c r="K73" s="5">
        <v>27.36</v>
      </c>
      <c r="L73" s="5">
        <v>96.19</v>
      </c>
      <c r="N73" s="23">
        <v>41792</v>
      </c>
      <c r="O73" s="10">
        <f t="shared" si="11"/>
        <v>2.0520378663340999E-2</v>
      </c>
      <c r="P73" s="10">
        <f t="shared" si="11"/>
        <v>2.8682646998565708E-3</v>
      </c>
      <c r="Q73" s="10">
        <f t="shared" si="11"/>
        <v>3.8681665679889399E-2</v>
      </c>
      <c r="R73" s="10">
        <f t="shared" si="11"/>
        <v>6.5179606025492554E-2</v>
      </c>
      <c r="S73" s="10">
        <f t="shared" si="11"/>
        <v>8.3036773428231125E-3</v>
      </c>
      <c r="T73" s="10">
        <f t="shared" si="11"/>
        <v>8.1871345029239651E-2</v>
      </c>
      <c r="U73" s="10">
        <f t="shared" si="11"/>
        <v>-9.9761135309822668E-3</v>
      </c>
      <c r="V73" s="10">
        <f t="shared" si="11"/>
        <v>3.1175309155151432E-4</v>
      </c>
      <c r="W73" s="10">
        <f t="shared" si="11"/>
        <v>-0.11592145729832048</v>
      </c>
      <c r="X73" s="10">
        <f t="shared" si="10"/>
        <v>7.547169811320753E-2</v>
      </c>
      <c r="Y73" s="10">
        <f t="shared" si="10"/>
        <v>5.0682687056253339E-2</v>
      </c>
      <c r="Z73" s="10">
        <f t="shared" si="9"/>
        <v>2.4081923245817993E-2</v>
      </c>
    </row>
    <row r="74" spans="1:26">
      <c r="A74" s="23">
        <v>41821</v>
      </c>
      <c r="B74" s="5">
        <v>177.53</v>
      </c>
      <c r="C74" s="5">
        <v>45.08</v>
      </c>
      <c r="D74" s="5">
        <v>98.41</v>
      </c>
      <c r="E74" s="5">
        <v>35.229999999999997</v>
      </c>
      <c r="F74" s="5">
        <v>89.49</v>
      </c>
      <c r="G74" s="5">
        <v>33.950000000000003</v>
      </c>
      <c r="H74" s="5">
        <v>65.08</v>
      </c>
      <c r="I74" s="5">
        <v>87.15</v>
      </c>
      <c r="J74" s="5">
        <v>37.049999999999997</v>
      </c>
      <c r="K74" s="5">
        <v>27.96</v>
      </c>
      <c r="L74" s="5">
        <v>90.14</v>
      </c>
      <c r="N74" s="23">
        <v>41821</v>
      </c>
      <c r="O74" s="10">
        <f t="shared" si="11"/>
        <v>-1.3886574459812229E-2</v>
      </c>
      <c r="P74" s="10">
        <f t="shared" si="11"/>
        <v>-7.9060265577119648E-2</v>
      </c>
      <c r="Q74" s="10">
        <f t="shared" si="11"/>
        <v>-6.5076952308569358E-2</v>
      </c>
      <c r="R74" s="10">
        <f t="shared" si="11"/>
        <v>-4.188196899646468E-2</v>
      </c>
      <c r="S74" s="10">
        <f t="shared" si="11"/>
        <v>-4.2887700534759432E-2</v>
      </c>
      <c r="T74" s="10">
        <f t="shared" si="11"/>
        <v>1.951951951951969E-2</v>
      </c>
      <c r="U74" s="10">
        <f t="shared" si="11"/>
        <v>-7.6355378938404717E-2</v>
      </c>
      <c r="V74" s="10">
        <f t="shared" si="11"/>
        <v>-9.4639517972158749E-2</v>
      </c>
      <c r="W74" s="10">
        <f t="shared" si="11"/>
        <v>-8.5630184640085316E-3</v>
      </c>
      <c r="X74" s="10">
        <f t="shared" si="10"/>
        <v>2.1929824561403466E-2</v>
      </c>
      <c r="Y74" s="10">
        <f t="shared" si="10"/>
        <v>-6.2896350972034498E-2</v>
      </c>
      <c r="Z74" s="10">
        <f t="shared" si="9"/>
        <v>-5.4599962837966892E-2</v>
      </c>
    </row>
    <row r="75" spans="1:26">
      <c r="A75" s="23">
        <v>41852</v>
      </c>
      <c r="B75" s="5">
        <v>184.61</v>
      </c>
      <c r="C75" s="5">
        <v>50.48</v>
      </c>
      <c r="D75" s="5">
        <v>101.97</v>
      </c>
      <c r="E75" s="5">
        <v>39.380000000000003</v>
      </c>
      <c r="F75" s="5">
        <v>94.08</v>
      </c>
      <c r="G75" s="5">
        <v>38.340000000000003</v>
      </c>
      <c r="H75" s="5">
        <v>68.95</v>
      </c>
      <c r="I75" s="5">
        <v>90.91</v>
      </c>
      <c r="J75" s="5">
        <v>37.97</v>
      </c>
      <c r="K75" s="5">
        <v>29.87</v>
      </c>
      <c r="L75" s="5">
        <v>92.55</v>
      </c>
      <c r="N75" s="23">
        <v>41852</v>
      </c>
      <c r="O75" s="10">
        <f t="shared" si="11"/>
        <v>3.9880583563341565E-2</v>
      </c>
      <c r="P75" s="10">
        <f t="shared" si="11"/>
        <v>0.11978704525288375</v>
      </c>
      <c r="Q75" s="10">
        <f t="shared" si="11"/>
        <v>3.6175185448633185E-2</v>
      </c>
      <c r="R75" s="10">
        <f t="shared" si="11"/>
        <v>0.11779733181947227</v>
      </c>
      <c r="S75" s="10">
        <f t="shared" si="11"/>
        <v>5.1290646999664791E-2</v>
      </c>
      <c r="T75" s="10">
        <f t="shared" si="11"/>
        <v>0.12930780559646537</v>
      </c>
      <c r="U75" s="10">
        <f t="shared" si="11"/>
        <v>5.9465273509526906E-2</v>
      </c>
      <c r="V75" s="10">
        <f t="shared" si="11"/>
        <v>4.314400458978751E-2</v>
      </c>
      <c r="W75" s="10">
        <f t="shared" si="11"/>
        <v>2.4831309041835503E-2</v>
      </c>
      <c r="X75" s="10">
        <f t="shared" si="10"/>
        <v>6.8311874105865478E-2</v>
      </c>
      <c r="Y75" s="10">
        <f t="shared" si="10"/>
        <v>2.6736188151763818E-2</v>
      </c>
      <c r="Z75" s="10">
        <f t="shared" si="9"/>
        <v>5.3871122922589894E-2</v>
      </c>
    </row>
    <row r="76" spans="1:26">
      <c r="A76" s="23">
        <v>41884</v>
      </c>
      <c r="B76" s="5">
        <v>181.99</v>
      </c>
      <c r="C76" s="5">
        <v>51.19</v>
      </c>
      <c r="D76" s="5">
        <v>98.39</v>
      </c>
      <c r="E76" s="5">
        <v>44.46</v>
      </c>
      <c r="F76" s="5">
        <v>93.25</v>
      </c>
      <c r="G76" s="5">
        <v>44.44</v>
      </c>
      <c r="H76" s="5">
        <v>66.180000000000007</v>
      </c>
      <c r="I76" s="5">
        <v>94.89</v>
      </c>
      <c r="J76" s="5">
        <v>39.270000000000003</v>
      </c>
      <c r="K76" s="5">
        <v>30.56</v>
      </c>
      <c r="L76" s="5">
        <v>87.95</v>
      </c>
      <c r="N76" s="23">
        <v>41884</v>
      </c>
      <c r="O76" s="10">
        <f t="shared" si="11"/>
        <v>-1.4192080602350887E-2</v>
      </c>
      <c r="P76" s="10">
        <f t="shared" si="11"/>
        <v>1.4064976228209236E-2</v>
      </c>
      <c r="Q76" s="10">
        <f t="shared" si="11"/>
        <v>-3.5108365205452574E-2</v>
      </c>
      <c r="R76" s="10">
        <f t="shared" si="11"/>
        <v>0.12899949212798378</v>
      </c>
      <c r="S76" s="10">
        <f t="shared" si="11"/>
        <v>-8.8222789115646183E-3</v>
      </c>
      <c r="T76" s="10">
        <f t="shared" si="11"/>
        <v>0.15910276473656748</v>
      </c>
      <c r="U76" s="10">
        <f t="shared" si="11"/>
        <v>-4.0174039158810682E-2</v>
      </c>
      <c r="V76" s="10">
        <f t="shared" si="11"/>
        <v>4.3779562204377953E-2</v>
      </c>
      <c r="W76" s="10">
        <f t="shared" si="11"/>
        <v>3.4237555965235922E-2</v>
      </c>
      <c r="X76" s="10">
        <f t="shared" si="10"/>
        <v>2.3100100435219151E-2</v>
      </c>
      <c r="Y76" s="10">
        <f t="shared" si="10"/>
        <v>-4.9702863317125812E-2</v>
      </c>
      <c r="Z76" s="10">
        <f t="shared" si="9"/>
        <v>8.0936250507075737E-3</v>
      </c>
    </row>
    <row r="77" spans="1:26">
      <c r="A77" s="23">
        <v>41913</v>
      </c>
      <c r="B77" s="5">
        <v>186.4</v>
      </c>
      <c r="C77" s="5">
        <v>53.91</v>
      </c>
      <c r="D77" s="5">
        <v>103.36</v>
      </c>
      <c r="E77" s="5">
        <v>43.9</v>
      </c>
      <c r="F77" s="5">
        <v>102.69</v>
      </c>
      <c r="G77" s="5">
        <v>47.78</v>
      </c>
      <c r="H77" s="5">
        <v>70.349999999999994</v>
      </c>
      <c r="I77" s="5">
        <v>95.37</v>
      </c>
      <c r="J77" s="5">
        <v>40.25</v>
      </c>
      <c r="K77" s="5">
        <v>28.41</v>
      </c>
      <c r="L77" s="5">
        <v>83.98</v>
      </c>
      <c r="N77" s="23">
        <v>41913</v>
      </c>
      <c r="O77" s="10">
        <f t="shared" si="11"/>
        <v>2.4232100664871581E-2</v>
      </c>
      <c r="P77" s="10">
        <f t="shared" si="11"/>
        <v>5.3135378003516198E-2</v>
      </c>
      <c r="Q77" s="10">
        <f t="shared" si="11"/>
        <v>5.0513263543042974E-2</v>
      </c>
      <c r="R77" s="10">
        <f t="shared" si="11"/>
        <v>-1.2595591542959972E-2</v>
      </c>
      <c r="S77" s="10">
        <f t="shared" si="11"/>
        <v>0.10123324396782829</v>
      </c>
      <c r="T77" s="10">
        <f t="shared" si="11"/>
        <v>7.5157515751575144E-2</v>
      </c>
      <c r="U77" s="10">
        <f t="shared" si="11"/>
        <v>6.3009972801450376E-2</v>
      </c>
      <c r="V77" s="10">
        <f t="shared" si="11"/>
        <v>5.0584887764779651E-3</v>
      </c>
      <c r="W77" s="10">
        <f t="shared" si="11"/>
        <v>2.4955436720142554E-2</v>
      </c>
      <c r="X77" s="10">
        <f t="shared" si="10"/>
        <v>-7.0353403141361182E-2</v>
      </c>
      <c r="Y77" s="10">
        <f t="shared" si="10"/>
        <v>-4.5139283683911291E-2</v>
      </c>
      <c r="Z77" s="10">
        <f t="shared" si="9"/>
        <v>5.9877274230022825E-3</v>
      </c>
    </row>
    <row r="78" spans="1:26">
      <c r="A78" s="23">
        <v>41946</v>
      </c>
      <c r="B78" s="5">
        <v>191.4</v>
      </c>
      <c r="C78" s="5">
        <v>53.08</v>
      </c>
      <c r="D78" s="5">
        <v>102.57</v>
      </c>
      <c r="E78" s="5">
        <v>41.88</v>
      </c>
      <c r="F78" s="5">
        <v>104.7</v>
      </c>
      <c r="G78" s="5">
        <v>42.94</v>
      </c>
      <c r="H78" s="5">
        <v>73.94</v>
      </c>
      <c r="I78" s="5">
        <v>100.28</v>
      </c>
      <c r="J78" s="5">
        <v>42.34</v>
      </c>
      <c r="K78" s="5">
        <v>32.299999999999997</v>
      </c>
      <c r="L78" s="5">
        <v>86.81</v>
      </c>
      <c r="N78" s="23">
        <v>41946</v>
      </c>
      <c r="O78" s="10">
        <f t="shared" si="11"/>
        <v>2.682403433476388E-2</v>
      </c>
      <c r="P78" s="10">
        <f t="shared" si="11"/>
        <v>-1.5396030421072182E-2</v>
      </c>
      <c r="Q78" s="10">
        <f t="shared" si="11"/>
        <v>-7.6431888544892246E-3</v>
      </c>
      <c r="R78" s="10">
        <f t="shared" si="11"/>
        <v>-4.6013667425968019E-2</v>
      </c>
      <c r="S78" s="10">
        <f t="shared" si="11"/>
        <v>1.9573473561203647E-2</v>
      </c>
      <c r="T78" s="10">
        <f t="shared" si="11"/>
        <v>-0.10129761406446214</v>
      </c>
      <c r="U78" s="10">
        <f t="shared" si="11"/>
        <v>5.1030561478322634E-2</v>
      </c>
      <c r="V78" s="10">
        <f t="shared" si="11"/>
        <v>5.1483695082310987E-2</v>
      </c>
      <c r="W78" s="10">
        <f t="shared" si="11"/>
        <v>5.1925465838509322E-2</v>
      </c>
      <c r="X78" s="10">
        <f t="shared" si="10"/>
        <v>0.13692361844420975</v>
      </c>
      <c r="Y78" s="10">
        <f t="shared" si="10"/>
        <v>3.3698499642772051E-2</v>
      </c>
      <c r="Z78" s="10">
        <f t="shared" si="9"/>
        <v>2.2147572560914323E-2</v>
      </c>
    </row>
    <row r="79" spans="1:26">
      <c r="A79" s="23">
        <v>41974</v>
      </c>
      <c r="B79" s="5">
        <v>190.1</v>
      </c>
      <c r="C79" s="5">
        <v>52.84</v>
      </c>
      <c r="D79" s="5">
        <v>102.78</v>
      </c>
      <c r="E79" s="5">
        <v>41.91</v>
      </c>
      <c r="F79" s="5">
        <v>105.34</v>
      </c>
      <c r="G79" s="5">
        <v>44.3</v>
      </c>
      <c r="H79" s="5">
        <v>73.52</v>
      </c>
      <c r="I79" s="5">
        <v>100.2</v>
      </c>
      <c r="J79" s="5">
        <v>41.31</v>
      </c>
      <c r="K79" s="5">
        <v>32.22</v>
      </c>
      <c r="L79" s="5">
        <v>86.33</v>
      </c>
      <c r="N79" s="23">
        <v>41974</v>
      </c>
      <c r="O79" s="10">
        <f t="shared" si="11"/>
        <v>-6.7920585161964642E-3</v>
      </c>
      <c r="P79" s="10">
        <f t="shared" si="11"/>
        <v>-4.5214770158250595E-3</v>
      </c>
      <c r="Q79" s="10">
        <f t="shared" si="11"/>
        <v>2.0473822755191495E-3</v>
      </c>
      <c r="R79" s="10">
        <f t="shared" si="11"/>
        <v>7.1633237822332774E-4</v>
      </c>
      <c r="S79" s="10">
        <f t="shared" si="11"/>
        <v>6.1127029608405437E-3</v>
      </c>
      <c r="T79" s="10">
        <f t="shared" si="11"/>
        <v>3.1672100605496079E-2</v>
      </c>
      <c r="U79" s="10">
        <f t="shared" si="11"/>
        <v>-5.6802813091696436E-3</v>
      </c>
      <c r="V79" s="10">
        <f t="shared" si="11"/>
        <v>-7.9776625448746419E-4</v>
      </c>
      <c r="W79" s="10">
        <f t="shared" si="11"/>
        <v>-2.4326877657061874E-2</v>
      </c>
      <c r="X79" s="10">
        <f t="shared" si="10"/>
        <v>-2.4767801857584759E-3</v>
      </c>
      <c r="Y79" s="10">
        <f t="shared" si="10"/>
        <v>-5.5293168989748454E-3</v>
      </c>
      <c r="Z79" s="10">
        <f t="shared" si="9"/>
        <v>-1.7380039450247821E-3</v>
      </c>
    </row>
  </sheetData>
  <mergeCells count="2">
    <mergeCell ref="A16:L16"/>
    <mergeCell ref="N16:Z16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EoC Exercise 1 DATA</vt:lpstr>
      <vt:lpstr>EoC Exercise 1a Template</vt:lpstr>
      <vt:lpstr>EoC Exercise 1b Template</vt:lpstr>
      <vt:lpstr>EoC Exercise 1c Template</vt:lpstr>
      <vt:lpstr>EoC Exercise 2 Template</vt:lpstr>
      <vt:lpstr>EoC Exercise 3 DATA</vt:lpstr>
      <vt:lpstr>EoC Exercise 3 Template</vt:lpstr>
      <vt:lpstr>EoC Exercise 4</vt:lpstr>
    </vt:vector>
  </TitlesOfParts>
  <Company>Oxford University Press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BALL, Alison</dc:creator>
  <cp:lastModifiedBy>天强 帅</cp:lastModifiedBy>
  <dcterms:created xsi:type="dcterms:W3CDTF">2017-06-09T14:28:20Z</dcterms:created>
  <dcterms:modified xsi:type="dcterms:W3CDTF">2023-11-07T15:12:07Z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Book1</vt:lpwstr>
  </property>
</Properties>
</file>