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5"/>
  <workbookPr codeName="ThisWorkbook"/>
  <mc:AlternateContent xmlns:mc="http://schemas.openxmlformats.org/markup-compatibility/2006">
    <mc:Choice Requires="x15">
      <x15ac:absPath xmlns:x15ac="http://schemas.microsoft.com/office/spreadsheetml/2010/11/ac" url="/Users/shuaypwuho/Downloads/"/>
    </mc:Choice>
  </mc:AlternateContent>
  <xr:revisionPtr revIDLastSave="0" documentId="13_ncr:1_{3355FAE8-2449-074C-A071-B054624F1265}" xr6:coauthVersionLast="40" xr6:coauthVersionMax="40" xr10:uidLastSave="{00000000-0000-0000-0000-000000000000}"/>
  <bookViews>
    <workbookView xWindow="8920" yWindow="460" windowWidth="28040" windowHeight="17440" xr2:uid="{00000000-000D-0000-FFFF-FFFF00000000}"/>
  </bookViews>
  <sheets>
    <sheet name="GanttChart" sheetId="16" r:id="rId1"/>
    <sheet name="Holidays" sheetId="5" r:id="rId2"/>
    <sheet name="Help" sheetId="6" r:id="rId3"/>
    <sheet name="TermsOfUse" sheetId="10" r:id="rId4"/>
  </sheets>
  <definedNames>
    <definedName name="chart_area" localSheetId="0">GanttChart!$Z$12:$NY$179</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GanttChart!$B$17</definedName>
    <definedName name="prevLevel" localSheetId="0">GanttChart!$C1048576</definedName>
    <definedName name="prevWBS" localSheetId="0">GanttChart!$D1048576</definedName>
    <definedName name="_xlnm.Print_Area" localSheetId="0">GanttChart!$C$1:$IH$152</definedName>
    <definedName name="_xlnm.Print_Area" localSheetId="2">Help!$A$1:$C$239</definedName>
    <definedName name="show_weekends">Help!$D$164</definedName>
    <definedName name="startday">Help!$E$159</definedName>
    <definedName name="tassMMB">GanttChart!$B$12</definedName>
    <definedName name="tPtonbigtail">GanttChart!$B$14</definedName>
    <definedName name="tPtonsmalltail">GanttChart!$B$13</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121" i="16" l="1"/>
  <c r="L128" i="16"/>
  <c r="K128" i="16"/>
  <c r="J127"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H91" i="16"/>
  <c r="R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Q91" i="16"/>
  <c r="R91" i="16"/>
  <c r="T91" i="16"/>
  <c r="S91" i="16"/>
  <c r="U91" i="16"/>
  <c r="V91" i="16"/>
  <c r="H90" i="16"/>
  <c r="H89" i="16"/>
  <c r="R88" i="16"/>
  <c r="Q89" i="16"/>
  <c r="R89" i="16"/>
  <c r="Q90" i="16"/>
  <c r="T90" i="16"/>
  <c r="S90" i="16"/>
  <c r="U90" i="16"/>
  <c r="V90" i="16"/>
  <c r="H152" i="16"/>
  <c r="H149" i="16"/>
  <c r="H148" i="16"/>
  <c r="H147" i="16"/>
  <c r="I147" i="16"/>
  <c r="J147" i="16"/>
  <c r="H105" i="16"/>
  <c r="I105" i="16"/>
  <c r="H103" i="16"/>
  <c r="H102" i="16"/>
  <c r="I102" i="16"/>
  <c r="J102" i="16"/>
  <c r="H101" i="16"/>
  <c r="I100" i="16"/>
  <c r="Q12" i="16"/>
  <c r="R12" i="16"/>
  <c r="R13" i="16"/>
  <c r="Q14" i="16"/>
  <c r="R14" i="16"/>
  <c r="R15" i="16"/>
  <c r="R16" i="16"/>
  <c r="R17" i="16"/>
  <c r="Q18" i="16"/>
  <c r="R18" i="16"/>
  <c r="Q19" i="16"/>
  <c r="R19" i="16"/>
  <c r="Q20" i="16"/>
  <c r="R20" i="16"/>
  <c r="Q21" i="16"/>
  <c r="R21" i="16"/>
  <c r="R22" i="16"/>
  <c r="H23" i="16"/>
  <c r="I23" i="16"/>
  <c r="J23" i="16"/>
  <c r="Q23" i="16"/>
  <c r="R23" i="16"/>
  <c r="H24" i="16"/>
  <c r="I24" i="16"/>
  <c r="Q24" i="16"/>
  <c r="R24" i="16"/>
  <c r="H25" i="16"/>
  <c r="R28" i="16"/>
  <c r="Q25" i="16"/>
  <c r="R25" i="16"/>
  <c r="H26" i="16"/>
  <c r="Q26" i="16"/>
  <c r="R26" i="16"/>
  <c r="H27" i="16"/>
  <c r="Q27" i="16"/>
  <c r="R27" i="16"/>
  <c r="Q29" i="16"/>
  <c r="R29" i="16"/>
  <c r="R30" i="16"/>
  <c r="R31" i="16"/>
  <c r="H32" i="16"/>
  <c r="I32" i="16"/>
  <c r="Q32" i="16"/>
  <c r="R32" i="16"/>
  <c r="Q33" i="16"/>
  <c r="R33" i="16"/>
  <c r="Q34" i="16"/>
  <c r="R34" i="16"/>
  <c r="R35" i="16"/>
  <c r="R36" i="16"/>
  <c r="R37" i="16"/>
  <c r="R38" i="16"/>
  <c r="H39" i="16"/>
  <c r="I39" i="16"/>
  <c r="Q39" i="16"/>
  <c r="R39" i="16"/>
  <c r="Q40" i="16"/>
  <c r="R40" i="16"/>
  <c r="Q41" i="16"/>
  <c r="R41" i="16"/>
  <c r="R42" i="16"/>
  <c r="Q43" i="16"/>
  <c r="R43" i="16"/>
  <c r="Q44" i="16"/>
  <c r="R44" i="16"/>
  <c r="Q45" i="16"/>
  <c r="R45" i="16"/>
  <c r="Q46" i="16"/>
  <c r="R46" i="16"/>
  <c r="R47" i="16"/>
  <c r="R48" i="16"/>
  <c r="R49" i="16"/>
  <c r="R50" i="16"/>
  <c r="R51" i="16"/>
  <c r="R52" i="16"/>
  <c r="Q53" i="16"/>
  <c r="R53" i="16"/>
  <c r="R54" i="16"/>
  <c r="R55" i="16"/>
  <c r="R56" i="16"/>
  <c r="R57" i="16"/>
  <c r="R58" i="16"/>
  <c r="R59" i="16"/>
  <c r="Q60" i="16"/>
  <c r="R60" i="16"/>
  <c r="Q61" i="16"/>
  <c r="R61" i="16"/>
  <c r="H62" i="16"/>
  <c r="Q62" i="16"/>
  <c r="R62" i="16"/>
  <c r="H63" i="16"/>
  <c r="Q63" i="16"/>
  <c r="R63" i="16"/>
  <c r="Q64" i="16"/>
  <c r="R64" i="16"/>
  <c r="Q65" i="16"/>
  <c r="R65" i="16"/>
  <c r="Q66" i="16"/>
  <c r="R66" i="16"/>
  <c r="Q67" i="16"/>
  <c r="R67" i="16"/>
  <c r="R68" i="16"/>
  <c r="R69" i="16"/>
  <c r="R70" i="16"/>
  <c r="R71" i="16"/>
  <c r="R72" i="16"/>
  <c r="R73" i="16"/>
  <c r="R74" i="16"/>
  <c r="R75" i="16"/>
  <c r="R76" i="16"/>
  <c r="R77" i="16"/>
  <c r="H78" i="16"/>
  <c r="Q78" i="16"/>
  <c r="R78" i="16"/>
  <c r="H79" i="16"/>
  <c r="Q79" i="16"/>
  <c r="R79" i="16"/>
  <c r="H80" i="16"/>
  <c r="Q80" i="16"/>
  <c r="R80" i="16"/>
  <c r="H81" i="16"/>
  <c r="Q81" i="16"/>
  <c r="R81" i="16"/>
  <c r="Q82" i="16"/>
  <c r="R82" i="16"/>
  <c r="R83" i="16"/>
  <c r="R84" i="16"/>
  <c r="R85" i="16"/>
  <c r="R86" i="16"/>
  <c r="H87" i="16"/>
  <c r="Q87" i="16"/>
  <c r="R87" i="16"/>
  <c r="R92" i="16"/>
  <c r="K94" i="16"/>
  <c r="Q94" i="16"/>
  <c r="R94" i="16"/>
  <c r="K95" i="16"/>
  <c r="Q95" i="16"/>
  <c r="R95" i="16"/>
  <c r="K96" i="16"/>
  <c r="Q96" i="16"/>
  <c r="R96" i="16"/>
  <c r="I97" i="16"/>
  <c r="J97" i="16"/>
  <c r="Q97" i="16"/>
  <c r="R97" i="16"/>
  <c r="H98" i="16"/>
  <c r="Q98" i="16"/>
  <c r="R98" i="16"/>
  <c r="K99" i="16"/>
  <c r="Q99" i="16"/>
  <c r="R99" i="16"/>
  <c r="Q104" i="16"/>
  <c r="R104" i="16"/>
  <c r="H111" i="16"/>
  <c r="H110" i="16"/>
  <c r="I110" i="16"/>
  <c r="J110" i="16"/>
  <c r="H109" i="16"/>
  <c r="H108" i="16"/>
  <c r="Q107" i="16"/>
  <c r="R107" i="16"/>
  <c r="Q108" i="16"/>
  <c r="R108" i="16"/>
  <c r="Q109" i="16"/>
  <c r="R109" i="16"/>
  <c r="R112" i="16"/>
  <c r="R113" i="16"/>
  <c r="L114" i="16"/>
  <c r="R114" i="16"/>
  <c r="L115" i="16"/>
  <c r="R115" i="16"/>
  <c r="R116" i="16"/>
  <c r="H128" i="16"/>
  <c r="H127" i="16"/>
  <c r="I127" i="16"/>
  <c r="R126" i="16"/>
  <c r="Q127" i="16"/>
  <c r="R127" i="16"/>
  <c r="Q128" i="16"/>
  <c r="R128" i="16"/>
  <c r="Q121" i="16"/>
  <c r="L117" i="16"/>
  <c r="R117" i="16"/>
  <c r="R118" i="16"/>
  <c r="R119" i="16"/>
  <c r="H120" i="16"/>
  <c r="I120" i="16"/>
  <c r="Q120" i="16"/>
  <c r="R120" i="16"/>
  <c r="L122" i="16"/>
  <c r="R122" i="16"/>
  <c r="R123" i="16"/>
  <c r="H124" i="16"/>
  <c r="Q124" i="16"/>
  <c r="R124" i="16"/>
  <c r="H125" i="16"/>
  <c r="Q125" i="16"/>
  <c r="R125" i="16"/>
  <c r="Q129" i="16"/>
  <c r="R129" i="16"/>
  <c r="H130" i="16"/>
  <c r="Q130" i="16"/>
  <c r="R130" i="16"/>
  <c r="H131" i="16"/>
  <c r="H132" i="16"/>
  <c r="Q132" i="16"/>
  <c r="R132" i="16"/>
  <c r="H133" i="16"/>
  <c r="Q133" i="16"/>
  <c r="R133" i="16"/>
  <c r="H134" i="16"/>
  <c r="Q134" i="16"/>
  <c r="R134" i="16"/>
  <c r="H136" i="16"/>
  <c r="H137" i="16"/>
  <c r="H138" i="16"/>
  <c r="I138" i="16"/>
  <c r="H139" i="16"/>
  <c r="I139" i="16"/>
  <c r="H140" i="16"/>
  <c r="I140" i="16"/>
  <c r="J140" i="16"/>
  <c r="H141" i="16"/>
  <c r="H142" i="16"/>
  <c r="Q144" i="16"/>
  <c r="R144" i="16"/>
  <c r="Q145" i="16"/>
  <c r="R145" i="16"/>
  <c r="K146" i="16"/>
  <c r="Q146" i="16"/>
  <c r="R146" i="16"/>
  <c r="H150" i="16"/>
  <c r="H151" i="16"/>
  <c r="T145" i="16"/>
  <c r="S145" i="16"/>
  <c r="U145" i="16"/>
  <c r="V145" i="16"/>
  <c r="S142" i="16"/>
  <c r="H95" i="16"/>
  <c r="S134" i="16"/>
  <c r="T134" i="16"/>
  <c r="U134" i="16"/>
  <c r="V134" i="16"/>
  <c r="S139" i="16"/>
  <c r="S147" i="16"/>
  <c r="S146" i="16"/>
  <c r="T146" i="16"/>
  <c r="U146" i="16"/>
  <c r="V146" i="16"/>
  <c r="S144" i="16"/>
  <c r="T144" i="16"/>
  <c r="U144" i="16"/>
  <c r="V144" i="16"/>
  <c r="S105" i="16"/>
  <c r="S104" i="16"/>
  <c r="T104" i="16"/>
  <c r="U104" i="16"/>
  <c r="V104" i="16"/>
  <c r="S141" i="16"/>
  <c r="S140" i="16"/>
  <c r="S138" i="16"/>
  <c r="S137" i="16"/>
  <c r="S133" i="16"/>
  <c r="T133" i="16"/>
  <c r="U133" i="16"/>
  <c r="V133" i="16"/>
  <c r="S136" i="16"/>
  <c r="X122" i="16"/>
  <c r="H123" i="16"/>
  <c r="Q123" i="16"/>
  <c r="K122" i="16"/>
  <c r="Q122" i="16"/>
  <c r="W122" i="16"/>
  <c r="K106" i="16"/>
  <c r="Q106" i="16"/>
  <c r="W106" i="16"/>
  <c r="K93" i="16"/>
  <c r="Q93" i="16"/>
  <c r="W93" i="16"/>
  <c r="Q126" i="16"/>
  <c r="H121" i="16"/>
  <c r="S103" i="16"/>
  <c r="S102" i="16"/>
  <c r="T132" i="16"/>
  <c r="S132" i="16"/>
  <c r="U132" i="16"/>
  <c r="V132" i="16"/>
  <c r="S101" i="16"/>
  <c r="S100" i="16"/>
  <c r="S99" i="16"/>
  <c r="E8" i="16"/>
  <c r="Q92" i="16"/>
  <c r="S92" i="16"/>
  <c r="T92" i="16"/>
  <c r="U92" i="16"/>
  <c r="V92" i="16"/>
  <c r="S94" i="16"/>
  <c r="T94" i="16"/>
  <c r="U94" i="16"/>
  <c r="V94" i="16"/>
  <c r="S95" i="16"/>
  <c r="S96" i="16"/>
  <c r="T96" i="16"/>
  <c r="U96" i="16"/>
  <c r="V96" i="16"/>
  <c r="S97" i="16"/>
  <c r="S98" i="16"/>
  <c r="T98" i="16"/>
  <c r="U98" i="16"/>
  <c r="V98" i="16"/>
  <c r="S106" i="16"/>
  <c r="S107" i="16"/>
  <c r="T107" i="16"/>
  <c r="U107" i="16"/>
  <c r="V107" i="16"/>
  <c r="S108" i="16"/>
  <c r="T108" i="16"/>
  <c r="U108" i="16"/>
  <c r="V108" i="16"/>
  <c r="S109" i="16"/>
  <c r="T109" i="16"/>
  <c r="U109" i="16"/>
  <c r="V109" i="16"/>
  <c r="S110" i="16"/>
  <c r="S111" i="16"/>
  <c r="Q112" i="16"/>
  <c r="S112" i="16"/>
  <c r="T112" i="16"/>
  <c r="U112" i="16"/>
  <c r="V112" i="16"/>
  <c r="Q113" i="16"/>
  <c r="S113" i="16"/>
  <c r="T113" i="16"/>
  <c r="U113" i="16"/>
  <c r="V113" i="16"/>
  <c r="H83" i="16"/>
  <c r="I83" i="16"/>
  <c r="Q83" i="16"/>
  <c r="K114" i="16"/>
  <c r="Q114" i="16"/>
  <c r="S114" i="16"/>
  <c r="T114" i="16"/>
  <c r="U114" i="16"/>
  <c r="V114" i="16"/>
  <c r="Q115" i="16"/>
  <c r="S115" i="16"/>
  <c r="T115" i="16"/>
  <c r="U115" i="16"/>
  <c r="V115" i="16"/>
  <c r="Q116" i="16"/>
  <c r="S116" i="16"/>
  <c r="T116" i="16"/>
  <c r="U116" i="16"/>
  <c r="V116" i="16"/>
  <c r="Q118" i="16"/>
  <c r="K117" i="16"/>
  <c r="Q117" i="16"/>
  <c r="S117" i="16"/>
  <c r="T117" i="16"/>
  <c r="U117" i="16"/>
  <c r="V117" i="16"/>
  <c r="S118" i="16"/>
  <c r="T118" i="16"/>
  <c r="U118" i="16"/>
  <c r="V118" i="16"/>
  <c r="Q119" i="16"/>
  <c r="S119" i="16"/>
  <c r="T119" i="16"/>
  <c r="U119" i="16"/>
  <c r="V119" i="16"/>
  <c r="S120" i="16"/>
  <c r="T120" i="16"/>
  <c r="U120" i="16"/>
  <c r="V120" i="16"/>
  <c r="S121" i="16"/>
  <c r="T121" i="16"/>
  <c r="U121" i="16"/>
  <c r="V121" i="16"/>
  <c r="S122" i="16"/>
  <c r="T122" i="16"/>
  <c r="U122" i="16"/>
  <c r="V122" i="16"/>
  <c r="S123" i="16"/>
  <c r="T123" i="16"/>
  <c r="U123" i="16"/>
  <c r="V123" i="16"/>
  <c r="S124" i="16"/>
  <c r="T124" i="16"/>
  <c r="U124" i="16"/>
  <c r="V124" i="16"/>
  <c r="S125" i="16"/>
  <c r="T125" i="16"/>
  <c r="U125" i="16"/>
  <c r="V125" i="16"/>
  <c r="S126" i="16"/>
  <c r="T126" i="16"/>
  <c r="U126" i="16"/>
  <c r="V126" i="16"/>
  <c r="S127" i="16"/>
  <c r="T127" i="16"/>
  <c r="U127" i="16"/>
  <c r="V127" i="16"/>
  <c r="S128" i="16"/>
  <c r="T128" i="16"/>
  <c r="U128" i="16"/>
  <c r="V128" i="16"/>
  <c r="S129" i="16"/>
  <c r="T129" i="16"/>
  <c r="U129" i="16"/>
  <c r="V129" i="16"/>
  <c r="S130" i="16"/>
  <c r="T130" i="16"/>
  <c r="U130" i="16"/>
  <c r="V130" i="16"/>
  <c r="S89" i="16"/>
  <c r="T89" i="16"/>
  <c r="U89" i="16"/>
  <c r="V89" i="16"/>
  <c r="Q84" i="16"/>
  <c r="S84" i="16"/>
  <c r="T84" i="16"/>
  <c r="U84" i="16"/>
  <c r="V84" i="16"/>
  <c r="S85" i="16"/>
  <c r="Q85" i="16"/>
  <c r="T85" i="16"/>
  <c r="U85" i="16"/>
  <c r="V85" i="16"/>
  <c r="S86" i="16"/>
  <c r="H86" i="16"/>
  <c r="Q86" i="16"/>
  <c r="T86" i="16"/>
  <c r="U86" i="16"/>
  <c r="V86" i="16"/>
  <c r="S87" i="16"/>
  <c r="T87" i="16"/>
  <c r="U87" i="16"/>
  <c r="V87" i="16"/>
  <c r="S88" i="16"/>
  <c r="H88" i="16"/>
  <c r="Q88" i="16"/>
  <c r="T88" i="16"/>
  <c r="U88" i="16"/>
  <c r="V88" i="16"/>
  <c r="Q68" i="16"/>
  <c r="S68" i="16"/>
  <c r="T68" i="16"/>
  <c r="U68" i="16"/>
  <c r="V68" i="16"/>
  <c r="Q69" i="16"/>
  <c r="S69" i="16"/>
  <c r="T69" i="16"/>
  <c r="U69" i="16"/>
  <c r="V69" i="16"/>
  <c r="Q70" i="16"/>
  <c r="S70" i="16"/>
  <c r="T70" i="16"/>
  <c r="U70" i="16"/>
  <c r="V70" i="16"/>
  <c r="Q71" i="16"/>
  <c r="S71" i="16"/>
  <c r="T71" i="16"/>
  <c r="U71" i="16"/>
  <c r="V71" i="16"/>
  <c r="Q72" i="16"/>
  <c r="S72" i="16"/>
  <c r="T72" i="16"/>
  <c r="U72" i="16"/>
  <c r="V72" i="16"/>
  <c r="H73" i="16"/>
  <c r="Q73" i="16"/>
  <c r="S73" i="16"/>
  <c r="T73" i="16"/>
  <c r="U73" i="16"/>
  <c r="V73" i="16"/>
  <c r="H74" i="16"/>
  <c r="Q74" i="16"/>
  <c r="S74" i="16"/>
  <c r="T74" i="16"/>
  <c r="U74" i="16"/>
  <c r="V74" i="16"/>
  <c r="Q75" i="16"/>
  <c r="S75" i="16"/>
  <c r="T75" i="16"/>
  <c r="U75" i="16"/>
  <c r="V75" i="16"/>
  <c r="H76" i="16"/>
  <c r="I76" i="16"/>
  <c r="Q76" i="16"/>
  <c r="S76" i="16"/>
  <c r="T76" i="16"/>
  <c r="U76" i="16"/>
  <c r="V76" i="16"/>
  <c r="Q77" i="16"/>
  <c r="S77" i="16"/>
  <c r="T77" i="16"/>
  <c r="U77" i="16"/>
  <c r="V77" i="16"/>
  <c r="S78" i="16"/>
  <c r="T78" i="16"/>
  <c r="U78" i="16"/>
  <c r="V78" i="16"/>
  <c r="S79" i="16"/>
  <c r="T79" i="16"/>
  <c r="U79" i="16"/>
  <c r="V79" i="16"/>
  <c r="S80" i="16"/>
  <c r="T80" i="16"/>
  <c r="U80" i="16"/>
  <c r="V80" i="16"/>
  <c r="S81" i="16"/>
  <c r="T81" i="16"/>
  <c r="U81" i="16"/>
  <c r="V81" i="16"/>
  <c r="S82" i="16"/>
  <c r="T82" i="16"/>
  <c r="U82" i="16"/>
  <c r="V82" i="16"/>
  <c r="S83" i="16"/>
  <c r="T83" i="16"/>
  <c r="U83" i="16"/>
  <c r="V83" i="16"/>
  <c r="V67" i="16"/>
  <c r="U67" i="16"/>
  <c r="T67" i="16"/>
  <c r="S67" i="16"/>
  <c r="H17" i="16"/>
  <c r="H36" i="16"/>
  <c r="H56" i="16"/>
  <c r="H57" i="16"/>
  <c r="H77" i="16"/>
  <c r="H85" i="16"/>
  <c r="H114" i="16"/>
  <c r="H115" i="16"/>
  <c r="H116" i="16"/>
  <c r="I115" i="16"/>
  <c r="J57" i="16"/>
  <c r="I57" i="16"/>
  <c r="I56" i="16"/>
  <c r="I36" i="16"/>
  <c r="Q28" i="16"/>
  <c r="Q30" i="16"/>
  <c r="Q13" i="16"/>
  <c r="Q15" i="16"/>
  <c r="Q16" i="16"/>
  <c r="Q17" i="16"/>
  <c r="Q31" i="16"/>
  <c r="Q35" i="16"/>
  <c r="Q36" i="16"/>
  <c r="Q37" i="16"/>
  <c r="Q38" i="16"/>
  <c r="Q42" i="16"/>
  <c r="Q47" i="16"/>
  <c r="Q48" i="16"/>
  <c r="Q49" i="16"/>
  <c r="Q50" i="16"/>
  <c r="Q51" i="16"/>
  <c r="Q52" i="16"/>
  <c r="Q54" i="16"/>
  <c r="Q55" i="16"/>
  <c r="Q56" i="16"/>
  <c r="Q57" i="16"/>
  <c r="Q58" i="16"/>
  <c r="Q59" i="16"/>
  <c r="Q22" i="16"/>
  <c r="E159" i="6"/>
  <c r="Z9" i="16"/>
  <c r="Q7" i="16"/>
  <c r="U12" i="16"/>
  <c r="T13" i="16"/>
  <c r="S13" i="16"/>
  <c r="U13" i="16"/>
  <c r="V13" i="16"/>
  <c r="S12" i="16"/>
  <c r="T12" i="16"/>
  <c r="V12" i="16"/>
  <c r="AG9" i="16"/>
  <c r="Z11" i="16"/>
  <c r="Z8" i="16"/>
  <c r="AA8" i="16"/>
  <c r="AB8" i="16"/>
  <c r="AC8" i="16"/>
  <c r="AD8" i="16"/>
  <c r="AE8" i="16"/>
  <c r="AF8" i="16"/>
  <c r="AG8" i="16"/>
  <c r="Z10" i="16"/>
  <c r="AN9" i="16"/>
  <c r="AG11" i="16"/>
  <c r="AU9" i="16"/>
  <c r="AN11" i="16"/>
  <c r="AH8" i="16"/>
  <c r="AI8" i="16"/>
  <c r="AJ8" i="16"/>
  <c r="AK8" i="16"/>
  <c r="AL8" i="16"/>
  <c r="AM8" i="16"/>
  <c r="AN8" i="16"/>
  <c r="AG10" i="16"/>
  <c r="AO8" i="16"/>
  <c r="AP8" i="16"/>
  <c r="AQ8" i="16"/>
  <c r="AR8" i="16"/>
  <c r="AS8" i="16"/>
  <c r="AT8" i="16"/>
  <c r="AN10" i="16"/>
  <c r="AU8" i="16"/>
  <c r="BB9" i="16"/>
  <c r="AU11" i="16"/>
  <c r="AV8" i="16"/>
  <c r="AW8" i="16"/>
  <c r="AX8" i="16"/>
  <c r="AY8" i="16"/>
  <c r="AZ8" i="16"/>
  <c r="BA8" i="16"/>
  <c r="AU10" i="16"/>
  <c r="BB8" i="16"/>
  <c r="BI9" i="16"/>
  <c r="BB11" i="16"/>
  <c r="BC8" i="16"/>
  <c r="BD8" i="16"/>
  <c r="BE8" i="16"/>
  <c r="BF8" i="16"/>
  <c r="BG8" i="16"/>
  <c r="BH8" i="16"/>
  <c r="BI8" i="16"/>
  <c r="BP9" i="16"/>
  <c r="BI11" i="16"/>
  <c r="BB10" i="16"/>
  <c r="BJ8" i="16"/>
  <c r="BK8" i="16"/>
  <c r="BL8" i="16"/>
  <c r="BM8" i="16"/>
  <c r="BN8" i="16"/>
  <c r="BO8" i="16"/>
  <c r="BP8" i="16"/>
  <c r="BW9" i="16"/>
  <c r="BP11" i="16"/>
  <c r="BI10" i="16"/>
  <c r="BQ8" i="16"/>
  <c r="BR8" i="16"/>
  <c r="BS8" i="16"/>
  <c r="BT8" i="16"/>
  <c r="BU8" i="16"/>
  <c r="BV8" i="16"/>
  <c r="BW8" i="16"/>
  <c r="CD9" i="16"/>
  <c r="BW11" i="16"/>
  <c r="BP10" i="16"/>
  <c r="BX8" i="16"/>
  <c r="BY8" i="16"/>
  <c r="BZ8" i="16"/>
  <c r="CA8" i="16"/>
  <c r="CB8" i="16"/>
  <c r="CC8" i="16"/>
  <c r="CD8" i="16"/>
  <c r="CK9" i="16"/>
  <c r="CD11" i="16"/>
  <c r="BW10" i="16"/>
  <c r="CK11" i="16"/>
  <c r="CE8" i="16"/>
  <c r="CF8" i="16"/>
  <c r="CG8" i="16"/>
  <c r="CH8" i="16"/>
  <c r="CI8" i="16"/>
  <c r="CJ8" i="16"/>
  <c r="CK8" i="16"/>
  <c r="CR9" i="16"/>
  <c r="CD10" i="16"/>
  <c r="CY9" i="16"/>
  <c r="CR11" i="16"/>
  <c r="CL8" i="16"/>
  <c r="CM8" i="16"/>
  <c r="CN8" i="16"/>
  <c r="CO8" i="16"/>
  <c r="CP8" i="16"/>
  <c r="CQ8" i="16"/>
  <c r="CR8" i="16"/>
  <c r="CK10" i="16"/>
  <c r="CS8" i="16"/>
  <c r="CT8" i="16"/>
  <c r="CU8" i="16"/>
  <c r="CV8" i="16"/>
  <c r="CW8" i="16"/>
  <c r="CX8" i="16"/>
  <c r="CR10" i="16"/>
  <c r="DF9" i="16"/>
  <c r="CY8" i="16"/>
  <c r="CY11" i="16"/>
  <c r="DF11" i="16"/>
  <c r="DM9" i="16"/>
  <c r="CZ8" i="16"/>
  <c r="DA8" i="16"/>
  <c r="DB8" i="16"/>
  <c r="DC8" i="16"/>
  <c r="DD8" i="16"/>
  <c r="DE8" i="16"/>
  <c r="DF8" i="16"/>
  <c r="CY10" i="16"/>
  <c r="DG8" i="16"/>
  <c r="DH8" i="16"/>
  <c r="DI8" i="16"/>
  <c r="DJ8" i="16"/>
  <c r="DK8" i="16"/>
  <c r="DL8" i="16"/>
  <c r="DF10" i="16"/>
  <c r="DM11" i="16"/>
  <c r="DT9" i="16"/>
  <c r="DM8" i="16"/>
  <c r="DN8" i="16"/>
  <c r="DO8" i="16"/>
  <c r="DP8" i="16"/>
  <c r="DQ8" i="16"/>
  <c r="DR8" i="16"/>
  <c r="DS8" i="16"/>
  <c r="DT8" i="16"/>
  <c r="DM10" i="16"/>
  <c r="EA9" i="16"/>
  <c r="DT11" i="16"/>
  <c r="DU8" i="16"/>
  <c r="DV8" i="16"/>
  <c r="DW8" i="16"/>
  <c r="DX8" i="16"/>
  <c r="DY8" i="16"/>
  <c r="DZ8" i="16"/>
  <c r="EA8" i="16"/>
  <c r="EH9" i="16"/>
  <c r="EA11" i="16"/>
  <c r="DT10" i="16"/>
  <c r="EB8" i="16"/>
  <c r="EC8" i="16"/>
  <c r="ED8" i="16"/>
  <c r="EE8" i="16"/>
  <c r="EF8" i="16"/>
  <c r="EG8" i="16"/>
  <c r="EH8" i="16"/>
  <c r="EO9" i="16"/>
  <c r="EH11" i="16"/>
  <c r="EA10" i="16"/>
  <c r="EI8" i="16"/>
  <c r="EJ8" i="16"/>
  <c r="EK8" i="16"/>
  <c r="EL8" i="16"/>
  <c r="EM8" i="16"/>
  <c r="EN8" i="16"/>
  <c r="EO8" i="16"/>
  <c r="EV9" i="16"/>
  <c r="EO11" i="16"/>
  <c r="EH10" i="16"/>
  <c r="EP8" i="16"/>
  <c r="EQ8" i="16"/>
  <c r="ER8" i="16"/>
  <c r="ES8" i="16"/>
  <c r="ET8" i="16"/>
  <c r="EU8" i="16"/>
  <c r="EV8" i="16"/>
  <c r="EV11" i="16"/>
  <c r="FC9" i="16"/>
  <c r="EO10" i="16"/>
  <c r="FJ9" i="16"/>
  <c r="EW8" i="16"/>
  <c r="EX8" i="16"/>
  <c r="EY8" i="16"/>
  <c r="EZ8" i="16"/>
  <c r="FA8" i="16"/>
  <c r="FB8" i="16"/>
  <c r="FC8" i="16"/>
  <c r="FC11" i="16"/>
  <c r="EV10" i="16"/>
  <c r="FD8" i="16"/>
  <c r="FE8" i="16"/>
  <c r="FF8" i="16"/>
  <c r="FG8" i="16"/>
  <c r="FH8" i="16"/>
  <c r="FI8" i="16"/>
  <c r="FJ8" i="16"/>
  <c r="FC10" i="16"/>
  <c r="FJ11" i="16"/>
  <c r="FQ9" i="16"/>
  <c r="FK8" i="16"/>
  <c r="FL8" i="16"/>
  <c r="FM8" i="16"/>
  <c r="FN8" i="16"/>
  <c r="FO8" i="16"/>
  <c r="FP8" i="16"/>
  <c r="FQ8" i="16"/>
  <c r="FX9" i="16"/>
  <c r="FQ11" i="16"/>
  <c r="FJ10" i="16"/>
  <c r="GE9" i="16"/>
  <c r="FX11" i="16"/>
  <c r="FR8" i="16"/>
  <c r="FS8" i="16"/>
  <c r="FT8" i="16"/>
  <c r="FU8" i="16"/>
  <c r="FV8" i="16"/>
  <c r="FW8" i="16"/>
  <c r="FX8" i="16"/>
  <c r="FQ10" i="16"/>
  <c r="FY8" i="16"/>
  <c r="FZ8" i="16"/>
  <c r="GA8" i="16"/>
  <c r="GB8" i="16"/>
  <c r="GC8" i="16"/>
  <c r="GD8" i="16"/>
  <c r="FX10" i="16"/>
  <c r="GE11" i="16"/>
  <c r="GL9" i="16"/>
  <c r="GE8" i="16"/>
  <c r="GF8" i="16"/>
  <c r="GG8" i="16"/>
  <c r="GH8" i="16"/>
  <c r="GI8" i="16"/>
  <c r="GJ8" i="16"/>
  <c r="GK8" i="16"/>
  <c r="GL8" i="16"/>
  <c r="GE10" i="16"/>
  <c r="GL11" i="16"/>
  <c r="GS9" i="16"/>
  <c r="GS11" i="16"/>
  <c r="GZ9" i="16"/>
  <c r="GM8" i="16"/>
  <c r="GN8" i="16"/>
  <c r="GO8" i="16"/>
  <c r="GP8" i="16"/>
  <c r="GQ8" i="16"/>
  <c r="GR8" i="16"/>
  <c r="GS8" i="16"/>
  <c r="GL10" i="16"/>
  <c r="GT8" i="16"/>
  <c r="GU8" i="16"/>
  <c r="GV8" i="16"/>
  <c r="GW8" i="16"/>
  <c r="GX8" i="16"/>
  <c r="GY8" i="16"/>
  <c r="GZ8" i="16"/>
  <c r="GS10" i="16"/>
  <c r="HG9" i="16"/>
  <c r="GZ11" i="16"/>
  <c r="HN9" i="16"/>
  <c r="HA8" i="16"/>
  <c r="HB8" i="16"/>
  <c r="HC8" i="16"/>
  <c r="HD8" i="16"/>
  <c r="HE8" i="16"/>
  <c r="HF8" i="16"/>
  <c r="HG8" i="16"/>
  <c r="HG11" i="16"/>
  <c r="GZ10" i="16"/>
  <c r="HH8" i="16"/>
  <c r="HI8" i="16"/>
  <c r="HJ8" i="16"/>
  <c r="HK8" i="16"/>
  <c r="HL8" i="16"/>
  <c r="HM8" i="16"/>
  <c r="HN8" i="16"/>
  <c r="HG10" i="16"/>
  <c r="HU9" i="16"/>
  <c r="HN11" i="16"/>
  <c r="IB9" i="16"/>
  <c r="HU11" i="16"/>
  <c r="HO8" i="16"/>
  <c r="HP8" i="16"/>
  <c r="HQ8" i="16"/>
  <c r="HR8" i="16"/>
  <c r="HS8" i="16"/>
  <c r="HT8" i="16"/>
  <c r="HU8" i="16"/>
  <c r="HN10" i="16"/>
  <c r="HV8" i="16"/>
  <c r="HW8" i="16"/>
  <c r="HX8" i="16"/>
  <c r="HY8" i="16"/>
  <c r="HZ8" i="16"/>
  <c r="IA8" i="16"/>
  <c r="IB8" i="16"/>
  <c r="HU10" i="16"/>
  <c r="IB11" i="16"/>
  <c r="II9" i="16"/>
  <c r="IP9" i="16"/>
  <c r="II11" i="16"/>
  <c r="IC8" i="16"/>
  <c r="ID8" i="16"/>
  <c r="IE8" i="16"/>
  <c r="IF8" i="16"/>
  <c r="IG8" i="16"/>
  <c r="IH8" i="16"/>
  <c r="II8" i="16"/>
  <c r="IB10" i="16"/>
  <c r="IJ8" i="16"/>
  <c r="IK8" i="16"/>
  <c r="IL8" i="16"/>
  <c r="IM8" i="16"/>
  <c r="IN8" i="16"/>
  <c r="IO8" i="16"/>
  <c r="IP8" i="16"/>
  <c r="II10" i="16"/>
  <c r="IP11" i="16"/>
  <c r="IW9" i="16"/>
  <c r="JD9" i="16"/>
  <c r="IQ8" i="16"/>
  <c r="IR8" i="16"/>
  <c r="IS8" i="16"/>
  <c r="IT8" i="16"/>
  <c r="IU8" i="16"/>
  <c r="IV8" i="16"/>
  <c r="IW8" i="16"/>
  <c r="IW11" i="16"/>
  <c r="IP10" i="16"/>
  <c r="IX8" i="16"/>
  <c r="IY8" i="16"/>
  <c r="IZ8" i="16"/>
  <c r="JA8" i="16"/>
  <c r="JB8" i="16"/>
  <c r="JC8" i="16"/>
  <c r="JD8" i="16"/>
  <c r="IW10" i="16"/>
  <c r="JK9" i="16"/>
  <c r="JD11" i="16"/>
  <c r="JE8" i="16"/>
  <c r="JF8" i="16"/>
  <c r="JG8" i="16"/>
  <c r="JH8" i="16"/>
  <c r="JI8" i="16"/>
  <c r="JJ8" i="16"/>
  <c r="JK8" i="16"/>
  <c r="JK11" i="16"/>
  <c r="JR9" i="16"/>
  <c r="JD10" i="16"/>
  <c r="JL8" i="16"/>
  <c r="JM8" i="16"/>
  <c r="JN8" i="16"/>
  <c r="JO8" i="16"/>
  <c r="JP8" i="16"/>
  <c r="JQ8" i="16"/>
  <c r="JK10" i="16"/>
  <c r="JR8" i="16"/>
  <c r="JY9" i="16"/>
  <c r="JR11" i="16"/>
  <c r="JS8" i="16"/>
  <c r="JT8" i="16"/>
  <c r="JU8" i="16"/>
  <c r="JV8" i="16"/>
  <c r="JW8" i="16"/>
  <c r="JX8" i="16"/>
  <c r="JR10" i="16"/>
  <c r="JY8" i="16"/>
  <c r="JY11" i="16"/>
  <c r="KF9" i="16"/>
  <c r="JZ8" i="16"/>
  <c r="KA8" i="16"/>
  <c r="KB8" i="16"/>
  <c r="KC8" i="16"/>
  <c r="KD8" i="16"/>
  <c r="KE8" i="16"/>
  <c r="KF8" i="16"/>
  <c r="KM9" i="16"/>
  <c r="KF11" i="16"/>
  <c r="JY10" i="16"/>
  <c r="KG8" i="16"/>
  <c r="KH8" i="16"/>
  <c r="KI8" i="16"/>
  <c r="KJ8" i="16"/>
  <c r="KK8" i="16"/>
  <c r="KL8" i="16"/>
  <c r="KM8" i="16"/>
  <c r="KT9" i="16"/>
  <c r="KM11" i="16"/>
  <c r="KF10" i="16"/>
  <c r="LA9" i="16"/>
  <c r="KT11" i="16"/>
  <c r="KN8" i="16"/>
  <c r="KO8" i="16"/>
  <c r="KP8" i="16"/>
  <c r="KQ8" i="16"/>
  <c r="KR8" i="16"/>
  <c r="KS8" i="16"/>
  <c r="KT8" i="16"/>
  <c r="KM10" i="16"/>
  <c r="KU8" i="16"/>
  <c r="KV8" i="16"/>
  <c r="KW8" i="16"/>
  <c r="KX8" i="16"/>
  <c r="KY8" i="16"/>
  <c r="KZ8" i="16"/>
  <c r="KT10" i="16"/>
  <c r="LH9" i="16"/>
  <c r="LA8" i="16"/>
  <c r="LA11" i="16"/>
  <c r="LB8" i="16"/>
  <c r="LC8" i="16"/>
  <c r="LD8" i="16"/>
  <c r="LE8" i="16"/>
  <c r="LF8" i="16"/>
  <c r="LG8" i="16"/>
  <c r="LH8" i="16"/>
  <c r="LA10" i="16"/>
  <c r="LH11" i="16"/>
  <c r="LO9" i="16"/>
  <c r="LV9" i="16"/>
  <c r="LI8" i="16"/>
  <c r="LJ8" i="16"/>
  <c r="LK8" i="16"/>
  <c r="LL8" i="16"/>
  <c r="LM8" i="16"/>
  <c r="LN8" i="16"/>
  <c r="LO8" i="16"/>
  <c r="LO11" i="16"/>
  <c r="LH10" i="16"/>
  <c r="LP8" i="16"/>
  <c r="LQ8" i="16"/>
  <c r="LR8" i="16"/>
  <c r="LS8" i="16"/>
  <c r="LT8" i="16"/>
  <c r="LU8" i="16"/>
  <c r="LV8" i="16"/>
  <c r="LO10" i="16"/>
  <c r="LV11" i="16"/>
  <c r="MC9" i="16"/>
  <c r="LW8" i="16"/>
  <c r="LX8" i="16"/>
  <c r="LY8" i="16"/>
  <c r="LZ8" i="16"/>
  <c r="MA8" i="16"/>
  <c r="MB8" i="16"/>
  <c r="MC8" i="16"/>
  <c r="MJ9" i="16"/>
  <c r="MC11" i="16"/>
  <c r="LV10" i="16"/>
  <c r="MJ11" i="16"/>
  <c r="MQ9" i="16"/>
  <c r="MD8" i="16"/>
  <c r="ME8" i="16"/>
  <c r="MF8" i="16"/>
  <c r="MG8" i="16"/>
  <c r="MH8" i="16"/>
  <c r="MI8" i="16"/>
  <c r="MJ8" i="16"/>
  <c r="MC10" i="16"/>
  <c r="MK8" i="16"/>
  <c r="ML8" i="16"/>
  <c r="MM8" i="16"/>
  <c r="MN8" i="16"/>
  <c r="MO8" i="16"/>
  <c r="MP8" i="16"/>
  <c r="MJ10" i="16"/>
  <c r="MQ8" i="16"/>
  <c r="MX9" i="16"/>
  <c r="MQ11" i="16"/>
  <c r="NE9" i="16"/>
  <c r="MR8" i="16"/>
  <c r="MS8" i="16"/>
  <c r="MT8" i="16"/>
  <c r="MU8" i="16"/>
  <c r="MV8" i="16"/>
  <c r="MW8" i="16"/>
  <c r="MX8" i="16"/>
  <c r="MX11" i="16"/>
  <c r="MQ10" i="16"/>
  <c r="MY8" i="16"/>
  <c r="MZ8" i="16"/>
  <c r="NA8" i="16"/>
  <c r="NB8" i="16"/>
  <c r="NC8" i="16"/>
  <c r="ND8" i="16"/>
  <c r="NE8" i="16"/>
  <c r="MX10" i="16"/>
  <c r="NL9" i="16"/>
  <c r="NE11" i="16"/>
  <c r="NL11" i="16"/>
  <c r="NS9" i="16"/>
  <c r="NS11" i="16"/>
  <c r="NF8" i="16"/>
  <c r="NG8" i="16"/>
  <c r="NH8" i="16"/>
  <c r="NI8" i="16"/>
  <c r="NJ8" i="16"/>
  <c r="NK8" i="16"/>
  <c r="NL8" i="16"/>
  <c r="NE10" i="16"/>
  <c r="NM8" i="16"/>
  <c r="NN8" i="16"/>
  <c r="NO8" i="16"/>
  <c r="NP8" i="16"/>
  <c r="NQ8" i="16"/>
  <c r="NR8" i="16"/>
  <c r="NS8" i="16"/>
  <c r="NL10" i="16"/>
  <c r="NT8" i="16"/>
  <c r="NU8" i="16"/>
  <c r="NV8" i="16"/>
  <c r="NW8" i="16"/>
  <c r="NX8" i="16"/>
  <c r="NY8" i="16"/>
  <c r="NS10" i="16"/>
  <c r="T99" i="16"/>
  <c r="U99" i="16"/>
  <c r="V99" i="16"/>
  <c r="T95" i="16"/>
  <c r="U95" i="16"/>
  <c r="V95" i="16"/>
  <c r="T97" i="16"/>
  <c r="U97" i="16"/>
  <c r="V97" i="16"/>
  <c r="Q100" i="16"/>
  <c r="R100" i="16"/>
  <c r="Q101" i="16"/>
  <c r="R101" i="16"/>
  <c r="Q102" i="16"/>
  <c r="R102" i="16"/>
  <c r="Q103" i="16"/>
  <c r="R103" i="16"/>
  <c r="Q105" i="16"/>
  <c r="R105" i="16"/>
  <c r="Q147" i="16"/>
  <c r="R147" i="16"/>
  <c r="Q148" i="16"/>
  <c r="R148" i="16"/>
  <c r="Q149" i="16"/>
  <c r="R149" i="16"/>
  <c r="Q150" i="16"/>
  <c r="R150" i="16"/>
  <c r="Q151" i="16"/>
  <c r="R151" i="16"/>
  <c r="Q110" i="16"/>
  <c r="R110" i="16"/>
  <c r="Q111" i="16"/>
  <c r="R111" i="16"/>
  <c r="Q139" i="16"/>
  <c r="R139" i="16"/>
  <c r="T139" i="16"/>
  <c r="U139" i="16"/>
  <c r="V139" i="16"/>
  <c r="Q137" i="16"/>
  <c r="R137" i="16"/>
  <c r="T137" i="16"/>
  <c r="U137" i="16"/>
  <c r="V137" i="16"/>
  <c r="Q136" i="16"/>
  <c r="R136" i="16"/>
  <c r="T136" i="16"/>
  <c r="U136" i="16"/>
  <c r="V136" i="16"/>
  <c r="L106" i="16"/>
  <c r="R106" i="16"/>
  <c r="X106" i="16"/>
  <c r="T110" i="16"/>
  <c r="U110" i="16"/>
  <c r="V110" i="16"/>
  <c r="T111" i="16"/>
  <c r="U111" i="16"/>
  <c r="V111" i="16"/>
  <c r="T106" i="16"/>
  <c r="U106" i="16"/>
  <c r="V106" i="16"/>
  <c r="Q138" i="16"/>
  <c r="R138" i="16"/>
  <c r="Q140" i="16"/>
  <c r="R140" i="16"/>
  <c r="Q141" i="16"/>
  <c r="R141" i="16"/>
  <c r="Q142" i="16"/>
  <c r="R142" i="16"/>
  <c r="T142" i="16"/>
  <c r="U142" i="16"/>
  <c r="V142" i="16"/>
  <c r="L93" i="16"/>
  <c r="R93" i="16"/>
  <c r="T93" i="16"/>
  <c r="S93" i="16"/>
  <c r="U93" i="16"/>
  <c r="V93" i="16"/>
  <c r="T102" i="16"/>
  <c r="U102" i="16"/>
  <c r="V102" i="16"/>
  <c r="T103" i="16"/>
  <c r="U103" i="16"/>
  <c r="V103" i="16"/>
  <c r="X93" i="16"/>
  <c r="Q131" i="16"/>
  <c r="R131" i="16"/>
  <c r="T131" i="16"/>
  <c r="S131" i="16"/>
  <c r="U131" i="16"/>
  <c r="V131" i="16"/>
  <c r="K135" i="16"/>
  <c r="Q135" i="16"/>
  <c r="K143" i="16"/>
  <c r="Q143" i="16"/>
  <c r="R143" i="16"/>
  <c r="L135" i="16"/>
  <c r="R135" i="16"/>
  <c r="T135" i="16"/>
  <c r="S135" i="16"/>
  <c r="U135" i="16"/>
  <c r="V135" i="16"/>
  <c r="T138" i="16"/>
  <c r="U138" i="16"/>
  <c r="V138" i="16"/>
  <c r="T140" i="16"/>
  <c r="U140" i="16"/>
  <c r="V140" i="16"/>
  <c r="T141" i="16"/>
  <c r="U141" i="16"/>
  <c r="V141" i="16"/>
  <c r="T143" i="16"/>
  <c r="S143" i="16"/>
  <c r="U143" i="16"/>
  <c r="V143" i="16"/>
  <c r="T105" i="16"/>
  <c r="U105" i="16"/>
  <c r="V105" i="16"/>
  <c r="T147" i="16"/>
  <c r="U147" i="16"/>
  <c r="V147" i="16"/>
  <c r="T148" i="16"/>
  <c r="U148" i="16"/>
  <c r="V148" i="16"/>
  <c r="T149" i="16"/>
  <c r="U149" i="16"/>
  <c r="V149" i="16"/>
  <c r="T150" i="16"/>
  <c r="U150" i="16"/>
  <c r="V150" i="16"/>
  <c r="T151" i="16"/>
  <c r="U151" i="16"/>
  <c r="V151" i="16"/>
  <c r="T101" i="16"/>
  <c r="U101" i="16"/>
  <c r="V101" i="16"/>
  <c r="T100" i="16"/>
  <c r="U100" i="16"/>
  <c r="V100" i="16"/>
  <c r="Q152" i="16"/>
  <c r="R152" i="16"/>
  <c r="T152" i="16"/>
  <c r="U152" i="16"/>
  <c r="V15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D6" authorId="0" shapeId="0" xr:uid="{00000000-0006-0000-0000-000001000000}">
      <text>
        <r>
          <rPr>
            <b/>
            <sz val="8"/>
            <color rgb="FF000000"/>
            <rFont val="Tahoma"/>
            <family val="2"/>
          </rPr>
          <t>Project Start Date</t>
        </r>
        <r>
          <rPr>
            <sz val="8"/>
            <color rgb="FF000000"/>
            <rFont val="Tahoma"/>
            <family val="2"/>
          </rPr>
          <t xml:space="preserve">
</t>
        </r>
        <r>
          <rPr>
            <sz val="8"/>
            <color rgb="FF000000"/>
            <rFont val="Tahoma"/>
            <family val="2"/>
          </rPr>
          <t>Enter the Start Date for the Project. Avoid choosing a date that falls on a Saturday or Sunday.</t>
        </r>
      </text>
    </comment>
    <comment ref="Q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Q7" authorId="0" shapeId="0" xr:uid="{00000000-0006-0000-0000-000003000000}">
      <text>
        <r>
          <rPr>
            <b/>
            <sz val="8"/>
            <color rgb="FF000000"/>
            <rFont val="Tahoma"/>
            <family val="2"/>
          </rPr>
          <t>Display Week / Display Month</t>
        </r>
        <r>
          <rPr>
            <sz val="8"/>
            <color rgb="FF000000"/>
            <rFont val="Tahoma"/>
            <family val="2"/>
          </rPr>
          <t xml:space="preserve">:
</t>
        </r>
        <r>
          <rPr>
            <sz val="8"/>
            <color rgb="FF000000"/>
            <rFont val="Tahoma"/>
            <family val="2"/>
          </rPr>
          <t>Use this to change the starting week or month shown in the gantt chart.</t>
        </r>
      </text>
    </comment>
    <comment ref="D8" authorId="0" shapeId="0" xr:uid="{00000000-0006-0000-0000-000004000000}">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C9"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D9"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E9"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F9"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H9"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K9"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L9"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M9"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N9"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O9"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P9"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Q9"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R9"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S9"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T9"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U9"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V9"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W9" authorId="0" shapeId="0" xr:uid="{00000000-0006-0000-0000-000016000000}">
      <text>
        <r>
          <rPr>
            <b/>
            <sz val="8"/>
            <color rgb="FF000000"/>
            <rFont val="Tahoma"/>
            <family val="2"/>
          </rPr>
          <t>Planned Start &amp; End</t>
        </r>
        <r>
          <rPr>
            <sz val="8"/>
            <color rgb="FF000000"/>
            <rFont val="Tahoma"/>
            <family val="2"/>
          </rPr>
          <t xml:space="preserve">
</t>
        </r>
        <r>
          <rPr>
            <sz val="8"/>
            <color rgb="FF000000"/>
            <rFont val="Tahoma"/>
            <family val="2"/>
          </rPr>
          <t xml:space="preserve">After creating the project schedule, you can copy the Start and End columns and use </t>
        </r>
        <r>
          <rPr>
            <b/>
            <sz val="8"/>
            <color rgb="FF000000"/>
            <rFont val="Tahoma"/>
            <family val="2"/>
          </rPr>
          <t>Paste Special &gt; Values</t>
        </r>
        <r>
          <rPr>
            <sz val="8"/>
            <color rgb="FF000000"/>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rgb="FF000000"/>
            <rFont val="Tahoma"/>
            <family val="2"/>
          </rPr>
          <t>This is an example comment.</t>
        </r>
      </text>
    </comment>
  </commentList>
</comments>
</file>

<file path=xl/sharedStrings.xml><?xml version="1.0" encoding="utf-8"?>
<sst xmlns="http://schemas.openxmlformats.org/spreadsheetml/2006/main" count="860" uniqueCount="442">
  <si>
    <t>[42]</t>
  </si>
  <si>
    <t>WBS</t>
  </si>
  <si>
    <t>Date</t>
  </si>
  <si>
    <t>New Year's Day</t>
  </si>
  <si>
    <t>Christmas</t>
  </si>
  <si>
    <t>Work Days</t>
  </si>
  <si>
    <t>Gantt Chart Template</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</si>
  <si>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</si>
  <si>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</si>
  <si>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</si>
  <si>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</si>
  <si>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</si>
  <si>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</si>
  <si>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</si>
  <si>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</si>
  <si>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</si>
  <si>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</si>
  <si>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</si>
  <si>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</si>
  <si>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</si>
  <si>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</si>
  <si>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</si>
  <si>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</si>
  <si>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</si>
  <si>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</si>
  <si>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</si>
  <si>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</si>
  <si>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</si>
  <si>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</si>
  <si>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</si>
  <si>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</si>
  <si>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</si>
  <si>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</si>
  <si>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</si>
  <si>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</si>
  <si>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</si>
  <si>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</si>
  <si>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</si>
  <si>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</si>
  <si>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</si>
  <si>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</si>
  <si>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</si>
  <si>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</si>
  <si>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</si>
  <si>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</si>
  <si>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</si>
  <si>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</si>
  <si>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</si>
  <si>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</si>
  <si>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</si>
  <si>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</si>
  <si>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</si>
  <si>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</si>
  <si>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</si>
  <si>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</si>
  <si>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</si>
  <si>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</si>
  <si>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</si>
  <si>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</si>
  <si>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</si>
  <si>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</si>
  <si>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</si>
  <si>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</si>
  <si>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</si>
  <si>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</si>
  <si>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</si>
  <si>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</si>
  <si>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</si>
  <si>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</si>
  <si>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</si>
  <si>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</si>
  <si>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</si>
  <si>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</si>
  <si>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</si>
  <si>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</si>
  <si>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</si>
  <si>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</si>
  <si>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</si>
  <si>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</si>
  <si>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</si>
  <si>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</si>
  <si>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</si>
  <si>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</si>
  <si>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</si>
  <si>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</si>
  <si>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</si>
  <si>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</si>
  <si>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</si>
  <si>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</si>
  <si>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</si>
  <si>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</si>
  <si>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</si>
  <si>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</si>
  <si>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</si>
  <si>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</si>
  <si>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</si>
  <si>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</si>
  <si>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</si>
  <si>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</si>
  <si>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</si>
  <si>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</si>
  <si>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</si>
  <si>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</si>
  <si>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</si>
  <si>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</si>
  <si>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</si>
  <si>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</si>
  <si>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</si>
  <si>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</si>
  <si>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</si>
  <si>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</si>
  <si>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</si>
  <si>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</si>
  <si>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</si>
  <si>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</si>
  <si>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</si>
  <si>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</si>
  <si>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</si>
  <si>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</si>
  <si>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</si>
  <si>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</si>
  <si>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</si>
  <si>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</si>
  <si>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</si>
  <si>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</si>
  <si>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</si>
  <si>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</si>
  <si>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</si>
  <si>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</si>
  <si>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</si>
  <si>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</si>
  <si>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</si>
  <si>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</si>
  <si>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</si>
  <si>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</si>
  <si>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</si>
  <si>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</si>
  <si>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</si>
  <si>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</si>
  <si>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</si>
  <si>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</si>
  <si>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</si>
  <si>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</si>
  <si>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</si>
  <si>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</si>
  <si>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</si>
  <si>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</si>
  <si>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</si>
  <si>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</si>
  <si>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</si>
  <si>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</si>
  <si>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</si>
  <si>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</si>
  <si>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</si>
  <si>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</si>
  <si>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</si>
  <si>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</si>
  <si>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</si>
  <si>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</si>
  <si>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</si>
  <si>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</si>
  <si>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</si>
  <si>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</si>
  <si>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</si>
  <si>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</si>
  <si>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</si>
  <si>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</si>
  <si>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</si>
  <si>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</si>
  <si>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</si>
  <si>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</si>
  <si>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</si>
  <si>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</si>
  <si>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</si>
  <si>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</si>
  <si>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</si>
  <si>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</si>
  <si>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</si>
  <si>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</si>
  <si>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</si>
  <si>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</si>
  <si>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</si>
  <si>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</si>
  <si>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</si>
  <si>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</si>
  <si>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</si>
  <si>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</si>
  <si>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</si>
  <si>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</si>
  <si>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</si>
  <si>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</si>
  <si>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</si>
  <si>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</si>
  <si>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</si>
  <si>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</si>
  <si>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</si>
  <si>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</si>
  <si>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</si>
  <si>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</si>
  <si>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</si>
  <si>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</si>
  <si>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</si>
  <si>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</si>
  <si>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</si>
  <si>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</si>
  <si>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</si>
  <si>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</si>
  <si>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</si>
  <si>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</si>
  <si>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</si>
  <si>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</si>
  <si>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</si>
  <si>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</si>
  <si>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</si>
  <si>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</si>
  <si>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</si>
  <si>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</si>
  <si>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</si>
  <si>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</si>
  <si>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</si>
  <si>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</si>
  <si>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</si>
  <si>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</si>
  <si>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</si>
  <si>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</si>
  <si>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</si>
  <si>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</si>
  <si>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</si>
  <si>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</si>
  <si>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</si>
  <si>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</si>
  <si>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</si>
  <si>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</si>
  <si>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</si>
  <si>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</si>
  <si>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</si>
  <si>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</si>
  <si>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</si>
  <si>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</si>
  <si>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</si>
  <si>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</si>
  <si>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</si>
  <si>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</si>
  <si>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</si>
  <si>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</si>
  <si>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</si>
  <si>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</si>
  <si>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</si>
  <si>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</si>
  <si>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</si>
  <si>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</si>
  <si>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</si>
  <si>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</si>
  <si>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</si>
  <si>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</si>
  <si>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</si>
  <si>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</si>
  <si>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</si>
  <si>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</si>
  <si>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</si>
  <si>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</si>
  <si>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</si>
  <si>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</si>
  <si>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</si>
  <si>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</si>
  <si>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</si>
  <si>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</si>
  <si>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</si>
  <si>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</si>
  <si>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</si>
  <si>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</si>
  <si>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</si>
  <si>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</si>
  <si>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</si>
  <si>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</si>
  <si>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</si>
  <si>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</si>
  <si>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</si>
  <si>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</si>
  <si>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</si>
  <si>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</si>
  <si>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</si>
  <si>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</si>
  <si>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</si>
  <si>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Monthly</t>
  </si>
  <si>
    <t>Project Lead: Suzanne Staggs</t>
  </si>
  <si>
    <t>Note</t>
  </si>
  <si>
    <t>Total Counts</t>
  </si>
  <si>
    <t>Value</t>
  </si>
  <si>
    <t>Parameter</t>
  </si>
  <si>
    <t>Editor: Patty Ho</t>
  </si>
  <si>
    <t xml:space="preserve">MMB "mech design" finalized </t>
  </si>
  <si>
    <t>develop sloped etch for DC board</t>
  </si>
  <si>
    <t>READOUT (RO) DR2 (part 1)</t>
  </si>
  <si>
    <t>READOUT (RO) DR2 (part 2)</t>
  </si>
  <si>
    <t>fab 2 MMBs with fake (thru) resonators</t>
  </si>
  <si>
    <t xml:space="preserve">NIST screening demonstrated </t>
  </si>
  <si>
    <t>fab RF wafer for flex coax use in MMB-v0'</t>
  </si>
  <si>
    <t>fab umux for 4 MMBs</t>
  </si>
  <si>
    <t>resonators screened at NIST;  all MMB parts g2g</t>
  </si>
  <si>
    <t>SMuRF board  upgrades (2018a--&gt;2018b)</t>
  </si>
  <si>
    <t>RF/EMI stress test/ demo</t>
  </si>
  <si>
    <t>SMuRF s/w suite complete</t>
  </si>
  <si>
    <t>finalize wiring harnesses LATR/SAT</t>
  </si>
  <si>
    <t>MF  detector "mech design finished"</t>
  </si>
  <si>
    <t xml:space="preserve">MF bandpass reqs finalized </t>
  </si>
  <si>
    <t>NIST MF array layout</t>
  </si>
  <si>
    <t xml:space="preserve">UHF SP verification </t>
  </si>
  <si>
    <t>UHF design decisions (lumped absorber, PdAu grid, bands)</t>
  </si>
  <si>
    <t>FInalize UHF choke design (so wafers can be ordered)</t>
  </si>
  <si>
    <t xml:space="preserve">UCB MF array layout </t>
  </si>
  <si>
    <t>DETECTOR DR2/ NIST</t>
  </si>
  <si>
    <t>DETECTOR DR2 / UCB</t>
  </si>
  <si>
    <t xml:space="preserve">UHF array layout </t>
  </si>
  <si>
    <t>LF params (bandpass) finalized</t>
  </si>
  <si>
    <t>LF  "mech design" finished</t>
  </si>
  <si>
    <t xml:space="preserve">MF+UHF proto horn array fabricated </t>
  </si>
  <si>
    <t xml:space="preserve">MF+UHF proto horn array tested </t>
  </si>
  <si>
    <t>UHF single pixel array made with UHF proto array ready for bandpass &amp; efficiency tests at NIST</t>
  </si>
  <si>
    <t>NIST UHF proto array delivered</t>
  </si>
  <si>
    <t>NIST MF proto array delivered</t>
  </si>
  <si>
    <t>UCB MF SP#2 design</t>
  </si>
  <si>
    <t>UCB MF SP#2 fab</t>
  </si>
  <si>
    <t xml:space="preserve">UCB MF SP#2  verification </t>
  </si>
  <si>
    <t>UCB MF monolithic 7-or-19 element lenslets with epoxy first test</t>
  </si>
  <si>
    <t xml:space="preserve">UCB MF array  &amp; SP#3 layout </t>
  </si>
  <si>
    <t>Install 170 mK AlMn target</t>
  </si>
  <si>
    <t>Begin hand-assembled 19-element epoxy lenslets (if needed)</t>
  </si>
  <si>
    <t>UCB MF array#3 and SP#3 delivered/fabbed</t>
  </si>
  <si>
    <t>Full-size MF monolithic lenslet array with epoxy tested</t>
  </si>
  <si>
    <t xml:space="preserve">UCB MF SP#3 verfication </t>
  </si>
  <si>
    <t xml:space="preserve">UCB LF+MF SP#4 and LF? array #4 layout </t>
  </si>
  <si>
    <t xml:space="preserve">NIST releases stepper PO </t>
  </si>
  <si>
    <t xml:space="preserve">NIST stepper preliminary status </t>
  </si>
  <si>
    <t>NIST stepper up &amp; going</t>
  </si>
  <si>
    <t xml:space="preserve">UCB LF+MF SP#4 and LF? array #4 fab </t>
  </si>
  <si>
    <t xml:space="preserve">UCB LF+MF SP#4 verification </t>
  </si>
  <si>
    <t xml:space="preserve">UFM TESTING STARTS </t>
  </si>
  <si>
    <t>DETECTOR PRODUCTION THROUGH 2019</t>
  </si>
  <si>
    <t>Readout task</t>
  </si>
  <si>
    <t>Detector task</t>
  </si>
  <si>
    <t>Integration task</t>
  </si>
  <si>
    <t>UFM PDR</t>
  </si>
  <si>
    <t>MMB-V0 first test results in</t>
  </si>
  <si>
    <t>MMB-V0b assembled &amp; ready for test @ UCSD</t>
  </si>
  <si>
    <t>NIST dummy prototypes to Pton</t>
  </si>
  <si>
    <t>draw final DC wafers</t>
  </si>
  <si>
    <t>draw final RF wafers</t>
  </si>
  <si>
    <t xml:space="preserve">NIST DETECTOR PRR </t>
  </si>
  <si>
    <t>MMB-V0b reassembled &amp; ready for test @ Pton</t>
  </si>
  <si>
    <t>MMB-V0b reassembled first test results in</t>
  </si>
  <si>
    <t>Single MUX chip @ Pton</t>
  </si>
  <si>
    <t>Single MUX chip test results in</t>
  </si>
  <si>
    <t>Days to assembly MMB</t>
  </si>
  <si>
    <t>Days to test in Pton small tail</t>
  </si>
  <si>
    <t>Days to test in Pton big tail</t>
  </si>
  <si>
    <t>Pin-slot test with MMBv0</t>
  </si>
  <si>
    <t>Pin-slot test with MMBv0 with UHF/MF horn</t>
  </si>
  <si>
    <t>WBS 1.5 Gantt Chart for Progress to Detector &amp; Readout Production Readiness Reviews,  Simons Observatory</t>
  </si>
  <si>
    <t>MMB-V0b returned b/c Duroid fell off during shipping</t>
  </si>
  <si>
    <t>MMB-V0  assembled &amp; ready for test @UCSD</t>
  </si>
  <si>
    <t>Reassemble MMB-v0 -- call it MMB-V0a -- and  ready for test @ Pton</t>
  </si>
  <si>
    <t>MMB-V0a first test results in</t>
  </si>
  <si>
    <t>MMB-V0a  ready for test @ UCSD</t>
  </si>
  <si>
    <t xml:space="preserve">MMB-V0a test results  in  (TDR) </t>
  </si>
  <si>
    <t>MMB-V0a ready for test @ Cornell</t>
  </si>
  <si>
    <t>MMB-V0a remeasured S21 + crosstalk results in</t>
  </si>
  <si>
    <t xml:space="preserve">MMB-V0a Cornell S21 test results in </t>
  </si>
  <si>
    <t>RF-Duroid layout done (Hannes)</t>
  </si>
  <si>
    <t>RF cap wall layout done (Hannes)</t>
  </si>
  <si>
    <t>RF-Duroid and RF-cap-walls-Duroid fabricated and arrived at Princeton</t>
  </si>
  <si>
    <t>Full set of RF resonators arrived at Princeton</t>
  </si>
  <si>
    <t>Bonding test with Berkeley dummy detector and invar flange</t>
  </si>
  <si>
    <t>MMB-v1-Duroid tests completed</t>
  </si>
  <si>
    <t>1-flex-coax tested cold thru RF chain for S21 @ Mich</t>
  </si>
  <si>
    <t>MMB- V0b' (= MMB-V0b reassembled w/o interface chip) ready  @ Pton</t>
  </si>
  <si>
    <t>Coax line testing @Mich</t>
  </si>
  <si>
    <t>MMB-V0b' results in</t>
  </si>
  <si>
    <t>MMB-V1-duroid (= full MMB with real DC wafer, 28 resonators, new RF wafer with windows for 28 chips and duroid launches) ready&amp;test   @ Pton</t>
  </si>
  <si>
    <t>Pin-slot test on dummy detector  stack with UHF/MF horn @ Pton</t>
  </si>
  <si>
    <t>NIST  reopen</t>
  </si>
  <si>
    <t>RF flex assembled</t>
  </si>
  <si>
    <t>DC flex assembled</t>
  </si>
  <si>
    <t>Dummy DC wafer @ Cornell</t>
  </si>
  <si>
    <t>Glue flexes to RF wafer</t>
  </si>
  <si>
    <t>Heat clamp with two slots</t>
  </si>
  <si>
    <t>Assembled MMB-v0 with flex-RF</t>
  </si>
  <si>
    <t>invar interlocking flange (no heat treatment) made</t>
  </si>
  <si>
    <t>dummy LBL det wafer</t>
  </si>
  <si>
    <t>LBL wafer assembled and tested</t>
  </si>
  <si>
    <t>invar flange cool down @ Mich</t>
  </si>
  <si>
    <t>2-coax chain test @ Pton</t>
  </si>
  <si>
    <t>2 coax chain installed in Pton</t>
  </si>
  <si>
    <t>MMB-V2-flex (= new RF wafer with thru transmission line with RF launches and perimeter ground bonds+M797) ready   @ Pton</t>
  </si>
  <si>
    <t>RF-v2-flex layout done (Hannes)</t>
  </si>
  <si>
    <t>RF-v2-flex fabricated (NIST) and arrived to Princeton</t>
  </si>
  <si>
    <t>MMB-v2-flex assembled</t>
  </si>
  <si>
    <t>MMB-v2-flex tests completed @ Mich</t>
  </si>
  <si>
    <t>1 set</t>
  </si>
  <si>
    <t>DC wafer design</t>
  </si>
  <si>
    <t>DC wafer fabricated (NIST)</t>
  </si>
  <si>
    <t>Cornell ready for test DC</t>
  </si>
  <si>
    <t>MMB-v1-Duroid assembled @Pton</t>
  </si>
  <si>
    <t>DC wafer screening</t>
  </si>
  <si>
    <t>2 sets of resonators arrived to Princeton</t>
  </si>
  <si>
    <t>2nd MMB-v0-duroid @ Cornell</t>
  </si>
  <si>
    <t>MMB-V0-flexm (= MMB-V0 with DC/RF flex attached, mechanical test) ready&amp;test   @ Mich</t>
  </si>
  <si>
    <t>MMB-V0c results in and warm-up</t>
  </si>
  <si>
    <t>MMB-v0-flex test @ Mich</t>
  </si>
  <si>
    <t>RF resonator chips fabricated and tested(NIST)</t>
  </si>
  <si>
    <t>RF launch for flex designed (Karsten)</t>
  </si>
  <si>
    <t>Need 2nd  interlocking flange made and receive UCB mech wafers</t>
  </si>
  <si>
    <t>2nd MMB-v0-Duroid   for magnetic shield tests</t>
  </si>
  <si>
    <t>First full MMB:   MMB-v3-001</t>
  </si>
  <si>
    <t>Design RF-v3 wafer and cap/walls</t>
  </si>
  <si>
    <t>Machine MMB base, heat clamp</t>
  </si>
  <si>
    <t>Fabricate RF-v3 wafer and cap/walls</t>
  </si>
  <si>
    <t>MMB-v3-001 assembled @ Pton</t>
  </si>
  <si>
    <t xml:space="preserve"> </t>
  </si>
  <si>
    <t>MMB-v1-Duroid preliminary tests completed</t>
  </si>
  <si>
    <t>SMuRF full system installed @ Pton</t>
  </si>
  <si>
    <t>MMB-v3-001  tests done</t>
  </si>
  <si>
    <t>First UHF feedhorn array @ Pton</t>
  </si>
  <si>
    <t>UHF detector design finalized</t>
  </si>
  <si>
    <t>actual date earlier</t>
  </si>
  <si>
    <t>UHF detector array fab finished</t>
  </si>
  <si>
    <t>Final DC flex and DC RF parts designed, ordrered, received @ Pton</t>
  </si>
  <si>
    <t>First  UFM-v0 with prototype UHF detector array</t>
  </si>
  <si>
    <t>UFM-v0 assembled @ Pton</t>
  </si>
  <si>
    <t>w/  time to extract MMB</t>
  </si>
  <si>
    <t>UFM-v0 preliminary testing complete</t>
  </si>
  <si>
    <t>MMB-v0-duroid mag shield tests @ Cornell</t>
  </si>
  <si>
    <t>UFM-v0 detailed dark/efficiency testing complete</t>
  </si>
  <si>
    <t>UFM-v0 @ UCSD</t>
  </si>
  <si>
    <t xml:space="preserve">UFM-v0  optical testing @ UCSD complete </t>
  </si>
  <si>
    <t xml:space="preserve">  </t>
  </si>
  <si>
    <t>READOUT PRR</t>
  </si>
  <si>
    <t>b</t>
  </si>
  <si>
    <t>UHF DETECTOR PRR</t>
  </si>
  <si>
    <t>MMB- V0d (= MMB-V0b' reassembled w/o RF cap w/ RF wall) ready  @ Pton</t>
  </si>
  <si>
    <t>MMB- V0c (= MMB-V0b' reassembled w RF cap/wall) ready  @ Pton</t>
  </si>
  <si>
    <t>MMB-V0d results in and warm-up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</si>
</sst>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2">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b/>
      <sz val="8"/>
      <color rgb="FFFF0000"/>
      <name val="Arial"/>
      <family val="2"/>
    </font>
    <font>
      <b/>
      <sz val="14"/>
      <color rgb="FFFF0000"/>
      <name val="Arial Narrow"/>
      <family val="2"/>
    </font>
    <font>
      <b/>
      <sz val="16"/>
      <color rgb="FFFF0000"/>
      <name val="Arial Narrow"/>
      <family val="2"/>
    </font>
    <font>
      <sz val="8"/>
      <color rgb="FF000000"/>
      <name val="Segoe UI"/>
    </font>
  </fonts>
  <fills count="12">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rgb="FFFFFF00"/>
        <bgColor indexed="64"/>
      </patternFill>
    </fill>
  </fills>
  <borders count="16">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s>
  <cellStyleXfs count="3">
    <xf numFmtId="0" fontId="0"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85">
    <xf numFmtId="0" fontId="0" fillId="0" borderId="0" xfId="0"/>
    <xf numFmtId="0" fontId="0" fillId="0" borderId="0" xfId="0"/>
    <xf numFmtId="0" fontId="0" fillId="0" borderId="0" xfId="0" applyAlignment="1"/>
    <xf numFmtId="0" fontId="0" fillId="0" borderId="0" xfId="0" applyAlignment="1">
      <alignment horizontal="left" indent="1"/>
    </xf>
    <xf numFmtId="0" fontId="6" fillId="0" borderId="0" xfId="0" applyFont="1" applyAlignment="1">
      <alignment horizontal="right"/>
    </xf>
    <xf numFmtId="0" fontId="10" fillId="0" borderId="0" xfId="0" applyFont="1" applyFill="1" applyBorder="1" applyAlignment="1"/>
    <xf numFmtId="0" fontId="2" fillId="0" borderId="0" xfId="1" applyFont="1" applyAlignment="1" applyProtection="1">
      <alignment horizontal="left" indent="1"/>
    </xf>
    <xf numFmtId="0" fontId="12" fillId="0" borderId="0" xfId="0" applyFont="1" applyFill="1" applyBorder="1"/>
    <xf numFmtId="0" fontId="13" fillId="0" borderId="0" xfId="0" applyFont="1" applyFill="1" applyBorder="1"/>
    <xf numFmtId="0" fontId="0" fillId="0" borderId="0" xfId="0" applyFill="1" applyBorder="1"/>
    <xf numFmtId="0" fontId="5" fillId="0" borderId="0" xfId="0" applyFont="1" applyAlignment="1">
      <alignment horizontal="right"/>
    </xf>
    <xf numFmtId="0" fontId="6" fillId="0" borderId="0" xfId="0" applyFont="1" applyAlignment="1">
      <alignment horizontal="center"/>
    </xf>
    <xf numFmtId="0" fontId="1" fillId="6" borderId="0" xfId="0" applyFont="1" applyFill="1" applyProtection="1"/>
    <xf numFmtId="0" fontId="1" fillId="6" borderId="0" xfId="0" applyFont="1" applyFill="1" applyBorder="1" applyAlignment="1" applyProtection="1">
      <alignment horizontal="center"/>
    </xf>
    <xf numFmtId="0" fontId="1" fillId="0" borderId="0" xfId="0" applyFont="1" applyProtection="1"/>
    <xf numFmtId="0" fontId="0" fillId="0" borderId="0" xfId="0" applyFill="1" applyBorder="1" applyAlignment="1" applyProtection="1">
      <alignment horizontal="center"/>
    </xf>
    <xf numFmtId="0" fontId="17" fillId="0" borderId="0" xfId="0" applyFont="1" applyAlignment="1">
      <alignment horizontal="right"/>
    </xf>
    <xf numFmtId="0" fontId="18" fillId="5" borderId="6" xfId="0" applyFont="1" applyFill="1" applyBorder="1" applyAlignment="1">
      <alignment horizontal="center" vertical="center"/>
    </xf>
    <xf numFmtId="0" fontId="18" fillId="5" borderId="4" xfId="0" applyFont="1" applyFill="1" applyBorder="1" applyAlignment="1">
      <alignment horizontal="left" vertical="center" indent="1"/>
    </xf>
    <xf numFmtId="14" fontId="16" fillId="0" borderId="2" xfId="0" applyNumberFormat="1" applyFont="1" applyBorder="1"/>
    <xf numFmtId="0" fontId="16" fillId="0" borderId="2" xfId="0" applyFont="1" applyBorder="1" applyAlignment="1">
      <alignment horizontal="left" indent="1"/>
    </xf>
    <xf numFmtId="0" fontId="9" fillId="0" borderId="0" xfId="0" applyFont="1" applyAlignment="1">
      <alignment vertical="top" wrapText="1"/>
    </xf>
    <xf numFmtId="0" fontId="19" fillId="0" borderId="0" xfId="0" applyFont="1" applyAlignment="1">
      <alignment horizontal="left" vertical="top" wrapText="1"/>
    </xf>
    <xf numFmtId="0" fontId="21" fillId="0" borderId="9" xfId="0" applyFont="1" applyFill="1" applyBorder="1" applyAlignment="1">
      <alignment horizontal="left" vertical="center"/>
    </xf>
    <xf numFmtId="0" fontId="1" fillId="0" borderId="0" xfId="0" applyFont="1"/>
    <xf numFmtId="0" fontId="3" fillId="0" borderId="0" xfId="0" applyFont="1" applyFill="1" applyBorder="1" applyAlignment="1">
      <alignment horizontal="right"/>
    </xf>
    <xf numFmtId="0" fontId="1" fillId="0" borderId="0" xfId="0" applyFont="1" applyAlignment="1"/>
    <xf numFmtId="0" fontId="3" fillId="0" borderId="0" xfId="0" applyFont="1" applyBorder="1" applyAlignment="1">
      <alignment horizontal="right"/>
    </xf>
    <xf numFmtId="0" fontId="22" fillId="0" borderId="0" xfId="1" applyFont="1" applyAlignment="1" applyProtection="1">
      <alignment horizontal="center"/>
    </xf>
    <xf numFmtId="0" fontId="1" fillId="0" borderId="0" xfId="0" applyFont="1" applyAlignment="1">
      <alignment horizontal="left"/>
    </xf>
    <xf numFmtId="0" fontId="1" fillId="0" borderId="0" xfId="0" applyFont="1" applyAlignment="1">
      <alignment wrapText="1"/>
    </xf>
    <xf numFmtId="0" fontId="1" fillId="0" borderId="0" xfId="0" applyFont="1" applyFill="1" applyBorder="1" applyAlignment="1"/>
    <xf numFmtId="0" fontId="1" fillId="8" borderId="0" xfId="0" applyFont="1" applyFill="1" applyAlignment="1">
      <alignment horizontal="center"/>
    </xf>
    <xf numFmtId="0" fontId="1" fillId="7" borderId="0" xfId="0" applyFont="1" applyFill="1" applyAlignment="1">
      <alignment horizontal="center"/>
    </xf>
    <xf numFmtId="0" fontId="1" fillId="0" borderId="10" xfId="0" applyFont="1" applyBorder="1" applyAlignment="1">
      <alignment horizontal="center"/>
    </xf>
    <xf numFmtId="0" fontId="1" fillId="2" borderId="0" xfId="0" applyFont="1" applyFill="1" applyBorder="1" applyAlignment="1">
      <alignment horizontal="center"/>
    </xf>
    <xf numFmtId="0" fontId="1" fillId="0" borderId="0" xfId="0" applyFont="1" applyFill="1" applyBorder="1" applyAlignment="1">
      <alignment horizontal="left" indent="1"/>
    </xf>
    <xf numFmtId="0" fontId="1" fillId="0" borderId="0" xfId="0" applyFont="1" applyFill="1" applyBorder="1" applyAlignment="1">
      <alignment horizontal="left"/>
    </xf>
    <xf numFmtId="0" fontId="6" fillId="0" borderId="0" xfId="0" applyFont="1" applyFill="1" applyBorder="1" applyAlignment="1"/>
    <xf numFmtId="0" fontId="24" fillId="0" borderId="0" xfId="0" applyFont="1" applyFill="1" applyBorder="1" applyAlignment="1"/>
    <xf numFmtId="0" fontId="25" fillId="0" borderId="0" xfId="0" applyFont="1"/>
    <xf numFmtId="0" fontId="6" fillId="0" borderId="0" xfId="0" applyFont="1"/>
    <xf numFmtId="0" fontId="25" fillId="0" borderId="0" xfId="0" applyFont="1" applyFill="1" applyBorder="1" applyAlignment="1"/>
    <xf numFmtId="0" fontId="25" fillId="0" borderId="0" xfId="0" applyFont="1" applyAlignment="1">
      <alignment wrapText="1"/>
    </xf>
    <xf numFmtId="0" fontId="25" fillId="0" borderId="0" xfId="0" applyFont="1" applyAlignment="1"/>
    <xf numFmtId="0" fontId="1" fillId="0" borderId="0" xfId="0" applyFont="1" applyAlignment="1">
      <alignment horizontal="left" wrapText="1" indent="1"/>
    </xf>
    <xf numFmtId="0" fontId="27" fillId="0" borderId="0" xfId="0" applyFont="1"/>
    <xf numFmtId="0" fontId="25" fillId="0" borderId="0" xfId="0" applyFont="1" applyAlignment="1">
      <alignment horizontal="left" wrapText="1" indent="1"/>
    </xf>
    <xf numFmtId="0" fontId="25" fillId="0" borderId="0" xfId="0" quotePrefix="1" applyFont="1" applyAlignment="1">
      <alignment horizontal="left" wrapText="1" indent="1"/>
    </xf>
    <xf numFmtId="0" fontId="25" fillId="0" borderId="0" xfId="0" applyFont="1" applyFill="1" applyBorder="1" applyAlignment="1">
      <alignment horizontal="left" wrapText="1"/>
    </xf>
    <xf numFmtId="0" fontId="6" fillId="0" borderId="0" xfId="0" applyFont="1" applyAlignment="1">
      <alignment horizontal="left" wrapText="1" indent="1"/>
    </xf>
    <xf numFmtId="0" fontId="1" fillId="0" borderId="0" xfId="0" applyFont="1" applyAlignment="1">
      <alignment horizontal="right"/>
    </xf>
    <xf numFmtId="0" fontId="1"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6" fillId="4" borderId="0" xfId="0" applyFont="1" applyFill="1" applyBorder="1" applyAlignment="1"/>
    <xf numFmtId="0" fontId="6" fillId="3" borderId="0" xfId="0" applyFont="1" applyFill="1" applyBorder="1" applyAlignment="1"/>
    <xf numFmtId="0" fontId="0" fillId="4" borderId="0" xfId="0" applyFill="1"/>
    <xf numFmtId="0" fontId="6" fillId="4" borderId="0" xfId="0" applyFont="1" applyFill="1" applyAlignment="1">
      <alignment horizontal="right"/>
    </xf>
    <xf numFmtId="0" fontId="6" fillId="4" borderId="0" xfId="0" applyFont="1" applyFill="1" applyAlignment="1">
      <alignment horizontal="center"/>
    </xf>
    <xf numFmtId="0" fontId="1" fillId="0" borderId="11" xfId="0" applyFont="1" applyBorder="1"/>
    <xf numFmtId="0" fontId="13" fillId="0" borderId="12" xfId="0" applyFont="1" applyBorder="1" applyAlignment="1">
      <alignment horizontal="left" wrapText="1" indent="1"/>
    </xf>
    <xf numFmtId="0" fontId="2" fillId="0" borderId="12" xfId="1" applyBorder="1" applyAlignment="1" applyProtection="1">
      <alignment horizontal="left" wrapText="1"/>
    </xf>
    <xf numFmtId="0" fontId="31" fillId="0" borderId="11" xfId="0" applyFont="1" applyBorder="1"/>
    <xf numFmtId="0" fontId="13" fillId="0" borderId="11" xfId="0" applyFont="1" applyBorder="1" applyAlignment="1">
      <alignment horizontal="left" wrapText="1"/>
    </xf>
    <xf numFmtId="0" fontId="4" fillId="0" borderId="11" xfId="0" applyFont="1" applyBorder="1" applyAlignment="1">
      <alignment horizontal="left" wrapText="1"/>
    </xf>
    <xf numFmtId="0" fontId="13" fillId="0" borderId="11" xfId="0" applyFont="1" applyBorder="1" applyAlignment="1">
      <alignment horizontal="left"/>
    </xf>
    <xf numFmtId="0" fontId="1" fillId="0" borderId="0" xfId="0" applyFont="1" applyAlignment="1">
      <alignment horizontal="left" indent="1"/>
    </xf>
    <xf numFmtId="0" fontId="6" fillId="0" borderId="0" xfId="0" applyFont="1" applyAlignment="1"/>
    <xf numFmtId="0" fontId="6" fillId="0" borderId="0" xfId="0" applyFont="1" applyAlignment="1">
      <alignment horizontal="left" indent="1"/>
    </xf>
    <xf numFmtId="0" fontId="1" fillId="0" borderId="0" xfId="0" quotePrefix="1" applyFont="1" applyAlignment="1">
      <alignment horizontal="left" wrapText="1" indent="1"/>
    </xf>
    <xf numFmtId="0" fontId="6" fillId="0" borderId="0" xfId="0" quotePrefix="1" applyFont="1" applyAlignment="1">
      <alignment horizontal="left" wrapText="1" indent="1"/>
    </xf>
    <xf numFmtId="0" fontId="3" fillId="0" borderId="0" xfId="0" applyFont="1" applyBorder="1" applyAlignment="1">
      <alignment horizontal="left" vertical="center"/>
    </xf>
    <xf numFmtId="49" fontId="1" fillId="8" borderId="5" xfId="0" applyNumberFormat="1" applyFont="1" applyFill="1" applyBorder="1" applyAlignment="1">
      <alignment horizontal="center"/>
    </xf>
    <xf numFmtId="0" fontId="1" fillId="0" borderId="0" xfId="0" applyFont="1" applyAlignment="1">
      <alignment horizontal="right" vertical="center"/>
    </xf>
    <xf numFmtId="0" fontId="5" fillId="8" borderId="2" xfId="0" applyFont="1" applyFill="1" applyBorder="1"/>
    <xf numFmtId="0" fontId="0" fillId="8" borderId="2" xfId="0" applyFill="1" applyBorder="1" applyAlignment="1">
      <alignment horizontal="center"/>
    </xf>
    <xf numFmtId="0" fontId="0" fillId="8" borderId="2" xfId="0" applyFill="1" applyBorder="1"/>
    <xf numFmtId="0" fontId="5" fillId="8" borderId="2" xfId="0" applyFont="1" applyFill="1" applyBorder="1" applyAlignment="1">
      <alignment horizontal="center"/>
    </xf>
    <xf numFmtId="0" fontId="0" fillId="8" borderId="2" xfId="0" applyFill="1" applyBorder="1" applyAlignment="1">
      <alignment horizontal="center" vertical="center"/>
    </xf>
    <xf numFmtId="0" fontId="15" fillId="0" borderId="0" xfId="0" applyFont="1" applyFill="1" applyAlignment="1" applyProtection="1">
      <alignment horizontal="center" vertical="center"/>
    </xf>
    <xf numFmtId="0" fontId="6" fillId="0" borderId="0" xfId="0" applyFont="1" applyBorder="1" applyAlignment="1">
      <alignment horizontal="center"/>
    </xf>
    <xf numFmtId="0" fontId="0" fillId="0" borderId="0" xfId="0"/>
    <xf numFmtId="0" fontId="1" fillId="8" borderId="2" xfId="0" applyFont="1" applyFill="1" applyBorder="1" applyAlignment="1">
      <alignment horizontal="center" vertical="center"/>
    </xf>
    <xf numFmtId="0" fontId="14" fillId="0" borderId="11" xfId="1" applyFont="1" applyBorder="1" applyAlignment="1" applyProtection="1">
      <alignment horizontal="left" wrapText="1"/>
    </xf>
    <xf numFmtId="0" fontId="35" fillId="3" borderId="0" xfId="0" applyFont="1" applyFill="1" applyProtection="1"/>
    <xf numFmtId="0" fontId="36" fillId="3" borderId="0" xfId="0" applyNumberFormat="1" applyFont="1" applyFill="1" applyAlignment="1" applyProtection="1">
      <alignment vertical="center"/>
    </xf>
    <xf numFmtId="0" fontId="37" fillId="3" borderId="0" xfId="0" applyFont="1" applyFill="1" applyAlignment="1" applyProtection="1">
      <alignment vertical="center"/>
    </xf>
    <xf numFmtId="0" fontId="38" fillId="3" borderId="0" xfId="0" applyFont="1" applyFill="1" applyAlignment="1" applyProtection="1">
      <alignment horizontal="right" vertical="center"/>
    </xf>
    <xf numFmtId="0" fontId="39" fillId="3" borderId="0" xfId="0" applyFont="1" applyFill="1" applyAlignment="1" applyProtection="1">
      <alignment vertical="center"/>
    </xf>
    <xf numFmtId="0" fontId="35" fillId="0" borderId="0" xfId="0" applyFont="1" applyProtection="1"/>
    <xf numFmtId="0" fontId="35" fillId="0" borderId="0" xfId="0" applyFont="1" applyAlignment="1" applyProtection="1"/>
    <xf numFmtId="0" fontId="35" fillId="0" borderId="0" xfId="0" applyFont="1" applyFill="1" applyBorder="1" applyProtection="1"/>
    <xf numFmtId="0" fontId="35" fillId="0" borderId="0" xfId="0" applyFont="1" applyFill="1" applyProtection="1"/>
    <xf numFmtId="0" fontId="40" fillId="0" borderId="0" xfId="0" applyFont="1" applyFill="1" applyAlignment="1" applyProtection="1">
      <alignment horizontal="right"/>
    </xf>
    <xf numFmtId="0" fontId="41" fillId="0" borderId="0" xfId="0" applyNumberFormat="1" applyFont="1" applyFill="1" applyBorder="1" applyAlignment="1" applyProtection="1">
      <alignment vertical="center"/>
    </xf>
    <xf numFmtId="0" fontId="35" fillId="0" borderId="0" xfId="0" applyFont="1" applyBorder="1" applyProtection="1"/>
    <xf numFmtId="0" fontId="43" fillId="0" borderId="0" xfId="0" applyFont="1" applyProtection="1"/>
    <xf numFmtId="0" fontId="35" fillId="0" borderId="0" xfId="0" applyFont="1" applyFill="1" applyAlignment="1" applyProtection="1"/>
    <xf numFmtId="0" fontId="35" fillId="0" borderId="0" xfId="0" applyFont="1" applyFill="1" applyAlignment="1" applyProtection="1">
      <alignment horizontal="right"/>
    </xf>
    <xf numFmtId="167" fontId="35" fillId="0" borderId="2" xfId="0" applyNumberFormat="1" applyFont="1" applyFill="1" applyBorder="1" applyAlignment="1" applyProtection="1">
      <alignment horizontal="left" indent="1" shrinkToFit="1"/>
      <protection locked="0"/>
    </xf>
    <xf numFmtId="0" fontId="42" fillId="0" borderId="0" xfId="0" applyFont="1" applyFill="1" applyAlignment="1" applyProtection="1">
      <alignment horizontal="right"/>
    </xf>
    <xf numFmtId="0" fontId="42" fillId="0" borderId="2" xfId="0" applyFont="1" applyFill="1" applyBorder="1" applyAlignment="1" applyProtection="1">
      <alignment horizontal="center" shrinkToFit="1"/>
      <protection locked="0"/>
    </xf>
    <xf numFmtId="14" fontId="35" fillId="0" borderId="0" xfId="0" applyNumberFormat="1" applyFont="1" applyFill="1" applyBorder="1" applyAlignment="1" applyProtection="1">
      <alignment horizontal="left"/>
    </xf>
    <xf numFmtId="167" fontId="35" fillId="0" borderId="2" xfId="0" applyNumberFormat="1" applyFont="1" applyFill="1" applyBorder="1" applyAlignment="1" applyProtection="1">
      <alignment horizontal="left" indent="1" shrinkToFit="1"/>
    </xf>
    <xf numFmtId="0" fontId="39" fillId="0" borderId="2" xfId="0" applyFont="1" applyFill="1" applyBorder="1" applyAlignment="1" applyProtection="1">
      <alignment horizontal="center" vertical="center"/>
    </xf>
    <xf numFmtId="0" fontId="44" fillId="0" borderId="0" xfId="0" applyFont="1" applyFill="1" applyAlignment="1" applyProtection="1">
      <alignment horizontal="right"/>
    </xf>
    <xf numFmtId="14" fontId="45" fillId="4" borderId="0" xfId="0" applyNumberFormat="1" applyFont="1" applyFill="1" applyProtection="1"/>
    <xf numFmtId="0" fontId="35" fillId="0" borderId="3" xfId="0" applyFont="1" applyFill="1" applyBorder="1" applyAlignment="1" applyProtection="1"/>
    <xf numFmtId="0" fontId="35" fillId="0" borderId="0" xfId="0" applyFont="1" applyFill="1" applyBorder="1" applyAlignment="1" applyProtection="1"/>
    <xf numFmtId="0" fontId="39" fillId="7" borderId="8" xfId="0" applyNumberFormat="1" applyFont="1" applyFill="1" applyBorder="1" applyAlignment="1" applyProtection="1">
      <alignment horizontal="left"/>
      <protection locked="0"/>
    </xf>
    <xf numFmtId="0" fontId="39" fillId="4" borderId="8" xfId="0" applyNumberFormat="1" applyFont="1" applyFill="1" applyBorder="1" applyAlignment="1" applyProtection="1">
      <alignment horizontal="left"/>
    </xf>
    <xf numFmtId="0" fontId="48" fillId="8" borderId="1" xfId="0" applyFont="1" applyFill="1" applyBorder="1" applyAlignment="1" applyProtection="1">
      <alignment vertical="center"/>
      <protection locked="0"/>
    </xf>
    <xf numFmtId="0" fontId="49" fillId="8" borderId="1" xfId="0" applyFont="1" applyFill="1" applyBorder="1" applyAlignment="1" applyProtection="1">
      <alignment vertical="center"/>
      <protection locked="0"/>
    </xf>
    <xf numFmtId="0" fontId="39" fillId="7" borderId="1" xfId="0" applyNumberFormat="1" applyFont="1" applyFill="1" applyBorder="1" applyAlignment="1" applyProtection="1">
      <alignment horizontal="center" vertical="center"/>
    </xf>
    <xf numFmtId="165" fontId="39" fillId="8" borderId="1" xfId="0" applyNumberFormat="1" applyFont="1" applyFill="1" applyBorder="1" applyAlignment="1" applyProtection="1">
      <alignment horizontal="center" vertical="center" shrinkToFit="1"/>
    </xf>
    <xf numFmtId="1" fontId="39" fillId="8" borderId="1" xfId="0" applyNumberFormat="1" applyFont="1" applyFill="1" applyBorder="1" applyAlignment="1" applyProtection="1">
      <alignment horizontal="center" vertical="center"/>
    </xf>
    <xf numFmtId="9" fontId="39" fillId="7" borderId="1" xfId="2" applyFont="1" applyFill="1" applyBorder="1" applyAlignment="1" applyProtection="1">
      <alignment horizontal="center" vertical="center"/>
    </xf>
    <xf numFmtId="14" fontId="39" fillId="0" borderId="1" xfId="0" applyNumberFormat="1" applyFont="1" applyFill="1" applyBorder="1" applyAlignment="1" applyProtection="1">
      <alignment horizontal="right" vertical="center" shrinkToFit="1"/>
    </xf>
    <xf numFmtId="1" fontId="39" fillId="0" borderId="1" xfId="0" applyNumberFormat="1" applyFont="1" applyFill="1" applyBorder="1" applyAlignment="1" applyProtection="1">
      <alignment horizontal="center" vertical="center"/>
    </xf>
    <xf numFmtId="1" fontId="39" fillId="0" borderId="1" xfId="2" applyNumberFormat="1" applyFont="1" applyFill="1" applyBorder="1" applyAlignment="1" applyProtection="1">
      <alignment horizontal="center" vertical="center"/>
    </xf>
    <xf numFmtId="14" fontId="40" fillId="8" borderId="1" xfId="0" applyNumberFormat="1" applyFont="1" applyFill="1" applyBorder="1" applyAlignment="1" applyProtection="1">
      <alignment horizontal="right" vertical="center" shrinkToFit="1"/>
    </xf>
    <xf numFmtId="0" fontId="39" fillId="0" borderId="1" xfId="0" applyFont="1" applyFill="1" applyBorder="1" applyAlignment="1" applyProtection="1">
      <alignment vertical="center"/>
    </xf>
    <xf numFmtId="0" fontId="39" fillId="0" borderId="1" xfId="0" applyFont="1" applyFill="1" applyBorder="1" applyAlignment="1" applyProtection="1">
      <alignment horizontal="center" vertical="center"/>
    </xf>
    <xf numFmtId="1" fontId="39" fillId="8" borderId="1" xfId="0" applyNumberFormat="1" applyFont="1" applyFill="1" applyBorder="1" applyAlignment="1" applyProtection="1">
      <alignment horizontal="center" vertical="center"/>
      <protection locked="0"/>
    </xf>
    <xf numFmtId="9" fontId="39" fillId="7" borderId="1" xfId="2" applyFont="1" applyFill="1" applyBorder="1" applyAlignment="1" applyProtection="1">
      <alignment horizontal="center" vertical="center"/>
      <protection locked="0"/>
    </xf>
    <xf numFmtId="0" fontId="50" fillId="8" borderId="1" xfId="0" applyFont="1" applyFill="1" applyBorder="1" applyAlignment="1" applyProtection="1">
      <alignment vertical="center"/>
      <protection locked="0"/>
    </xf>
    <xf numFmtId="0" fontId="2" fillId="0" borderId="0" xfId="1" applyAlignment="1" applyProtection="1"/>
    <xf numFmtId="165" fontId="39" fillId="7" borderId="1" xfId="0" applyNumberFormat="1" applyFont="1" applyFill="1" applyBorder="1" applyAlignment="1" applyProtection="1">
      <alignment horizontal="center" vertical="center"/>
    </xf>
    <xf numFmtId="1" fontId="3" fillId="8" borderId="1" xfId="0" applyNumberFormat="1" applyFont="1" applyFill="1" applyBorder="1" applyAlignment="1" applyProtection="1">
      <alignment horizontal="center" vertical="center"/>
    </xf>
    <xf numFmtId="167" fontId="1" fillId="0" borderId="2" xfId="0" applyNumberFormat="1" applyFont="1" applyFill="1" applyBorder="1" applyAlignment="1" applyProtection="1">
      <alignment horizontal="left" indent="1" shrinkToFit="1"/>
    </xf>
    <xf numFmtId="0" fontId="3" fillId="7" borderId="1" xfId="0" applyNumberFormat="1" applyFont="1" applyFill="1" applyBorder="1" applyAlignment="1" applyProtection="1">
      <alignment horizontal="center" vertical="center"/>
    </xf>
    <xf numFmtId="0" fontId="9" fillId="0" borderId="0" xfId="0" applyNumberFormat="1" applyFont="1" applyAlignment="1" applyProtection="1"/>
    <xf numFmtId="0" fontId="55" fillId="8" borderId="1" xfId="0" applyFont="1" applyFill="1" applyBorder="1" applyAlignment="1" applyProtection="1">
      <alignment vertical="center"/>
      <protection locked="0"/>
    </xf>
    <xf numFmtId="14" fontId="56" fillId="0" borderId="1" xfId="0" applyNumberFormat="1" applyFont="1" applyFill="1" applyBorder="1" applyAlignment="1" applyProtection="1">
      <alignment horizontal="right" vertical="center" shrinkToFit="1"/>
    </xf>
    <xf numFmtId="0" fontId="39" fillId="7" borderId="14" xfId="0" applyNumberFormat="1" applyFont="1" applyFill="1" applyBorder="1" applyAlignment="1" applyProtection="1">
      <alignment horizontal="left"/>
      <protection locked="0"/>
    </xf>
    <xf numFmtId="0" fontId="39" fillId="9" borderId="13" xfId="0" applyFont="1" applyFill="1" applyBorder="1" applyAlignment="1" applyProtection="1">
      <alignment vertical="center"/>
    </xf>
    <xf numFmtId="0" fontId="39" fillId="10" borderId="13" xfId="0" applyFont="1" applyFill="1" applyBorder="1" applyAlignment="1" applyProtection="1">
      <alignment vertical="center"/>
    </xf>
    <xf numFmtId="0" fontId="39" fillId="7" borderId="15" xfId="0" applyNumberFormat="1" applyFont="1" applyFill="1" applyBorder="1" applyAlignment="1" applyProtection="1">
      <alignment horizontal="left"/>
      <protection locked="0"/>
    </xf>
    <xf numFmtId="0" fontId="9" fillId="0" borderId="0" xfId="0" applyFont="1" applyFill="1" applyBorder="1" applyAlignment="1" applyProtection="1"/>
    <xf numFmtId="0" fontId="3" fillId="9" borderId="13" xfId="0" applyFont="1" applyFill="1" applyBorder="1" applyAlignment="1" applyProtection="1">
      <alignment vertical="center"/>
    </xf>
    <xf numFmtId="0" fontId="3" fillId="7" borderId="1" xfId="0" quotePrefix="1" applyNumberFormat="1" applyFont="1" applyFill="1" applyBorder="1" applyAlignment="1" applyProtection="1">
      <alignment horizontal="center" vertical="center"/>
    </xf>
    <xf numFmtId="0" fontId="9" fillId="0" borderId="0" xfId="0" applyFont="1" applyProtection="1"/>
    <xf numFmtId="0" fontId="57" fillId="8" borderId="1" xfId="0" applyFont="1" applyFill="1" applyBorder="1" applyAlignment="1" applyProtection="1">
      <alignment vertical="center"/>
      <protection locked="0"/>
    </xf>
    <xf numFmtId="165" fontId="3" fillId="8" borderId="1" xfId="0" applyNumberFormat="1" applyFont="1" applyFill="1" applyBorder="1" applyAlignment="1" applyProtection="1">
      <alignment horizontal="center" vertical="center" shrinkToFit="1"/>
    </xf>
    <xf numFmtId="9" fontId="3" fillId="7" borderId="1" xfId="2" applyFont="1" applyFill="1" applyBorder="1" applyAlignment="1" applyProtection="1">
      <alignment horizontal="center" vertical="center"/>
      <protection locked="0"/>
    </xf>
    <xf numFmtId="1" fontId="3" fillId="0" borderId="1" xfId="0" applyNumberFormat="1" applyFont="1" applyFill="1" applyBorder="1" applyAlignment="1" applyProtection="1">
      <alignment horizontal="center" vertical="center"/>
    </xf>
    <xf numFmtId="1" fontId="3" fillId="0" borderId="1" xfId="2" applyNumberFormat="1" applyFont="1" applyFill="1" applyBorder="1" applyAlignment="1" applyProtection="1">
      <alignment horizontal="center" vertical="center"/>
    </xf>
    <xf numFmtId="14" fontId="58" fillId="0" borderId="1" xfId="0" applyNumberFormat="1" applyFont="1" applyFill="1" applyBorder="1" applyAlignment="1" applyProtection="1">
      <alignment horizontal="right" vertical="center" shrinkToFit="1"/>
    </xf>
    <xf numFmtId="14" fontId="39" fillId="7" borderId="1" xfId="0" applyNumberFormat="1" applyFont="1" applyFill="1" applyBorder="1" applyAlignment="1" applyProtection="1">
      <alignment horizontal="center" vertical="center"/>
    </xf>
    <xf numFmtId="0" fontId="49" fillId="8" borderId="1" xfId="0" applyFont="1" applyFill="1" applyBorder="1" applyAlignment="1" applyProtection="1">
      <alignment horizontal="fill" vertical="center"/>
      <protection locked="0"/>
    </xf>
    <xf numFmtId="0" fontId="55" fillId="8" borderId="1" xfId="0" applyFont="1" applyFill="1" applyBorder="1" applyAlignment="1" applyProtection="1">
      <alignment horizontal="fill" vertical="center"/>
      <protection locked="0"/>
    </xf>
    <xf numFmtId="165" fontId="56" fillId="8" borderId="1" xfId="0" applyNumberFormat="1" applyFont="1" applyFill="1" applyBorder="1" applyAlignment="1" applyProtection="1">
      <alignment horizontal="center" vertical="center" shrinkToFit="1"/>
    </xf>
    <xf numFmtId="0" fontId="59" fillId="8" borderId="1" xfId="0" applyFont="1" applyFill="1" applyBorder="1" applyAlignment="1" applyProtection="1">
      <alignment vertical="center"/>
      <protection locked="0"/>
    </xf>
    <xf numFmtId="165" fontId="60" fillId="8" borderId="1" xfId="0" applyNumberFormat="1" applyFont="1" applyFill="1" applyBorder="1" applyAlignment="1" applyProtection="1">
      <alignment horizontal="center" vertical="center" shrinkToFit="1"/>
    </xf>
    <xf numFmtId="0" fontId="55" fillId="7" borderId="1" xfId="0" applyFont="1" applyFill="1" applyBorder="1" applyAlignment="1" applyProtection="1">
      <alignment vertical="center"/>
      <protection locked="0"/>
    </xf>
    <xf numFmtId="0" fontId="49" fillId="11" borderId="1" xfId="0" applyFont="1" applyFill="1" applyBorder="1" applyAlignment="1" applyProtection="1">
      <alignment vertical="center"/>
      <protection locked="0"/>
    </xf>
    <xf numFmtId="14" fontId="39" fillId="11" borderId="1" xfId="0" applyNumberFormat="1" applyFont="1" applyFill="1" applyBorder="1" applyAlignment="1" applyProtection="1">
      <alignment horizontal="right" vertical="center" shrinkToFit="1"/>
    </xf>
    <xf numFmtId="0" fontId="39" fillId="0" borderId="3" xfId="0" applyFont="1" applyFill="1" applyBorder="1" applyAlignment="1" applyProtection="1">
      <alignment horizontal="center"/>
    </xf>
    <xf numFmtId="0" fontId="39" fillId="4" borderId="0" xfId="0" applyFont="1" applyFill="1" applyBorder="1" applyAlignment="1" applyProtection="1">
      <alignment horizontal="center" wrapText="1"/>
    </xf>
    <xf numFmtId="0" fontId="39" fillId="4" borderId="0" xfId="0" applyFont="1" applyFill="1" applyBorder="1" applyAlignment="1" applyProtection="1">
      <alignment horizontal="center"/>
    </xf>
    <xf numFmtId="0" fontId="39" fillId="4" borderId="3" xfId="0" applyFont="1" applyFill="1" applyBorder="1" applyAlignment="1" applyProtection="1">
      <alignment horizontal="center"/>
    </xf>
    <xf numFmtId="166" fontId="39" fillId="0" borderId="0" xfId="0" applyNumberFormat="1" applyFont="1" applyFill="1" applyBorder="1" applyAlignment="1" applyProtection="1">
      <alignment horizontal="center"/>
    </xf>
    <xf numFmtId="164" fontId="39" fillId="0" borderId="0" xfId="0" applyNumberFormat="1" applyFont="1" applyBorder="1" applyAlignment="1" applyProtection="1">
      <alignment horizontal="center" textRotation="90"/>
    </xf>
    <xf numFmtId="164" fontId="35" fillId="0" borderId="0" xfId="0" applyNumberFormat="1" applyFont="1" applyBorder="1" applyAlignment="1" applyProtection="1">
      <alignment horizontal="center" textRotation="90"/>
    </xf>
    <xf numFmtId="0" fontId="39" fillId="0" borderId="0" xfId="0" applyFont="1" applyBorder="1" applyAlignment="1" applyProtection="1">
      <alignment horizontal="center" wrapText="1"/>
    </xf>
    <xf numFmtId="0" fontId="39" fillId="0" borderId="0" xfId="0" applyFont="1" applyBorder="1" applyAlignment="1" applyProtection="1">
      <alignment horizontal="center"/>
    </xf>
    <xf numFmtId="0" fontId="39" fillId="0" borderId="3" xfId="0" applyFont="1" applyBorder="1" applyAlignment="1" applyProtection="1">
      <alignment horizontal="center"/>
    </xf>
    <xf numFmtId="0" fontId="39" fillId="0" borderId="3" xfId="0" applyFont="1" applyBorder="1" applyAlignment="1" applyProtection="1">
      <alignment horizontal="center" wrapText="1"/>
    </xf>
    <xf numFmtId="0" fontId="46" fillId="0" borderId="0" xfId="0" applyFont="1" applyBorder="1" applyAlignment="1" applyProtection="1">
      <alignment horizontal="center" wrapText="1"/>
    </xf>
    <xf numFmtId="0" fontId="46" fillId="0" borderId="3" xfId="0" applyFont="1" applyBorder="1" applyAlignment="1" applyProtection="1">
      <alignment horizontal="center" wrapText="1"/>
    </xf>
    <xf numFmtId="0" fontId="39" fillId="0" borderId="0" xfId="0" applyFont="1" applyFill="1" applyBorder="1" applyAlignment="1" applyProtection="1">
      <alignment horizontal="left" wrapText="1"/>
    </xf>
    <xf numFmtId="0" fontId="39" fillId="0" borderId="7" xfId="0" applyFont="1" applyFill="1" applyBorder="1" applyAlignment="1" applyProtection="1">
      <alignment horizontal="left" wrapText="1"/>
    </xf>
    <xf numFmtId="0" fontId="46" fillId="0" borderId="0" xfId="0" applyNumberFormat="1" applyFont="1" applyFill="1" applyBorder="1" applyAlignment="1" applyProtection="1">
      <alignment horizontal="center"/>
    </xf>
    <xf numFmtId="0" fontId="46" fillId="0" borderId="3" xfId="0" applyNumberFormat="1" applyFont="1" applyFill="1" applyBorder="1" applyAlignment="1" applyProtection="1">
      <alignment horizontal="center"/>
    </xf>
    <xf numFmtId="0" fontId="47" fillId="0" borderId="0" xfId="0" applyFont="1" applyBorder="1" applyAlignment="1" applyProtection="1">
      <alignment horizontal="left"/>
    </xf>
    <xf numFmtId="0" fontId="47" fillId="0" borderId="3" xfId="0" applyFont="1" applyBorder="1" applyAlignment="1" applyProtection="1">
      <alignment horizontal="left"/>
    </xf>
    <xf numFmtId="0" fontId="9" fillId="0" borderId="0" xfId="0" applyFont="1" applyBorder="1" applyAlignment="1" applyProtection="1">
      <alignment horizontal="center" wrapText="1"/>
    </xf>
    <xf numFmtId="0" fontId="42" fillId="0" borderId="0" xfId="0" applyFont="1" applyBorder="1" applyAlignment="1" applyProtection="1">
      <alignment horizontal="center" wrapText="1"/>
    </xf>
    <xf numFmtId="0" fontId="42" fillId="0" borderId="3" xfId="0" applyFont="1" applyBorder="1" applyAlignment="1" applyProtection="1">
      <alignment horizontal="center" wrapText="1"/>
    </xf>
    <xf numFmtId="0" fontId="42" fillId="0" borderId="7" xfId="0" applyFont="1" applyBorder="1" applyAlignment="1" applyProtection="1">
      <alignment horizontal="center" wrapText="1"/>
    </xf>
    <xf numFmtId="0" fontId="39" fillId="0" borderId="0" xfId="0" applyNumberFormat="1" applyFont="1" applyBorder="1" applyAlignment="1" applyProtection="1">
      <alignment horizontal="left" wrapText="1"/>
    </xf>
    <xf numFmtId="0" fontId="39" fillId="0" borderId="3" xfId="0" applyNumberFormat="1" applyFont="1" applyBorder="1" applyAlignment="1" applyProtection="1">
      <alignment horizontal="left" wrapText="1"/>
    </xf>
    <xf numFmtId="0" fontId="19" fillId="0" borderId="0" xfId="0" applyFont="1" applyAlignment="1">
      <alignment horizontal="left" vertical="top" wrapText="1"/>
    </xf>
    <xf numFmtId="0" fontId="23" fillId="0" borderId="0" xfId="0" applyFont="1" applyFill="1" applyBorder="1" applyAlignment="1">
      <alignment horizontal="left"/>
    </xf>
  </cellXfs>
  <cellStyles count="3">
    <cellStyle name="Hyperlink" xfId="1" builtinId="8"/>
    <cellStyle name="Normal" xfId="0" builtinId="0"/>
    <cellStyle name="Percent" xfId="2" builtinId="5"/>
  </cellStyles>
  <dxfs count="824">
    <dxf>
      <border>
        <left style="thin">
          <color theme="0" tint="-0.14996795556505021"/>
        </left>
        <vertical/>
        <horizontal/>
      </border>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AE0BD"/>
      <color rgb="FFEAEAEA"/>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R$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101600</xdr:colOff>
          <xdr:row>4</xdr:row>
          <xdr:rowOff>139700</xdr:rowOff>
        </xdr:from>
        <xdr:to>
          <xdr:col>138</xdr:col>
          <xdr:colOff>0</xdr:colOff>
          <xdr:row>6</xdr:row>
          <xdr:rowOff>25400</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0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2</xdr:row>
          <xdr:rowOff>203200</xdr:rowOff>
        </xdr:from>
        <xdr:to>
          <xdr:col>119</xdr:col>
          <xdr:colOff>0</xdr:colOff>
          <xdr:row>4</xdr:row>
          <xdr:rowOff>25400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0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Y181"/>
  <sheetViews>
    <sheetView showGridLines="0" tabSelected="1" topLeftCell="C1" zoomScale="112" zoomScaleNormal="115" workbookViewId="0">
      <pane ySplit="11" topLeftCell="A118" activePane="bottomLeft" state="frozen"/>
      <selection pane="bottomLeft" activeCell="L129" sqref="L129"/>
    </sheetView>
  </sheetViews>
  <sheetFormatPr baseColWidth="10" defaultColWidth="9.1640625" defaultRowHeight="13"/>
  <cols>
    <col min="1" max="1" width="21.5" style="92" hidden="1" customWidth="1"/>
    <col min="2" max="2" width="5" style="92" hidden="1" customWidth="1"/>
    <col min="3" max="3" width="5.33203125" style="92" customWidth="1"/>
    <col min="4" max="4" width="5.6640625" style="92" customWidth="1"/>
    <col min="5" max="5" width="28.1640625" style="90" customWidth="1"/>
    <col min="6" max="6" width="6.5" style="90" customWidth="1"/>
    <col min="7" max="7" width="7.5" style="90" customWidth="1"/>
    <col min="8" max="8" width="5.5" style="90" customWidth="1"/>
    <col min="9" max="9" width="6.1640625" style="90" customWidth="1"/>
    <col min="10" max="10" width="5.5" style="90" customWidth="1"/>
    <col min="11" max="11" width="10.5" style="90" customWidth="1"/>
    <col min="12" max="12" width="9.5" style="90" customWidth="1"/>
    <col min="13" max="14" width="5.5" style="90" customWidth="1"/>
    <col min="15" max="15" width="5.83203125" style="90" customWidth="1"/>
    <col min="16" max="16" width="3.5" style="90" customWidth="1"/>
    <col min="17" max="18" width="9.6640625" style="90" customWidth="1"/>
    <col min="19" max="20" width="4.83203125" style="90" customWidth="1"/>
    <col min="21" max="22" width="4.5" style="90" customWidth="1"/>
    <col min="23" max="24" width="9" style="90" customWidth="1"/>
    <col min="25" max="25" width="2" style="92" customWidth="1"/>
    <col min="26" max="241" width="0.5" style="90" customWidth="1"/>
    <col min="242" max="263" width="0.5" style="92" customWidth="1"/>
    <col min="264" max="269" width="0.5" style="90" customWidth="1"/>
    <col min="270" max="305" width="0.5" style="92" customWidth="1"/>
    <col min="306" max="311" width="0.5" style="90" customWidth="1"/>
    <col min="312" max="347" width="0.5" style="92" customWidth="1"/>
    <col min="348" max="353" width="0.5" style="90" customWidth="1"/>
    <col min="354" max="389" width="0.5" style="92" customWidth="1"/>
    <col min="390" max="16384" width="9.1640625" style="92"/>
  </cols>
  <sheetData>
    <row r="1" spans="1:389" s="90" customFormat="1" ht="18" hidden="1">
      <c r="C1" s="85"/>
      <c r="D1" s="86" t="s">
        <v>6</v>
      </c>
      <c r="E1" s="87"/>
      <c r="F1" s="85"/>
      <c r="G1" s="85"/>
      <c r="H1" s="85"/>
      <c r="I1" s="85"/>
      <c r="J1" s="85"/>
      <c r="K1" s="85"/>
      <c r="L1" s="85"/>
      <c r="M1" s="88" t="s">
        <v>281</v>
      </c>
      <c r="N1" s="88"/>
      <c r="O1" s="88"/>
      <c r="P1" s="89" t="s">
        <v>75</v>
      </c>
      <c r="Q1" s="88"/>
      <c r="R1" s="85"/>
      <c r="S1" s="85"/>
      <c r="T1" s="85"/>
      <c r="U1" s="85"/>
      <c r="V1" s="88"/>
      <c r="W1" s="88"/>
      <c r="X1" s="88"/>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row>
    <row r="2" spans="1:389" hidden="1">
      <c r="E2" s="93"/>
      <c r="F2" s="93"/>
      <c r="G2" s="93"/>
      <c r="H2" s="93"/>
      <c r="I2" s="93"/>
      <c r="J2" s="93"/>
      <c r="K2" s="93"/>
      <c r="L2" s="93"/>
      <c r="M2" s="93"/>
      <c r="N2" s="93"/>
      <c r="O2" s="92"/>
      <c r="Q2" s="93"/>
      <c r="R2" s="93"/>
      <c r="S2" s="93"/>
      <c r="T2" s="93"/>
      <c r="U2" s="94"/>
      <c r="V2" s="92"/>
      <c r="W2" s="93"/>
      <c r="X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JD2" s="93"/>
      <c r="JE2" s="93"/>
      <c r="JF2" s="93"/>
      <c r="JG2" s="93"/>
      <c r="JH2" s="93"/>
      <c r="JI2" s="93"/>
      <c r="KT2" s="93"/>
      <c r="KU2" s="93"/>
      <c r="KV2" s="93"/>
      <c r="KW2" s="93"/>
      <c r="KX2" s="93"/>
      <c r="KY2" s="93"/>
      <c r="MJ2" s="93"/>
      <c r="MK2" s="93"/>
      <c r="ML2" s="93"/>
      <c r="MM2" s="93"/>
      <c r="MN2" s="93"/>
      <c r="MO2" s="93"/>
    </row>
    <row r="3" spans="1:389" ht="18">
      <c r="D3" s="95" t="s">
        <v>358</v>
      </c>
      <c r="Q3" s="96"/>
      <c r="R3" s="96"/>
      <c r="W3" s="96"/>
      <c r="X3" s="96"/>
    </row>
    <row r="4" spans="1:389">
      <c r="D4" s="132" t="s">
        <v>285</v>
      </c>
      <c r="F4" s="142" t="s">
        <v>290</v>
      </c>
      <c r="K4" s="97"/>
      <c r="M4" s="93"/>
      <c r="N4" s="93"/>
      <c r="O4" s="98"/>
      <c r="P4" s="93"/>
      <c r="S4" s="98"/>
      <c r="T4" s="98"/>
      <c r="U4" s="93"/>
      <c r="V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JD4" s="93"/>
      <c r="JE4" s="93"/>
      <c r="JF4" s="93"/>
      <c r="JG4" s="93"/>
      <c r="JH4" s="93"/>
      <c r="JI4" s="93"/>
      <c r="KT4" s="93"/>
      <c r="KU4" s="93"/>
      <c r="KV4" s="93"/>
      <c r="KW4" s="93"/>
      <c r="KX4" s="93"/>
      <c r="KY4" s="93"/>
      <c r="MJ4" s="93"/>
      <c r="MK4" s="93"/>
      <c r="ML4" s="93"/>
      <c r="MM4" s="93"/>
      <c r="MN4" s="93"/>
      <c r="MO4" s="93"/>
    </row>
    <row r="5" spans="1:389">
      <c r="E5" s="92"/>
      <c r="F5" s="92"/>
      <c r="G5" s="92"/>
      <c r="H5" s="92"/>
      <c r="I5" s="92"/>
      <c r="J5" s="92"/>
      <c r="K5" s="92"/>
      <c r="L5" s="92"/>
      <c r="M5" s="93"/>
      <c r="N5" s="93"/>
      <c r="O5" s="98"/>
      <c r="P5" s="93"/>
      <c r="S5" s="98"/>
      <c r="T5" s="98"/>
      <c r="U5" s="93"/>
      <c r="V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JD5" s="93"/>
      <c r="JE5" s="93"/>
      <c r="JF5" s="93"/>
      <c r="JG5" s="93"/>
      <c r="JH5" s="93"/>
      <c r="JI5" s="93"/>
      <c r="KT5" s="93"/>
      <c r="KU5" s="93"/>
      <c r="KV5" s="93"/>
      <c r="KW5" s="93"/>
      <c r="KX5" s="93"/>
      <c r="KY5" s="93"/>
      <c r="MJ5" s="93"/>
      <c r="MK5" s="93"/>
      <c r="ML5" s="93"/>
      <c r="MM5" s="93"/>
      <c r="MN5" s="93"/>
      <c r="MO5" s="93"/>
    </row>
    <row r="6" spans="1:389" s="93" customFormat="1">
      <c r="D6" s="99" t="s">
        <v>113</v>
      </c>
      <c r="E6" s="100">
        <v>43392</v>
      </c>
      <c r="F6" s="98"/>
      <c r="G6" s="98"/>
      <c r="H6" s="98"/>
      <c r="I6" s="98"/>
      <c r="J6" s="98"/>
      <c r="K6" s="98"/>
      <c r="L6" s="98"/>
      <c r="O6" s="98"/>
      <c r="Q6" s="101" t="s">
        <v>129</v>
      </c>
      <c r="R6" s="102" t="s">
        <v>284</v>
      </c>
      <c r="S6" s="103"/>
      <c r="T6" s="103"/>
      <c r="U6" s="98"/>
      <c r="W6" s="90"/>
      <c r="X6" s="90"/>
    </row>
    <row r="7" spans="1:389" s="93" customFormat="1">
      <c r="D7" s="99" t="s">
        <v>114</v>
      </c>
      <c r="E7" s="104">
        <v>44179</v>
      </c>
      <c r="F7" s="98"/>
      <c r="G7" s="98"/>
      <c r="H7" s="98"/>
      <c r="I7" s="98"/>
      <c r="J7" s="98"/>
      <c r="K7" s="98"/>
      <c r="L7" s="98"/>
      <c r="O7" s="98"/>
      <c r="Q7" s="101" t="str">
        <f>IF(R6="Quarterly","Year:",IF(R6="Monthly","Month:","Week:"))</f>
        <v>Month:</v>
      </c>
      <c r="R7" s="105">
        <v>1</v>
      </c>
      <c r="S7" s="103"/>
      <c r="T7" s="103"/>
      <c r="U7" s="98"/>
      <c r="W7" s="90"/>
      <c r="X7" s="90"/>
    </row>
    <row r="8" spans="1:389">
      <c r="D8" s="99" t="s">
        <v>112</v>
      </c>
      <c r="E8" s="130">
        <f ca="1">TODAY()</f>
        <v>43494</v>
      </c>
      <c r="F8" s="98"/>
      <c r="G8" s="98"/>
      <c r="H8" s="98"/>
      <c r="I8" s="98"/>
      <c r="J8" s="98"/>
      <c r="K8" s="98"/>
      <c r="L8" s="98"/>
      <c r="M8" s="93"/>
      <c r="N8" s="93"/>
      <c r="P8" s="92"/>
      <c r="V8" s="106" t="s">
        <v>0</v>
      </c>
      <c r="Z8" s="107">
        <f>Z9</f>
        <v>43374</v>
      </c>
      <c r="AA8" s="107">
        <f t="shared" ref="AA8:CL8" si="0">IF(NOT($R$6="Weekly"),IF(MOD(COLUMN(AA8)-COLUMN($Z$8),7)=0,AA9,IF($R$6="Daily",Z8,IF($R$6="Monthly",Z8+4,Z8+13))),Z8+1)</f>
        <v>43378</v>
      </c>
      <c r="AB8" s="107">
        <f t="shared" si="0"/>
        <v>43382</v>
      </c>
      <c r="AC8" s="107">
        <f t="shared" si="0"/>
        <v>43386</v>
      </c>
      <c r="AD8" s="107">
        <f t="shared" si="0"/>
        <v>43390</v>
      </c>
      <c r="AE8" s="107">
        <f t="shared" si="0"/>
        <v>43394</v>
      </c>
      <c r="AF8" s="107">
        <f t="shared" si="0"/>
        <v>43398</v>
      </c>
      <c r="AG8" s="107">
        <f t="shared" si="0"/>
        <v>43405</v>
      </c>
      <c r="AH8" s="107">
        <f t="shared" si="0"/>
        <v>43409</v>
      </c>
      <c r="AI8" s="107">
        <f t="shared" si="0"/>
        <v>43413</v>
      </c>
      <c r="AJ8" s="107">
        <f t="shared" si="0"/>
        <v>43417</v>
      </c>
      <c r="AK8" s="107">
        <f t="shared" si="0"/>
        <v>43421</v>
      </c>
      <c r="AL8" s="107">
        <f t="shared" si="0"/>
        <v>43425</v>
      </c>
      <c r="AM8" s="107">
        <f t="shared" si="0"/>
        <v>43429</v>
      </c>
      <c r="AN8" s="107">
        <f t="shared" si="0"/>
        <v>43435</v>
      </c>
      <c r="AO8" s="107">
        <f t="shared" si="0"/>
        <v>43439</v>
      </c>
      <c r="AP8" s="107">
        <f t="shared" si="0"/>
        <v>43443</v>
      </c>
      <c r="AQ8" s="107">
        <f t="shared" si="0"/>
        <v>43447</v>
      </c>
      <c r="AR8" s="107">
        <f t="shared" si="0"/>
        <v>43451</v>
      </c>
      <c r="AS8" s="107">
        <f t="shared" si="0"/>
        <v>43455</v>
      </c>
      <c r="AT8" s="107">
        <f t="shared" si="0"/>
        <v>43459</v>
      </c>
      <c r="AU8" s="107">
        <f t="shared" si="0"/>
        <v>43466</v>
      </c>
      <c r="AV8" s="107">
        <f t="shared" si="0"/>
        <v>43470</v>
      </c>
      <c r="AW8" s="107">
        <f t="shared" si="0"/>
        <v>43474</v>
      </c>
      <c r="AX8" s="107">
        <f t="shared" si="0"/>
        <v>43478</v>
      </c>
      <c r="AY8" s="107">
        <f t="shared" si="0"/>
        <v>43482</v>
      </c>
      <c r="AZ8" s="107">
        <f t="shared" si="0"/>
        <v>43486</v>
      </c>
      <c r="BA8" s="107">
        <f t="shared" si="0"/>
        <v>43490</v>
      </c>
      <c r="BB8" s="107">
        <f t="shared" si="0"/>
        <v>43497</v>
      </c>
      <c r="BC8" s="107">
        <f t="shared" si="0"/>
        <v>43501</v>
      </c>
      <c r="BD8" s="107">
        <f t="shared" si="0"/>
        <v>43505</v>
      </c>
      <c r="BE8" s="107">
        <f t="shared" si="0"/>
        <v>43509</v>
      </c>
      <c r="BF8" s="107">
        <f t="shared" si="0"/>
        <v>43513</v>
      </c>
      <c r="BG8" s="107">
        <f t="shared" si="0"/>
        <v>43517</v>
      </c>
      <c r="BH8" s="107">
        <f t="shared" si="0"/>
        <v>43521</v>
      </c>
      <c r="BI8" s="107">
        <f t="shared" si="0"/>
        <v>43525</v>
      </c>
      <c r="BJ8" s="107">
        <f t="shared" si="0"/>
        <v>43529</v>
      </c>
      <c r="BK8" s="107">
        <f t="shared" si="0"/>
        <v>43533</v>
      </c>
      <c r="BL8" s="107">
        <f t="shared" si="0"/>
        <v>43537</v>
      </c>
      <c r="BM8" s="107">
        <f t="shared" si="0"/>
        <v>43541</v>
      </c>
      <c r="BN8" s="107">
        <f t="shared" si="0"/>
        <v>43545</v>
      </c>
      <c r="BO8" s="107">
        <f t="shared" si="0"/>
        <v>43549</v>
      </c>
      <c r="BP8" s="107">
        <f t="shared" si="0"/>
        <v>43556</v>
      </c>
      <c r="BQ8" s="107">
        <f t="shared" si="0"/>
        <v>43560</v>
      </c>
      <c r="BR8" s="107">
        <f t="shared" si="0"/>
        <v>43564</v>
      </c>
      <c r="BS8" s="107">
        <f t="shared" si="0"/>
        <v>43568</v>
      </c>
      <c r="BT8" s="107">
        <f t="shared" si="0"/>
        <v>43572</v>
      </c>
      <c r="BU8" s="107">
        <f t="shared" si="0"/>
        <v>43576</v>
      </c>
      <c r="BV8" s="107">
        <f t="shared" si="0"/>
        <v>43580</v>
      </c>
      <c r="BW8" s="107">
        <f t="shared" si="0"/>
        <v>43586</v>
      </c>
      <c r="BX8" s="107">
        <f t="shared" si="0"/>
        <v>43590</v>
      </c>
      <c r="BY8" s="107">
        <f t="shared" si="0"/>
        <v>43594</v>
      </c>
      <c r="BZ8" s="107">
        <f t="shared" si="0"/>
        <v>43598</v>
      </c>
      <c r="CA8" s="107">
        <f t="shared" si="0"/>
        <v>43602</v>
      </c>
      <c r="CB8" s="107">
        <f t="shared" si="0"/>
        <v>43606</v>
      </c>
      <c r="CC8" s="107">
        <f t="shared" si="0"/>
        <v>43610</v>
      </c>
      <c r="CD8" s="107">
        <f t="shared" si="0"/>
        <v>43617</v>
      </c>
      <c r="CE8" s="107">
        <f t="shared" si="0"/>
        <v>43621</v>
      </c>
      <c r="CF8" s="107">
        <f t="shared" si="0"/>
        <v>43625</v>
      </c>
      <c r="CG8" s="107">
        <f t="shared" si="0"/>
        <v>43629</v>
      </c>
      <c r="CH8" s="107">
        <f t="shared" si="0"/>
        <v>43633</v>
      </c>
      <c r="CI8" s="107">
        <f t="shared" si="0"/>
        <v>43637</v>
      </c>
      <c r="CJ8" s="107">
        <f t="shared" si="0"/>
        <v>43641</v>
      </c>
      <c r="CK8" s="107">
        <f t="shared" si="0"/>
        <v>43647</v>
      </c>
      <c r="CL8" s="107">
        <f t="shared" si="0"/>
        <v>43651</v>
      </c>
      <c r="CM8" s="107">
        <f t="shared" ref="CM8:EX8" si="1">IF(NOT($R$6="Weekly"),IF(MOD(COLUMN(CM8)-COLUMN($Z$8),7)=0,CM9,IF($R$6="Daily",CL8,IF($R$6="Monthly",CL8+4,CL8+13))),CL8+1)</f>
        <v>43655</v>
      </c>
      <c r="CN8" s="107">
        <f t="shared" si="1"/>
        <v>43659</v>
      </c>
      <c r="CO8" s="107">
        <f t="shared" si="1"/>
        <v>43663</v>
      </c>
      <c r="CP8" s="107">
        <f t="shared" si="1"/>
        <v>43667</v>
      </c>
      <c r="CQ8" s="107">
        <f t="shared" si="1"/>
        <v>43671</v>
      </c>
      <c r="CR8" s="107">
        <f t="shared" si="1"/>
        <v>43678</v>
      </c>
      <c r="CS8" s="107">
        <f t="shared" si="1"/>
        <v>43682</v>
      </c>
      <c r="CT8" s="107">
        <f t="shared" si="1"/>
        <v>43686</v>
      </c>
      <c r="CU8" s="107">
        <f t="shared" si="1"/>
        <v>43690</v>
      </c>
      <c r="CV8" s="107">
        <f t="shared" si="1"/>
        <v>43694</v>
      </c>
      <c r="CW8" s="107">
        <f t="shared" si="1"/>
        <v>43698</v>
      </c>
      <c r="CX8" s="107">
        <f t="shared" si="1"/>
        <v>43702</v>
      </c>
      <c r="CY8" s="107">
        <f t="shared" si="1"/>
        <v>43709</v>
      </c>
      <c r="CZ8" s="107">
        <f t="shared" si="1"/>
        <v>43713</v>
      </c>
      <c r="DA8" s="107">
        <f t="shared" si="1"/>
        <v>43717</v>
      </c>
      <c r="DB8" s="107">
        <f t="shared" si="1"/>
        <v>43721</v>
      </c>
      <c r="DC8" s="107">
        <f t="shared" si="1"/>
        <v>43725</v>
      </c>
      <c r="DD8" s="107">
        <f t="shared" si="1"/>
        <v>43729</v>
      </c>
      <c r="DE8" s="107">
        <f t="shared" si="1"/>
        <v>43733</v>
      </c>
      <c r="DF8" s="107">
        <f t="shared" si="1"/>
        <v>43739</v>
      </c>
      <c r="DG8" s="107">
        <f t="shared" si="1"/>
        <v>43743</v>
      </c>
      <c r="DH8" s="107">
        <f t="shared" si="1"/>
        <v>43747</v>
      </c>
      <c r="DI8" s="107">
        <f t="shared" si="1"/>
        <v>43751</v>
      </c>
      <c r="DJ8" s="107">
        <f t="shared" si="1"/>
        <v>43755</v>
      </c>
      <c r="DK8" s="107">
        <f t="shared" si="1"/>
        <v>43759</v>
      </c>
      <c r="DL8" s="107">
        <f t="shared" si="1"/>
        <v>43763</v>
      </c>
      <c r="DM8" s="107">
        <f t="shared" si="1"/>
        <v>43770</v>
      </c>
      <c r="DN8" s="107">
        <f t="shared" si="1"/>
        <v>43774</v>
      </c>
      <c r="DO8" s="107">
        <f t="shared" si="1"/>
        <v>43778</v>
      </c>
      <c r="DP8" s="107">
        <f t="shared" si="1"/>
        <v>43782</v>
      </c>
      <c r="DQ8" s="107">
        <f t="shared" si="1"/>
        <v>43786</v>
      </c>
      <c r="DR8" s="107">
        <f t="shared" si="1"/>
        <v>43790</v>
      </c>
      <c r="DS8" s="107">
        <f t="shared" si="1"/>
        <v>43794</v>
      </c>
      <c r="DT8" s="107">
        <f t="shared" si="1"/>
        <v>43800</v>
      </c>
      <c r="DU8" s="107">
        <f t="shared" si="1"/>
        <v>43804</v>
      </c>
      <c r="DV8" s="107">
        <f t="shared" si="1"/>
        <v>43808</v>
      </c>
      <c r="DW8" s="107">
        <f t="shared" si="1"/>
        <v>43812</v>
      </c>
      <c r="DX8" s="107">
        <f t="shared" si="1"/>
        <v>43816</v>
      </c>
      <c r="DY8" s="107">
        <f t="shared" si="1"/>
        <v>43820</v>
      </c>
      <c r="DZ8" s="107">
        <f t="shared" si="1"/>
        <v>43824</v>
      </c>
      <c r="EA8" s="107">
        <f t="shared" si="1"/>
        <v>43831</v>
      </c>
      <c r="EB8" s="107">
        <f t="shared" si="1"/>
        <v>43835</v>
      </c>
      <c r="EC8" s="107">
        <f t="shared" si="1"/>
        <v>43839</v>
      </c>
      <c r="ED8" s="107">
        <f t="shared" si="1"/>
        <v>43843</v>
      </c>
      <c r="EE8" s="107">
        <f t="shared" si="1"/>
        <v>43847</v>
      </c>
      <c r="EF8" s="107">
        <f t="shared" si="1"/>
        <v>43851</v>
      </c>
      <c r="EG8" s="107">
        <f t="shared" si="1"/>
        <v>43855</v>
      </c>
      <c r="EH8" s="107">
        <f t="shared" si="1"/>
        <v>43862</v>
      </c>
      <c r="EI8" s="107">
        <f t="shared" si="1"/>
        <v>43866</v>
      </c>
      <c r="EJ8" s="107">
        <f t="shared" si="1"/>
        <v>43870</v>
      </c>
      <c r="EK8" s="107">
        <f t="shared" si="1"/>
        <v>43874</v>
      </c>
      <c r="EL8" s="107">
        <f t="shared" si="1"/>
        <v>43878</v>
      </c>
      <c r="EM8" s="107">
        <f t="shared" si="1"/>
        <v>43882</v>
      </c>
      <c r="EN8" s="107">
        <f t="shared" si="1"/>
        <v>43886</v>
      </c>
      <c r="EO8" s="107">
        <f t="shared" si="1"/>
        <v>43891</v>
      </c>
      <c r="EP8" s="107">
        <f t="shared" si="1"/>
        <v>43895</v>
      </c>
      <c r="EQ8" s="107">
        <f t="shared" si="1"/>
        <v>43899</v>
      </c>
      <c r="ER8" s="107">
        <f t="shared" si="1"/>
        <v>43903</v>
      </c>
      <c r="ES8" s="107">
        <f t="shared" si="1"/>
        <v>43907</v>
      </c>
      <c r="ET8" s="107">
        <f t="shared" si="1"/>
        <v>43911</v>
      </c>
      <c r="EU8" s="107">
        <f t="shared" si="1"/>
        <v>43915</v>
      </c>
      <c r="EV8" s="107">
        <f t="shared" si="1"/>
        <v>43922</v>
      </c>
      <c r="EW8" s="107">
        <f t="shared" si="1"/>
        <v>43926</v>
      </c>
      <c r="EX8" s="107">
        <f t="shared" si="1"/>
        <v>43930</v>
      </c>
      <c r="EY8" s="107">
        <f t="shared" ref="EY8:HJ8" si="2">IF(NOT($R$6="Weekly"),IF(MOD(COLUMN(EY8)-COLUMN($Z$8),7)=0,EY9,IF($R$6="Daily",EX8,IF($R$6="Monthly",EX8+4,EX8+13))),EX8+1)</f>
        <v>43934</v>
      </c>
      <c r="EZ8" s="107">
        <f t="shared" si="2"/>
        <v>43938</v>
      </c>
      <c r="FA8" s="107">
        <f t="shared" si="2"/>
        <v>43942</v>
      </c>
      <c r="FB8" s="107">
        <f t="shared" si="2"/>
        <v>43946</v>
      </c>
      <c r="FC8" s="107">
        <f t="shared" si="2"/>
        <v>43952</v>
      </c>
      <c r="FD8" s="107">
        <f t="shared" si="2"/>
        <v>43956</v>
      </c>
      <c r="FE8" s="107">
        <f t="shared" si="2"/>
        <v>43960</v>
      </c>
      <c r="FF8" s="107">
        <f t="shared" si="2"/>
        <v>43964</v>
      </c>
      <c r="FG8" s="107">
        <f t="shared" si="2"/>
        <v>43968</v>
      </c>
      <c r="FH8" s="107">
        <f t="shared" si="2"/>
        <v>43972</v>
      </c>
      <c r="FI8" s="107">
        <f t="shared" si="2"/>
        <v>43976</v>
      </c>
      <c r="FJ8" s="107">
        <f t="shared" si="2"/>
        <v>43983</v>
      </c>
      <c r="FK8" s="107">
        <f t="shared" si="2"/>
        <v>43987</v>
      </c>
      <c r="FL8" s="107">
        <f t="shared" si="2"/>
        <v>43991</v>
      </c>
      <c r="FM8" s="107">
        <f t="shared" si="2"/>
        <v>43995</v>
      </c>
      <c r="FN8" s="107">
        <f t="shared" si="2"/>
        <v>43999</v>
      </c>
      <c r="FO8" s="107">
        <f t="shared" si="2"/>
        <v>44003</v>
      </c>
      <c r="FP8" s="107">
        <f t="shared" si="2"/>
        <v>44007</v>
      </c>
      <c r="FQ8" s="107">
        <f t="shared" si="2"/>
        <v>44013</v>
      </c>
      <c r="FR8" s="107">
        <f t="shared" si="2"/>
        <v>44017</v>
      </c>
      <c r="FS8" s="107">
        <f t="shared" si="2"/>
        <v>44021</v>
      </c>
      <c r="FT8" s="107">
        <f t="shared" si="2"/>
        <v>44025</v>
      </c>
      <c r="FU8" s="107">
        <f t="shared" si="2"/>
        <v>44029</v>
      </c>
      <c r="FV8" s="107">
        <f t="shared" si="2"/>
        <v>44033</v>
      </c>
      <c r="FW8" s="107">
        <f t="shared" si="2"/>
        <v>44037</v>
      </c>
      <c r="FX8" s="107">
        <f t="shared" si="2"/>
        <v>44044</v>
      </c>
      <c r="FY8" s="107">
        <f t="shared" si="2"/>
        <v>44048</v>
      </c>
      <c r="FZ8" s="107">
        <f t="shared" si="2"/>
        <v>44052</v>
      </c>
      <c r="GA8" s="107">
        <f t="shared" si="2"/>
        <v>44056</v>
      </c>
      <c r="GB8" s="107">
        <f t="shared" si="2"/>
        <v>44060</v>
      </c>
      <c r="GC8" s="107">
        <f t="shared" si="2"/>
        <v>44064</v>
      </c>
      <c r="GD8" s="107">
        <f t="shared" si="2"/>
        <v>44068</v>
      </c>
      <c r="GE8" s="107">
        <f t="shared" si="2"/>
        <v>44075</v>
      </c>
      <c r="GF8" s="107">
        <f t="shared" si="2"/>
        <v>44079</v>
      </c>
      <c r="GG8" s="107">
        <f t="shared" si="2"/>
        <v>44083</v>
      </c>
      <c r="GH8" s="107">
        <f t="shared" si="2"/>
        <v>44087</v>
      </c>
      <c r="GI8" s="107">
        <f t="shared" si="2"/>
        <v>44091</v>
      </c>
      <c r="GJ8" s="107">
        <f t="shared" si="2"/>
        <v>44095</v>
      </c>
      <c r="GK8" s="107">
        <f t="shared" si="2"/>
        <v>44099</v>
      </c>
      <c r="GL8" s="107">
        <f t="shared" si="2"/>
        <v>44105</v>
      </c>
      <c r="GM8" s="107">
        <f t="shared" si="2"/>
        <v>44109</v>
      </c>
      <c r="GN8" s="107">
        <f t="shared" si="2"/>
        <v>44113</v>
      </c>
      <c r="GO8" s="107">
        <f t="shared" si="2"/>
        <v>44117</v>
      </c>
      <c r="GP8" s="107">
        <f t="shared" si="2"/>
        <v>44121</v>
      </c>
      <c r="GQ8" s="107">
        <f t="shared" si="2"/>
        <v>44125</v>
      </c>
      <c r="GR8" s="107">
        <f t="shared" si="2"/>
        <v>44129</v>
      </c>
      <c r="GS8" s="107">
        <f t="shared" si="2"/>
        <v>44136</v>
      </c>
      <c r="GT8" s="107">
        <f t="shared" si="2"/>
        <v>44140</v>
      </c>
      <c r="GU8" s="107">
        <f t="shared" si="2"/>
        <v>44144</v>
      </c>
      <c r="GV8" s="107">
        <f t="shared" si="2"/>
        <v>44148</v>
      </c>
      <c r="GW8" s="107">
        <f t="shared" si="2"/>
        <v>44152</v>
      </c>
      <c r="GX8" s="107">
        <f t="shared" si="2"/>
        <v>44156</v>
      </c>
      <c r="GY8" s="107">
        <f t="shared" si="2"/>
        <v>44160</v>
      </c>
      <c r="GZ8" s="107">
        <f t="shared" si="2"/>
        <v>44166</v>
      </c>
      <c r="HA8" s="107">
        <f t="shared" si="2"/>
        <v>44170</v>
      </c>
      <c r="HB8" s="107">
        <f t="shared" si="2"/>
        <v>44174</v>
      </c>
      <c r="HC8" s="107">
        <f t="shared" si="2"/>
        <v>44178</v>
      </c>
      <c r="HD8" s="107">
        <f t="shared" si="2"/>
        <v>44182</v>
      </c>
      <c r="HE8" s="107">
        <f t="shared" si="2"/>
        <v>44186</v>
      </c>
      <c r="HF8" s="107">
        <f t="shared" si="2"/>
        <v>44190</v>
      </c>
      <c r="HG8" s="107">
        <f t="shared" si="2"/>
        <v>44197</v>
      </c>
      <c r="HH8" s="107">
        <f t="shared" si="2"/>
        <v>44201</v>
      </c>
      <c r="HI8" s="107">
        <f t="shared" si="2"/>
        <v>44205</v>
      </c>
      <c r="HJ8" s="107">
        <f t="shared" si="2"/>
        <v>44209</v>
      </c>
      <c r="HK8" s="107">
        <f t="shared" ref="HK8:JV8" si="3">IF(NOT($R$6="Weekly"),IF(MOD(COLUMN(HK8)-COLUMN($Z$8),7)=0,HK9,IF($R$6="Daily",HJ8,IF($R$6="Monthly",HJ8+4,HJ8+13))),HJ8+1)</f>
        <v>44213</v>
      </c>
      <c r="HL8" s="107">
        <f t="shared" si="3"/>
        <v>44217</v>
      </c>
      <c r="HM8" s="107">
        <f t="shared" si="3"/>
        <v>44221</v>
      </c>
      <c r="HN8" s="107">
        <f t="shared" si="3"/>
        <v>44228</v>
      </c>
      <c r="HO8" s="107">
        <f t="shared" si="3"/>
        <v>44232</v>
      </c>
      <c r="HP8" s="107">
        <f t="shared" si="3"/>
        <v>44236</v>
      </c>
      <c r="HQ8" s="107">
        <f t="shared" si="3"/>
        <v>44240</v>
      </c>
      <c r="HR8" s="107">
        <f t="shared" si="3"/>
        <v>44244</v>
      </c>
      <c r="HS8" s="107">
        <f t="shared" si="3"/>
        <v>44248</v>
      </c>
      <c r="HT8" s="107">
        <f t="shared" si="3"/>
        <v>44252</v>
      </c>
      <c r="HU8" s="107">
        <f t="shared" si="3"/>
        <v>44256</v>
      </c>
      <c r="HV8" s="107">
        <f t="shared" si="3"/>
        <v>44260</v>
      </c>
      <c r="HW8" s="107">
        <f t="shared" si="3"/>
        <v>44264</v>
      </c>
      <c r="HX8" s="107">
        <f t="shared" si="3"/>
        <v>44268</v>
      </c>
      <c r="HY8" s="107">
        <f t="shared" si="3"/>
        <v>44272</v>
      </c>
      <c r="HZ8" s="107">
        <f t="shared" si="3"/>
        <v>44276</v>
      </c>
      <c r="IA8" s="107">
        <f t="shared" si="3"/>
        <v>44280</v>
      </c>
      <c r="IB8" s="107">
        <f t="shared" si="3"/>
        <v>44287</v>
      </c>
      <c r="IC8" s="107">
        <f t="shared" si="3"/>
        <v>44291</v>
      </c>
      <c r="ID8" s="107">
        <f t="shared" si="3"/>
        <v>44295</v>
      </c>
      <c r="IE8" s="107">
        <f t="shared" si="3"/>
        <v>44299</v>
      </c>
      <c r="IF8" s="107">
        <f t="shared" si="3"/>
        <v>44303</v>
      </c>
      <c r="IG8" s="107">
        <f t="shared" si="3"/>
        <v>44307</v>
      </c>
      <c r="IH8" s="107">
        <f t="shared" si="3"/>
        <v>44311</v>
      </c>
      <c r="II8" s="107">
        <f t="shared" si="3"/>
        <v>44317</v>
      </c>
      <c r="IJ8" s="107">
        <f t="shared" si="3"/>
        <v>44321</v>
      </c>
      <c r="IK8" s="107">
        <f t="shared" si="3"/>
        <v>44325</v>
      </c>
      <c r="IL8" s="107">
        <f t="shared" si="3"/>
        <v>44329</v>
      </c>
      <c r="IM8" s="107">
        <f t="shared" si="3"/>
        <v>44333</v>
      </c>
      <c r="IN8" s="107">
        <f t="shared" si="3"/>
        <v>44337</v>
      </c>
      <c r="IO8" s="107">
        <f t="shared" si="3"/>
        <v>44341</v>
      </c>
      <c r="IP8" s="107">
        <f t="shared" si="3"/>
        <v>44348</v>
      </c>
      <c r="IQ8" s="107">
        <f t="shared" si="3"/>
        <v>44352</v>
      </c>
      <c r="IR8" s="107">
        <f t="shared" si="3"/>
        <v>44356</v>
      </c>
      <c r="IS8" s="107">
        <f t="shared" si="3"/>
        <v>44360</v>
      </c>
      <c r="IT8" s="107">
        <f t="shared" si="3"/>
        <v>44364</v>
      </c>
      <c r="IU8" s="107">
        <f t="shared" si="3"/>
        <v>44368</v>
      </c>
      <c r="IV8" s="107">
        <f t="shared" si="3"/>
        <v>44372</v>
      </c>
      <c r="IW8" s="107">
        <f t="shared" si="3"/>
        <v>44378</v>
      </c>
      <c r="IX8" s="107">
        <f t="shared" si="3"/>
        <v>44382</v>
      </c>
      <c r="IY8" s="107">
        <f t="shared" si="3"/>
        <v>44386</v>
      </c>
      <c r="IZ8" s="107">
        <f t="shared" si="3"/>
        <v>44390</v>
      </c>
      <c r="JA8" s="107">
        <f t="shared" si="3"/>
        <v>44394</v>
      </c>
      <c r="JB8" s="107">
        <f t="shared" si="3"/>
        <v>44398</v>
      </c>
      <c r="JC8" s="107">
        <f t="shared" si="3"/>
        <v>44402</v>
      </c>
      <c r="JD8" s="107">
        <f t="shared" si="3"/>
        <v>44409</v>
      </c>
      <c r="JE8" s="107">
        <f t="shared" si="3"/>
        <v>44413</v>
      </c>
      <c r="JF8" s="107">
        <f t="shared" si="3"/>
        <v>44417</v>
      </c>
      <c r="JG8" s="107">
        <f t="shared" si="3"/>
        <v>44421</v>
      </c>
      <c r="JH8" s="107">
        <f t="shared" si="3"/>
        <v>44425</v>
      </c>
      <c r="JI8" s="107">
        <f t="shared" si="3"/>
        <v>44429</v>
      </c>
      <c r="JJ8" s="107">
        <f t="shared" si="3"/>
        <v>44433</v>
      </c>
      <c r="JK8" s="107">
        <f t="shared" si="3"/>
        <v>44440</v>
      </c>
      <c r="JL8" s="107">
        <f t="shared" si="3"/>
        <v>44444</v>
      </c>
      <c r="JM8" s="107">
        <f t="shared" si="3"/>
        <v>44448</v>
      </c>
      <c r="JN8" s="107">
        <f t="shared" si="3"/>
        <v>44452</v>
      </c>
      <c r="JO8" s="107">
        <f t="shared" si="3"/>
        <v>44456</v>
      </c>
      <c r="JP8" s="107">
        <f t="shared" si="3"/>
        <v>44460</v>
      </c>
      <c r="JQ8" s="107">
        <f t="shared" si="3"/>
        <v>44464</v>
      </c>
      <c r="JR8" s="107">
        <f t="shared" si="3"/>
        <v>44470</v>
      </c>
      <c r="JS8" s="107">
        <f t="shared" si="3"/>
        <v>44474</v>
      </c>
      <c r="JT8" s="107">
        <f t="shared" si="3"/>
        <v>44478</v>
      </c>
      <c r="JU8" s="107">
        <f t="shared" si="3"/>
        <v>44482</v>
      </c>
      <c r="JV8" s="107">
        <f t="shared" si="3"/>
        <v>44486</v>
      </c>
      <c r="JW8" s="107">
        <f t="shared" ref="JW8:MH8" si="4">IF(NOT($R$6="Weekly"),IF(MOD(COLUMN(JW8)-COLUMN($Z$8),7)=0,JW9,IF($R$6="Daily",JV8,IF($R$6="Monthly",JV8+4,JV8+13))),JV8+1)</f>
        <v>44490</v>
      </c>
      <c r="JX8" s="107">
        <f t="shared" si="4"/>
        <v>44494</v>
      </c>
      <c r="JY8" s="107">
        <f t="shared" si="4"/>
        <v>44501</v>
      </c>
      <c r="JZ8" s="107">
        <f t="shared" si="4"/>
        <v>44505</v>
      </c>
      <c r="KA8" s="107">
        <f t="shared" si="4"/>
        <v>44509</v>
      </c>
      <c r="KB8" s="107">
        <f t="shared" si="4"/>
        <v>44513</v>
      </c>
      <c r="KC8" s="107">
        <f t="shared" si="4"/>
        <v>44517</v>
      </c>
      <c r="KD8" s="107">
        <f t="shared" si="4"/>
        <v>44521</v>
      </c>
      <c r="KE8" s="107">
        <f t="shared" si="4"/>
        <v>44525</v>
      </c>
      <c r="KF8" s="107">
        <f t="shared" si="4"/>
        <v>44531</v>
      </c>
      <c r="KG8" s="107">
        <f t="shared" si="4"/>
        <v>44535</v>
      </c>
      <c r="KH8" s="107">
        <f t="shared" si="4"/>
        <v>44539</v>
      </c>
      <c r="KI8" s="107">
        <f t="shared" si="4"/>
        <v>44543</v>
      </c>
      <c r="KJ8" s="107">
        <f t="shared" si="4"/>
        <v>44547</v>
      </c>
      <c r="KK8" s="107">
        <f t="shared" si="4"/>
        <v>44551</v>
      </c>
      <c r="KL8" s="107">
        <f t="shared" si="4"/>
        <v>44555</v>
      </c>
      <c r="KM8" s="107">
        <f t="shared" si="4"/>
        <v>44562</v>
      </c>
      <c r="KN8" s="107">
        <f t="shared" si="4"/>
        <v>44566</v>
      </c>
      <c r="KO8" s="107">
        <f t="shared" si="4"/>
        <v>44570</v>
      </c>
      <c r="KP8" s="107">
        <f t="shared" si="4"/>
        <v>44574</v>
      </c>
      <c r="KQ8" s="107">
        <f t="shared" si="4"/>
        <v>44578</v>
      </c>
      <c r="KR8" s="107">
        <f t="shared" si="4"/>
        <v>44582</v>
      </c>
      <c r="KS8" s="107">
        <f t="shared" si="4"/>
        <v>44586</v>
      </c>
      <c r="KT8" s="107">
        <f t="shared" si="4"/>
        <v>44593</v>
      </c>
      <c r="KU8" s="107">
        <f t="shared" si="4"/>
        <v>44597</v>
      </c>
      <c r="KV8" s="107">
        <f t="shared" si="4"/>
        <v>44601</v>
      </c>
      <c r="KW8" s="107">
        <f t="shared" si="4"/>
        <v>44605</v>
      </c>
      <c r="KX8" s="107">
        <f t="shared" si="4"/>
        <v>44609</v>
      </c>
      <c r="KY8" s="107">
        <f t="shared" si="4"/>
        <v>44613</v>
      </c>
      <c r="KZ8" s="107">
        <f t="shared" si="4"/>
        <v>44617</v>
      </c>
      <c r="LA8" s="107">
        <f t="shared" si="4"/>
        <v>44621</v>
      </c>
      <c r="LB8" s="107">
        <f t="shared" si="4"/>
        <v>44625</v>
      </c>
      <c r="LC8" s="107">
        <f t="shared" si="4"/>
        <v>44629</v>
      </c>
      <c r="LD8" s="107">
        <f t="shared" si="4"/>
        <v>44633</v>
      </c>
      <c r="LE8" s="107">
        <f t="shared" si="4"/>
        <v>44637</v>
      </c>
      <c r="LF8" s="107">
        <f t="shared" si="4"/>
        <v>44641</v>
      </c>
      <c r="LG8" s="107">
        <f t="shared" si="4"/>
        <v>44645</v>
      </c>
      <c r="LH8" s="107">
        <f t="shared" si="4"/>
        <v>44652</v>
      </c>
      <c r="LI8" s="107">
        <f t="shared" si="4"/>
        <v>44656</v>
      </c>
      <c r="LJ8" s="107">
        <f t="shared" si="4"/>
        <v>44660</v>
      </c>
      <c r="LK8" s="107">
        <f t="shared" si="4"/>
        <v>44664</v>
      </c>
      <c r="LL8" s="107">
        <f t="shared" si="4"/>
        <v>44668</v>
      </c>
      <c r="LM8" s="107">
        <f t="shared" si="4"/>
        <v>44672</v>
      </c>
      <c r="LN8" s="107">
        <f t="shared" si="4"/>
        <v>44676</v>
      </c>
      <c r="LO8" s="107">
        <f t="shared" si="4"/>
        <v>44682</v>
      </c>
      <c r="LP8" s="107">
        <f t="shared" si="4"/>
        <v>44686</v>
      </c>
      <c r="LQ8" s="107">
        <f t="shared" si="4"/>
        <v>44690</v>
      </c>
      <c r="LR8" s="107">
        <f t="shared" si="4"/>
        <v>44694</v>
      </c>
      <c r="LS8" s="107">
        <f t="shared" si="4"/>
        <v>44698</v>
      </c>
      <c r="LT8" s="107">
        <f t="shared" si="4"/>
        <v>44702</v>
      </c>
      <c r="LU8" s="107">
        <f t="shared" si="4"/>
        <v>44706</v>
      </c>
      <c r="LV8" s="107">
        <f t="shared" si="4"/>
        <v>44713</v>
      </c>
      <c r="LW8" s="107">
        <f t="shared" si="4"/>
        <v>44717</v>
      </c>
      <c r="LX8" s="107">
        <f t="shared" si="4"/>
        <v>44721</v>
      </c>
      <c r="LY8" s="107">
        <f t="shared" si="4"/>
        <v>44725</v>
      </c>
      <c r="LZ8" s="107">
        <f t="shared" si="4"/>
        <v>44729</v>
      </c>
      <c r="MA8" s="107">
        <f t="shared" si="4"/>
        <v>44733</v>
      </c>
      <c r="MB8" s="107">
        <f t="shared" si="4"/>
        <v>44737</v>
      </c>
      <c r="MC8" s="107">
        <f t="shared" si="4"/>
        <v>44743</v>
      </c>
      <c r="MD8" s="107">
        <f t="shared" si="4"/>
        <v>44747</v>
      </c>
      <c r="ME8" s="107">
        <f t="shared" si="4"/>
        <v>44751</v>
      </c>
      <c r="MF8" s="107">
        <f t="shared" si="4"/>
        <v>44755</v>
      </c>
      <c r="MG8" s="107">
        <f t="shared" si="4"/>
        <v>44759</v>
      </c>
      <c r="MH8" s="107">
        <f t="shared" si="4"/>
        <v>44763</v>
      </c>
      <c r="MI8" s="107">
        <f t="shared" ref="MI8:NY8" si="5">IF(NOT($R$6="Weekly"),IF(MOD(COLUMN(MI8)-COLUMN($Z$8),7)=0,MI9,IF($R$6="Daily",MH8,IF($R$6="Monthly",MH8+4,MH8+13))),MH8+1)</f>
        <v>44767</v>
      </c>
      <c r="MJ8" s="107">
        <f t="shared" si="5"/>
        <v>44774</v>
      </c>
      <c r="MK8" s="107">
        <f t="shared" si="5"/>
        <v>44778</v>
      </c>
      <c r="ML8" s="107">
        <f t="shared" si="5"/>
        <v>44782</v>
      </c>
      <c r="MM8" s="107">
        <f t="shared" si="5"/>
        <v>44786</v>
      </c>
      <c r="MN8" s="107">
        <f t="shared" si="5"/>
        <v>44790</v>
      </c>
      <c r="MO8" s="107">
        <f t="shared" si="5"/>
        <v>44794</v>
      </c>
      <c r="MP8" s="107">
        <f t="shared" si="5"/>
        <v>44798</v>
      </c>
      <c r="MQ8" s="107">
        <f t="shared" si="5"/>
        <v>44805</v>
      </c>
      <c r="MR8" s="107">
        <f t="shared" si="5"/>
        <v>44809</v>
      </c>
      <c r="MS8" s="107">
        <f t="shared" si="5"/>
        <v>44813</v>
      </c>
      <c r="MT8" s="107">
        <f t="shared" si="5"/>
        <v>44817</v>
      </c>
      <c r="MU8" s="107">
        <f t="shared" si="5"/>
        <v>44821</v>
      </c>
      <c r="MV8" s="107">
        <f t="shared" si="5"/>
        <v>44825</v>
      </c>
      <c r="MW8" s="107">
        <f t="shared" si="5"/>
        <v>44829</v>
      </c>
      <c r="MX8" s="107">
        <f t="shared" si="5"/>
        <v>44835</v>
      </c>
      <c r="MY8" s="107">
        <f t="shared" si="5"/>
        <v>44839</v>
      </c>
      <c r="MZ8" s="107">
        <f t="shared" si="5"/>
        <v>44843</v>
      </c>
      <c r="NA8" s="107">
        <f t="shared" si="5"/>
        <v>44847</v>
      </c>
      <c r="NB8" s="107">
        <f t="shared" si="5"/>
        <v>44851</v>
      </c>
      <c r="NC8" s="107">
        <f t="shared" si="5"/>
        <v>44855</v>
      </c>
      <c r="ND8" s="107">
        <f t="shared" si="5"/>
        <v>44859</v>
      </c>
      <c r="NE8" s="107">
        <f t="shared" si="5"/>
        <v>44866</v>
      </c>
      <c r="NF8" s="107">
        <f t="shared" si="5"/>
        <v>44870</v>
      </c>
      <c r="NG8" s="107">
        <f t="shared" si="5"/>
        <v>44874</v>
      </c>
      <c r="NH8" s="107">
        <f t="shared" si="5"/>
        <v>44878</v>
      </c>
      <c r="NI8" s="107">
        <f t="shared" si="5"/>
        <v>44882</v>
      </c>
      <c r="NJ8" s="107">
        <f t="shared" si="5"/>
        <v>44886</v>
      </c>
      <c r="NK8" s="107">
        <f t="shared" si="5"/>
        <v>44890</v>
      </c>
      <c r="NL8" s="107">
        <f t="shared" si="5"/>
        <v>44896</v>
      </c>
      <c r="NM8" s="107">
        <f t="shared" si="5"/>
        <v>44900</v>
      </c>
      <c r="NN8" s="107">
        <f t="shared" si="5"/>
        <v>44904</v>
      </c>
      <c r="NO8" s="107">
        <f t="shared" si="5"/>
        <v>44908</v>
      </c>
      <c r="NP8" s="107">
        <f t="shared" si="5"/>
        <v>44912</v>
      </c>
      <c r="NQ8" s="107">
        <f t="shared" si="5"/>
        <v>44916</v>
      </c>
      <c r="NR8" s="107">
        <f t="shared" si="5"/>
        <v>44920</v>
      </c>
      <c r="NS8" s="107">
        <f t="shared" si="5"/>
        <v>44927</v>
      </c>
      <c r="NT8" s="107">
        <f t="shared" si="5"/>
        <v>44931</v>
      </c>
      <c r="NU8" s="107">
        <f t="shared" si="5"/>
        <v>44935</v>
      </c>
      <c r="NV8" s="107">
        <f t="shared" si="5"/>
        <v>44939</v>
      </c>
      <c r="NW8" s="107">
        <f t="shared" si="5"/>
        <v>44943</v>
      </c>
      <c r="NX8" s="107">
        <f t="shared" si="5"/>
        <v>44947</v>
      </c>
      <c r="NY8" s="107">
        <f t="shared" si="5"/>
        <v>44951</v>
      </c>
    </row>
    <row r="9" spans="1:389" ht="60" customHeight="1">
      <c r="C9" s="171" t="s">
        <v>111</v>
      </c>
      <c r="D9" s="173" t="s">
        <v>1</v>
      </c>
      <c r="E9" s="175" t="s">
        <v>9</v>
      </c>
      <c r="F9" s="177" t="s">
        <v>286</v>
      </c>
      <c r="G9" s="177" t="s">
        <v>287</v>
      </c>
      <c r="H9" s="181" t="s">
        <v>267</v>
      </c>
      <c r="I9" s="181"/>
      <c r="J9" s="181"/>
      <c r="K9" s="165" t="s">
        <v>277</v>
      </c>
      <c r="L9" s="165" t="s">
        <v>278</v>
      </c>
      <c r="M9" s="165" t="s">
        <v>5</v>
      </c>
      <c r="N9" s="165" t="s">
        <v>19</v>
      </c>
      <c r="O9" s="169" t="s">
        <v>18</v>
      </c>
      <c r="P9" s="165" t="s">
        <v>33</v>
      </c>
      <c r="Q9" s="165" t="s">
        <v>277</v>
      </c>
      <c r="R9" s="165" t="s">
        <v>278</v>
      </c>
      <c r="S9" s="165" t="s">
        <v>5</v>
      </c>
      <c r="T9" s="165" t="s">
        <v>19</v>
      </c>
      <c r="U9" s="165" t="s">
        <v>20</v>
      </c>
      <c r="V9" s="165" t="s">
        <v>21</v>
      </c>
      <c r="W9" s="159" t="s">
        <v>272</v>
      </c>
      <c r="X9" s="159" t="s">
        <v>273</v>
      </c>
      <c r="Z9" s="163">
        <f>IF($R$6="Daily",(E6-MOD(WEEKDAY(E6,1)-Help!E159,7))+7*(R7-1),IF($R$6="Weekly",(E6-MOD(WEEKDAY(E6,1)-Help!E159,7))+7*(R7-1),IF($R$6="Monthly",DATE(YEAR(E6),MONTH(E6)+R7-1,1),IF($R$6="Quarterly",DATE(YEAR(E6)+R7-1,1,1),0))))</f>
        <v>43374</v>
      </c>
      <c r="AA9" s="164"/>
      <c r="AB9" s="164"/>
      <c r="AC9" s="164"/>
      <c r="AD9" s="164"/>
      <c r="AE9" s="164"/>
      <c r="AF9" s="164"/>
      <c r="AG9" s="163">
        <f>IF($R$6="Daily",IF(Help!$D$164,Z9+1,WORKDAY.INTL(Z9,1,weekend)),IF($R$6="Weekly",Z9+7,IF($R$6="Monthly",DATE(YEAR(Z9),MONTH(Z9)+1,1),IF($R$6="Quarterly",EDATE(Z9,3),""))))</f>
        <v>43405</v>
      </c>
      <c r="AH9" s="164"/>
      <c r="AI9" s="164"/>
      <c r="AJ9" s="164"/>
      <c r="AK9" s="164"/>
      <c r="AL9" s="164"/>
      <c r="AM9" s="164"/>
      <c r="AN9" s="163">
        <f>IF($R$6="Daily",IF(Help!$D$164,AG9+1,WORKDAY.INTL(AG9,1,weekend)),IF($R$6="Weekly",AG9+7,IF($R$6="Monthly",DATE(YEAR(AG9),MONTH(AG9)+1,1),IF($R$6="Quarterly",EDATE(AG9,3),""))))</f>
        <v>43435</v>
      </c>
      <c r="AO9" s="164"/>
      <c r="AP9" s="164"/>
      <c r="AQ9" s="164"/>
      <c r="AR9" s="164"/>
      <c r="AS9" s="164"/>
      <c r="AT9" s="164"/>
      <c r="AU9" s="163">
        <f>IF($R$6="Daily",IF(Help!$D$164,AN9+1,WORKDAY.INTL(AN9,1,weekend)),IF($R$6="Weekly",AN9+7,IF($R$6="Monthly",DATE(YEAR(AN9),MONTH(AN9)+1,1),IF($R$6="Quarterly",EDATE(AN9,3),""))))</f>
        <v>43466</v>
      </c>
      <c r="AV9" s="164"/>
      <c r="AW9" s="164"/>
      <c r="AX9" s="164"/>
      <c r="AY9" s="164"/>
      <c r="AZ9" s="164"/>
      <c r="BA9" s="164"/>
      <c r="BB9" s="163">
        <f>IF($R$6="Daily",IF(Help!$D$164,AU9+1,WORKDAY.INTL(AU9,1,weekend)),IF($R$6="Weekly",AU9+7,IF($R$6="Monthly",DATE(YEAR(AU9),MONTH(AU9)+1,1),IF($R$6="Quarterly",EDATE(AU9,3),""))))</f>
        <v>43497</v>
      </c>
      <c r="BC9" s="164"/>
      <c r="BD9" s="164"/>
      <c r="BE9" s="164"/>
      <c r="BF9" s="164"/>
      <c r="BG9" s="164"/>
      <c r="BH9" s="164"/>
      <c r="BI9" s="163">
        <f>IF($R$6="Daily",IF(Help!$D$164,BB9+1,WORKDAY.INTL(BB9,1,weekend)),IF($R$6="Weekly",BB9+7,IF($R$6="Monthly",DATE(YEAR(BB9),MONTH(BB9)+1,1),IF($R$6="Quarterly",EDATE(BB9,3),""))))</f>
        <v>43525</v>
      </c>
      <c r="BJ9" s="164"/>
      <c r="BK9" s="164"/>
      <c r="BL9" s="164"/>
      <c r="BM9" s="164"/>
      <c r="BN9" s="164"/>
      <c r="BO9" s="164"/>
      <c r="BP9" s="163">
        <f>IF($R$6="Daily",IF(Help!$D$164,BI9+1,WORKDAY.INTL(BI9,1,weekend)),IF($R$6="Weekly",BI9+7,IF($R$6="Monthly",DATE(YEAR(BI9),MONTH(BI9)+1,1),IF($R$6="Quarterly",EDATE(BI9,3),""))))</f>
        <v>43556</v>
      </c>
      <c r="BQ9" s="164"/>
      <c r="BR9" s="164"/>
      <c r="BS9" s="164"/>
      <c r="BT9" s="164"/>
      <c r="BU9" s="164"/>
      <c r="BV9" s="164"/>
      <c r="BW9" s="163">
        <f>IF($R$6="Daily",IF(Help!$D$164,BP9+1,WORKDAY.INTL(BP9,1,weekend)),IF($R$6="Weekly",BP9+7,IF($R$6="Monthly",DATE(YEAR(BP9),MONTH(BP9)+1,1),IF($R$6="Quarterly",EDATE(BP9,3),""))))</f>
        <v>43586</v>
      </c>
      <c r="BX9" s="164"/>
      <c r="BY9" s="164"/>
      <c r="BZ9" s="164"/>
      <c r="CA9" s="164"/>
      <c r="CB9" s="164"/>
      <c r="CC9" s="164"/>
      <c r="CD9" s="163">
        <f>IF($R$6="Daily",IF(Help!$D$164,BW9+1,WORKDAY.INTL(BW9,1,weekend)),IF($R$6="Weekly",BW9+7,IF($R$6="Monthly",DATE(YEAR(BW9),MONTH(BW9)+1,1),IF($R$6="Quarterly",EDATE(BW9,3),""))))</f>
        <v>43617</v>
      </c>
      <c r="CE9" s="164"/>
      <c r="CF9" s="164"/>
      <c r="CG9" s="164"/>
      <c r="CH9" s="164"/>
      <c r="CI9" s="164"/>
      <c r="CJ9" s="164"/>
      <c r="CK9" s="163">
        <f>IF($R$6="Daily",IF(Help!$D$164,CD9+1,WORKDAY.INTL(CD9,1,weekend)),IF($R$6="Weekly",CD9+7,IF($R$6="Monthly",DATE(YEAR(CD9),MONTH(CD9)+1,1),IF($R$6="Quarterly",EDATE(CD9,3),""))))</f>
        <v>43647</v>
      </c>
      <c r="CL9" s="164"/>
      <c r="CM9" s="164"/>
      <c r="CN9" s="164"/>
      <c r="CO9" s="164"/>
      <c r="CP9" s="164"/>
      <c r="CQ9" s="164"/>
      <c r="CR9" s="163">
        <f>IF($R$6="Daily",IF(Help!$D$164,CK9+1,WORKDAY.INTL(CK9,1,weekend)),IF($R$6="Weekly",CK9+7,IF($R$6="Monthly",DATE(YEAR(CK9),MONTH(CK9)+1,1),IF($R$6="Quarterly",EDATE(CK9,3),""))))</f>
        <v>43678</v>
      </c>
      <c r="CS9" s="164"/>
      <c r="CT9" s="164"/>
      <c r="CU9" s="164"/>
      <c r="CV9" s="164"/>
      <c r="CW9" s="164"/>
      <c r="CX9" s="164"/>
      <c r="CY9" s="163">
        <f>IF($R$6="Daily",IF(Help!$D$164,CR9+1,WORKDAY.INTL(CR9,1,weekend)),IF($R$6="Weekly",CR9+7,IF($R$6="Monthly",DATE(YEAR(CR9),MONTH(CR9)+1,1),IF($R$6="Quarterly",EDATE(CR9,3),""))))</f>
        <v>43709</v>
      </c>
      <c r="CZ9" s="164"/>
      <c r="DA9" s="164"/>
      <c r="DB9" s="164"/>
      <c r="DC9" s="164"/>
      <c r="DD9" s="164"/>
      <c r="DE9" s="164"/>
      <c r="DF9" s="163">
        <f>IF($R$6="Daily",IF(Help!$D$164,CY9+1,WORKDAY.INTL(CY9,1,weekend)),IF($R$6="Weekly",CY9+7,IF($R$6="Monthly",DATE(YEAR(CY9),MONTH(CY9)+1,1),IF($R$6="Quarterly",EDATE(CY9,3),""))))</f>
        <v>43739</v>
      </c>
      <c r="DG9" s="164"/>
      <c r="DH9" s="164"/>
      <c r="DI9" s="164"/>
      <c r="DJ9" s="164"/>
      <c r="DK9" s="164"/>
      <c r="DL9" s="164"/>
      <c r="DM9" s="163">
        <f>IF($R$6="Daily",IF(Help!$D$164,DF9+1,WORKDAY.INTL(DF9,1,weekend)),IF($R$6="Weekly",DF9+7,IF($R$6="Monthly",DATE(YEAR(DF9),MONTH(DF9)+1,1),IF($R$6="Quarterly",EDATE(DF9,3),""))))</f>
        <v>43770</v>
      </c>
      <c r="DN9" s="164"/>
      <c r="DO9" s="164"/>
      <c r="DP9" s="164"/>
      <c r="DQ9" s="164"/>
      <c r="DR9" s="164"/>
      <c r="DS9" s="164"/>
      <c r="DT9" s="163">
        <f>IF($R$6="Daily",IF(Help!$D$164,DM9+1,WORKDAY.INTL(DM9,1,weekend)),IF($R$6="Weekly",DM9+7,IF($R$6="Monthly",DATE(YEAR(DM9),MONTH(DM9)+1,1),IF($R$6="Quarterly",EDATE(DM9,3),""))))</f>
        <v>43800</v>
      </c>
      <c r="DU9" s="164"/>
      <c r="DV9" s="164"/>
      <c r="DW9" s="164"/>
      <c r="DX9" s="164"/>
      <c r="DY9" s="164"/>
      <c r="DZ9" s="164"/>
      <c r="EA9" s="163">
        <f>IF($R$6="Daily",IF(Help!$D$164,DT9+1,WORKDAY.INTL(DT9,1,weekend)),IF($R$6="Weekly",DT9+7,IF($R$6="Monthly",DATE(YEAR(DT9),MONTH(DT9)+1,1),IF($R$6="Quarterly",EDATE(DT9,3),""))))</f>
        <v>43831</v>
      </c>
      <c r="EB9" s="164"/>
      <c r="EC9" s="164"/>
      <c r="ED9" s="164"/>
      <c r="EE9" s="164"/>
      <c r="EF9" s="164"/>
      <c r="EG9" s="164"/>
      <c r="EH9" s="163">
        <f>IF($R$6="Daily",IF(Help!$D$164,EA9+1,WORKDAY.INTL(EA9,1,weekend)),IF($R$6="Weekly",EA9+7,IF($R$6="Monthly",DATE(YEAR(EA9),MONTH(EA9)+1,1),IF($R$6="Quarterly",EDATE(EA9,3),""))))</f>
        <v>43862</v>
      </c>
      <c r="EI9" s="164"/>
      <c r="EJ9" s="164"/>
      <c r="EK9" s="164"/>
      <c r="EL9" s="164"/>
      <c r="EM9" s="164"/>
      <c r="EN9" s="164"/>
      <c r="EO9" s="163">
        <f>IF($R$6="Daily",IF(Help!$D$164,EH9+1,WORKDAY.INTL(EH9,1,weekend)),IF($R$6="Weekly",EH9+7,IF($R$6="Monthly",DATE(YEAR(EH9),MONTH(EH9)+1,1),IF($R$6="Quarterly",EDATE(EH9,3),""))))</f>
        <v>43891</v>
      </c>
      <c r="EP9" s="164"/>
      <c r="EQ9" s="164"/>
      <c r="ER9" s="164"/>
      <c r="ES9" s="164"/>
      <c r="ET9" s="164"/>
      <c r="EU9" s="164"/>
      <c r="EV9" s="163">
        <f>IF($R$6="Daily",IF(Help!$D$164,EO9+1,WORKDAY.INTL(EO9,1,weekend)),IF($R$6="Weekly",EO9+7,IF($R$6="Monthly",DATE(YEAR(EO9),MONTH(EO9)+1,1),IF($R$6="Quarterly",EDATE(EO9,3),""))))</f>
        <v>43922</v>
      </c>
      <c r="EW9" s="164"/>
      <c r="EX9" s="164"/>
      <c r="EY9" s="164"/>
      <c r="EZ9" s="164"/>
      <c r="FA9" s="164"/>
      <c r="FB9" s="164"/>
      <c r="FC9" s="163">
        <f>IF($R$6="Daily",IF(Help!$D$164,EV9+1,WORKDAY.INTL(EV9,1,weekend)),IF($R$6="Weekly",EV9+7,IF($R$6="Monthly",DATE(YEAR(EV9),MONTH(EV9)+1,1),IF($R$6="Quarterly",EDATE(EV9,3),""))))</f>
        <v>43952</v>
      </c>
      <c r="FD9" s="164"/>
      <c r="FE9" s="164"/>
      <c r="FF9" s="164"/>
      <c r="FG9" s="164"/>
      <c r="FH9" s="164"/>
      <c r="FI9" s="164"/>
      <c r="FJ9" s="163">
        <f>IF($R$6="Daily",IF(Help!$D$164,FC9+1,WORKDAY.INTL(FC9,1,weekend)),IF($R$6="Weekly",FC9+7,IF($R$6="Monthly",DATE(YEAR(FC9),MONTH(FC9)+1,1),IF($R$6="Quarterly",EDATE(FC9,3),""))))</f>
        <v>43983</v>
      </c>
      <c r="FK9" s="164"/>
      <c r="FL9" s="164"/>
      <c r="FM9" s="164"/>
      <c r="FN9" s="164"/>
      <c r="FO9" s="164"/>
      <c r="FP9" s="164"/>
      <c r="FQ9" s="163">
        <f>IF($R$6="Daily",IF(Help!$D$164,FJ9+1,WORKDAY.INTL(FJ9,1,weekend)),IF($R$6="Weekly",FJ9+7,IF($R$6="Monthly",DATE(YEAR(FJ9),MONTH(FJ9)+1,1),IF($R$6="Quarterly",EDATE(FJ9,3),""))))</f>
        <v>44013</v>
      </c>
      <c r="FR9" s="164"/>
      <c r="FS9" s="164"/>
      <c r="FT9" s="164"/>
      <c r="FU9" s="164"/>
      <c r="FV9" s="164"/>
      <c r="FW9" s="164"/>
      <c r="FX9" s="163">
        <f>IF($R$6="Daily",IF(Help!$D$164,FQ9+1,WORKDAY.INTL(FQ9,1,weekend)),IF($R$6="Weekly",FQ9+7,IF($R$6="Monthly",DATE(YEAR(FQ9),MONTH(FQ9)+1,1),IF($R$6="Quarterly",EDATE(FQ9,3),""))))</f>
        <v>44044</v>
      </c>
      <c r="FY9" s="164"/>
      <c r="FZ9" s="164"/>
      <c r="GA9" s="164"/>
      <c r="GB9" s="164"/>
      <c r="GC9" s="164"/>
      <c r="GD9" s="164"/>
      <c r="GE9" s="163">
        <f>IF($R$6="Daily",IF(Help!$D$164,FX9+1,WORKDAY.INTL(FX9,1,weekend)),IF($R$6="Weekly",FX9+7,IF($R$6="Monthly",DATE(YEAR(FX9),MONTH(FX9)+1,1),IF($R$6="Quarterly",EDATE(FX9,3),""))))</f>
        <v>44075</v>
      </c>
      <c r="GF9" s="164"/>
      <c r="GG9" s="164"/>
      <c r="GH9" s="164"/>
      <c r="GI9" s="164"/>
      <c r="GJ9" s="164"/>
      <c r="GK9" s="164"/>
      <c r="GL9" s="163">
        <f>IF($R$6="Daily",IF(Help!$D$164,GE9+1,WORKDAY.INTL(GE9,1,weekend)),IF($R$6="Weekly",GE9+7,IF($R$6="Monthly",DATE(YEAR(GE9),MONTH(GE9)+1,1),IF($R$6="Quarterly",EDATE(GE9,3),""))))</f>
        <v>44105</v>
      </c>
      <c r="GM9" s="164"/>
      <c r="GN9" s="164"/>
      <c r="GO9" s="164"/>
      <c r="GP9" s="164"/>
      <c r="GQ9" s="164"/>
      <c r="GR9" s="164"/>
      <c r="GS9" s="163">
        <f>IF($R$6="Daily",IF(Help!$D$164,GL9+1,WORKDAY.INTL(GL9,1,weekend)),IF($R$6="Weekly",GL9+7,IF($R$6="Monthly",DATE(YEAR(GL9),MONTH(GL9)+1,1),IF($R$6="Quarterly",EDATE(GL9,3),""))))</f>
        <v>44136</v>
      </c>
      <c r="GT9" s="164"/>
      <c r="GU9" s="164"/>
      <c r="GV9" s="164"/>
      <c r="GW9" s="164"/>
      <c r="GX9" s="164"/>
      <c r="GY9" s="164"/>
      <c r="GZ9" s="163">
        <f>IF($R$6="Daily",IF(Help!$D$164,GS9+1,WORKDAY.INTL(GS9,1,weekend)),IF($R$6="Weekly",GS9+7,IF($R$6="Monthly",DATE(YEAR(GS9),MONTH(GS9)+1,1),IF($R$6="Quarterly",EDATE(GS9,3),""))))</f>
        <v>44166</v>
      </c>
      <c r="HA9" s="164"/>
      <c r="HB9" s="164"/>
      <c r="HC9" s="164"/>
      <c r="HD9" s="164"/>
      <c r="HE9" s="164"/>
      <c r="HF9" s="164"/>
      <c r="HG9" s="163">
        <f>IF($R$6="Daily",IF(Help!$D$164,GZ9+1,WORKDAY.INTL(GZ9,1,weekend)),IF($R$6="Weekly",GZ9+7,IF($R$6="Monthly",DATE(YEAR(GZ9),MONTH(GZ9)+1,1),IF($R$6="Quarterly",EDATE(GZ9,3),""))))</f>
        <v>44197</v>
      </c>
      <c r="HH9" s="164"/>
      <c r="HI9" s="164"/>
      <c r="HJ9" s="164"/>
      <c r="HK9" s="164"/>
      <c r="HL9" s="164"/>
      <c r="HM9" s="164"/>
      <c r="HN9" s="163">
        <f>IF($R$6="Daily",IF(Help!$D$164,HG9+1,WORKDAY.INTL(HG9,1,weekend)),IF($R$6="Weekly",HG9+7,IF($R$6="Monthly",DATE(YEAR(HG9),MONTH(HG9)+1,1),IF($R$6="Quarterly",EDATE(HG9,3),""))))</f>
        <v>44228</v>
      </c>
      <c r="HO9" s="164"/>
      <c r="HP9" s="164"/>
      <c r="HQ9" s="164"/>
      <c r="HR9" s="164"/>
      <c r="HS9" s="164"/>
      <c r="HT9" s="164"/>
      <c r="HU9" s="163">
        <f>IF($R$6="Daily",IF(Help!$D$164,HN9+1,WORKDAY.INTL(HN9,1,weekend)),IF($R$6="Weekly",HN9+7,IF($R$6="Monthly",DATE(YEAR(HN9),MONTH(HN9)+1,1),IF($R$6="Quarterly",EDATE(HN9,3),""))))</f>
        <v>44256</v>
      </c>
      <c r="HV9" s="164"/>
      <c r="HW9" s="164"/>
      <c r="HX9" s="164"/>
      <c r="HY9" s="164"/>
      <c r="HZ9" s="164"/>
      <c r="IA9" s="164"/>
      <c r="IB9" s="163">
        <f>IF($R$6="Daily",IF(Help!$D$164,HU9+1,WORKDAY.INTL(HU9,1,weekend)),IF($R$6="Weekly",HU9+7,IF($R$6="Monthly",DATE(YEAR(HU9),MONTH(HU9)+1,1),IF($R$6="Quarterly",EDATE(HU9,3),""))))</f>
        <v>44287</v>
      </c>
      <c r="IC9" s="164"/>
      <c r="ID9" s="164"/>
      <c r="IE9" s="164"/>
      <c r="IF9" s="164"/>
      <c r="IG9" s="164"/>
      <c r="IH9" s="164"/>
      <c r="II9" s="163">
        <f>IF($R$6="Daily",IF(Help!$D$164,IB9+1,WORKDAY.INTL(IB9,1,weekend)),IF($R$6="Weekly",IB9+7,IF($R$6="Monthly",DATE(YEAR(IB9),MONTH(IB9)+1,1),IF($R$6="Quarterly",EDATE(IB9,3),""))))</f>
        <v>44317</v>
      </c>
      <c r="IJ9" s="164"/>
      <c r="IK9" s="164"/>
      <c r="IL9" s="164"/>
      <c r="IM9" s="164"/>
      <c r="IN9" s="164"/>
      <c r="IO9" s="164"/>
      <c r="IP9" s="163">
        <f>IF($R$6="Daily",IF(Help!$D$164,II9+1,WORKDAY.INTL(II9,1,weekend)),IF($R$6="Weekly",II9+7,IF($R$6="Monthly",DATE(YEAR(II9),MONTH(II9)+1,1),IF($R$6="Quarterly",EDATE(II9,3),""))))</f>
        <v>44348</v>
      </c>
      <c r="IQ9" s="164"/>
      <c r="IR9" s="164"/>
      <c r="IS9" s="164"/>
      <c r="IT9" s="164"/>
      <c r="IU9" s="164"/>
      <c r="IV9" s="164"/>
      <c r="IW9" s="163">
        <f>IF($R$6="Daily",IF(Help!$D$164,IP9+1,WORKDAY.INTL(IP9,1,weekend)),IF($R$6="Weekly",IP9+7,IF($R$6="Monthly",DATE(YEAR(IP9),MONTH(IP9)+1,1),IF($R$6="Quarterly",EDATE(IP9,3),""))))</f>
        <v>44378</v>
      </c>
      <c r="IX9" s="164"/>
      <c r="IY9" s="164"/>
      <c r="IZ9" s="164"/>
      <c r="JA9" s="164"/>
      <c r="JB9" s="164"/>
      <c r="JC9" s="164"/>
      <c r="JD9" s="163">
        <f>IF($R$6="Daily",IF(Help!$D$164,IW9+1,WORKDAY.INTL(IW9,1,weekend)),IF($R$6="Weekly",IW9+7,IF($R$6="Monthly",DATE(YEAR(IW9),MONTH(IW9)+1,1),IF($R$6="Quarterly",EDATE(IW9,3),""))))</f>
        <v>44409</v>
      </c>
      <c r="JE9" s="164"/>
      <c r="JF9" s="164"/>
      <c r="JG9" s="164"/>
      <c r="JH9" s="164"/>
      <c r="JI9" s="164"/>
      <c r="JJ9" s="164"/>
      <c r="JK9" s="163">
        <f>IF($R$6="Daily",IF(Help!$D$164,JD9+1,WORKDAY.INTL(JD9,1,weekend)),IF($R$6="Weekly",JD9+7,IF($R$6="Monthly",DATE(YEAR(JD9),MONTH(JD9)+1,1),IF($R$6="Quarterly",EDATE(JD9,3),""))))</f>
        <v>44440</v>
      </c>
      <c r="JL9" s="164"/>
      <c r="JM9" s="164"/>
      <c r="JN9" s="164"/>
      <c r="JO9" s="164"/>
      <c r="JP9" s="164"/>
      <c r="JQ9" s="164"/>
      <c r="JR9" s="163">
        <f>IF($R$6="Daily",IF(Help!$D$164,JK9+1,WORKDAY.INTL(JK9,1,weekend)),IF($R$6="Weekly",JK9+7,IF($R$6="Monthly",DATE(YEAR(JK9),MONTH(JK9)+1,1),IF($R$6="Quarterly",EDATE(JK9,3),""))))</f>
        <v>44470</v>
      </c>
      <c r="JS9" s="164"/>
      <c r="JT9" s="164"/>
      <c r="JU9" s="164"/>
      <c r="JV9" s="164"/>
      <c r="JW9" s="164"/>
      <c r="JX9" s="164"/>
      <c r="JY9" s="163">
        <f>IF($R$6="Daily",IF(Help!$D$164,JR9+1,WORKDAY.INTL(JR9,1,weekend)),IF($R$6="Weekly",JR9+7,IF($R$6="Monthly",DATE(YEAR(JR9),MONTH(JR9)+1,1),IF($R$6="Quarterly",EDATE(JR9,3),""))))</f>
        <v>44501</v>
      </c>
      <c r="JZ9" s="164"/>
      <c r="KA9" s="164"/>
      <c r="KB9" s="164"/>
      <c r="KC9" s="164"/>
      <c r="KD9" s="164"/>
      <c r="KE9" s="164"/>
      <c r="KF9" s="163">
        <f>IF($R$6="Daily",IF(Help!$D$164,JY9+1,WORKDAY.INTL(JY9,1,weekend)),IF($R$6="Weekly",JY9+7,IF($R$6="Monthly",DATE(YEAR(JY9),MONTH(JY9)+1,1),IF($R$6="Quarterly",EDATE(JY9,3),""))))</f>
        <v>44531</v>
      </c>
      <c r="KG9" s="164"/>
      <c r="KH9" s="164"/>
      <c r="KI9" s="164"/>
      <c r="KJ9" s="164"/>
      <c r="KK9" s="164"/>
      <c r="KL9" s="164"/>
      <c r="KM9" s="163">
        <f>IF($R$6="Daily",IF(Help!$D$164,KF9+1,WORKDAY.INTL(KF9,1,weekend)),IF($R$6="Weekly",KF9+7,IF($R$6="Monthly",DATE(YEAR(KF9),MONTH(KF9)+1,1),IF($R$6="Quarterly",EDATE(KF9,3),""))))</f>
        <v>44562</v>
      </c>
      <c r="KN9" s="164"/>
      <c r="KO9" s="164"/>
      <c r="KP9" s="164"/>
      <c r="KQ9" s="164"/>
      <c r="KR9" s="164"/>
      <c r="KS9" s="164"/>
      <c r="KT9" s="163">
        <f>IF($R$6="Daily",IF(Help!$D$164,KM9+1,WORKDAY.INTL(KM9,1,weekend)),IF($R$6="Weekly",KM9+7,IF($R$6="Monthly",DATE(YEAR(KM9),MONTH(KM9)+1,1),IF($R$6="Quarterly",EDATE(KM9,3),""))))</f>
        <v>44593</v>
      </c>
      <c r="KU9" s="164"/>
      <c r="KV9" s="164"/>
      <c r="KW9" s="164"/>
      <c r="KX9" s="164"/>
      <c r="KY9" s="164"/>
      <c r="KZ9" s="164"/>
      <c r="LA9" s="163">
        <f>IF($R$6="Daily",IF(Help!$D$164,KT9+1,WORKDAY.INTL(KT9,1,weekend)),IF($R$6="Weekly",KT9+7,IF($R$6="Monthly",DATE(YEAR(KT9),MONTH(KT9)+1,1),IF($R$6="Quarterly",EDATE(KT9,3),""))))</f>
        <v>44621</v>
      </c>
      <c r="LB9" s="164"/>
      <c r="LC9" s="164"/>
      <c r="LD9" s="164"/>
      <c r="LE9" s="164"/>
      <c r="LF9" s="164"/>
      <c r="LG9" s="164"/>
      <c r="LH9" s="163">
        <f>IF($R$6="Daily",IF(Help!$D$164,LA9+1,WORKDAY.INTL(LA9,1,weekend)),IF($R$6="Weekly",LA9+7,IF($R$6="Monthly",DATE(YEAR(LA9),MONTH(LA9)+1,1),IF($R$6="Quarterly",EDATE(LA9,3),""))))</f>
        <v>44652</v>
      </c>
      <c r="LI9" s="164"/>
      <c r="LJ9" s="164"/>
      <c r="LK9" s="164"/>
      <c r="LL9" s="164"/>
      <c r="LM9" s="164"/>
      <c r="LN9" s="164"/>
      <c r="LO9" s="163">
        <f>IF($R$6="Daily",IF(Help!$D$164,LH9+1,WORKDAY.INTL(LH9,1,weekend)),IF($R$6="Weekly",LH9+7,IF($R$6="Monthly",DATE(YEAR(LH9),MONTH(LH9)+1,1),IF($R$6="Quarterly",EDATE(LH9,3),""))))</f>
        <v>44682</v>
      </c>
      <c r="LP9" s="164"/>
      <c r="LQ9" s="164"/>
      <c r="LR9" s="164"/>
      <c r="LS9" s="164"/>
      <c r="LT9" s="164"/>
      <c r="LU9" s="164"/>
      <c r="LV9" s="163">
        <f>IF($R$6="Daily",IF(Help!$D$164,LO9+1,WORKDAY.INTL(LO9,1,weekend)),IF($R$6="Weekly",LO9+7,IF($R$6="Monthly",DATE(YEAR(LO9),MONTH(LO9)+1,1),IF($R$6="Quarterly",EDATE(LO9,3),""))))</f>
        <v>44713</v>
      </c>
      <c r="LW9" s="164"/>
      <c r="LX9" s="164"/>
      <c r="LY9" s="164"/>
      <c r="LZ9" s="164"/>
      <c r="MA9" s="164"/>
      <c r="MB9" s="164"/>
      <c r="MC9" s="163">
        <f>IF($R$6="Daily",IF(Help!$D$164,LV9+1,WORKDAY.INTL(LV9,1,weekend)),IF($R$6="Weekly",LV9+7,IF($R$6="Monthly",DATE(YEAR(LV9),MONTH(LV9)+1,1),IF($R$6="Quarterly",EDATE(LV9,3),""))))</f>
        <v>44743</v>
      </c>
      <c r="MD9" s="164"/>
      <c r="ME9" s="164"/>
      <c r="MF9" s="164"/>
      <c r="MG9" s="164"/>
      <c r="MH9" s="164"/>
      <c r="MI9" s="164"/>
      <c r="MJ9" s="163">
        <f>IF($R$6="Daily",IF(Help!$D$164,MC9+1,WORKDAY.INTL(MC9,1,weekend)),IF($R$6="Weekly",MC9+7,IF($R$6="Monthly",DATE(YEAR(MC9),MONTH(MC9)+1,1),IF($R$6="Quarterly",EDATE(MC9,3),""))))</f>
        <v>44774</v>
      </c>
      <c r="MK9" s="164"/>
      <c r="ML9" s="164"/>
      <c r="MM9" s="164"/>
      <c r="MN9" s="164"/>
      <c r="MO9" s="164"/>
      <c r="MP9" s="164"/>
      <c r="MQ9" s="163">
        <f>IF($R$6="Daily",IF(Help!$D$164,MJ9+1,WORKDAY.INTL(MJ9,1,weekend)),IF($R$6="Weekly",MJ9+7,IF($R$6="Monthly",DATE(YEAR(MJ9),MONTH(MJ9)+1,1),IF($R$6="Quarterly",EDATE(MJ9,3),""))))</f>
        <v>44805</v>
      </c>
      <c r="MR9" s="164"/>
      <c r="MS9" s="164"/>
      <c r="MT9" s="164"/>
      <c r="MU9" s="164"/>
      <c r="MV9" s="164"/>
      <c r="MW9" s="164"/>
      <c r="MX9" s="163">
        <f>IF($R$6="Daily",IF(Help!$D$164,MQ9+1,WORKDAY.INTL(MQ9,1,weekend)),IF($R$6="Weekly",MQ9+7,IF($R$6="Monthly",DATE(YEAR(MQ9),MONTH(MQ9)+1,1),IF($R$6="Quarterly",EDATE(MQ9,3),""))))</f>
        <v>44835</v>
      </c>
      <c r="MY9" s="164"/>
      <c r="MZ9" s="164"/>
      <c r="NA9" s="164"/>
      <c r="NB9" s="164"/>
      <c r="NC9" s="164"/>
      <c r="ND9" s="164"/>
      <c r="NE9" s="163">
        <f>IF($R$6="Daily",IF(Help!$D$164,MX9+1,WORKDAY.INTL(MX9,1,weekend)),IF($R$6="Weekly",MX9+7,IF($R$6="Monthly",DATE(YEAR(MX9),MONTH(MX9)+1,1),IF($R$6="Quarterly",EDATE(MX9,3),""))))</f>
        <v>44866</v>
      </c>
      <c r="NF9" s="164"/>
      <c r="NG9" s="164"/>
      <c r="NH9" s="164"/>
      <c r="NI9" s="164"/>
      <c r="NJ9" s="164"/>
      <c r="NK9" s="164"/>
      <c r="NL9" s="163">
        <f>IF($R$6="Daily",IF(Help!$D$164,NE9+1,WORKDAY.INTL(NE9,1,weekend)),IF($R$6="Weekly",NE9+7,IF($R$6="Monthly",DATE(YEAR(NE9),MONTH(NE9)+1,1),IF($R$6="Quarterly",EDATE(NE9,3),""))))</f>
        <v>44896</v>
      </c>
      <c r="NM9" s="164"/>
      <c r="NN9" s="164"/>
      <c r="NO9" s="164"/>
      <c r="NP9" s="164"/>
      <c r="NQ9" s="164"/>
      <c r="NR9" s="164"/>
      <c r="NS9" s="163">
        <f>IF($R$6="Daily",IF(Help!$D$164,NL9+1,WORKDAY.INTL(NL9,1,weekend)),IF($R$6="Weekly",NL9+7,IF($R$6="Monthly",DATE(YEAR(NL9),MONTH(NL9)+1,1),IF($R$6="Quarterly",EDATE(NL9,3),""))))</f>
        <v>44927</v>
      </c>
      <c r="NT9" s="164"/>
      <c r="NU9" s="164"/>
      <c r="NV9" s="164"/>
      <c r="NW9" s="164"/>
      <c r="NX9" s="164"/>
      <c r="NY9" s="164"/>
    </row>
    <row r="10" spans="1:389" ht="12.75" hidden="1" customHeight="1">
      <c r="C10" s="171"/>
      <c r="D10" s="173"/>
      <c r="E10" s="175"/>
      <c r="F10" s="178"/>
      <c r="G10" s="178"/>
      <c r="H10" s="181"/>
      <c r="I10" s="181"/>
      <c r="J10" s="181"/>
      <c r="K10" s="166"/>
      <c r="L10" s="166"/>
      <c r="M10" s="165"/>
      <c r="N10" s="165"/>
      <c r="O10" s="169"/>
      <c r="P10" s="165"/>
      <c r="Q10" s="166"/>
      <c r="R10" s="166"/>
      <c r="S10" s="165"/>
      <c r="T10" s="165"/>
      <c r="U10" s="165"/>
      <c r="V10" s="165"/>
      <c r="W10" s="160"/>
      <c r="X10" s="160"/>
      <c r="Z10" s="162">
        <f>Z8</f>
        <v>43374</v>
      </c>
      <c r="AA10" s="162"/>
      <c r="AB10" s="162"/>
      <c r="AC10" s="162"/>
      <c r="AD10" s="162"/>
      <c r="AE10" s="162"/>
      <c r="AF10" s="162"/>
      <c r="AG10" s="162">
        <f>AG8</f>
        <v>43405</v>
      </c>
      <c r="AH10" s="162"/>
      <c r="AI10" s="162"/>
      <c r="AJ10" s="162"/>
      <c r="AK10" s="162"/>
      <c r="AL10" s="162"/>
      <c r="AM10" s="162"/>
      <c r="AN10" s="162">
        <f>AN8</f>
        <v>43435</v>
      </c>
      <c r="AO10" s="162"/>
      <c r="AP10" s="162"/>
      <c r="AQ10" s="162"/>
      <c r="AR10" s="162"/>
      <c r="AS10" s="162"/>
      <c r="AT10" s="162"/>
      <c r="AU10" s="162">
        <f>AU8</f>
        <v>43466</v>
      </c>
      <c r="AV10" s="162"/>
      <c r="AW10" s="162"/>
      <c r="AX10" s="162"/>
      <c r="AY10" s="162"/>
      <c r="AZ10" s="162"/>
      <c r="BA10" s="162"/>
      <c r="BB10" s="162">
        <f>BB8</f>
        <v>43497</v>
      </c>
      <c r="BC10" s="162"/>
      <c r="BD10" s="162"/>
      <c r="BE10" s="162"/>
      <c r="BF10" s="162"/>
      <c r="BG10" s="162"/>
      <c r="BH10" s="162"/>
      <c r="BI10" s="162">
        <f>BI8</f>
        <v>43525</v>
      </c>
      <c r="BJ10" s="162"/>
      <c r="BK10" s="162"/>
      <c r="BL10" s="162"/>
      <c r="BM10" s="162"/>
      <c r="BN10" s="162"/>
      <c r="BO10" s="162"/>
      <c r="BP10" s="162">
        <f>BP8</f>
        <v>43556</v>
      </c>
      <c r="BQ10" s="162"/>
      <c r="BR10" s="162"/>
      <c r="BS10" s="162"/>
      <c r="BT10" s="162"/>
      <c r="BU10" s="162"/>
      <c r="BV10" s="162"/>
      <c r="BW10" s="162">
        <f>BW8</f>
        <v>43586</v>
      </c>
      <c r="BX10" s="162"/>
      <c r="BY10" s="162"/>
      <c r="BZ10" s="162"/>
      <c r="CA10" s="162"/>
      <c r="CB10" s="162"/>
      <c r="CC10" s="162"/>
      <c r="CD10" s="162">
        <f>CD8</f>
        <v>43617</v>
      </c>
      <c r="CE10" s="162"/>
      <c r="CF10" s="162"/>
      <c r="CG10" s="162"/>
      <c r="CH10" s="162"/>
      <c r="CI10" s="162"/>
      <c r="CJ10" s="162"/>
      <c r="CK10" s="162">
        <f>CK8</f>
        <v>43647</v>
      </c>
      <c r="CL10" s="162"/>
      <c r="CM10" s="162"/>
      <c r="CN10" s="162"/>
      <c r="CO10" s="162"/>
      <c r="CP10" s="162"/>
      <c r="CQ10" s="162"/>
      <c r="CR10" s="162">
        <f>CR8</f>
        <v>43678</v>
      </c>
      <c r="CS10" s="162"/>
      <c r="CT10" s="162"/>
      <c r="CU10" s="162"/>
      <c r="CV10" s="162"/>
      <c r="CW10" s="162"/>
      <c r="CX10" s="162"/>
      <c r="CY10" s="162">
        <f>CY8</f>
        <v>43709</v>
      </c>
      <c r="CZ10" s="162"/>
      <c r="DA10" s="162"/>
      <c r="DB10" s="162"/>
      <c r="DC10" s="162"/>
      <c r="DD10" s="162"/>
      <c r="DE10" s="162"/>
      <c r="DF10" s="162">
        <f>DF8</f>
        <v>43739</v>
      </c>
      <c r="DG10" s="162"/>
      <c r="DH10" s="162"/>
      <c r="DI10" s="162"/>
      <c r="DJ10" s="162"/>
      <c r="DK10" s="162"/>
      <c r="DL10" s="162"/>
      <c r="DM10" s="162">
        <f>DM8</f>
        <v>43770</v>
      </c>
      <c r="DN10" s="162"/>
      <c r="DO10" s="162"/>
      <c r="DP10" s="162"/>
      <c r="DQ10" s="162"/>
      <c r="DR10" s="162"/>
      <c r="DS10" s="162"/>
      <c r="DT10" s="162">
        <f>DT8</f>
        <v>43800</v>
      </c>
      <c r="DU10" s="162"/>
      <c r="DV10" s="162"/>
      <c r="DW10" s="162"/>
      <c r="DX10" s="162"/>
      <c r="DY10" s="162"/>
      <c r="DZ10" s="162"/>
      <c r="EA10" s="162">
        <f>EA8</f>
        <v>43831</v>
      </c>
      <c r="EB10" s="162"/>
      <c r="EC10" s="162"/>
      <c r="ED10" s="162"/>
      <c r="EE10" s="162"/>
      <c r="EF10" s="162"/>
      <c r="EG10" s="162"/>
      <c r="EH10" s="162">
        <f>EH8</f>
        <v>43862</v>
      </c>
      <c r="EI10" s="162"/>
      <c r="EJ10" s="162"/>
      <c r="EK10" s="162"/>
      <c r="EL10" s="162"/>
      <c r="EM10" s="162"/>
      <c r="EN10" s="162"/>
      <c r="EO10" s="162">
        <f>EO8</f>
        <v>43891</v>
      </c>
      <c r="EP10" s="162"/>
      <c r="EQ10" s="162"/>
      <c r="ER10" s="162"/>
      <c r="ES10" s="162"/>
      <c r="ET10" s="162"/>
      <c r="EU10" s="162"/>
      <c r="EV10" s="162">
        <f>EV8</f>
        <v>43922</v>
      </c>
      <c r="EW10" s="162"/>
      <c r="EX10" s="162"/>
      <c r="EY10" s="162"/>
      <c r="EZ10" s="162"/>
      <c r="FA10" s="162"/>
      <c r="FB10" s="162"/>
      <c r="FC10" s="162">
        <f>FC8</f>
        <v>43952</v>
      </c>
      <c r="FD10" s="162"/>
      <c r="FE10" s="162"/>
      <c r="FF10" s="162"/>
      <c r="FG10" s="162"/>
      <c r="FH10" s="162"/>
      <c r="FI10" s="162"/>
      <c r="FJ10" s="162">
        <f>FJ8</f>
        <v>43983</v>
      </c>
      <c r="FK10" s="162"/>
      <c r="FL10" s="162"/>
      <c r="FM10" s="162"/>
      <c r="FN10" s="162"/>
      <c r="FO10" s="162"/>
      <c r="FP10" s="162"/>
      <c r="FQ10" s="162">
        <f>FQ8</f>
        <v>44013</v>
      </c>
      <c r="FR10" s="162"/>
      <c r="FS10" s="162"/>
      <c r="FT10" s="162"/>
      <c r="FU10" s="162"/>
      <c r="FV10" s="162"/>
      <c r="FW10" s="162"/>
      <c r="FX10" s="162">
        <f>FX8</f>
        <v>44044</v>
      </c>
      <c r="FY10" s="162"/>
      <c r="FZ10" s="162"/>
      <c r="GA10" s="162"/>
      <c r="GB10" s="162"/>
      <c r="GC10" s="162"/>
      <c r="GD10" s="162"/>
      <c r="GE10" s="162">
        <f>GE8</f>
        <v>44075</v>
      </c>
      <c r="GF10" s="162"/>
      <c r="GG10" s="162"/>
      <c r="GH10" s="162"/>
      <c r="GI10" s="162"/>
      <c r="GJ10" s="162"/>
      <c r="GK10" s="162"/>
      <c r="GL10" s="162">
        <f>GL8</f>
        <v>44105</v>
      </c>
      <c r="GM10" s="162"/>
      <c r="GN10" s="162"/>
      <c r="GO10" s="162"/>
      <c r="GP10" s="162"/>
      <c r="GQ10" s="162"/>
      <c r="GR10" s="162"/>
      <c r="GS10" s="162">
        <f>GS8</f>
        <v>44136</v>
      </c>
      <c r="GT10" s="162"/>
      <c r="GU10" s="162"/>
      <c r="GV10" s="162"/>
      <c r="GW10" s="162"/>
      <c r="GX10" s="162"/>
      <c r="GY10" s="162"/>
      <c r="GZ10" s="162">
        <f>GZ8</f>
        <v>44166</v>
      </c>
      <c r="HA10" s="162"/>
      <c r="HB10" s="162"/>
      <c r="HC10" s="162"/>
      <c r="HD10" s="162"/>
      <c r="HE10" s="162"/>
      <c r="HF10" s="162"/>
      <c r="HG10" s="162">
        <f>HG8</f>
        <v>44197</v>
      </c>
      <c r="HH10" s="162"/>
      <c r="HI10" s="162"/>
      <c r="HJ10" s="162"/>
      <c r="HK10" s="162"/>
      <c r="HL10" s="162"/>
      <c r="HM10" s="162"/>
      <c r="HN10" s="162">
        <f>HN8</f>
        <v>44228</v>
      </c>
      <c r="HO10" s="162"/>
      <c r="HP10" s="162"/>
      <c r="HQ10" s="162"/>
      <c r="HR10" s="162"/>
      <c r="HS10" s="162"/>
      <c r="HT10" s="162"/>
      <c r="HU10" s="162">
        <f>HU8</f>
        <v>44256</v>
      </c>
      <c r="HV10" s="162"/>
      <c r="HW10" s="162"/>
      <c r="HX10" s="162"/>
      <c r="HY10" s="162"/>
      <c r="HZ10" s="162"/>
      <c r="IA10" s="162"/>
      <c r="IB10" s="162">
        <f>IB8</f>
        <v>44287</v>
      </c>
      <c r="IC10" s="162"/>
      <c r="ID10" s="162"/>
      <c r="IE10" s="162"/>
      <c r="IF10" s="162"/>
      <c r="IG10" s="162"/>
      <c r="IH10" s="162"/>
      <c r="II10" s="162">
        <f>II8</f>
        <v>44317</v>
      </c>
      <c r="IJ10" s="162"/>
      <c r="IK10" s="162"/>
      <c r="IL10" s="162"/>
      <c r="IM10" s="162"/>
      <c r="IN10" s="162"/>
      <c r="IO10" s="162"/>
      <c r="IP10" s="162">
        <f>IP8</f>
        <v>44348</v>
      </c>
      <c r="IQ10" s="162"/>
      <c r="IR10" s="162"/>
      <c r="IS10" s="162"/>
      <c r="IT10" s="162"/>
      <c r="IU10" s="162"/>
      <c r="IV10" s="162"/>
      <c r="IW10" s="162">
        <f>IW8</f>
        <v>44378</v>
      </c>
      <c r="IX10" s="162"/>
      <c r="IY10" s="162"/>
      <c r="IZ10" s="162"/>
      <c r="JA10" s="162"/>
      <c r="JB10" s="162"/>
      <c r="JC10" s="162"/>
      <c r="JD10" s="162">
        <f>JD8</f>
        <v>44409</v>
      </c>
      <c r="JE10" s="162"/>
      <c r="JF10" s="162"/>
      <c r="JG10" s="162"/>
      <c r="JH10" s="162"/>
      <c r="JI10" s="162"/>
      <c r="JJ10" s="162"/>
      <c r="JK10" s="162">
        <f>JK8</f>
        <v>44440</v>
      </c>
      <c r="JL10" s="162"/>
      <c r="JM10" s="162"/>
      <c r="JN10" s="162"/>
      <c r="JO10" s="162"/>
      <c r="JP10" s="162"/>
      <c r="JQ10" s="162"/>
      <c r="JR10" s="162">
        <f>JR8</f>
        <v>44470</v>
      </c>
      <c r="JS10" s="162"/>
      <c r="JT10" s="162"/>
      <c r="JU10" s="162"/>
      <c r="JV10" s="162"/>
      <c r="JW10" s="162"/>
      <c r="JX10" s="162"/>
      <c r="JY10" s="162">
        <f>JY8</f>
        <v>44501</v>
      </c>
      <c r="JZ10" s="162"/>
      <c r="KA10" s="162"/>
      <c r="KB10" s="162"/>
      <c r="KC10" s="162"/>
      <c r="KD10" s="162"/>
      <c r="KE10" s="162"/>
      <c r="KF10" s="162">
        <f>KF8</f>
        <v>44531</v>
      </c>
      <c r="KG10" s="162"/>
      <c r="KH10" s="162"/>
      <c r="KI10" s="162"/>
      <c r="KJ10" s="162"/>
      <c r="KK10" s="162"/>
      <c r="KL10" s="162"/>
      <c r="KM10" s="162">
        <f>KM8</f>
        <v>44562</v>
      </c>
      <c r="KN10" s="162"/>
      <c r="KO10" s="162"/>
      <c r="KP10" s="162"/>
      <c r="KQ10" s="162"/>
      <c r="KR10" s="162"/>
      <c r="KS10" s="162"/>
      <c r="KT10" s="162">
        <f>KT8</f>
        <v>44593</v>
      </c>
      <c r="KU10" s="162"/>
      <c r="KV10" s="162"/>
      <c r="KW10" s="162"/>
      <c r="KX10" s="162"/>
      <c r="KY10" s="162"/>
      <c r="KZ10" s="162"/>
      <c r="LA10" s="162">
        <f>LA8</f>
        <v>44621</v>
      </c>
      <c r="LB10" s="162"/>
      <c r="LC10" s="162"/>
      <c r="LD10" s="162"/>
      <c r="LE10" s="162"/>
      <c r="LF10" s="162"/>
      <c r="LG10" s="162"/>
      <c r="LH10" s="162">
        <f>LH8</f>
        <v>44652</v>
      </c>
      <c r="LI10" s="162"/>
      <c r="LJ10" s="162"/>
      <c r="LK10" s="162"/>
      <c r="LL10" s="162"/>
      <c r="LM10" s="162"/>
      <c r="LN10" s="162"/>
      <c r="LO10" s="162">
        <f>LO8</f>
        <v>44682</v>
      </c>
      <c r="LP10" s="162"/>
      <c r="LQ10" s="162"/>
      <c r="LR10" s="162"/>
      <c r="LS10" s="162"/>
      <c r="LT10" s="162"/>
      <c r="LU10" s="162"/>
      <c r="LV10" s="162">
        <f>LV8</f>
        <v>44713</v>
      </c>
      <c r="LW10" s="162"/>
      <c r="LX10" s="162"/>
      <c r="LY10" s="162"/>
      <c r="LZ10" s="162"/>
      <c r="MA10" s="162"/>
      <c r="MB10" s="162"/>
      <c r="MC10" s="162">
        <f>MC8</f>
        <v>44743</v>
      </c>
      <c r="MD10" s="162"/>
      <c r="ME10" s="162"/>
      <c r="MF10" s="162"/>
      <c r="MG10" s="162"/>
      <c r="MH10" s="162"/>
      <c r="MI10" s="162"/>
      <c r="MJ10" s="162">
        <f>MJ8</f>
        <v>44774</v>
      </c>
      <c r="MK10" s="162"/>
      <c r="ML10" s="162"/>
      <c r="MM10" s="162"/>
      <c r="MN10" s="162"/>
      <c r="MO10" s="162"/>
      <c r="MP10" s="162"/>
      <c r="MQ10" s="162">
        <f>MQ8</f>
        <v>44805</v>
      </c>
      <c r="MR10" s="162"/>
      <c r="MS10" s="162"/>
      <c r="MT10" s="162"/>
      <c r="MU10" s="162"/>
      <c r="MV10" s="162"/>
      <c r="MW10" s="162"/>
      <c r="MX10" s="162">
        <f>MX8</f>
        <v>44835</v>
      </c>
      <c r="MY10" s="162"/>
      <c r="MZ10" s="162"/>
      <c r="NA10" s="162"/>
      <c r="NB10" s="162"/>
      <c r="NC10" s="162"/>
      <c r="ND10" s="162"/>
      <c r="NE10" s="162">
        <f>NE8</f>
        <v>44866</v>
      </c>
      <c r="NF10" s="162"/>
      <c r="NG10" s="162"/>
      <c r="NH10" s="162"/>
      <c r="NI10" s="162"/>
      <c r="NJ10" s="162"/>
      <c r="NK10" s="162"/>
      <c r="NL10" s="162">
        <f>NL8</f>
        <v>44896</v>
      </c>
      <c r="NM10" s="162"/>
      <c r="NN10" s="162"/>
      <c r="NO10" s="162"/>
      <c r="NP10" s="162"/>
      <c r="NQ10" s="162"/>
      <c r="NR10" s="162"/>
      <c r="NS10" s="162">
        <f>NS8</f>
        <v>44927</v>
      </c>
      <c r="NT10" s="162"/>
      <c r="NU10" s="162"/>
      <c r="NV10" s="162"/>
      <c r="NW10" s="162"/>
      <c r="NX10" s="162"/>
      <c r="NY10" s="162"/>
    </row>
    <row r="11" spans="1:389" s="109" customFormat="1">
      <c r="A11" s="139" t="s">
        <v>289</v>
      </c>
      <c r="B11" s="139" t="s">
        <v>288</v>
      </c>
      <c r="C11" s="172"/>
      <c r="D11" s="174"/>
      <c r="E11" s="176"/>
      <c r="F11" s="179"/>
      <c r="G11" s="180"/>
      <c r="H11" s="182"/>
      <c r="I11" s="182"/>
      <c r="J11" s="182"/>
      <c r="K11" s="167"/>
      <c r="L11" s="167"/>
      <c r="M11" s="168"/>
      <c r="N11" s="168"/>
      <c r="O11" s="170"/>
      <c r="P11" s="168"/>
      <c r="Q11" s="167"/>
      <c r="R11" s="167"/>
      <c r="S11" s="168"/>
      <c r="T11" s="168"/>
      <c r="U11" s="168"/>
      <c r="V11" s="168"/>
      <c r="W11" s="161"/>
      <c r="X11" s="161"/>
      <c r="Y11" s="108"/>
      <c r="Z11" s="158">
        <f>IF($R$6="Daily",INDEX({"Su";"M";"Tu";"W";"Th";"F";"Sa"},WEEKDAY(Z9,1)),IF(OR($R$6="Weekly",$R$6="Monthly"),$R$7+INT((COLUMN()-COLUMN($Z$9))/7),IF($R$6="Quarterly","Q"&amp;INT((MONTH(Z9)-1)/3+1),"")))</f>
        <v>1</v>
      </c>
      <c r="AA11" s="158"/>
      <c r="AB11" s="158"/>
      <c r="AC11" s="158"/>
      <c r="AD11" s="158"/>
      <c r="AE11" s="158"/>
      <c r="AF11" s="158"/>
      <c r="AG11" s="158">
        <f>IF($R$6="Daily",INDEX({"Su";"M";"Tu";"W";"Th";"F";"Sa"},WEEKDAY(AG9,1)),IF(OR($R$6="Weekly",$R$6="Monthly"),$R$7+INT((COLUMN()-COLUMN($Z$9))/7),IF($R$6="Quarterly","Q"&amp;INT((MONTH(AG9)-1)/3+1),"")))</f>
        <v>2</v>
      </c>
      <c r="AH11" s="158"/>
      <c r="AI11" s="158"/>
      <c r="AJ11" s="158"/>
      <c r="AK11" s="158"/>
      <c r="AL11" s="158"/>
      <c r="AM11" s="158"/>
      <c r="AN11" s="158">
        <f>IF($R$6="Daily",INDEX({"Su";"M";"Tu";"W";"Th";"F";"Sa"},WEEKDAY(AN9,1)),IF(OR($R$6="Weekly",$R$6="Monthly"),$R$7+INT((COLUMN()-COLUMN($Z$9))/7),IF($R$6="Quarterly","Q"&amp;INT((MONTH(AN9)-1)/3+1),"")))</f>
        <v>3</v>
      </c>
      <c r="AO11" s="158"/>
      <c r="AP11" s="158"/>
      <c r="AQ11" s="158"/>
      <c r="AR11" s="158"/>
      <c r="AS11" s="158"/>
      <c r="AT11" s="158"/>
      <c r="AU11" s="158">
        <f>IF($R$6="Daily",INDEX({"Su";"M";"Tu";"W";"Th";"F";"Sa"},WEEKDAY(AU9,1)),IF(OR($R$6="Weekly",$R$6="Monthly"),$R$7+INT((COLUMN()-COLUMN($Z$9))/7),IF($R$6="Quarterly","Q"&amp;INT((MONTH(AU9)-1)/3+1),"")))</f>
        <v>4</v>
      </c>
      <c r="AV11" s="158"/>
      <c r="AW11" s="158"/>
      <c r="AX11" s="158"/>
      <c r="AY11" s="158"/>
      <c r="AZ11" s="158"/>
      <c r="BA11" s="158"/>
      <c r="BB11" s="158">
        <f>IF($R$6="Daily",INDEX({"Su";"M";"Tu";"W";"Th";"F";"Sa"},WEEKDAY(BB9,1)),IF(OR($R$6="Weekly",$R$6="Monthly"),$R$7+INT((COLUMN()-COLUMN($Z$9))/7),IF($R$6="Quarterly","Q"&amp;INT((MONTH(BB9)-1)/3+1),"")))</f>
        <v>5</v>
      </c>
      <c r="BC11" s="158"/>
      <c r="BD11" s="158"/>
      <c r="BE11" s="158"/>
      <c r="BF11" s="158"/>
      <c r="BG11" s="158"/>
      <c r="BH11" s="158"/>
      <c r="BI11" s="158">
        <f>IF($R$6="Daily",INDEX({"Su";"M";"Tu";"W";"Th";"F";"Sa"},WEEKDAY(BI9,1)),IF(OR($R$6="Weekly",$R$6="Monthly"),$R$7+INT((COLUMN()-COLUMN($Z$9))/7),IF($R$6="Quarterly","Q"&amp;INT((MONTH(BI9)-1)/3+1),"")))</f>
        <v>6</v>
      </c>
      <c r="BJ11" s="158"/>
      <c r="BK11" s="158"/>
      <c r="BL11" s="158"/>
      <c r="BM11" s="158"/>
      <c r="BN11" s="158"/>
      <c r="BO11" s="158"/>
      <c r="BP11" s="158">
        <f>IF($R$6="Daily",INDEX({"Su";"M";"Tu";"W";"Th";"F";"Sa"},WEEKDAY(BP9,1)),IF(OR($R$6="Weekly",$R$6="Monthly"),$R$7+INT((COLUMN()-COLUMN($Z$9))/7),IF($R$6="Quarterly","Q"&amp;INT((MONTH(BP9)-1)/3+1),"")))</f>
        <v>7</v>
      </c>
      <c r="BQ11" s="158"/>
      <c r="BR11" s="158"/>
      <c r="BS11" s="158"/>
      <c r="BT11" s="158"/>
      <c r="BU11" s="158"/>
      <c r="BV11" s="158"/>
      <c r="BW11" s="158">
        <f>IF($R$6="Daily",INDEX({"Su";"M";"Tu";"W";"Th";"F";"Sa"},WEEKDAY(BW9,1)),IF(OR($R$6="Weekly",$R$6="Monthly"),$R$7+INT((COLUMN()-COLUMN($Z$9))/7),IF($R$6="Quarterly","Q"&amp;INT((MONTH(BW9)-1)/3+1),"")))</f>
        <v>8</v>
      </c>
      <c r="BX11" s="158"/>
      <c r="BY11" s="158"/>
      <c r="BZ11" s="158"/>
      <c r="CA11" s="158"/>
      <c r="CB11" s="158"/>
      <c r="CC11" s="158"/>
      <c r="CD11" s="158">
        <f>IF($R$6="Daily",INDEX({"Su";"M";"Tu";"W";"Th";"F";"Sa"},WEEKDAY(CD9,1)),IF(OR($R$6="Weekly",$R$6="Monthly"),$R$7+INT((COLUMN()-COLUMN($Z$9))/7),IF($R$6="Quarterly","Q"&amp;INT((MONTH(CD9)-1)/3+1),"")))</f>
        <v>9</v>
      </c>
      <c r="CE11" s="158"/>
      <c r="CF11" s="158"/>
      <c r="CG11" s="158"/>
      <c r="CH11" s="158"/>
      <c r="CI11" s="158"/>
      <c r="CJ11" s="158"/>
      <c r="CK11" s="158">
        <f>IF($R$6="Daily",INDEX({"Su";"M";"Tu";"W";"Th";"F";"Sa"},WEEKDAY(CK9,1)),IF(OR($R$6="Weekly",$R$6="Monthly"),$R$7+INT((COLUMN()-COLUMN($Z$9))/7),IF($R$6="Quarterly","Q"&amp;INT((MONTH(CK9)-1)/3+1),"")))</f>
        <v>10</v>
      </c>
      <c r="CL11" s="158"/>
      <c r="CM11" s="158"/>
      <c r="CN11" s="158"/>
      <c r="CO11" s="158"/>
      <c r="CP11" s="158"/>
      <c r="CQ11" s="158"/>
      <c r="CR11" s="158">
        <f>IF($R$6="Daily",INDEX({"Su";"M";"Tu";"W";"Th";"F";"Sa"},WEEKDAY(CR9,1)),IF(OR($R$6="Weekly",$R$6="Monthly"),$R$7+INT((COLUMN()-COLUMN($Z$9))/7),IF($R$6="Quarterly","Q"&amp;INT((MONTH(CR9)-1)/3+1),"")))</f>
        <v>11</v>
      </c>
      <c r="CS11" s="158"/>
      <c r="CT11" s="158"/>
      <c r="CU11" s="158"/>
      <c r="CV11" s="158"/>
      <c r="CW11" s="158"/>
      <c r="CX11" s="158"/>
      <c r="CY11" s="158">
        <f>IF($R$6="Daily",INDEX({"Su";"M";"Tu";"W";"Th";"F";"Sa"},WEEKDAY(CY9,1)),IF(OR($R$6="Weekly",$R$6="Monthly"),$R$7+INT((COLUMN()-COLUMN($Z$9))/7),IF($R$6="Quarterly","Q"&amp;INT((MONTH(CY9)-1)/3+1),"")))</f>
        <v>12</v>
      </c>
      <c r="CZ11" s="158"/>
      <c r="DA11" s="158"/>
      <c r="DB11" s="158"/>
      <c r="DC11" s="158"/>
      <c r="DD11" s="158"/>
      <c r="DE11" s="158"/>
      <c r="DF11" s="158">
        <f>IF($R$6="Daily",INDEX({"Su";"M";"Tu";"W";"Th";"F";"Sa"},WEEKDAY(DF9,1)),IF(OR($R$6="Weekly",$R$6="Monthly"),$R$7+INT((COLUMN()-COLUMN($Z$9))/7),IF($R$6="Quarterly","Q"&amp;INT((MONTH(DF9)-1)/3+1),"")))</f>
        <v>13</v>
      </c>
      <c r="DG11" s="158"/>
      <c r="DH11" s="158"/>
      <c r="DI11" s="158"/>
      <c r="DJ11" s="158"/>
      <c r="DK11" s="158"/>
      <c r="DL11" s="158"/>
      <c r="DM11" s="158">
        <f>IF($R$6="Daily",INDEX({"Su";"M";"Tu";"W";"Th";"F";"Sa"},WEEKDAY(DM9,1)),IF(OR($R$6="Weekly",$R$6="Monthly"),$R$7+INT((COLUMN()-COLUMN($Z$9))/7),IF($R$6="Quarterly","Q"&amp;INT((MONTH(DM9)-1)/3+1),"")))</f>
        <v>14</v>
      </c>
      <c r="DN11" s="158"/>
      <c r="DO11" s="158"/>
      <c r="DP11" s="158"/>
      <c r="DQ11" s="158"/>
      <c r="DR11" s="158"/>
      <c r="DS11" s="158"/>
      <c r="DT11" s="158">
        <f>IF($R$6="Daily",INDEX({"Su";"M";"Tu";"W";"Th";"F";"Sa"},WEEKDAY(DT9,1)),IF(OR($R$6="Weekly",$R$6="Monthly"),$R$7+INT((COLUMN()-COLUMN($Z$9))/7),IF($R$6="Quarterly","Q"&amp;INT((MONTH(DT9)-1)/3+1),"")))</f>
        <v>15</v>
      </c>
      <c r="DU11" s="158"/>
      <c r="DV11" s="158"/>
      <c r="DW11" s="158"/>
      <c r="DX11" s="158"/>
      <c r="DY11" s="158"/>
      <c r="DZ11" s="158"/>
      <c r="EA11" s="158">
        <f>IF($R$6="Daily",INDEX({"Su";"M";"Tu";"W";"Th";"F";"Sa"},WEEKDAY(EA9,1)),IF(OR($R$6="Weekly",$R$6="Monthly"),$R$7+INT((COLUMN()-COLUMN($Z$9))/7),IF($R$6="Quarterly","Q"&amp;INT((MONTH(EA9)-1)/3+1),"")))</f>
        <v>16</v>
      </c>
      <c r="EB11" s="158"/>
      <c r="EC11" s="158"/>
      <c r="ED11" s="158"/>
      <c r="EE11" s="158"/>
      <c r="EF11" s="158"/>
      <c r="EG11" s="158"/>
      <c r="EH11" s="158">
        <f>IF($R$6="Daily",INDEX({"Su";"M";"Tu";"W";"Th";"F";"Sa"},WEEKDAY(EH9,1)),IF(OR($R$6="Weekly",$R$6="Monthly"),$R$7+INT((COLUMN()-COLUMN($Z$9))/7),IF($R$6="Quarterly","Q"&amp;INT((MONTH(EH9)-1)/3+1),"")))</f>
        <v>17</v>
      </c>
      <c r="EI11" s="158"/>
      <c r="EJ11" s="158"/>
      <c r="EK11" s="158"/>
      <c r="EL11" s="158"/>
      <c r="EM11" s="158"/>
      <c r="EN11" s="158"/>
      <c r="EO11" s="158">
        <f>IF($R$6="Daily",INDEX({"Su";"M";"Tu";"W";"Th";"F";"Sa"},WEEKDAY(EO9,1)),IF(OR($R$6="Weekly",$R$6="Monthly"),$R$7+INT((COLUMN()-COLUMN($Z$9))/7),IF($R$6="Quarterly","Q"&amp;INT((MONTH(EO9)-1)/3+1),"")))</f>
        <v>18</v>
      </c>
      <c r="EP11" s="158"/>
      <c r="EQ11" s="158"/>
      <c r="ER11" s="158"/>
      <c r="ES11" s="158"/>
      <c r="ET11" s="158"/>
      <c r="EU11" s="158"/>
      <c r="EV11" s="158">
        <f>IF($R$6="Daily",INDEX({"Su";"M";"Tu";"W";"Th";"F";"Sa"},WEEKDAY(EV9,1)),IF(OR($R$6="Weekly",$R$6="Monthly"),$R$7+INT((COLUMN()-COLUMN($Z$9))/7),IF($R$6="Quarterly","Q"&amp;INT((MONTH(EV9)-1)/3+1),"")))</f>
        <v>19</v>
      </c>
      <c r="EW11" s="158"/>
      <c r="EX11" s="158"/>
      <c r="EY11" s="158"/>
      <c r="EZ11" s="158"/>
      <c r="FA11" s="158"/>
      <c r="FB11" s="158"/>
      <c r="FC11" s="158">
        <f>IF($R$6="Daily",INDEX({"Su";"M";"Tu";"W";"Th";"F";"Sa"},WEEKDAY(FC9,1)),IF(OR($R$6="Weekly",$R$6="Monthly"),$R$7+INT((COLUMN()-COLUMN($Z$9))/7),IF($R$6="Quarterly","Q"&amp;INT((MONTH(FC9)-1)/3+1),"")))</f>
        <v>20</v>
      </c>
      <c r="FD11" s="158"/>
      <c r="FE11" s="158"/>
      <c r="FF11" s="158"/>
      <c r="FG11" s="158"/>
      <c r="FH11" s="158"/>
      <c r="FI11" s="158"/>
      <c r="FJ11" s="158">
        <f>IF($R$6="Daily",INDEX({"Su";"M";"Tu";"W";"Th";"F";"Sa"},WEEKDAY(FJ9,1)),IF(OR($R$6="Weekly",$R$6="Monthly"),$R$7+INT((COLUMN()-COLUMN($Z$9))/7),IF($R$6="Quarterly","Q"&amp;INT((MONTH(FJ9)-1)/3+1),"")))</f>
        <v>21</v>
      </c>
      <c r="FK11" s="158"/>
      <c r="FL11" s="158"/>
      <c r="FM11" s="158"/>
      <c r="FN11" s="158"/>
      <c r="FO11" s="158"/>
      <c r="FP11" s="158"/>
      <c r="FQ11" s="158">
        <f>IF($R$6="Daily",INDEX({"Su";"M";"Tu";"W";"Th";"F";"Sa"},WEEKDAY(FQ9,1)),IF(OR($R$6="Weekly",$R$6="Monthly"),$R$7+INT((COLUMN()-COLUMN($Z$9))/7),IF($R$6="Quarterly","Q"&amp;INT((MONTH(FQ9)-1)/3+1),"")))</f>
        <v>22</v>
      </c>
      <c r="FR11" s="158"/>
      <c r="FS11" s="158"/>
      <c r="FT11" s="158"/>
      <c r="FU11" s="158"/>
      <c r="FV11" s="158"/>
      <c r="FW11" s="158"/>
      <c r="FX11" s="158">
        <f>IF($R$6="Daily",INDEX({"Su";"M";"Tu";"W";"Th";"F";"Sa"},WEEKDAY(FX9,1)),IF(OR($R$6="Weekly",$R$6="Monthly"),$R$7+INT((COLUMN()-COLUMN($Z$9))/7),IF($R$6="Quarterly","Q"&amp;INT((MONTH(FX9)-1)/3+1),"")))</f>
        <v>23</v>
      </c>
      <c r="FY11" s="158"/>
      <c r="FZ11" s="158"/>
      <c r="GA11" s="158"/>
      <c r="GB11" s="158"/>
      <c r="GC11" s="158"/>
      <c r="GD11" s="158"/>
      <c r="GE11" s="158">
        <f>IF($R$6="Daily",INDEX({"Su";"M";"Tu";"W";"Th";"F";"Sa"},WEEKDAY(GE9,1)),IF(OR($R$6="Weekly",$R$6="Monthly"),$R$7+INT((COLUMN()-COLUMN($Z$9))/7),IF($R$6="Quarterly","Q"&amp;INT((MONTH(GE9)-1)/3+1),"")))</f>
        <v>24</v>
      </c>
      <c r="GF11" s="158"/>
      <c r="GG11" s="158"/>
      <c r="GH11" s="158"/>
      <c r="GI11" s="158"/>
      <c r="GJ11" s="158"/>
      <c r="GK11" s="158"/>
      <c r="GL11" s="158">
        <f>IF($R$6="Daily",INDEX({"Su";"M";"Tu";"W";"Th";"F";"Sa"},WEEKDAY(GL9,1)),IF(OR($R$6="Weekly",$R$6="Monthly"),$R$7+INT((COLUMN()-COLUMN($Z$9))/7),IF($R$6="Quarterly","Q"&amp;INT((MONTH(GL9)-1)/3+1),"")))</f>
        <v>25</v>
      </c>
      <c r="GM11" s="158"/>
      <c r="GN11" s="158"/>
      <c r="GO11" s="158"/>
      <c r="GP11" s="158"/>
      <c r="GQ11" s="158"/>
      <c r="GR11" s="158"/>
      <c r="GS11" s="158">
        <f>IF($R$6="Daily",INDEX({"Su";"M";"Tu";"W";"Th";"F";"Sa"},WEEKDAY(GS9,1)),IF(OR($R$6="Weekly",$R$6="Monthly"),$R$7+INT((COLUMN()-COLUMN($Z$9))/7),IF($R$6="Quarterly","Q"&amp;INT((MONTH(GS9)-1)/3+1),"")))</f>
        <v>26</v>
      </c>
      <c r="GT11" s="158"/>
      <c r="GU11" s="158"/>
      <c r="GV11" s="158"/>
      <c r="GW11" s="158"/>
      <c r="GX11" s="158"/>
      <c r="GY11" s="158"/>
      <c r="GZ11" s="158">
        <f>IF($R$6="Daily",INDEX({"Su";"M";"Tu";"W";"Th";"F";"Sa"},WEEKDAY(GZ9,1)),IF(OR($R$6="Weekly",$R$6="Monthly"),$R$7+INT((COLUMN()-COLUMN($Z$9))/7),IF($R$6="Quarterly","Q"&amp;INT((MONTH(GZ9)-1)/3+1),"")))</f>
        <v>27</v>
      </c>
      <c r="HA11" s="158"/>
      <c r="HB11" s="158"/>
      <c r="HC11" s="158"/>
      <c r="HD11" s="158"/>
      <c r="HE11" s="158"/>
      <c r="HF11" s="158"/>
      <c r="HG11" s="158">
        <f>IF($R$6="Daily",INDEX({"Su";"M";"Tu";"W";"Th";"F";"Sa"},WEEKDAY(HG9,1)),IF(OR($R$6="Weekly",$R$6="Monthly"),$R$7+INT((COLUMN()-COLUMN($Z$9))/7),IF($R$6="Quarterly","Q"&amp;INT((MONTH(HG9)-1)/3+1),"")))</f>
        <v>28</v>
      </c>
      <c r="HH11" s="158"/>
      <c r="HI11" s="158"/>
      <c r="HJ11" s="158"/>
      <c r="HK11" s="158"/>
      <c r="HL11" s="158"/>
      <c r="HM11" s="158"/>
      <c r="HN11" s="158">
        <f>IF($R$6="Daily",INDEX({"Su";"M";"Tu";"W";"Th";"F";"Sa"},WEEKDAY(HN9,1)),IF(OR($R$6="Weekly",$R$6="Monthly"),$R$7+INT((COLUMN()-COLUMN($Z$9))/7),IF($R$6="Quarterly","Q"&amp;INT((MONTH(HN9)-1)/3+1),"")))</f>
        <v>29</v>
      </c>
      <c r="HO11" s="158"/>
      <c r="HP11" s="158"/>
      <c r="HQ11" s="158"/>
      <c r="HR11" s="158"/>
      <c r="HS11" s="158"/>
      <c r="HT11" s="158"/>
      <c r="HU11" s="158">
        <f>IF($R$6="Daily",INDEX({"Su";"M";"Tu";"W";"Th";"F";"Sa"},WEEKDAY(HU9,1)),IF(OR($R$6="Weekly",$R$6="Monthly"),$R$7+INT((COLUMN()-COLUMN($Z$9))/7),IF($R$6="Quarterly","Q"&amp;INT((MONTH(HU9)-1)/3+1),"")))</f>
        <v>30</v>
      </c>
      <c r="HV11" s="158"/>
      <c r="HW11" s="158"/>
      <c r="HX11" s="158"/>
      <c r="HY11" s="158"/>
      <c r="HZ11" s="158"/>
      <c r="IA11" s="158"/>
      <c r="IB11" s="158">
        <f>IF($R$6="Daily",INDEX({"Su";"M";"Tu";"W";"Th";"F";"Sa"},WEEKDAY(IB9,1)),IF(OR($R$6="Weekly",$R$6="Monthly"),$R$7+INT((COLUMN()-COLUMN($Z$9))/7),IF($R$6="Quarterly","Q"&amp;INT((MONTH(IB9)-1)/3+1),"")))</f>
        <v>31</v>
      </c>
      <c r="IC11" s="158"/>
      <c r="ID11" s="158"/>
      <c r="IE11" s="158"/>
      <c r="IF11" s="158"/>
      <c r="IG11" s="158"/>
      <c r="IH11" s="158"/>
      <c r="II11" s="158">
        <f>IF($R$6="Daily",INDEX({"Su";"M";"Tu";"W";"Th";"F";"Sa"},WEEKDAY(II9,1)),IF(OR($R$6="Weekly",$R$6="Monthly"),$R$7+INT((COLUMN()-COLUMN($Z$9))/7),IF($R$6="Quarterly","Q"&amp;INT((MONTH(II9)-1)/3+1),"")))</f>
        <v>32</v>
      </c>
      <c r="IJ11" s="158"/>
      <c r="IK11" s="158"/>
      <c r="IL11" s="158"/>
      <c r="IM11" s="158"/>
      <c r="IN11" s="158"/>
      <c r="IO11" s="158"/>
      <c r="IP11" s="158">
        <f>IF($R$6="Daily",INDEX({"Su";"M";"Tu";"W";"Th";"F";"Sa"},WEEKDAY(IP9,1)),IF(OR($R$6="Weekly",$R$6="Monthly"),$R$7+INT((COLUMN()-COLUMN($Z$9))/7),IF($R$6="Quarterly","Q"&amp;INT((MONTH(IP9)-1)/3+1),"")))</f>
        <v>33</v>
      </c>
      <c r="IQ11" s="158"/>
      <c r="IR11" s="158"/>
      <c r="IS11" s="158"/>
      <c r="IT11" s="158"/>
      <c r="IU11" s="158"/>
      <c r="IV11" s="158"/>
      <c r="IW11" s="158">
        <f>IF($R$6="Daily",INDEX({"Su";"M";"Tu";"W";"Th";"F";"Sa"},WEEKDAY(IW9,1)),IF(OR($R$6="Weekly",$R$6="Monthly"),$R$7+INT((COLUMN()-COLUMN($Z$9))/7),IF($R$6="Quarterly","Q"&amp;INT((MONTH(IW9)-1)/3+1),"")))</f>
        <v>34</v>
      </c>
      <c r="IX11" s="158"/>
      <c r="IY11" s="158"/>
      <c r="IZ11" s="158"/>
      <c r="JA11" s="158"/>
      <c r="JB11" s="158"/>
      <c r="JC11" s="158"/>
      <c r="JD11" s="158">
        <f>IF($R$6="Daily",INDEX({"Su";"M";"Tu";"W";"Th";"F";"Sa"},WEEKDAY(JD9,1)),IF(OR($R$6="Weekly",$R$6="Monthly"),$R$7+INT((COLUMN()-COLUMN($Z$9))/7),IF($R$6="Quarterly","Q"&amp;INT((MONTH(JD9)-1)/3+1),"")))</f>
        <v>35</v>
      </c>
      <c r="JE11" s="158"/>
      <c r="JF11" s="158"/>
      <c r="JG11" s="158"/>
      <c r="JH11" s="158"/>
      <c r="JI11" s="158"/>
      <c r="JJ11" s="158"/>
      <c r="JK11" s="158">
        <f>IF($R$6="Daily",INDEX({"Su";"M";"Tu";"W";"Th";"F";"Sa"},WEEKDAY(JK9,1)),IF(OR($R$6="Weekly",$R$6="Monthly"),$R$7+INT((COLUMN()-COLUMN($Z$9))/7),IF($R$6="Quarterly","Q"&amp;INT((MONTH(JK9)-1)/3+1),"")))</f>
        <v>36</v>
      </c>
      <c r="JL11" s="158"/>
      <c r="JM11" s="158"/>
      <c r="JN11" s="158"/>
      <c r="JO11" s="158"/>
      <c r="JP11" s="158"/>
      <c r="JQ11" s="158"/>
      <c r="JR11" s="158">
        <f>IF($R$6="Daily",INDEX({"Su";"M";"Tu";"W";"Th";"F";"Sa"},WEEKDAY(JR9,1)),IF(OR($R$6="Weekly",$R$6="Monthly"),$R$7+INT((COLUMN()-COLUMN($Z$9))/7),IF($R$6="Quarterly","Q"&amp;INT((MONTH(JR9)-1)/3+1),"")))</f>
        <v>37</v>
      </c>
      <c r="JS11" s="158"/>
      <c r="JT11" s="158"/>
      <c r="JU11" s="158"/>
      <c r="JV11" s="158"/>
      <c r="JW11" s="158"/>
      <c r="JX11" s="158"/>
      <c r="JY11" s="158">
        <f>IF($R$6="Daily",INDEX({"Su";"M";"Tu";"W";"Th";"F";"Sa"},WEEKDAY(JY9,1)),IF(OR($R$6="Weekly",$R$6="Monthly"),$R$7+INT((COLUMN()-COLUMN($Z$9))/7),IF($R$6="Quarterly","Q"&amp;INT((MONTH(JY9)-1)/3+1),"")))</f>
        <v>38</v>
      </c>
      <c r="JZ11" s="158"/>
      <c r="KA11" s="158"/>
      <c r="KB11" s="158"/>
      <c r="KC11" s="158"/>
      <c r="KD11" s="158"/>
      <c r="KE11" s="158"/>
      <c r="KF11" s="158">
        <f>IF($R$6="Daily",INDEX({"Su";"M";"Tu";"W";"Th";"F";"Sa"},WEEKDAY(KF9,1)),IF(OR($R$6="Weekly",$R$6="Monthly"),$R$7+INT((COLUMN()-COLUMN($Z$9))/7),IF($R$6="Quarterly","Q"&amp;INT((MONTH(KF9)-1)/3+1),"")))</f>
        <v>39</v>
      </c>
      <c r="KG11" s="158"/>
      <c r="KH11" s="158"/>
      <c r="KI11" s="158"/>
      <c r="KJ11" s="158"/>
      <c r="KK11" s="158"/>
      <c r="KL11" s="158"/>
      <c r="KM11" s="158">
        <f>IF($R$6="Daily",INDEX({"Su";"M";"Tu";"W";"Th";"F";"Sa"},WEEKDAY(KM9,1)),IF(OR($R$6="Weekly",$R$6="Monthly"),$R$7+INT((COLUMN()-COLUMN($Z$9))/7),IF($R$6="Quarterly","Q"&amp;INT((MONTH(KM9)-1)/3+1),"")))</f>
        <v>40</v>
      </c>
      <c r="KN11" s="158"/>
      <c r="KO11" s="158"/>
      <c r="KP11" s="158"/>
      <c r="KQ11" s="158"/>
      <c r="KR11" s="158"/>
      <c r="KS11" s="158"/>
      <c r="KT11" s="158">
        <f>IF($R$6="Daily",INDEX({"Su";"M";"Tu";"W";"Th";"F";"Sa"},WEEKDAY(KT9,1)),IF(OR($R$6="Weekly",$R$6="Monthly"),$R$7+INT((COLUMN()-COLUMN($Z$9))/7),IF($R$6="Quarterly","Q"&amp;INT((MONTH(KT9)-1)/3+1),"")))</f>
        <v>41</v>
      </c>
      <c r="KU11" s="158"/>
      <c r="KV11" s="158"/>
      <c r="KW11" s="158"/>
      <c r="KX11" s="158"/>
      <c r="KY11" s="158"/>
      <c r="KZ11" s="158"/>
      <c r="LA11" s="158">
        <f>IF($R$6="Daily",INDEX({"Su";"M";"Tu";"W";"Th";"F";"Sa"},WEEKDAY(LA9,1)),IF(OR($R$6="Weekly",$R$6="Monthly"),$R$7+INT((COLUMN()-COLUMN($Z$9))/7),IF($R$6="Quarterly","Q"&amp;INT((MONTH(LA9)-1)/3+1),"")))</f>
        <v>42</v>
      </c>
      <c r="LB11" s="158"/>
      <c r="LC11" s="158"/>
      <c r="LD11" s="158"/>
      <c r="LE11" s="158"/>
      <c r="LF11" s="158"/>
      <c r="LG11" s="158"/>
      <c r="LH11" s="158">
        <f>IF($R$6="Daily",INDEX({"Su";"M";"Tu";"W";"Th";"F";"Sa"},WEEKDAY(LH9,1)),IF(OR($R$6="Weekly",$R$6="Monthly"),$R$7+INT((COLUMN()-COLUMN($Z$9))/7),IF($R$6="Quarterly","Q"&amp;INT((MONTH(LH9)-1)/3+1),"")))</f>
        <v>43</v>
      </c>
      <c r="LI11" s="158"/>
      <c r="LJ11" s="158"/>
      <c r="LK11" s="158"/>
      <c r="LL11" s="158"/>
      <c r="LM11" s="158"/>
      <c r="LN11" s="158"/>
      <c r="LO11" s="158">
        <f>IF($R$6="Daily",INDEX({"Su";"M";"Tu";"W";"Th";"F";"Sa"},WEEKDAY(LO9,1)),IF(OR($R$6="Weekly",$R$6="Monthly"),$R$7+INT((COLUMN()-COLUMN($Z$9))/7),IF($R$6="Quarterly","Q"&amp;INT((MONTH(LO9)-1)/3+1),"")))</f>
        <v>44</v>
      </c>
      <c r="LP11" s="158"/>
      <c r="LQ11" s="158"/>
      <c r="LR11" s="158"/>
      <c r="LS11" s="158"/>
      <c r="LT11" s="158"/>
      <c r="LU11" s="158"/>
      <c r="LV11" s="158">
        <f>IF($R$6="Daily",INDEX({"Su";"M";"Tu";"W";"Th";"F";"Sa"},WEEKDAY(LV9,1)),IF(OR($R$6="Weekly",$R$6="Monthly"),$R$7+INT((COLUMN()-COLUMN($Z$9))/7),IF($R$6="Quarterly","Q"&amp;INT((MONTH(LV9)-1)/3+1),"")))</f>
        <v>45</v>
      </c>
      <c r="LW11" s="158"/>
      <c r="LX11" s="158"/>
      <c r="LY11" s="158"/>
      <c r="LZ11" s="158"/>
      <c r="MA11" s="158"/>
      <c r="MB11" s="158"/>
      <c r="MC11" s="158">
        <f>IF($R$6="Daily",INDEX({"Su";"M";"Tu";"W";"Th";"F";"Sa"},WEEKDAY(MC9,1)),IF(OR($R$6="Weekly",$R$6="Monthly"),$R$7+INT((COLUMN()-COLUMN($Z$9))/7),IF($R$6="Quarterly","Q"&amp;INT((MONTH(MC9)-1)/3+1),"")))</f>
        <v>46</v>
      </c>
      <c r="MD11" s="158"/>
      <c r="ME11" s="158"/>
      <c r="MF11" s="158"/>
      <c r="MG11" s="158"/>
      <c r="MH11" s="158"/>
      <c r="MI11" s="158"/>
      <c r="MJ11" s="158">
        <f>IF($R$6="Daily",INDEX({"Su";"M";"Tu";"W";"Th";"F";"Sa"},WEEKDAY(MJ9,1)),IF(OR($R$6="Weekly",$R$6="Monthly"),$R$7+INT((COLUMN()-COLUMN($Z$9))/7),IF($R$6="Quarterly","Q"&amp;INT((MONTH(MJ9)-1)/3+1),"")))</f>
        <v>47</v>
      </c>
      <c r="MK11" s="158"/>
      <c r="ML11" s="158"/>
      <c r="MM11" s="158"/>
      <c r="MN11" s="158"/>
      <c r="MO11" s="158"/>
      <c r="MP11" s="158"/>
      <c r="MQ11" s="158">
        <f>IF($R$6="Daily",INDEX({"Su";"M";"Tu";"W";"Th";"F";"Sa"},WEEKDAY(MQ9,1)),IF(OR($R$6="Weekly",$R$6="Monthly"),$R$7+INT((COLUMN()-COLUMN($Z$9))/7),IF($R$6="Quarterly","Q"&amp;INT((MONTH(MQ9)-1)/3+1),"")))</f>
        <v>48</v>
      </c>
      <c r="MR11" s="158"/>
      <c r="MS11" s="158"/>
      <c r="MT11" s="158"/>
      <c r="MU11" s="158"/>
      <c r="MV11" s="158"/>
      <c r="MW11" s="158"/>
      <c r="MX11" s="158">
        <f>IF($R$6="Daily",INDEX({"Su";"M";"Tu";"W";"Th";"F";"Sa"},WEEKDAY(MX9,1)),IF(OR($R$6="Weekly",$R$6="Monthly"),$R$7+INT((COLUMN()-COLUMN($Z$9))/7),IF($R$6="Quarterly","Q"&amp;INT((MONTH(MX9)-1)/3+1),"")))</f>
        <v>49</v>
      </c>
      <c r="MY11" s="158"/>
      <c r="MZ11" s="158"/>
      <c r="NA11" s="158"/>
      <c r="NB11" s="158"/>
      <c r="NC11" s="158"/>
      <c r="ND11" s="158"/>
      <c r="NE11" s="158">
        <f>IF($R$6="Daily",INDEX({"Su";"M";"Tu";"W";"Th";"F";"Sa"},WEEKDAY(NE9,1)),IF(OR($R$6="Weekly",$R$6="Monthly"),$R$7+INT((COLUMN()-COLUMN($Z$9))/7),IF($R$6="Quarterly","Q"&amp;INT((MONTH(NE9)-1)/3+1),"")))</f>
        <v>50</v>
      </c>
      <c r="NF11" s="158"/>
      <c r="NG11" s="158"/>
      <c r="NH11" s="158"/>
      <c r="NI11" s="158"/>
      <c r="NJ11" s="158"/>
      <c r="NK11" s="158"/>
      <c r="NL11" s="158">
        <f>IF($R$6="Daily",INDEX({"Su";"M";"Tu";"W";"Th";"F";"Sa"},WEEKDAY(NL9,1)),IF(OR($R$6="Weekly",$R$6="Monthly"),$R$7+INT((COLUMN()-COLUMN($Z$9))/7),IF($R$6="Quarterly","Q"&amp;INT((MONTH(NL9)-1)/3+1),"")))</f>
        <v>51</v>
      </c>
      <c r="NM11" s="158"/>
      <c r="NN11" s="158"/>
      <c r="NO11" s="158"/>
      <c r="NP11" s="158"/>
      <c r="NQ11" s="158"/>
      <c r="NR11" s="158"/>
      <c r="NS11" s="158">
        <f>IF($R$6="Daily",INDEX({"Su";"M";"Tu";"W";"Th";"F";"Sa"},WEEKDAY(NS9,1)),IF(OR($R$6="Weekly",$R$6="Monthly"),$R$7+INT((COLUMN()-COLUMN($Z$9))/7),IF($R$6="Quarterly","Q"&amp;INT((MONTH(NS9)-1)/3+1),"")))</f>
        <v>52</v>
      </c>
      <c r="NT11" s="158"/>
      <c r="NU11" s="158"/>
      <c r="NV11" s="158"/>
      <c r="NW11" s="158"/>
      <c r="NX11" s="158"/>
      <c r="NY11" s="158"/>
    </row>
    <row r="12" spans="1:389" s="122" customFormat="1" ht="12" hidden="1">
      <c r="A12" s="140" t="s">
        <v>353</v>
      </c>
      <c r="B12" s="137">
        <v>5</v>
      </c>
      <c r="C12" s="138">
        <v>1</v>
      </c>
      <c r="D12" s="111" t="str">
        <f t="shared" ref="D12:D41" si="6">IF(C12="","",IF(C12&gt;prevLevel,IF(prevWBS="","1",prevWBS)&amp;REPT(".1",C12-MAX(prevLevel,1)),IF(ISERROR(FIND(".",prevWBS)),REPT("1.",C12-1)&amp;IFERROR(VALUE(prevWBS)+1,"1"),IF(C12=1,"",IFERROR(LEFT(prevWBS,FIND("^",SUBSTITUTE(prevWBS,".","^",C12-1))),""))&amp;VALUE(TRIM(MID(SUBSTITUTE(prevWBS,".",REPT(" ",LEN(prevWBS))),(C12-1)*LEN(prevWBS)+1,LEN(prevWBS))))+1)))</f>
        <v>1</v>
      </c>
      <c r="E12" s="113" t="s">
        <v>339</v>
      </c>
      <c r="F12" s="113" t="s">
        <v>27</v>
      </c>
      <c r="G12" s="113"/>
      <c r="H12" s="114"/>
      <c r="I12" s="114"/>
      <c r="J12" s="114"/>
      <c r="K12" s="115"/>
      <c r="L12" s="115"/>
      <c r="M12" s="116"/>
      <c r="N12" s="116"/>
      <c r="O12" s="117"/>
      <c r="P12" s="116"/>
      <c r="Q12" s="118" t="str">
        <f>IF(K12&lt;&gt;"",K12,IF(OR(H12&lt;&gt;"",I12&lt;&gt;"",J12&lt;&gt;""),WORKDAY.INTL(MAX(IFERROR(INDEX(R:R,MATCH(H12,D:D,0)),0),IFERROR(INDEX(R:R,MATCH(I12,D:D,0)),0),IFERROR(INDEX(R:R,MATCH(J12,D:D,0)),0)),1,weekend,holidays),IF(L12&lt;&gt;"",IF(M12&lt;&gt;"",WORKDAY.INTL(L12,-(MAX(M12,1)-1),weekend,holidays),L12-(MAX(N12,1)-1))," - ")))</f>
        <v xml:space="preserve"> - </v>
      </c>
      <c r="R12" s="118" t="str">
        <f t="shared" ref="R12:R27" si="7">IF(L12&lt;&gt;"",L12,IF(Q12=" - "," - ",IF(M12&lt;&gt;"",WORKDAY.INTL(Q12,M12-1,weekend,holidays),Q12+MAX(N12,1)-1)))</f>
        <v xml:space="preserve"> - </v>
      </c>
      <c r="S12" s="119" t="str">
        <f>IF(M12&lt;&gt;"",M12,IF(OR(NOT(ISNUMBER(Q12)),NOT(ISNUMBER(R12)))," - ",NETWORKDAYS.INTL(Q12,R12,weekend,holidays)))</f>
        <v xml:space="preserve"> - </v>
      </c>
      <c r="T12" s="119" t="str">
        <f>IF(N12&lt;&gt;"",N12,IF(OR(NOT(ISNUMBER(Q12)),NOT(ISNUMBER(R12)))," - ",R12-Q12+1))</f>
        <v xml:space="preserve"> - </v>
      </c>
      <c r="U12" s="120" t="str">
        <f>IF(OR(Q12=" - ",R12=" - ")," - ",MIN(T12,WORKDAY.INTL(Q12,ROUNDDOWN(O12*S12,0),weekend,holidays)-Q12))</f>
        <v xml:space="preserve"> - </v>
      </c>
      <c r="V12" s="119" t="str">
        <f>IF(OR(Q12=" - ",R12=" - ")," - ",T12-U12)</f>
        <v xml:space="preserve"> - </v>
      </c>
      <c r="W12" s="121"/>
      <c r="X12" s="121"/>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row>
    <row r="13" spans="1:389" s="122" customFormat="1" ht="12" hidden="1">
      <c r="A13" s="140" t="s">
        <v>354</v>
      </c>
      <c r="B13" s="137">
        <v>4</v>
      </c>
      <c r="C13" s="135">
        <v>2</v>
      </c>
      <c r="D13" s="111" t="str">
        <f t="shared" si="6"/>
        <v>1.1</v>
      </c>
      <c r="E13" s="113" t="s">
        <v>291</v>
      </c>
      <c r="F13" s="113"/>
      <c r="G13" s="113"/>
      <c r="H13" s="114"/>
      <c r="I13" s="114"/>
      <c r="J13" s="114"/>
      <c r="K13" s="115"/>
      <c r="L13" s="115">
        <v>43326</v>
      </c>
      <c r="M13" s="124"/>
      <c r="N13" s="124"/>
      <c r="O13" s="125"/>
      <c r="P13" s="116"/>
      <c r="Q13" s="118">
        <f>IF(L13&lt;&gt;"",L13,IF(OR(H13&lt;&gt;"",I13&lt;&gt;"",J13&lt;&gt;""),WORKDAY.INTL(MAX(IFERROR(INDEX(R:R,MATCH(H13,D:D,0)),0),IFERROR(INDEX(R:R,MATCH(I13,D:D,0)),0),IFERROR(INDEX(R:R,MATCH(J13,D:D,0)),0)),1,weekend,holidays),IF(#REF!&lt;&gt;"",IF(M13&lt;&gt;"",WORKDAY.INTL(#REF!,-(MAX(M13,1)-1),weekend,holidays),#REF!-(MAX(N13,1)-1))," - ")))</f>
        <v>43326</v>
      </c>
      <c r="R13" s="118">
        <f t="shared" si="7"/>
        <v>43326</v>
      </c>
      <c r="S13" s="119">
        <f ca="1">IF(M13&lt;&gt;"",M13,IF(OR(NOT(ISNUMBER(Q13)),NOT(ISNUMBER(R13)))," - ",NETWORKDAYS.INTL(Q13,R13,weekend,holidays)))</f>
        <v>1</v>
      </c>
      <c r="T13" s="119">
        <f>IF(N13&lt;&gt;"",N13,IF(OR(NOT(ISNUMBER(Q13)),NOT(ISNUMBER(R13)))," - ",R13-Q13+1))</f>
        <v>1</v>
      </c>
      <c r="U13" s="120">
        <f ca="1">IF(OR(Q13=" - ",R13=" - ")," - ",MIN(T13,WORKDAY.INTL(Q13,ROUNDDOWN(O13*S13,0),weekend,holidays)-Q13))</f>
        <v>0</v>
      </c>
      <c r="V13" s="119">
        <f ca="1">IF(OR(Q13=" - ",R13=" - ")," - ",T13-U13)</f>
        <v>1</v>
      </c>
      <c r="W13" s="121"/>
      <c r="X13" s="121"/>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row>
    <row r="14" spans="1:389" s="122" customFormat="1" ht="12" hidden="1">
      <c r="A14" s="140" t="s">
        <v>355</v>
      </c>
      <c r="B14" s="137">
        <v>7</v>
      </c>
      <c r="C14" s="110">
        <v>2</v>
      </c>
      <c r="D14" s="111" t="str">
        <f t="shared" si="6"/>
        <v>1.2</v>
      </c>
      <c r="E14" s="113" t="s">
        <v>292</v>
      </c>
      <c r="F14" s="113"/>
      <c r="G14" s="113"/>
      <c r="H14" s="114"/>
      <c r="I14" s="114"/>
      <c r="J14" s="114"/>
      <c r="K14" s="115"/>
      <c r="L14" s="115"/>
      <c r="M14" s="116"/>
      <c r="N14" s="124"/>
      <c r="O14" s="125"/>
      <c r="P14" s="116"/>
      <c r="Q14" s="118" t="e">
        <f>IF(L14&lt;&gt;"",L14,IF(OR(H14&lt;&gt;"",I14&lt;&gt;"",J14&lt;&gt;""),WORKDAY.INTL(MAX(IFERROR(INDEX(R:R,MATCH(H14,D:D,0)),0),IFERROR(INDEX(R:R,MATCH(I14,D:D,0)),0),IFERROR(INDEX(R:R,MATCH(J14,D:D,0)),0)),1,weekend,holidays),IF(#REF!&lt;&gt;"",IF(M14&lt;&gt;"",WORKDAY.INTL(#REF!,-(MAX(M14,1)-1),weekend,holidays),#REF!-(MAX(N14,1)-1))," - ")))</f>
        <v>#REF!</v>
      </c>
      <c r="R14" s="118" t="e">
        <f t="shared" si="7"/>
        <v>#REF!</v>
      </c>
      <c r="S14" s="119"/>
      <c r="T14" s="119"/>
      <c r="U14" s="120"/>
      <c r="V14" s="119"/>
      <c r="W14" s="121"/>
      <c r="X14" s="121"/>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row>
    <row r="15" spans="1:389" s="122" customFormat="1" ht="12" hidden="1">
      <c r="A15" s="140"/>
      <c r="B15" s="137"/>
      <c r="C15" s="110">
        <v>2</v>
      </c>
      <c r="D15" s="111" t="str">
        <f t="shared" si="6"/>
        <v>1.3</v>
      </c>
      <c r="E15" s="113" t="s">
        <v>293</v>
      </c>
      <c r="F15" s="113"/>
      <c r="G15" s="113"/>
      <c r="H15" s="114"/>
      <c r="I15" s="114"/>
      <c r="J15" s="114"/>
      <c r="K15" s="115"/>
      <c r="L15" s="115">
        <v>43326</v>
      </c>
      <c r="M15" s="116"/>
      <c r="N15" s="124"/>
      <c r="O15" s="125"/>
      <c r="P15" s="116"/>
      <c r="Q15" s="118">
        <f>IF(L15&lt;&gt;"",L15,IF(OR(H15&lt;&gt;"",I15&lt;&gt;"",J15&lt;&gt;""),WORKDAY.INTL(MAX(IFERROR(INDEX(R:R,MATCH(H15,D:D,0)),0),IFERROR(INDEX(R:R,MATCH(I15,D:D,0)),0),IFERROR(INDEX(R:R,MATCH(J15,D:D,0)),0)),1,weekend,holidays),IF(#REF!&lt;&gt;"",IF(M15&lt;&gt;"",WORKDAY.INTL(#REF!,-(MAX(M15,1)-1),weekend,holidays),#REF!-(MAX(N15,1)-1))," - ")))</f>
        <v>43326</v>
      </c>
      <c r="R15" s="118">
        <f t="shared" si="7"/>
        <v>43326</v>
      </c>
      <c r="S15" s="119"/>
      <c r="T15" s="119"/>
      <c r="U15" s="120"/>
      <c r="V15" s="119"/>
      <c r="W15" s="121"/>
      <c r="X15" s="121"/>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row>
    <row r="16" spans="1:389" s="122" customFormat="1" ht="12" hidden="1">
      <c r="A16" s="140"/>
      <c r="B16" s="137"/>
      <c r="C16" s="110">
        <v>2</v>
      </c>
      <c r="D16" s="111" t="str">
        <f t="shared" si="6"/>
        <v>1.4</v>
      </c>
      <c r="E16" s="113" t="s">
        <v>294</v>
      </c>
      <c r="F16" s="113"/>
      <c r="G16" s="113"/>
      <c r="H16" s="114"/>
      <c r="I16" s="114"/>
      <c r="J16" s="114"/>
      <c r="K16" s="115"/>
      <c r="L16" s="115">
        <v>43354</v>
      </c>
      <c r="M16" s="124"/>
      <c r="N16" s="124"/>
      <c r="O16" s="125"/>
      <c r="P16" s="129"/>
      <c r="Q16" s="118">
        <f>IF(L16&lt;&gt;"",L16,IF(OR(H16&lt;&gt;"",I16&lt;&gt;"",J16&lt;&gt;""),WORKDAY.INTL(MAX(IFERROR(INDEX(R:R,MATCH(H16,D:D,0)),0),IFERROR(INDEX(R:R,MATCH(I16,D:D,0)),0),IFERROR(INDEX(R:R,MATCH(J16,D:D,0)),0)),1,weekend,holidays),IF(#REF!&lt;&gt;"",IF(M16&lt;&gt;"",WORKDAY.INTL(#REF!,-(MAX(M16,1)-1),weekend,holidays),#REF!-(MAX(N16,1)-1))," - ")))</f>
        <v>43354</v>
      </c>
      <c r="R16" s="118">
        <f t="shared" si="7"/>
        <v>43354</v>
      </c>
      <c r="S16" s="119"/>
      <c r="T16" s="119"/>
      <c r="U16" s="120"/>
      <c r="V16" s="119"/>
      <c r="W16" s="121"/>
      <c r="X16" s="121"/>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row>
    <row r="17" spans="1:389" s="122" customFormat="1" ht="12" hidden="1">
      <c r="A17" s="140"/>
      <c r="B17" s="137"/>
      <c r="C17" s="110">
        <v>2</v>
      </c>
      <c r="D17" s="111" t="str">
        <f t="shared" si="6"/>
        <v>1.5</v>
      </c>
      <c r="E17" s="113" t="s">
        <v>295</v>
      </c>
      <c r="F17" s="113"/>
      <c r="G17" s="113"/>
      <c r="H17" s="114" t="str">
        <f>D13</f>
        <v>1.1</v>
      </c>
      <c r="I17" s="114"/>
      <c r="J17" s="114"/>
      <c r="K17" s="115"/>
      <c r="L17" s="115">
        <v>43390</v>
      </c>
      <c r="M17" s="129"/>
      <c r="N17" s="124"/>
      <c r="O17" s="125"/>
      <c r="P17" s="129"/>
      <c r="Q17" s="118">
        <f>IF(L17&lt;&gt;"",L17,IF(OR(H17&lt;&gt;"",I17&lt;&gt;"",J17&lt;&gt;""),WORKDAY.INTL(MAX(IFERROR(INDEX(R:R,MATCH(H17,D:D,0)),0),IFERROR(INDEX(R:R,MATCH(I17,D:D,0)),0),IFERROR(INDEX(R:R,MATCH(J17,D:D,0)),0)),1,weekend,holidays),IF(#REF!&lt;&gt;"",IF(M17&lt;&gt;"",WORKDAY.INTL(#REF!,-(MAX(M17,1)-1),weekend,holidays),#REF!-(MAX(N17,1)-1))," - ")))</f>
        <v>43390</v>
      </c>
      <c r="R17" s="118">
        <f t="shared" si="7"/>
        <v>43390</v>
      </c>
      <c r="S17" s="119"/>
      <c r="T17" s="119"/>
      <c r="U17" s="120"/>
      <c r="V17" s="119"/>
      <c r="W17" s="121"/>
      <c r="X17" s="121"/>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row>
    <row r="18" spans="1:389" s="122" customFormat="1" ht="12" hidden="1">
      <c r="A18" s="140"/>
      <c r="B18" s="137"/>
      <c r="C18" s="110">
        <v>2</v>
      </c>
      <c r="D18" s="111" t="str">
        <f t="shared" si="6"/>
        <v>1.6</v>
      </c>
      <c r="E18" s="113" t="s">
        <v>296</v>
      </c>
      <c r="F18" s="113"/>
      <c r="G18" s="113"/>
      <c r="H18" s="131"/>
      <c r="I18" s="114"/>
      <c r="J18" s="114"/>
      <c r="K18" s="115"/>
      <c r="L18" s="115"/>
      <c r="M18" s="124"/>
      <c r="N18" s="124"/>
      <c r="O18" s="125"/>
      <c r="P18" s="129"/>
      <c r="Q18" s="118" t="str">
        <f>IF(K18&lt;&gt;"",K18,IF(OR(H18&lt;&gt;"",I18&lt;&gt;"",J18&lt;&gt;""),WORKDAY.INTL(MAX(IFERROR(INDEX(R:R,MATCH(H18,D:D,0)),0),IFERROR(INDEX(R:R,MATCH(I18,D:D,0)),0),IFERROR(INDEX(R:R,MATCH(J18,D:D,0)),0)),1,weekend,holidays),IF(L18&lt;&gt;"",IF(M18&lt;&gt;"",WORKDAY.INTL(L18,-(MAX(M18,1)-1),weekend,holidays),L18-(MAX(N18,1)-1))," - ")))</f>
        <v xml:space="preserve"> - </v>
      </c>
      <c r="R18" s="118" t="str">
        <f t="shared" si="7"/>
        <v xml:space="preserve"> - </v>
      </c>
      <c r="S18" s="119"/>
      <c r="T18" s="119"/>
      <c r="U18" s="120"/>
      <c r="V18" s="119"/>
      <c r="W18" s="121"/>
      <c r="X18" s="121"/>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row>
    <row r="19" spans="1:389" s="122" customFormat="1" ht="12" hidden="1">
      <c r="A19" s="140"/>
      <c r="B19" s="137"/>
      <c r="C19" s="110">
        <v>2</v>
      </c>
      <c r="D19" s="111" t="str">
        <f t="shared" si="6"/>
        <v>1.7</v>
      </c>
      <c r="E19" s="113" t="s">
        <v>297</v>
      </c>
      <c r="F19" s="113"/>
      <c r="G19" s="113"/>
      <c r="H19" s="114"/>
      <c r="I19" s="114"/>
      <c r="J19" s="114"/>
      <c r="K19" s="115"/>
      <c r="L19" s="115"/>
      <c r="M19" s="129"/>
      <c r="N19" s="124"/>
      <c r="O19" s="125"/>
      <c r="P19" s="129"/>
      <c r="Q19" s="118" t="str">
        <f>IF(K19&lt;&gt;"",K19,IF(OR(H19&lt;&gt;"",I19&lt;&gt;"",J19&lt;&gt;""),WORKDAY.INTL(MAX(IFERROR(INDEX(R:R,MATCH(H19,D:D,0)),0),IFERROR(INDEX(R:R,MATCH(I19,D:D,0)),0),IFERROR(INDEX(R:R,MATCH(J19,D:D,0)),0)),1,weekend,holidays),IF(L19&lt;&gt;"",IF(M19&lt;&gt;"",WORKDAY.INTL(L19,-(MAX(M19,1)-1),weekend,holidays),L19-(MAX(N19,1)-1))," - ")))</f>
        <v xml:space="preserve"> - </v>
      </c>
      <c r="R19" s="118" t="str">
        <f t="shared" ref="R19:R24" si="8">IF(L19&lt;&gt;"",L19,IF(Q19=" - "," - ",IF(M19&lt;&gt;"",WORKDAY.INTL(Q19,M19-1,weekend,holidays),Q19+MAX(N19,1)-1)))</f>
        <v xml:space="preserve"> - </v>
      </c>
      <c r="S19" s="119"/>
      <c r="T19" s="119"/>
      <c r="U19" s="120"/>
      <c r="V19" s="119"/>
      <c r="W19" s="121"/>
      <c r="X19" s="121"/>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row>
    <row r="20" spans="1:389" s="122" customFormat="1" ht="12" hidden="1">
      <c r="A20" s="140"/>
      <c r="B20" s="137"/>
      <c r="C20" s="110">
        <v>2</v>
      </c>
      <c r="D20" s="111" t="str">
        <f t="shared" si="6"/>
        <v>1.8</v>
      </c>
      <c r="E20" s="113" t="s">
        <v>346</v>
      </c>
      <c r="F20" s="113"/>
      <c r="G20" s="113"/>
      <c r="H20" s="114"/>
      <c r="I20" s="114"/>
      <c r="J20" s="114"/>
      <c r="K20" s="115"/>
      <c r="L20" s="115"/>
      <c r="M20" s="116"/>
      <c r="N20" s="124"/>
      <c r="O20" s="125"/>
      <c r="P20" s="116"/>
      <c r="Q20" s="118" t="str">
        <f>IF(K20&lt;&gt;"",K20,IF(OR(H20&lt;&gt;"",I20&lt;&gt;"",J20&lt;&gt;""),WORKDAY.INTL(MAX(IFERROR(INDEX(R:R,MATCH(H20,D:D,0)),0),IFERROR(INDEX(R:R,MATCH(I20,D:D,0)),0),IFERROR(INDEX(R:R,MATCH(J20,D:D,0)),0)),1,weekend,holidays),IF(L20&lt;&gt;"",IF(M20&lt;&gt;"",WORKDAY.INTL(L20,-(MAX(M20,1)-1),weekend,holidays),L20-(MAX(N20,1)-1))," - ")))</f>
        <v xml:space="preserve"> - </v>
      </c>
      <c r="R20" s="118" t="str">
        <f t="shared" si="8"/>
        <v xml:space="preserve"> - </v>
      </c>
      <c r="S20" s="119"/>
      <c r="T20" s="119"/>
      <c r="U20" s="120"/>
      <c r="V20" s="119"/>
      <c r="W20" s="121"/>
      <c r="X20" s="121"/>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row>
    <row r="21" spans="1:389" s="122" customFormat="1" ht="12" hidden="1">
      <c r="A21" s="140"/>
      <c r="B21" s="137"/>
      <c r="C21" s="110">
        <v>2</v>
      </c>
      <c r="D21" s="111" t="str">
        <f t="shared" si="6"/>
        <v>1.9</v>
      </c>
      <c r="E21" s="113" t="s">
        <v>347</v>
      </c>
      <c r="F21" s="113"/>
      <c r="G21" s="113"/>
      <c r="H21" s="114"/>
      <c r="I21" s="114"/>
      <c r="J21" s="114"/>
      <c r="K21" s="115"/>
      <c r="L21" s="115"/>
      <c r="M21" s="116"/>
      <c r="N21" s="124"/>
      <c r="O21" s="125"/>
      <c r="P21" s="116"/>
      <c r="Q21" s="118" t="str">
        <f>IF(K21&lt;&gt;"",K21,IF(OR(H21&lt;&gt;"",I21&lt;&gt;"",J21&lt;&gt;""),WORKDAY.INTL(MAX(IFERROR(INDEX(R:R,MATCH(H21,D:D,0)),0),IFERROR(INDEX(R:R,MATCH(I21,D:D,0)),0),IFERROR(INDEX(R:R,MATCH(J21,D:D,0)),0)),1,weekend,holidays),IF(L21&lt;&gt;"",IF(M21&lt;&gt;"",WORKDAY.INTL(L21,-(MAX(M21,1)-1),weekend,holidays),L21-(MAX(N21,1)-1))," - ")))</f>
        <v xml:space="preserve"> - </v>
      </c>
      <c r="R21" s="118" t="str">
        <f t="shared" si="8"/>
        <v xml:space="preserve"> - </v>
      </c>
      <c r="S21" s="119"/>
      <c r="T21" s="119"/>
      <c r="U21" s="120"/>
      <c r="V21" s="119"/>
      <c r="W21" s="121"/>
      <c r="X21" s="121"/>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row>
    <row r="22" spans="1:389" s="122" customFormat="1" ht="12" hidden="1">
      <c r="A22" s="140"/>
      <c r="B22" s="137"/>
      <c r="C22" s="110">
        <v>2</v>
      </c>
      <c r="D22" s="111" t="str">
        <f t="shared" si="6"/>
        <v>1.10</v>
      </c>
      <c r="E22" s="113" t="s">
        <v>298</v>
      </c>
      <c r="F22" s="113"/>
      <c r="G22" s="113"/>
      <c r="H22" s="114"/>
      <c r="I22" s="114"/>
      <c r="J22" s="114"/>
      <c r="K22" s="115"/>
      <c r="L22" s="115">
        <v>43455</v>
      </c>
      <c r="M22" s="116">
        <v>40</v>
      </c>
      <c r="N22" s="124"/>
      <c r="O22" s="125"/>
      <c r="P22" s="116"/>
      <c r="Q22" s="118">
        <f ca="1">IF(K22&lt;&gt;"",K22,IF(OR(H22&lt;&gt;"",I22&lt;&gt;"",J22&lt;&gt;""),WORKDAY.INTL(MAX(IFERROR(INDEX(R:R,MATCH(H22,D:D,0)),0),IFERROR(INDEX(R:R,MATCH(I22,D:D,0)),0),IFERROR(INDEX(R:R,MATCH(J22,D:D,0)),0)),1,weekend,holidays),IF(L22&lt;&gt;"",IF(M22&lt;&gt;"",WORKDAY.INTL(L22,-(MAX(M22,1)-1),weekend,holidays),L22-(MAX(N22,1)-1))," - ")))</f>
        <v>43399</v>
      </c>
      <c r="R22" s="118">
        <f t="shared" si="8"/>
        <v>43455</v>
      </c>
      <c r="S22" s="119"/>
      <c r="T22" s="119"/>
      <c r="U22" s="120"/>
      <c r="V22" s="119"/>
      <c r="W22" s="121"/>
      <c r="X22" s="121"/>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row>
    <row r="23" spans="1:389" s="122" customFormat="1" ht="12" hidden="1">
      <c r="A23" s="140"/>
      <c r="B23" s="137"/>
      <c r="C23" s="110">
        <v>2</v>
      </c>
      <c r="D23" s="111" t="str">
        <f t="shared" si="6"/>
        <v>1.11</v>
      </c>
      <c r="E23" s="113" t="s">
        <v>299</v>
      </c>
      <c r="F23" s="113"/>
      <c r="G23" s="113"/>
      <c r="H23" s="114" t="str">
        <f>D18</f>
        <v>1.6</v>
      </c>
      <c r="I23" s="114" t="str">
        <f>D20</f>
        <v>1.8</v>
      </c>
      <c r="J23" s="114" t="str">
        <f>D21</f>
        <v>1.9</v>
      </c>
      <c r="K23" s="115"/>
      <c r="L23" s="115"/>
      <c r="M23" s="124"/>
      <c r="N23" s="124"/>
      <c r="O23" s="125"/>
      <c r="P23" s="129"/>
      <c r="Q23" s="118" t="e">
        <f ca="1">IF(K23&lt;&gt;"",K23,IF(OR(H23&lt;&gt;"",I23&lt;&gt;"",J23&lt;&gt;""),WORKDAY.INTL(MAX(IFERROR(INDEX(R:R,MATCH(H23,D:D,0)),0),IFERROR(INDEX(R:R,MATCH(I23,D:D,0)),0),IFERROR(INDEX(R:R,MATCH(J23,D:D,0)),0)),1,weekend,holidays),IF(L23&lt;&gt;"",IF(M23&lt;&gt;"",WORKDAY.INTL(L23,-(MAX(M23,1)-1),weekend,holidays),L23-(MAX(N23,1)-1))," - ")))</f>
        <v>#VALUE!</v>
      </c>
      <c r="R23" s="118" t="e">
        <f t="shared" ca="1" si="8"/>
        <v>#VALUE!</v>
      </c>
      <c r="S23" s="119"/>
      <c r="T23" s="119"/>
      <c r="U23" s="120"/>
      <c r="V23" s="119"/>
      <c r="W23" s="121"/>
      <c r="X23" s="121"/>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row>
    <row r="24" spans="1:389" s="122" customFormat="1" ht="12" hidden="1">
      <c r="A24" s="140"/>
      <c r="B24" s="137"/>
      <c r="C24" s="110">
        <v>2</v>
      </c>
      <c r="D24" s="111" t="str">
        <f t="shared" si="6"/>
        <v>1.12</v>
      </c>
      <c r="E24" s="113" t="s">
        <v>300</v>
      </c>
      <c r="F24" s="113"/>
      <c r="G24" s="113"/>
      <c r="H24" s="128" t="str">
        <f>D15</f>
        <v>1.3</v>
      </c>
      <c r="I24" s="114" t="str">
        <f>D16</f>
        <v>1.4</v>
      </c>
      <c r="J24" s="114"/>
      <c r="K24" s="115"/>
      <c r="L24" s="115"/>
      <c r="M24" s="116"/>
      <c r="N24" s="124"/>
      <c r="O24" s="125"/>
      <c r="P24" s="116"/>
      <c r="Q24" s="118">
        <f ca="1">IF(K24&lt;&gt;"",K24,IF(OR(H24&lt;&gt;"",I24&lt;&gt;"",J24&lt;&gt;""),WORKDAY.INTL(MAX(IFERROR(INDEX(R:R,MATCH(H24,D:D,0)),0),IFERROR(INDEX(R:R,MATCH(I24,D:D,0)),0),IFERROR(INDEX(R:R,MATCH(J24,D:D,0)),0)),1,weekend,holidays),IF(L24&lt;&gt;"",IF(M24&lt;&gt;"",WORKDAY.INTL(L24,-(MAX(M24,1)-1),weekend,holidays),L24-(MAX(N24,1)-1))," - ")))</f>
        <v>43355</v>
      </c>
      <c r="R24" s="118">
        <f t="shared" ca="1" si="8"/>
        <v>43355</v>
      </c>
      <c r="S24" s="119"/>
      <c r="T24" s="119"/>
      <c r="U24" s="120"/>
      <c r="V24" s="119"/>
      <c r="W24" s="121"/>
      <c r="X24" s="121"/>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row>
    <row r="25" spans="1:389" s="122" customFormat="1" ht="12" hidden="1">
      <c r="A25" s="140"/>
      <c r="B25" s="137"/>
      <c r="C25" s="110">
        <v>2</v>
      </c>
      <c r="D25" s="111" t="str">
        <f t="shared" si="6"/>
        <v>1.13</v>
      </c>
      <c r="E25" s="113" t="s">
        <v>301</v>
      </c>
      <c r="F25" s="113"/>
      <c r="G25" s="113"/>
      <c r="H25" s="114" t="str">
        <f>D28</f>
        <v>1.16</v>
      </c>
      <c r="I25" s="114"/>
      <c r="J25" s="141"/>
      <c r="K25" s="115"/>
      <c r="L25" s="115"/>
      <c r="M25" s="116"/>
      <c r="N25" s="124"/>
      <c r="O25" s="125"/>
      <c r="P25" s="129"/>
      <c r="Q25" s="118">
        <f ca="1">IF(K25&lt;&gt;"",K25,IF(OR(H25&lt;&gt;"",I25&lt;&gt;"",J25&lt;&gt;""),WORKDAY.INTL(MAX(IFERROR(INDEX(R:R,MATCH(H25,D:D,0)),0),IFERROR(INDEX(R:R,MATCH(I25,D:D,0)),0),IFERROR(INDEX(R:R,MATCH(J25,D:D,0)),0)),1,weekend,holidays),IF(L25&lt;&gt;"",IF(M25&lt;&gt;"",WORKDAY.INTL(L25,-(MAX(M25,1)-1),weekend,holidays),L25-(MAX(N25,1)-1))," - ")))</f>
        <v>43515</v>
      </c>
      <c r="R25" s="118">
        <f t="shared" ca="1" si="7"/>
        <v>43515</v>
      </c>
      <c r="S25" s="119"/>
      <c r="T25" s="119"/>
      <c r="U25" s="120"/>
      <c r="V25" s="119"/>
      <c r="W25" s="121"/>
      <c r="X25" s="121"/>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row>
    <row r="26" spans="1:389" s="122" customFormat="1" ht="12" hidden="1">
      <c r="A26" s="140"/>
      <c r="B26" s="137"/>
      <c r="C26" s="110">
        <v>2</v>
      </c>
      <c r="D26" s="111" t="str">
        <f t="shared" si="6"/>
        <v>1.14</v>
      </c>
      <c r="E26" s="113" t="s">
        <v>302</v>
      </c>
      <c r="F26" s="113"/>
      <c r="G26" s="113"/>
      <c r="H26" s="114" t="str">
        <f>D28</f>
        <v>1.16</v>
      </c>
      <c r="I26" s="114"/>
      <c r="J26" s="114"/>
      <c r="K26" s="115"/>
      <c r="L26" s="115"/>
      <c r="M26" s="116"/>
      <c r="N26" s="124"/>
      <c r="O26" s="125"/>
      <c r="P26" s="129"/>
      <c r="Q26" s="118">
        <f ca="1">IF(K26&lt;&gt;"",K26,IF(OR(H26&lt;&gt;"",I26&lt;&gt;"",J26&lt;&gt;""),WORKDAY.INTL(MAX(IFERROR(INDEX(R:R,MATCH(H26,D:D,0)),0),IFERROR(INDEX(R:R,MATCH(I26,D:D,0)),0),IFERROR(INDEX(R:R,MATCH(J26,D:D,0)),0)),1,weekend,holidays),IF(L26&lt;&gt;"",IF(M26&lt;&gt;"",WORKDAY.INTL(L26,-(MAX(M26,1)-1),weekend,holidays),L26-(MAX(N26,1)-1))," - ")))</f>
        <v>43515</v>
      </c>
      <c r="R26" s="118">
        <f t="shared" ca="1" si="7"/>
        <v>43515</v>
      </c>
      <c r="S26" s="119"/>
      <c r="T26" s="119"/>
      <c r="U26" s="120"/>
      <c r="V26" s="119"/>
      <c r="W26" s="121"/>
      <c r="X26" s="121"/>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row>
    <row r="27" spans="1:389" s="122" customFormat="1" ht="12" hidden="1">
      <c r="A27" s="140"/>
      <c r="B27" s="137"/>
      <c r="C27" s="110">
        <v>2</v>
      </c>
      <c r="D27" s="111" t="str">
        <f t="shared" si="6"/>
        <v>1.15</v>
      </c>
      <c r="E27" s="113" t="s">
        <v>303</v>
      </c>
      <c r="F27" s="113"/>
      <c r="G27" s="113"/>
      <c r="H27" s="114" t="str">
        <f>D28</f>
        <v>1.16</v>
      </c>
      <c r="I27" s="114"/>
      <c r="J27" s="114"/>
      <c r="K27" s="115"/>
      <c r="L27" s="115"/>
      <c r="M27" s="116"/>
      <c r="N27" s="124"/>
      <c r="O27" s="125"/>
      <c r="P27" s="129"/>
      <c r="Q27" s="118">
        <f ca="1">IF(K27&lt;&gt;"",K27,IF(OR(H27&lt;&gt;"",I27&lt;&gt;"",J27&lt;&gt;""),WORKDAY.INTL(MAX(IFERROR(INDEX(R:R,MATCH(H27,D:D,0)),0),IFERROR(INDEX(R:R,MATCH(I27,D:D,0)),0),IFERROR(INDEX(R:R,MATCH(J27,D:D,0)),0)),1,weekend,holidays),IF(L27&lt;&gt;"",IF(M27&lt;&gt;"",WORKDAY.INTL(L27,-(MAX(M27,1)-1),weekend,holidays),L27-(MAX(N27,1)-1))," - ")))</f>
        <v>43515</v>
      </c>
      <c r="R27" s="118">
        <f t="shared" ca="1" si="7"/>
        <v>43515</v>
      </c>
      <c r="S27" s="119"/>
      <c r="T27" s="119"/>
      <c r="U27" s="120"/>
      <c r="V27" s="119"/>
      <c r="W27" s="121"/>
      <c r="X27" s="121"/>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row>
    <row r="28" spans="1:389" s="122" customFormat="1" ht="12" hidden="1">
      <c r="A28" s="140"/>
      <c r="B28" s="137"/>
      <c r="C28" s="110">
        <v>2</v>
      </c>
      <c r="D28" s="111" t="str">
        <f t="shared" si="6"/>
        <v>1.16</v>
      </c>
      <c r="E28" s="113" t="s">
        <v>283</v>
      </c>
      <c r="F28" s="113"/>
      <c r="G28" s="113"/>
      <c r="H28" s="114"/>
      <c r="I28" s="114"/>
      <c r="J28" s="114"/>
      <c r="K28" s="115"/>
      <c r="L28" s="115">
        <v>43514</v>
      </c>
      <c r="M28" s="116"/>
      <c r="N28" s="124"/>
      <c r="O28" s="125"/>
      <c r="P28" s="129"/>
      <c r="Q28" s="118">
        <f>IF(K28&lt;&gt;"",K28,IF(OR(H28&lt;&gt;"",I28&lt;&gt;"",J28&lt;&gt;""),WORKDAY.INTL(MAX(IFERROR(INDEX(R:R,MATCH(H28,D:D,0)),0),IFERROR(INDEX(R:R,MATCH(I28,D:D,0)),0),IFERROR(INDEX(R:R,MATCH(J28,D:D,0)),0)),1,weekend,holidays),IF(L28&lt;&gt;"",IF(M28&lt;&gt;"",WORKDAY.INTL(L28,-(MAX(M28,1)-1),weekend,holidays),L28-(MAX(N28,1)-1))," - ")))</f>
        <v>43514</v>
      </c>
      <c r="R28" s="118">
        <f t="shared" ref="R28:R44" si="9">IF(L28&lt;&gt;"",L28,IF(Q28=" - "," - ",IF(M28&lt;&gt;"",WORKDAY.INTL(Q28,M28-1,weekend,holidays),Q28+MAX(N28,1)-1)))</f>
        <v>43514</v>
      </c>
      <c r="S28" s="119"/>
      <c r="T28" s="119"/>
      <c r="U28" s="120"/>
      <c r="V28" s="119"/>
      <c r="W28" s="121"/>
      <c r="X28" s="121"/>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row>
    <row r="29" spans="1:389" s="122" customFormat="1" ht="12" hidden="1">
      <c r="A29" s="140"/>
      <c r="B29" s="137"/>
      <c r="C29" s="110">
        <v>1</v>
      </c>
      <c r="D29" s="111" t="str">
        <f t="shared" si="6"/>
        <v>2</v>
      </c>
      <c r="E29" s="113" t="s">
        <v>340</v>
      </c>
      <c r="F29" s="113"/>
      <c r="G29" s="113"/>
      <c r="H29" s="114"/>
      <c r="I29" s="114"/>
      <c r="J29" s="114"/>
      <c r="K29" s="115"/>
      <c r="L29" s="115"/>
      <c r="M29" s="129"/>
      <c r="N29" s="124"/>
      <c r="O29" s="125"/>
      <c r="P29" s="129"/>
      <c r="Q29" s="118" t="str">
        <f>IF(K29&lt;&gt;"",K29,IF(OR(H29&lt;&gt;"",I29&lt;&gt;"",J29&lt;&gt;""),WORKDAY.INTL(MAX(IFERROR(INDEX(R:R,MATCH(H29,D:D,0)),0),IFERROR(INDEX(R:R,MATCH(I29,D:D,0)),0),IFERROR(INDEX(R:R,MATCH(J29,D:D,0)),0)),1,weekend,holidays),IF(L29&lt;&gt;"",IF(M29&lt;&gt;"",WORKDAY.INTL(L29,-(MAX(M29,1)-1),weekend,holidays),L29-(MAX(N29,1)-1))," - ")))</f>
        <v xml:space="preserve"> - </v>
      </c>
      <c r="R29" s="118" t="str">
        <f t="shared" si="9"/>
        <v xml:space="preserve"> - </v>
      </c>
      <c r="S29" s="119"/>
      <c r="T29" s="119"/>
      <c r="U29" s="120"/>
      <c r="V29" s="119"/>
      <c r="W29" s="121"/>
      <c r="X29" s="121"/>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row>
    <row r="30" spans="1:389" s="122" customFormat="1" ht="12" hidden="1">
      <c r="A30" s="140"/>
      <c r="B30" s="137"/>
      <c r="C30" s="110">
        <v>2</v>
      </c>
      <c r="D30" s="111" t="str">
        <f t="shared" si="6"/>
        <v>2.1</v>
      </c>
      <c r="E30" s="113" t="s">
        <v>304</v>
      </c>
      <c r="F30" s="113"/>
      <c r="G30" s="113"/>
      <c r="H30" s="114"/>
      <c r="I30" s="114"/>
      <c r="J30" s="114"/>
      <c r="K30" s="115"/>
      <c r="L30" s="115">
        <v>43326</v>
      </c>
      <c r="M30" s="124"/>
      <c r="N30" s="124"/>
      <c r="O30" s="125"/>
      <c r="P30" s="116"/>
      <c r="Q30" s="118">
        <f>IF(K30&lt;&gt;"",K30,IF(OR(H30&lt;&gt;"",I30&lt;&gt;"",J30&lt;&gt;""),WORKDAY.INTL(MAX(IFERROR(INDEX(R:R,MATCH(H30,D:D,0)),0),IFERROR(INDEX(R:R,MATCH(I30,D:D,0)),0),IFERROR(INDEX(R:R,MATCH(J30,D:D,0)),0)),1,weekend,holidays),IF(L30&lt;&gt;"",IF(M30&lt;&gt;"",WORKDAY.INTL(L30,-(MAX(M30,1)-1),weekend,holidays),L30-(MAX(N30,1)-1))," - ")))</f>
        <v>43326</v>
      </c>
      <c r="R30" s="118">
        <f t="shared" si="9"/>
        <v>43326</v>
      </c>
      <c r="S30" s="119"/>
      <c r="T30" s="119"/>
      <c r="U30" s="120"/>
      <c r="V30" s="119"/>
      <c r="W30" s="121"/>
      <c r="X30" s="121"/>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row>
    <row r="31" spans="1:389" s="122" customFormat="1" ht="12" hidden="1">
      <c r="A31" s="140"/>
      <c r="B31" s="137"/>
      <c r="C31" s="110">
        <v>2</v>
      </c>
      <c r="D31" s="111" t="str">
        <f t="shared" si="6"/>
        <v>2.2</v>
      </c>
      <c r="E31" s="113" t="s">
        <v>305</v>
      </c>
      <c r="F31" s="113"/>
      <c r="G31" s="113"/>
      <c r="H31" s="114"/>
      <c r="I31" s="114"/>
      <c r="J31" s="114"/>
      <c r="K31" s="115"/>
      <c r="L31" s="115">
        <v>43333</v>
      </c>
      <c r="M31" s="124"/>
      <c r="N31" s="124"/>
      <c r="O31" s="125"/>
      <c r="P31" s="116"/>
      <c r="Q31" s="118">
        <f>IF(K31&lt;&gt;"",K31,IF(OR(H31&lt;&gt;"",I31&lt;&gt;"",J31&lt;&gt;""),WORKDAY.INTL(MAX(IFERROR(INDEX(R:R,MATCH(H31,D:D,0)),0),IFERROR(INDEX(R:R,MATCH(I31,D:D,0)),0),IFERROR(INDEX(R:R,MATCH(J31,D:D,0)),0)),1,weekend,holidays),IF(L31&lt;&gt;"",IF(M31&lt;&gt;"",WORKDAY.INTL(L31,-(MAX(M31,1)-1),weekend,holidays),L31-(MAX(N31,1)-1))," - ")))</f>
        <v>43333</v>
      </c>
      <c r="R31" s="118">
        <f t="shared" si="9"/>
        <v>43333</v>
      </c>
      <c r="S31" s="119"/>
      <c r="T31" s="119"/>
      <c r="U31" s="120"/>
      <c r="V31" s="119"/>
      <c r="W31" s="121"/>
      <c r="X31" s="121"/>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row>
    <row r="32" spans="1:389" s="122" customFormat="1" ht="12" hidden="1">
      <c r="A32" s="140"/>
      <c r="B32" s="137"/>
      <c r="C32" s="110">
        <v>2</v>
      </c>
      <c r="D32" s="111" t="str">
        <f t="shared" si="6"/>
        <v>2.3</v>
      </c>
      <c r="E32" s="113" t="s">
        <v>306</v>
      </c>
      <c r="F32" s="113"/>
      <c r="G32" s="113"/>
      <c r="H32" s="114" t="str">
        <f>D31</f>
        <v>2.2</v>
      </c>
      <c r="I32" s="114" t="str">
        <f>D30</f>
        <v>2.1</v>
      </c>
      <c r="J32" s="114"/>
      <c r="K32" s="115"/>
      <c r="L32" s="115"/>
      <c r="M32" s="116"/>
      <c r="N32" s="124"/>
      <c r="O32" s="125"/>
      <c r="P32" s="129"/>
      <c r="Q32" s="118">
        <f ca="1">IF(K32&lt;&gt;"",K32,IF(OR(H32&lt;&gt;"",I32&lt;&gt;"",J32&lt;&gt;""),WORKDAY.INTL(MAX(IFERROR(INDEX(R:R,MATCH(H32,D:D,0)),0),IFERROR(INDEX(R:R,MATCH(I32,D:D,0)),0),IFERROR(INDEX(R:R,MATCH(J32,D:D,0)),0)),1,weekend,holidays),IF(L32&lt;&gt;"",IF(M32&lt;&gt;"",WORKDAY.INTL(L32,-(MAX(M32,1)-1),weekend,holidays),L32-(MAX(N32,1)-1))," - ")))</f>
        <v>43334</v>
      </c>
      <c r="R32" s="118">
        <f t="shared" ca="1" si="9"/>
        <v>43334</v>
      </c>
      <c r="S32" s="119"/>
      <c r="T32" s="119"/>
      <c r="U32" s="120"/>
      <c r="V32" s="119"/>
      <c r="W32" s="121"/>
      <c r="X32" s="121"/>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row>
    <row r="33" spans="1:389" s="122" customFormat="1" ht="12" hidden="1">
      <c r="A33" s="136"/>
      <c r="B33" s="137"/>
      <c r="C33" s="110">
        <v>2</v>
      </c>
      <c r="D33" s="111" t="str">
        <f t="shared" si="6"/>
        <v>2.4</v>
      </c>
      <c r="E33" s="113" t="s">
        <v>307</v>
      </c>
      <c r="F33" s="113"/>
      <c r="G33" s="113"/>
      <c r="H33" s="141"/>
      <c r="I33" s="141"/>
      <c r="J33" s="114"/>
      <c r="K33" s="115"/>
      <c r="L33" s="115"/>
      <c r="M33" s="116"/>
      <c r="N33" s="124"/>
      <c r="O33" s="125"/>
      <c r="P33" s="129"/>
      <c r="Q33" s="118" t="str">
        <f>IF(K33&lt;&gt;"",K33,IF(OR(H33&lt;&gt;"",I33&lt;&gt;"",J33&lt;&gt;""),WORKDAY.INTL(MAX(IFERROR(INDEX(R:R,MATCH(H33,D:D,0)),0),IFERROR(INDEX(R:R,MATCH(I33,D:D,0)),0),IFERROR(INDEX(R:R,MATCH(J33,D:D,0)),0)),1,weekend,holidays),IF(L33&lt;&gt;"",IF(M33&lt;&gt;"",WORKDAY.INTL(L33,-(MAX(M33,1)-1),weekend,holidays),L33-(MAX(N33,1)-1))," - ")))</f>
        <v xml:space="preserve"> - </v>
      </c>
      <c r="R33" s="118" t="str">
        <f t="shared" si="9"/>
        <v xml:space="preserve"> - </v>
      </c>
      <c r="S33" s="119"/>
      <c r="T33" s="119"/>
      <c r="U33" s="120"/>
      <c r="V33" s="119"/>
      <c r="W33" s="121"/>
      <c r="X33" s="121"/>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row>
    <row r="34" spans="1:389" s="122" customFormat="1" ht="12" hidden="1">
      <c r="A34" s="136"/>
      <c r="B34" s="137"/>
      <c r="C34" s="110">
        <v>2</v>
      </c>
      <c r="D34" s="111" t="str">
        <f t="shared" si="6"/>
        <v>2.5</v>
      </c>
      <c r="E34" s="113" t="s">
        <v>308</v>
      </c>
      <c r="F34" s="113"/>
      <c r="G34" s="113"/>
      <c r="H34" s="114"/>
      <c r="I34" s="114"/>
      <c r="J34" s="141"/>
      <c r="K34" s="115"/>
      <c r="L34" s="115"/>
      <c r="M34" s="116"/>
      <c r="N34" s="124"/>
      <c r="O34" s="125"/>
      <c r="P34" s="129"/>
      <c r="Q34" s="118" t="str">
        <f>IF(K34&lt;&gt;"",K34,IF(OR(H34&lt;&gt;"",I34&lt;&gt;"",J34&lt;&gt;""),WORKDAY.INTL(MAX(IFERROR(INDEX(R:R,MATCH(H34,D:D,0)),0),IFERROR(INDEX(R:R,MATCH(I34,D:D,0)),0),IFERROR(INDEX(R:R,MATCH(J34,D:D,0)),0)),1,weekend,holidays),IF(L34&lt;&gt;"",IF(M34&lt;&gt;"",WORKDAY.INTL(L34,-(MAX(M34,1)-1),weekend,holidays),L34-(MAX(N34,1)-1))," - ")))</f>
        <v xml:space="preserve"> - </v>
      </c>
      <c r="R34" s="118" t="str">
        <f t="shared" si="9"/>
        <v xml:space="preserve"> - </v>
      </c>
      <c r="S34" s="119"/>
      <c r="T34" s="119"/>
      <c r="U34" s="120"/>
      <c r="V34" s="119"/>
      <c r="W34" s="121"/>
      <c r="X34" s="121"/>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row>
    <row r="35" spans="1:389" s="122" customFormat="1" ht="12" hidden="1">
      <c r="A35" s="136"/>
      <c r="B35" s="137"/>
      <c r="C35" s="110">
        <v>2</v>
      </c>
      <c r="D35" s="111" t="str">
        <f t="shared" si="6"/>
        <v>2.6</v>
      </c>
      <c r="E35" s="113" t="s">
        <v>309</v>
      </c>
      <c r="F35" s="113"/>
      <c r="G35" s="113"/>
      <c r="H35" s="114"/>
      <c r="I35" s="114"/>
      <c r="J35" s="114"/>
      <c r="K35" s="115"/>
      <c r="L35" s="115">
        <v>43347</v>
      </c>
      <c r="M35" s="116"/>
      <c r="N35" s="124"/>
      <c r="O35" s="125"/>
      <c r="P35" s="129"/>
      <c r="Q35" s="118">
        <f>IF(K35&lt;&gt;"",K35,IF(OR(H35&lt;&gt;"",I35&lt;&gt;"",J35&lt;&gt;""),WORKDAY.INTL(MAX(IFERROR(INDEX(R:R,MATCH(H35,D:D,0)),0),IFERROR(INDEX(R:R,MATCH(I35,D:D,0)),0),IFERROR(INDEX(R:R,MATCH(J35,D:D,0)),0)),1,weekend,holidays),IF(L35&lt;&gt;"",IF(M35&lt;&gt;"",WORKDAY.INTL(L35,-(MAX(M35,1)-1),weekend,holidays),L35-(MAX(N35,1)-1))," - ")))</f>
        <v>43347</v>
      </c>
      <c r="R35" s="118">
        <f t="shared" si="9"/>
        <v>43347</v>
      </c>
      <c r="S35" s="119"/>
      <c r="T35" s="119"/>
      <c r="U35" s="120"/>
      <c r="V35" s="119"/>
      <c r="W35" s="121"/>
      <c r="X35" s="121"/>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row>
    <row r="36" spans="1:389" s="122" customFormat="1" ht="12" hidden="1">
      <c r="A36" s="136"/>
      <c r="B36" s="137"/>
      <c r="C36" s="110">
        <v>2</v>
      </c>
      <c r="D36" s="111" t="str">
        <f t="shared" si="6"/>
        <v>2.7</v>
      </c>
      <c r="E36" s="113" t="s">
        <v>310</v>
      </c>
      <c r="F36" s="113"/>
      <c r="G36" s="113"/>
      <c r="H36" s="114" t="str">
        <f>D31</f>
        <v>2.2</v>
      </c>
      <c r="I36" s="114" t="str">
        <f>D30</f>
        <v>2.1</v>
      </c>
      <c r="J36" s="114"/>
      <c r="K36" s="115"/>
      <c r="L36" s="115">
        <v>43340</v>
      </c>
      <c r="M36" s="116"/>
      <c r="N36" s="124"/>
      <c r="O36" s="125"/>
      <c r="P36" s="129"/>
      <c r="Q36" s="118">
        <f ca="1">IF(K36&lt;&gt;"",K36,IF(OR(H36&lt;&gt;"",I36&lt;&gt;"",J36&lt;&gt;""),WORKDAY.INTL(MAX(IFERROR(INDEX(R:R,MATCH(H36,D:D,0)),0),IFERROR(INDEX(R:R,MATCH(I36,D:D,0)),0),IFERROR(INDEX(R:R,MATCH(J36,D:D,0)),0)),1,weekend,holidays),IF(L36&lt;&gt;"",IF(M36&lt;&gt;"",WORKDAY.INTL(L36,-(MAX(M36,1)-1),weekend,holidays),L36-(MAX(N36,1)-1))," - ")))</f>
        <v>43334</v>
      </c>
      <c r="R36" s="118">
        <f t="shared" si="9"/>
        <v>43340</v>
      </c>
      <c r="S36" s="119"/>
      <c r="T36" s="119"/>
      <c r="U36" s="120"/>
      <c r="V36" s="119"/>
      <c r="W36" s="121"/>
      <c r="X36" s="121"/>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row>
    <row r="37" spans="1:389" s="122" customFormat="1" ht="12" hidden="1">
      <c r="A37" s="136"/>
      <c r="B37" s="137"/>
      <c r="C37" s="110">
        <v>2</v>
      </c>
      <c r="D37" s="111" t="str">
        <f t="shared" si="6"/>
        <v>2.8</v>
      </c>
      <c r="E37" s="113" t="s">
        <v>311</v>
      </c>
      <c r="F37" s="113"/>
      <c r="G37" s="113"/>
      <c r="H37" s="114"/>
      <c r="I37" s="114"/>
      <c r="J37" s="114"/>
      <c r="K37" s="144"/>
      <c r="L37" s="144">
        <v>43333</v>
      </c>
      <c r="M37" s="116"/>
      <c r="N37" s="124"/>
      <c r="O37" s="125"/>
      <c r="P37" s="116"/>
      <c r="Q37" s="118">
        <f>IF(K37&lt;&gt;"",K37,IF(OR(H37&lt;&gt;"",I37&lt;&gt;"",J37&lt;&gt;""),WORKDAY.INTL(MAX(IFERROR(INDEX(R:R,MATCH(H37,D:D,0)),0),IFERROR(INDEX(R:R,MATCH(I37,D:D,0)),0),IFERROR(INDEX(R:R,MATCH(J37,D:D,0)),0)),1,weekend,holidays),IF(L37&lt;&gt;"",IF(M37&lt;&gt;"",WORKDAY.INTL(L37,-(MAX(M37,1)-1),weekend,holidays),L37-(MAX(N37,1)-1))," - ")))</f>
        <v>43333</v>
      </c>
      <c r="R37" s="118">
        <f t="shared" si="9"/>
        <v>43333</v>
      </c>
      <c r="S37" s="119"/>
      <c r="T37" s="119"/>
      <c r="U37" s="120"/>
      <c r="V37" s="119"/>
      <c r="W37" s="121"/>
      <c r="X37" s="121"/>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row>
    <row r="38" spans="1:389" s="122" customFormat="1" ht="12" hidden="1">
      <c r="A38" s="136"/>
      <c r="B38" s="137"/>
      <c r="C38" s="110">
        <v>2</v>
      </c>
      <c r="D38" s="111" t="str">
        <f t="shared" si="6"/>
        <v>2.9</v>
      </c>
      <c r="E38" s="113" t="s">
        <v>312</v>
      </c>
      <c r="F38" s="113"/>
      <c r="G38" s="113"/>
      <c r="H38" s="114"/>
      <c r="I38" s="114"/>
      <c r="J38" s="114"/>
      <c r="K38" s="115"/>
      <c r="L38" s="115">
        <v>43340</v>
      </c>
      <c r="M38" s="116"/>
      <c r="N38" s="124"/>
      <c r="O38" s="125"/>
      <c r="P38" s="116"/>
      <c r="Q38" s="118">
        <f>IF(K38&lt;&gt;"",K38,IF(OR(H38&lt;&gt;"",I38&lt;&gt;"",J38&lt;&gt;""),WORKDAY.INTL(MAX(IFERROR(INDEX(R:R,MATCH(H38,D:D,0)),0),IFERROR(INDEX(R:R,MATCH(I38,D:D,0)),0),IFERROR(INDEX(R:R,MATCH(J38,D:D,0)),0)),1,weekend,holidays),IF(L38&lt;&gt;"",IF(M38&lt;&gt;"",WORKDAY.INTL(L38,-(MAX(M38,1)-1),weekend,holidays),L38-(MAX(N38,1)-1))," - ")))</f>
        <v>43340</v>
      </c>
      <c r="R38" s="118">
        <f t="shared" si="9"/>
        <v>43340</v>
      </c>
      <c r="S38" s="119"/>
      <c r="T38" s="119"/>
      <c r="U38" s="120"/>
      <c r="V38" s="119"/>
      <c r="W38" s="121"/>
      <c r="X38" s="121"/>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row>
    <row r="39" spans="1:389" s="122" customFormat="1" ht="12" hidden="1">
      <c r="A39" s="136"/>
      <c r="B39" s="137"/>
      <c r="C39" s="110">
        <v>2</v>
      </c>
      <c r="D39" s="111" t="str">
        <f t="shared" si="6"/>
        <v>2.10</v>
      </c>
      <c r="E39" s="113" t="s">
        <v>313</v>
      </c>
      <c r="F39" s="113"/>
      <c r="G39" s="113"/>
      <c r="H39" s="114" t="str">
        <f>D33</f>
        <v>2.4</v>
      </c>
      <c r="I39" s="114" t="str">
        <f>D34</f>
        <v>2.5</v>
      </c>
      <c r="J39" s="114"/>
      <c r="K39" s="115"/>
      <c r="L39" s="115"/>
      <c r="M39" s="124"/>
      <c r="N39" s="124"/>
      <c r="O39" s="125"/>
      <c r="P39" s="129"/>
      <c r="Q39" s="118" t="e">
        <f ca="1">IF(K39&lt;&gt;"",K39,IF(OR(H39&lt;&gt;"",I39&lt;&gt;"",J39&lt;&gt;""),WORKDAY.INTL(MAX(IFERROR(INDEX(R:R,MATCH(H39,D:D,0)),0),IFERROR(INDEX(R:R,MATCH(I39,D:D,0)),0),IFERROR(INDEX(R:R,MATCH(J39,D:D,0)),0)),1,weekend,holidays),IF(L39&lt;&gt;"",IF(M39&lt;&gt;"",WORKDAY.INTL(L39,-(MAX(M39,1)-1),weekend,holidays),L39-(MAX(N39,1)-1))," - ")))</f>
        <v>#VALUE!</v>
      </c>
      <c r="R39" s="118" t="e">
        <f t="shared" ca="1" si="9"/>
        <v>#VALUE!</v>
      </c>
      <c r="S39" s="119"/>
      <c r="T39" s="119"/>
      <c r="U39" s="120"/>
      <c r="V39" s="119"/>
      <c r="W39" s="121"/>
      <c r="X39" s="121"/>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row>
    <row r="40" spans="1:389" s="122" customFormat="1" ht="12" hidden="1">
      <c r="A40" s="136"/>
      <c r="B40" s="137"/>
      <c r="C40" s="110">
        <v>2</v>
      </c>
      <c r="D40" s="111" t="str">
        <f t="shared" si="6"/>
        <v>2.11</v>
      </c>
      <c r="E40" s="113" t="s">
        <v>314</v>
      </c>
      <c r="F40" s="113"/>
      <c r="G40" s="113"/>
      <c r="H40" s="128"/>
      <c r="I40" s="114"/>
      <c r="J40" s="114"/>
      <c r="K40" s="115"/>
      <c r="L40" s="115"/>
      <c r="M40" s="116"/>
      <c r="N40" s="124"/>
      <c r="O40" s="125"/>
      <c r="P40" s="116"/>
      <c r="Q40" s="118" t="str">
        <f>IF(K40&lt;&gt;"",K40,IF(OR(H40&lt;&gt;"",I40&lt;&gt;"",J40&lt;&gt;""),WORKDAY.INTL(MAX(IFERROR(INDEX(R:R,MATCH(H40,D:D,0)),0),IFERROR(INDEX(R:R,MATCH(I40,D:D,0)),0),IFERROR(INDEX(R:R,MATCH(J40,D:D,0)),0)),1,weekend,holidays),IF(L40&lt;&gt;"",IF(M40&lt;&gt;"",WORKDAY.INTL(L40,-(MAX(M40,1)-1),weekend,holidays),L40-(MAX(N40,1)-1))," - ")))</f>
        <v xml:space="preserve"> - </v>
      </c>
      <c r="R40" s="118" t="str">
        <f t="shared" si="9"/>
        <v xml:space="preserve"> - </v>
      </c>
      <c r="S40" s="119"/>
      <c r="T40" s="119"/>
      <c r="U40" s="120"/>
      <c r="V40" s="119"/>
      <c r="W40" s="121"/>
      <c r="X40" s="121"/>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row>
    <row r="41" spans="1:389" s="122" customFormat="1" ht="12" hidden="1">
      <c r="A41" s="136"/>
      <c r="B41" s="137"/>
      <c r="C41" s="110">
        <v>2</v>
      </c>
      <c r="D41" s="111" t="str">
        <f t="shared" si="6"/>
        <v>2.12</v>
      </c>
      <c r="E41" s="113" t="s">
        <v>315</v>
      </c>
      <c r="F41" s="113"/>
      <c r="G41" s="113"/>
      <c r="H41" s="114"/>
      <c r="I41" s="141"/>
      <c r="J41" s="114"/>
      <c r="K41" s="115"/>
      <c r="L41" s="115"/>
      <c r="M41" s="116"/>
      <c r="N41" s="124"/>
      <c r="O41" s="125"/>
      <c r="P41" s="129"/>
      <c r="Q41" s="118" t="str">
        <f>IF(K41&lt;&gt;"",K41,IF(OR(H41&lt;&gt;"",I41&lt;&gt;"",J41&lt;&gt;""),WORKDAY.INTL(MAX(IFERROR(INDEX(R:R,MATCH(H41,D:D,0)),0),IFERROR(INDEX(R:R,MATCH(I41,D:D,0)),0),IFERROR(INDEX(R:R,MATCH(J41,D:D,0)),0)),1,weekend,holidays),IF(L41&lt;&gt;"",IF(M41&lt;&gt;"",WORKDAY.INTL(L41,-(MAX(M41,1)-1),weekend,holidays),L41-(MAX(N41,1)-1))," - ")))</f>
        <v xml:space="preserve"> - </v>
      </c>
      <c r="R41" s="118" t="str">
        <f t="shared" si="9"/>
        <v xml:space="preserve"> - </v>
      </c>
      <c r="S41" s="119"/>
      <c r="T41" s="119"/>
      <c r="U41" s="120"/>
      <c r="V41" s="119"/>
      <c r="W41" s="121"/>
      <c r="X41" s="121"/>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row>
    <row r="42" spans="1:389" s="122" customFormat="1" ht="12" hidden="1">
      <c r="A42" s="136"/>
      <c r="B42" s="137"/>
      <c r="C42" s="110">
        <v>2</v>
      </c>
      <c r="D42" s="111" t="str">
        <f t="shared" ref="D42:D48" si="10">IF(C42="","",IF(C42&gt;prevLevel,IF(prevWBS="","1",prevWBS)&amp;REPT(".1",C42-MAX(prevLevel,1)),IF(ISERROR(FIND(".",prevWBS)),REPT("1.",C42-1)&amp;IFERROR(VALUE(prevWBS)+1,"1"),IF(C42=1,"",IFERROR(LEFT(prevWBS,FIND("^",SUBSTITUTE(prevWBS,".","^",C42-1))),""))&amp;VALUE(TRIM(MID(SUBSTITUTE(prevWBS,".",REPT(" ",LEN(prevWBS))),(C42-1)*LEN(prevWBS)+1,LEN(prevWBS))))+1)))</f>
        <v>2.13</v>
      </c>
      <c r="E42" s="113" t="s">
        <v>316</v>
      </c>
      <c r="F42" s="113"/>
      <c r="G42" s="113"/>
      <c r="H42" s="114"/>
      <c r="I42" s="114"/>
      <c r="J42" s="114"/>
      <c r="K42" s="115"/>
      <c r="L42" s="115">
        <v>43444</v>
      </c>
      <c r="M42" s="116"/>
      <c r="N42" s="124"/>
      <c r="O42" s="125"/>
      <c r="P42" s="129"/>
      <c r="Q42" s="118">
        <f>IF(K42&lt;&gt;"",K42,IF(OR(H42&lt;&gt;"",I42&lt;&gt;"",J42&lt;&gt;""),WORKDAY.INTL(MAX(IFERROR(INDEX(R:R,MATCH(H42,D:D,0)),0),IFERROR(INDEX(R:R,MATCH(I42,D:D,0)),0),IFERROR(INDEX(R:R,MATCH(J42,D:D,0)),0)),1,weekend,holidays),IF(L42&lt;&gt;"",IF(M42&lt;&gt;"",WORKDAY.INTL(L42,-(MAX(M42,1)-1),weekend,holidays),L42-(MAX(N42,1)-1))," - ")))</f>
        <v>43444</v>
      </c>
      <c r="R42" s="118">
        <f t="shared" si="9"/>
        <v>43444</v>
      </c>
      <c r="S42" s="119"/>
      <c r="T42" s="119"/>
      <c r="U42" s="120"/>
      <c r="V42" s="119"/>
      <c r="W42" s="121"/>
      <c r="X42" s="121"/>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row>
    <row r="43" spans="1:389" s="122" customFormat="1" ht="12" hidden="1">
      <c r="A43" s="136"/>
      <c r="B43" s="137"/>
      <c r="C43" s="110">
        <v>2</v>
      </c>
      <c r="D43" s="111" t="str">
        <f t="shared" si="10"/>
        <v>2.14</v>
      </c>
      <c r="E43" s="113" t="s">
        <v>317</v>
      </c>
      <c r="F43" s="113"/>
      <c r="G43" s="113"/>
      <c r="H43" s="114"/>
      <c r="I43" s="114"/>
      <c r="J43" s="114"/>
      <c r="K43" s="115"/>
      <c r="L43" s="115"/>
      <c r="M43" s="116">
        <v>7</v>
      </c>
      <c r="N43" s="124"/>
      <c r="O43" s="125"/>
      <c r="P43" s="129"/>
      <c r="Q43" s="118" t="str">
        <f>IF(K43&lt;&gt;"",K43,IF(OR(H43&lt;&gt;"",I43&lt;&gt;"",J43&lt;&gt;""),WORKDAY.INTL(MAX(IFERROR(INDEX(R:R,MATCH(H43,D:D,0)),0),IFERROR(INDEX(R:R,MATCH(I43,D:D,0)),0),IFERROR(INDEX(R:R,MATCH(J43,D:D,0)),0)),1,weekend,holidays),IF(L43&lt;&gt;"",IF(M43&lt;&gt;"",WORKDAY.INTL(L43,-(MAX(M43,1)-1),weekend,holidays),L43-(MAX(N43,1)-1))," - ")))</f>
        <v xml:space="preserve"> - </v>
      </c>
      <c r="R43" s="118" t="str">
        <f t="shared" si="9"/>
        <v xml:space="preserve"> - </v>
      </c>
      <c r="S43" s="119"/>
      <c r="T43" s="119"/>
      <c r="U43" s="120"/>
      <c r="V43" s="119"/>
      <c r="W43" s="121"/>
      <c r="X43" s="121"/>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row>
    <row r="44" spans="1:389" s="122" customFormat="1" ht="12" hidden="1">
      <c r="A44" s="136"/>
      <c r="B44" s="137"/>
      <c r="C44" s="110">
        <v>2</v>
      </c>
      <c r="D44" s="111" t="str">
        <f t="shared" si="10"/>
        <v>2.15</v>
      </c>
      <c r="E44" s="113" t="s">
        <v>318</v>
      </c>
      <c r="F44" s="113"/>
      <c r="G44" s="113"/>
      <c r="H44" s="114"/>
      <c r="I44" s="114"/>
      <c r="J44" s="114"/>
      <c r="K44" s="115"/>
      <c r="L44" s="115"/>
      <c r="M44" s="116"/>
      <c r="N44" s="124"/>
      <c r="O44" s="125"/>
      <c r="P44" s="116"/>
      <c r="Q44" s="118" t="str">
        <f>IF(K44&lt;&gt;"",K44,IF(OR(H44&lt;&gt;"",I44&lt;&gt;"",J44&lt;&gt;""),WORKDAY.INTL(MAX(IFERROR(INDEX(R:R,MATCH(H44,D:D,0)),0),IFERROR(INDEX(R:R,MATCH(I44,D:D,0)),0),IFERROR(INDEX(R:R,MATCH(J44,D:D,0)),0)),1,weekend,holidays),IF(L44&lt;&gt;"",IF(M44&lt;&gt;"",WORKDAY.INTL(L44,-(MAX(M44,1)-1),weekend,holidays),L44-(MAX(N44,1)-1))," - ")))</f>
        <v xml:space="preserve"> - </v>
      </c>
      <c r="R44" s="118" t="str">
        <f t="shared" si="9"/>
        <v xml:space="preserve"> - </v>
      </c>
      <c r="S44" s="119"/>
      <c r="T44" s="119"/>
      <c r="U44" s="120"/>
      <c r="V44" s="119"/>
      <c r="W44" s="121"/>
      <c r="X44" s="121"/>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row>
    <row r="45" spans="1:389" s="122" customFormat="1" ht="12" hidden="1">
      <c r="A45" s="136"/>
      <c r="B45" s="137"/>
      <c r="C45" s="110">
        <v>2</v>
      </c>
      <c r="D45" s="111" t="str">
        <f t="shared" si="10"/>
        <v>2.16</v>
      </c>
      <c r="E45" s="113" t="s">
        <v>319</v>
      </c>
      <c r="F45" s="113"/>
      <c r="G45" s="113"/>
      <c r="H45" s="114"/>
      <c r="I45" s="114"/>
      <c r="J45" s="114"/>
      <c r="K45" s="115"/>
      <c r="L45" s="115"/>
      <c r="M45" s="116"/>
      <c r="N45" s="124"/>
      <c r="O45" s="125"/>
      <c r="P45" s="116"/>
      <c r="Q45" s="118" t="str">
        <f>IF(K45&lt;&gt;"",K45,IF(OR(H45&lt;&gt;"",I45&lt;&gt;"",J45&lt;&gt;""),WORKDAY.INTL(MAX(IFERROR(INDEX(R:R,MATCH(H45,D:D,0)),0),IFERROR(INDEX(R:R,MATCH(I45,D:D,0)),0),IFERROR(INDEX(R:R,MATCH(J45,D:D,0)),0)),1,weekend,holidays),IF(L45&lt;&gt;"",IF(M45&lt;&gt;"",WORKDAY.INTL(L45,-(MAX(M45,1)-1),weekend,holidays),L45-(MAX(N45,1)-1))," - ")))</f>
        <v xml:space="preserve"> - </v>
      </c>
      <c r="R45" s="118" t="str">
        <f t="shared" ref="R45:R51" si="11">IF(L45&lt;&gt;"",L45,IF(Q45=" - "," - ",IF(M45&lt;&gt;"",WORKDAY.INTL(Q45,M45-1,weekend,holidays),Q45+MAX(N45,1)-1)))</f>
        <v xml:space="preserve"> - </v>
      </c>
      <c r="S45" s="119"/>
      <c r="T45" s="119"/>
      <c r="U45" s="120"/>
      <c r="V45" s="119"/>
      <c r="W45" s="121"/>
      <c r="X45" s="121"/>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row>
    <row r="46" spans="1:389" s="122" customFormat="1" ht="12" hidden="1">
      <c r="A46" s="136"/>
      <c r="B46" s="137"/>
      <c r="C46" s="110">
        <v>2</v>
      </c>
      <c r="D46" s="111" t="str">
        <f t="shared" si="10"/>
        <v>2.17</v>
      </c>
      <c r="E46" s="113" t="s">
        <v>320</v>
      </c>
      <c r="F46" s="113"/>
      <c r="G46" s="113"/>
      <c r="H46" s="114"/>
      <c r="I46" s="114"/>
      <c r="J46" s="114"/>
      <c r="K46" s="115"/>
      <c r="L46" s="115"/>
      <c r="M46" s="124"/>
      <c r="N46" s="124"/>
      <c r="O46" s="125"/>
      <c r="P46" s="116"/>
      <c r="Q46" s="118" t="str">
        <f>IF(K46&lt;&gt;"",K46,IF(OR(H46&lt;&gt;"",I46&lt;&gt;"",J46&lt;&gt;""),WORKDAY.INTL(MAX(IFERROR(INDEX(R:R,MATCH(H46,D:D,0)),0),IFERROR(INDEX(R:R,MATCH(I46,D:D,0)),0),IFERROR(INDEX(R:R,MATCH(J46,D:D,0)),0)),1,weekend,holidays),IF(L46&lt;&gt;"",IF(M46&lt;&gt;"",WORKDAY.INTL(L46,-(MAX(M46,1)-1),weekend,holidays),L46-(MAX(N46,1)-1))," - ")))</f>
        <v xml:space="preserve"> - </v>
      </c>
      <c r="R46" s="118" t="str">
        <f t="shared" si="11"/>
        <v xml:space="preserve"> - </v>
      </c>
      <c r="S46" s="119"/>
      <c r="T46" s="119"/>
      <c r="U46" s="120"/>
      <c r="V46" s="119"/>
      <c r="W46" s="121"/>
      <c r="X46" s="121"/>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row>
    <row r="47" spans="1:389" s="122" customFormat="1" ht="12" hidden="1">
      <c r="A47" s="136"/>
      <c r="B47" s="137"/>
      <c r="C47" s="110">
        <v>2</v>
      </c>
      <c r="D47" s="111" t="str">
        <f t="shared" si="10"/>
        <v>2.18</v>
      </c>
      <c r="E47" s="113" t="s">
        <v>321</v>
      </c>
      <c r="F47" s="113"/>
      <c r="G47" s="113"/>
      <c r="H47" s="128"/>
      <c r="I47" s="141"/>
      <c r="J47" s="114"/>
      <c r="K47" s="115"/>
      <c r="L47" s="115">
        <v>43284</v>
      </c>
      <c r="M47" s="116"/>
      <c r="N47" s="124"/>
      <c r="O47" s="125"/>
      <c r="P47" s="116"/>
      <c r="Q47" s="118">
        <f>IF(K47&lt;&gt;"",K47,IF(OR(H47&lt;&gt;"",I47&lt;&gt;"",J47&lt;&gt;""),WORKDAY.INTL(MAX(IFERROR(INDEX(R:R,MATCH(H47,D:D,0)),0),IFERROR(INDEX(R:R,MATCH(I47,D:D,0)),0),IFERROR(INDEX(R:R,MATCH(J47,D:D,0)),0)),1,weekend,holidays),IF(L47&lt;&gt;"",IF(M47&lt;&gt;"",WORKDAY.INTL(L47,-(MAX(M47,1)-1),weekend,holidays),L47-(MAX(N47,1)-1))," - ")))</f>
        <v>43284</v>
      </c>
      <c r="R47" s="118">
        <f t="shared" si="11"/>
        <v>43284</v>
      </c>
      <c r="S47" s="119"/>
      <c r="T47" s="119"/>
      <c r="U47" s="120"/>
      <c r="V47" s="119"/>
      <c r="W47" s="121"/>
      <c r="X47" s="121"/>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row>
    <row r="48" spans="1:389" s="122" customFormat="1" ht="12" hidden="1">
      <c r="A48" s="136"/>
      <c r="B48" s="137"/>
      <c r="C48" s="110">
        <v>2</v>
      </c>
      <c r="D48" s="111" t="str">
        <f t="shared" si="10"/>
        <v>2.19</v>
      </c>
      <c r="E48" s="113" t="s">
        <v>322</v>
      </c>
      <c r="F48" s="113"/>
      <c r="G48" s="113"/>
      <c r="H48" s="114"/>
      <c r="I48" s="114"/>
      <c r="J48" s="114"/>
      <c r="K48" s="115"/>
      <c r="L48" s="115">
        <v>43312</v>
      </c>
      <c r="M48" s="124"/>
      <c r="N48" s="124"/>
      <c r="O48" s="125"/>
      <c r="P48" s="129"/>
      <c r="Q48" s="118">
        <f>IF(K48&lt;&gt;"",K48,IF(OR(H48&lt;&gt;"",I48&lt;&gt;"",J48&lt;&gt;""),WORKDAY.INTL(MAX(IFERROR(INDEX(R:R,MATCH(H48,D:D,0)),0),IFERROR(INDEX(R:R,MATCH(I48,D:D,0)),0),IFERROR(INDEX(R:R,MATCH(J48,D:D,0)),0)),1,weekend,holidays),IF(L48&lt;&gt;"",IF(M48&lt;&gt;"",WORKDAY.INTL(L48,-(MAX(M48,1)-1),weekend,holidays),L48-(MAX(N48,1)-1))," - ")))</f>
        <v>43312</v>
      </c>
      <c r="R48" s="118">
        <f>IF(L48&lt;&gt;"",L48,IF(Q48=" - "," - ",IF(M48&lt;&gt;"",WORKDAY.INTL(Q48,M48-1,weekend,holidays),Q48+MAX(N48,1)-1)))</f>
        <v>43312</v>
      </c>
      <c r="S48" s="119"/>
      <c r="T48" s="119"/>
      <c r="U48" s="120"/>
      <c r="V48" s="119"/>
      <c r="W48" s="121"/>
      <c r="X48" s="121"/>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row>
    <row r="49" spans="1:389" s="122" customFormat="1" ht="12" hidden="1">
      <c r="A49" s="136"/>
      <c r="B49" s="137"/>
      <c r="C49" s="110">
        <v>2</v>
      </c>
      <c r="D49" s="111" t="str">
        <f t="shared" ref="D49:D55" si="12">IF(C49="","",IF(C49&gt;prevLevel,IF(prevWBS="","1",prevWBS)&amp;REPT(".1",C49-MAX(prevLevel,1)),IF(ISERROR(FIND(".",prevWBS)),REPT("1.",C49-1)&amp;IFERROR(VALUE(prevWBS)+1,"1"),IF(C49=1,"",IFERROR(LEFT(prevWBS,FIND("^",SUBSTITUTE(prevWBS,".","^",C49-1))),""))&amp;VALUE(TRIM(MID(SUBSTITUTE(prevWBS,".",REPT(" ",LEN(prevWBS))),(C49-1)*LEN(prevWBS)+1,LEN(prevWBS))))+1)))</f>
        <v>2.20</v>
      </c>
      <c r="E49" s="113" t="s">
        <v>323</v>
      </c>
      <c r="F49" s="113"/>
      <c r="G49" s="113"/>
      <c r="H49" s="114"/>
      <c r="I49" s="114"/>
      <c r="J49" s="114"/>
      <c r="K49" s="115"/>
      <c r="L49" s="115">
        <v>43326</v>
      </c>
      <c r="M49" s="124"/>
      <c r="N49" s="124"/>
      <c r="O49" s="125"/>
      <c r="P49" s="129"/>
      <c r="Q49" s="118">
        <f>IF(K49&lt;&gt;"",K49,IF(OR(H49&lt;&gt;"",I49&lt;&gt;"",J49&lt;&gt;""),WORKDAY.INTL(MAX(IFERROR(INDEX(R:R,MATCH(H49,D:D,0)),0),IFERROR(INDEX(R:R,MATCH(I49,D:D,0)),0),IFERROR(INDEX(R:R,MATCH(J49,D:D,0)),0)),1,weekend,holidays),IF(L49&lt;&gt;"",IF(M49&lt;&gt;"",WORKDAY.INTL(L49,-(MAX(M49,1)-1),weekend,holidays),L49-(MAX(N49,1)-1))," - ")))</f>
        <v>43326</v>
      </c>
      <c r="R49" s="118">
        <f t="shared" si="11"/>
        <v>43326</v>
      </c>
      <c r="S49" s="119"/>
      <c r="T49" s="119"/>
      <c r="U49" s="120"/>
      <c r="V49" s="119"/>
      <c r="W49" s="121"/>
      <c r="X49" s="121"/>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row>
    <row r="50" spans="1:389" s="122" customFormat="1" ht="12" hidden="1">
      <c r="A50" s="136"/>
      <c r="B50" s="137"/>
      <c r="C50" s="110">
        <v>2</v>
      </c>
      <c r="D50" s="111" t="str">
        <f t="shared" si="12"/>
        <v>2.21</v>
      </c>
      <c r="E50" s="113" t="s">
        <v>324</v>
      </c>
      <c r="F50" s="113"/>
      <c r="G50" s="113"/>
      <c r="H50" s="114"/>
      <c r="I50" s="114"/>
      <c r="J50" s="114"/>
      <c r="K50" s="115"/>
      <c r="L50" s="115">
        <v>43339</v>
      </c>
      <c r="M50" s="124">
        <v>30</v>
      </c>
      <c r="N50" s="124"/>
      <c r="O50" s="125"/>
      <c r="P50" s="129"/>
      <c r="Q50" s="118">
        <f ca="1">IF(K50&lt;&gt;"",K50,IF(OR(H50&lt;&gt;"",I50&lt;&gt;"",J50&lt;&gt;""),WORKDAY.INTL(MAX(IFERROR(INDEX(R:R,MATCH(H50,D:D,0)),0),IFERROR(INDEX(R:R,MATCH(I50,D:D,0)),0),IFERROR(INDEX(R:R,MATCH(J50,D:D,0)),0)),1,weekend,holidays),IF(L50&lt;&gt;"",IF(M50&lt;&gt;"",WORKDAY.INTL(L50,-(MAX(M50,1)-1),weekend,holidays),L50-(MAX(N50,1)-1))," - ")))</f>
        <v>43297</v>
      </c>
      <c r="R50" s="118">
        <f t="shared" si="11"/>
        <v>43339</v>
      </c>
      <c r="S50" s="119"/>
      <c r="T50" s="119"/>
      <c r="U50" s="120"/>
      <c r="V50" s="119"/>
      <c r="W50" s="121"/>
      <c r="X50" s="121"/>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row>
    <row r="51" spans="1:389" s="122" customFormat="1" ht="12" hidden="1">
      <c r="A51" s="136"/>
      <c r="B51" s="137"/>
      <c r="C51" s="110">
        <v>2</v>
      </c>
      <c r="D51" s="111" t="str">
        <f t="shared" si="12"/>
        <v>2.22</v>
      </c>
      <c r="E51" s="113" t="s">
        <v>325</v>
      </c>
      <c r="F51" s="113"/>
      <c r="G51" s="113"/>
      <c r="H51" s="114"/>
      <c r="I51" s="114"/>
      <c r="J51" s="114"/>
      <c r="K51" s="115"/>
      <c r="L51" s="115">
        <v>43353</v>
      </c>
      <c r="M51" s="116"/>
      <c r="N51" s="124"/>
      <c r="O51" s="125"/>
      <c r="P51" s="116"/>
      <c r="Q51" s="118">
        <f>IF(K51&lt;&gt;"",K51,IF(OR(H51&lt;&gt;"",I51&lt;&gt;"",J51&lt;&gt;""),WORKDAY.INTL(MAX(IFERROR(INDEX(R:R,MATCH(H51,D:D,0)),0),IFERROR(INDEX(R:R,MATCH(I51,D:D,0)),0),IFERROR(INDEX(R:R,MATCH(J51,D:D,0)),0)),1,weekend,holidays),IF(L51&lt;&gt;"",IF(M51&lt;&gt;"",WORKDAY.INTL(L51,-(MAX(M51,1)-1),weekend,holidays),L51-(MAX(N51,1)-1))," - ")))</f>
        <v>43353</v>
      </c>
      <c r="R51" s="118">
        <f t="shared" si="11"/>
        <v>43353</v>
      </c>
      <c r="S51" s="119"/>
      <c r="T51" s="119"/>
      <c r="U51" s="120"/>
      <c r="V51" s="119"/>
      <c r="W51" s="121"/>
      <c r="X51" s="121"/>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row>
    <row r="52" spans="1:389" s="122" customFormat="1" ht="12" hidden="1">
      <c r="A52" s="136"/>
      <c r="B52" s="137"/>
      <c r="C52" s="110">
        <v>2</v>
      </c>
      <c r="D52" s="111" t="str">
        <f t="shared" si="12"/>
        <v>2.23</v>
      </c>
      <c r="E52" s="113" t="s">
        <v>326</v>
      </c>
      <c r="F52" s="113"/>
      <c r="G52" s="113"/>
      <c r="H52" s="114"/>
      <c r="I52" s="114"/>
      <c r="J52" s="114"/>
      <c r="K52" s="115"/>
      <c r="L52" s="115">
        <v>43312</v>
      </c>
      <c r="M52" s="116"/>
      <c r="N52" s="124"/>
      <c r="O52" s="125"/>
      <c r="P52" s="116"/>
      <c r="Q52" s="118">
        <f>IF(K52&lt;&gt;"",K52,IF(OR(H52&lt;&gt;"",I52&lt;&gt;"",J52&lt;&gt;""),WORKDAY.INTL(MAX(IFERROR(INDEX(R:R,MATCH(H52,D:D,0)),0),IFERROR(INDEX(R:R,MATCH(I52,D:D,0)),0),IFERROR(INDEX(R:R,MATCH(J52,D:D,0)),0)),1,weekend,holidays),IF(L52&lt;&gt;"",IF(M52&lt;&gt;"",WORKDAY.INTL(L52,-(MAX(M52,1)-1),weekend,holidays),L52-(MAX(N52,1)-1))," - ")))</f>
        <v>43312</v>
      </c>
      <c r="R52" s="118">
        <f>IF(L52&lt;&gt;"",L52,IF(Q52=" - "," - ",IF(M52&lt;&gt;"",WORKDAY.INTL(Q52,M52-1,weekend,holidays),Q52+MAX(N52,1)-1)))</f>
        <v>43312</v>
      </c>
      <c r="S52" s="119"/>
      <c r="T52" s="119"/>
      <c r="U52" s="120"/>
      <c r="V52" s="119"/>
      <c r="W52" s="121"/>
      <c r="X52" s="121"/>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row>
    <row r="53" spans="1:389" s="122" customFormat="1" ht="12" hidden="1">
      <c r="A53" s="136"/>
      <c r="B53" s="137"/>
      <c r="C53" s="110">
        <v>2</v>
      </c>
      <c r="D53" s="111" t="str">
        <f t="shared" si="12"/>
        <v>2.24</v>
      </c>
      <c r="E53" s="113" t="s">
        <v>327</v>
      </c>
      <c r="F53" s="113"/>
      <c r="G53" s="113"/>
      <c r="H53" s="114"/>
      <c r="I53" s="114"/>
      <c r="J53" s="114"/>
      <c r="K53" s="115"/>
      <c r="L53" s="115"/>
      <c r="M53" s="124"/>
      <c r="N53" s="124"/>
      <c r="O53" s="125"/>
      <c r="P53" s="129"/>
      <c r="Q53" s="118" t="str">
        <f>IF(K53&lt;&gt;"",K53,IF(OR(H53&lt;&gt;"",I53&lt;&gt;"",J53&lt;&gt;""),WORKDAY.INTL(MAX(IFERROR(INDEX(R:R,MATCH(H53,D:D,0)),0),IFERROR(INDEX(R:R,MATCH(I53,D:D,0)),0),IFERROR(INDEX(R:R,MATCH(J53,D:D,0)),0)),1,weekend,holidays),IF(L53&lt;&gt;"",IF(M53&lt;&gt;"",WORKDAY.INTL(L53,-(MAX(M53,1)-1),weekend,holidays),L53-(MAX(N53,1)-1))," - ")))</f>
        <v xml:space="preserve"> - </v>
      </c>
      <c r="R53" s="118" t="str">
        <f>IF(L53&lt;&gt;"",L53,IF(Q53=" - "," - ",IF(M53&lt;&gt;"",WORKDAY.INTL(Q53,M53-1,weekend,holidays),Q53+MAX(N53,1)-1)))</f>
        <v xml:space="preserve"> - </v>
      </c>
      <c r="S53" s="119"/>
      <c r="T53" s="119"/>
      <c r="U53" s="120"/>
      <c r="V53" s="119"/>
      <c r="W53" s="121"/>
      <c r="X53" s="121"/>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row>
    <row r="54" spans="1:389" s="122" customFormat="1" ht="12" hidden="1">
      <c r="A54" s="136"/>
      <c r="B54" s="137"/>
      <c r="C54" s="110">
        <v>2</v>
      </c>
      <c r="D54" s="111" t="str">
        <f t="shared" si="12"/>
        <v>2.25</v>
      </c>
      <c r="E54" s="113" t="s">
        <v>328</v>
      </c>
      <c r="F54" s="113"/>
      <c r="G54" s="113"/>
      <c r="H54" s="128"/>
      <c r="I54" s="141"/>
      <c r="J54" s="114"/>
      <c r="K54" s="115"/>
      <c r="L54" s="115">
        <v>43381</v>
      </c>
      <c r="M54" s="116"/>
      <c r="N54" s="124"/>
      <c r="O54" s="125"/>
      <c r="P54" s="116"/>
      <c r="Q54" s="118">
        <f>IF(K54&lt;&gt;"",K54,IF(OR(H54&lt;&gt;"",I54&lt;&gt;"",J54&lt;&gt;""),WORKDAY.INTL(MAX(IFERROR(INDEX(R:R,MATCH(H54,D:D,0)),0),IFERROR(INDEX(R:R,MATCH(I54,D:D,0)),0),IFERROR(INDEX(R:R,MATCH(J54,D:D,0)),0)),1,weekend,holidays),IF(L54&lt;&gt;"",IF(M54&lt;&gt;"",WORKDAY.INTL(L54,-(MAX(M54,1)-1),weekend,holidays),L54-(MAX(N54,1)-1))," - ")))</f>
        <v>43381</v>
      </c>
      <c r="R54" s="118">
        <f>IF(L54&lt;&gt;"",L54,IF(Q54=" - "," - ",IF(M54&lt;&gt;"",WORKDAY.INTL(Q54,M54-1,weekend,holidays),Q54+MAX(N54,1)-1)))</f>
        <v>43381</v>
      </c>
      <c r="S54" s="119"/>
      <c r="T54" s="119"/>
      <c r="U54" s="120"/>
      <c r="V54" s="119"/>
      <c r="W54" s="121"/>
      <c r="X54" s="121"/>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row>
    <row r="55" spans="1:389" s="122" customFormat="1" ht="12" hidden="1">
      <c r="A55" s="136"/>
      <c r="B55" s="137"/>
      <c r="C55" s="110">
        <v>2</v>
      </c>
      <c r="D55" s="111" t="str">
        <f t="shared" si="12"/>
        <v>2.26</v>
      </c>
      <c r="E55" s="113" t="s">
        <v>329</v>
      </c>
      <c r="F55" s="113"/>
      <c r="G55" s="113"/>
      <c r="H55" s="114"/>
      <c r="I55" s="141"/>
      <c r="J55" s="114"/>
      <c r="K55" s="115"/>
      <c r="L55" s="115">
        <v>43388</v>
      </c>
      <c r="M55" s="124"/>
      <c r="N55" s="124"/>
      <c r="O55" s="125"/>
      <c r="P55" s="129"/>
      <c r="Q55" s="118">
        <f>IF(K55&lt;&gt;"",K55,IF(OR(H55&lt;&gt;"",I55&lt;&gt;"",J55&lt;&gt;""),WORKDAY.INTL(MAX(IFERROR(INDEX(R:R,MATCH(H55,D:D,0)),0),IFERROR(INDEX(R:R,MATCH(I55,D:D,0)),0),IFERROR(INDEX(R:R,MATCH(J55,D:D,0)),0)),1,weekend,holidays),IF(L55&lt;&gt;"",IF(M55&lt;&gt;"",WORKDAY.INTL(L55,-(MAX(M55,1)-1),weekend,holidays),L55-(MAX(N55,1)-1))," - ")))</f>
        <v>43388</v>
      </c>
      <c r="R55" s="118">
        <f t="shared" ref="R55:R72" si="13">IF(L55&lt;&gt;"",L55,IF(Q55=" - "," - ",IF(M55&lt;&gt;"",WORKDAY.INTL(Q55,M55-1,weekend,holidays),Q55+MAX(N55,1)-1)))</f>
        <v>43388</v>
      </c>
      <c r="S55" s="119"/>
      <c r="T55" s="119"/>
      <c r="U55" s="120"/>
      <c r="V55" s="119"/>
      <c r="W55" s="121"/>
      <c r="X55" s="121"/>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row>
    <row r="56" spans="1:389" s="122" customFormat="1" ht="12" hidden="1">
      <c r="A56" s="136"/>
      <c r="B56" s="137"/>
      <c r="C56" s="110">
        <v>2</v>
      </c>
      <c r="D56" s="111" t="str">
        <f t="shared" ref="D56:D87" si="14">IF(C56="","",IF(C56&gt;prevLevel,IF(prevWBS="","1",prevWBS)&amp;REPT(".1",C56-MAX(prevLevel,1)),IF(ISERROR(FIND(".",prevWBS)),REPT("1.",C56-1)&amp;IFERROR(VALUE(prevWBS)+1,"1"),IF(C56=1,"",IFERROR(LEFT(prevWBS,FIND("^",SUBSTITUTE(prevWBS,".","^",C56-1))),""))&amp;VALUE(TRIM(MID(SUBSTITUTE(prevWBS,".",REPT(" ",LEN(prevWBS))),(C56-1)*LEN(prevWBS)+1,LEN(prevWBS))))+1)))</f>
        <v>2.27</v>
      </c>
      <c r="E56" s="113" t="s">
        <v>330</v>
      </c>
      <c r="F56" s="113"/>
      <c r="G56" s="113"/>
      <c r="H56" s="114" t="str">
        <f>D54</f>
        <v>2.25</v>
      </c>
      <c r="I56" s="114" t="str">
        <f>D51</f>
        <v>2.22</v>
      </c>
      <c r="J56" s="114"/>
      <c r="K56" s="115"/>
      <c r="L56" s="115">
        <v>43396</v>
      </c>
      <c r="M56" s="124"/>
      <c r="N56" s="124"/>
      <c r="O56" s="125"/>
      <c r="P56" s="129"/>
      <c r="Q56" s="118">
        <f ca="1">IF(K56&lt;&gt;"",K56,IF(OR(H56&lt;&gt;"",I56&lt;&gt;"",J56&lt;&gt;""),WORKDAY.INTL(MAX(IFERROR(INDEX(R:R,MATCH(H56,D:D,0)),0),IFERROR(INDEX(R:R,MATCH(I56,D:D,0)),0),IFERROR(INDEX(R:R,MATCH(J56,D:D,0)),0)),1,weekend,holidays),IF(L56&lt;&gt;"",IF(M56&lt;&gt;"",WORKDAY.INTL(L56,-(MAX(M56,1)-1),weekend,holidays),L56-(MAX(N56,1)-1))," - ")))</f>
        <v>43382</v>
      </c>
      <c r="R56" s="118">
        <f t="shared" si="13"/>
        <v>43396</v>
      </c>
      <c r="S56" s="119"/>
      <c r="T56" s="119"/>
      <c r="U56" s="120"/>
      <c r="V56" s="119"/>
      <c r="W56" s="121"/>
      <c r="X56" s="121"/>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row>
    <row r="57" spans="1:389" s="122" customFormat="1" ht="12" hidden="1">
      <c r="A57" s="136"/>
      <c r="B57" s="137"/>
      <c r="C57" s="110">
        <v>2</v>
      </c>
      <c r="D57" s="111" t="str">
        <f t="shared" si="14"/>
        <v>2.28</v>
      </c>
      <c r="E57" s="113" t="s">
        <v>331</v>
      </c>
      <c r="F57" s="113"/>
      <c r="G57" s="113"/>
      <c r="H57" s="114" t="str">
        <f>D56</f>
        <v>2.27</v>
      </c>
      <c r="I57" s="114" t="str">
        <f>D41</f>
        <v>2.12</v>
      </c>
      <c r="J57" s="114" t="str">
        <f>D40</f>
        <v>2.11</v>
      </c>
      <c r="K57" s="115"/>
      <c r="L57" s="115">
        <v>43423</v>
      </c>
      <c r="M57" s="124"/>
      <c r="N57" s="124"/>
      <c r="O57" s="125"/>
      <c r="P57" s="129"/>
      <c r="Q57" s="118" t="e">
        <f ca="1">IF(K57&lt;&gt;"",K57,IF(OR(H57&lt;&gt;"",I57&lt;&gt;"",J57&lt;&gt;""),WORKDAY.INTL(MAX(IFERROR(INDEX(R:R,MATCH(H57,D:D,0)),0),IFERROR(INDEX(R:R,MATCH(I57,D:D,0)),0),IFERROR(INDEX(R:R,MATCH(J57,D:D,0)),0)),1,weekend,holidays),IF(L57&lt;&gt;"",IF(M57&lt;&gt;"",WORKDAY.INTL(L57,-(MAX(M57,1)-1),weekend,holidays),L57-(MAX(N57,1)-1))," - ")))</f>
        <v>#VALUE!</v>
      </c>
      <c r="R57" s="118">
        <f t="shared" si="13"/>
        <v>43423</v>
      </c>
      <c r="S57" s="119"/>
      <c r="T57" s="119"/>
      <c r="U57" s="120"/>
      <c r="V57" s="119"/>
      <c r="W57" s="121"/>
      <c r="X57" s="121"/>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row>
    <row r="58" spans="1:389" s="122" customFormat="1" ht="12" hidden="1">
      <c r="A58" s="136"/>
      <c r="B58" s="137"/>
      <c r="C58" s="110">
        <v>2</v>
      </c>
      <c r="D58" s="111" t="str">
        <f t="shared" si="14"/>
        <v>2.29</v>
      </c>
      <c r="E58" s="113" t="s">
        <v>332</v>
      </c>
      <c r="F58" s="113"/>
      <c r="G58" s="113"/>
      <c r="H58" s="114"/>
      <c r="I58" s="114"/>
      <c r="J58" s="114"/>
      <c r="K58" s="115"/>
      <c r="L58" s="115">
        <v>43371</v>
      </c>
      <c r="M58" s="124"/>
      <c r="N58" s="124"/>
      <c r="O58" s="125"/>
      <c r="P58" s="116"/>
      <c r="Q58" s="118">
        <f>IF(K58&lt;&gt;"",K58,IF(OR(H58&lt;&gt;"",I58&lt;&gt;"",J58&lt;&gt;""),WORKDAY.INTL(MAX(IFERROR(INDEX(R:R,MATCH(H58,D:D,0)),0),IFERROR(INDEX(R:R,MATCH(I58,D:D,0)),0),IFERROR(INDEX(R:R,MATCH(J58,D:D,0)),0)),1,weekend,holidays),IF(L58&lt;&gt;"",IF(M58&lt;&gt;"",WORKDAY.INTL(L58,-(MAX(M58,1)-1),weekend,holidays),L58-(MAX(N58,1)-1))," - ")))</f>
        <v>43371</v>
      </c>
      <c r="R58" s="118">
        <f t="shared" si="13"/>
        <v>43371</v>
      </c>
      <c r="S58" s="119"/>
      <c r="T58" s="119"/>
      <c r="U58" s="120"/>
      <c r="V58" s="119"/>
      <c r="W58" s="121"/>
      <c r="X58" s="121"/>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row>
    <row r="59" spans="1:389" s="122" customFormat="1" ht="12" hidden="1">
      <c r="A59" s="136"/>
      <c r="B59" s="137"/>
      <c r="C59" s="110">
        <v>2</v>
      </c>
      <c r="D59" s="111" t="str">
        <f t="shared" si="14"/>
        <v>2.30</v>
      </c>
      <c r="E59" s="113" t="s">
        <v>333</v>
      </c>
      <c r="F59" s="113"/>
      <c r="G59" s="113"/>
      <c r="H59" s="114"/>
      <c r="I59" s="141"/>
      <c r="J59" s="114"/>
      <c r="K59" s="115"/>
      <c r="L59" s="115">
        <v>43452</v>
      </c>
      <c r="M59" s="124"/>
      <c r="N59" s="124"/>
      <c r="O59" s="125"/>
      <c r="P59" s="129"/>
      <c r="Q59" s="118">
        <f>IF(K59&lt;&gt;"",K59,IF(OR(H59&lt;&gt;"",I59&lt;&gt;"",J59&lt;&gt;""),WORKDAY.INTL(MAX(IFERROR(INDEX(R:R,MATCH(H59,D:D,0)),0),IFERROR(INDEX(R:R,MATCH(I59,D:D,0)),0),IFERROR(INDEX(R:R,MATCH(J59,D:D,0)),0)),1,weekend,holidays),IF(L59&lt;&gt;"",IF(M59&lt;&gt;"",WORKDAY.INTL(L59,-(MAX(M59,1)-1),weekend,holidays),L59-(MAX(N59,1)-1))," - ")))</f>
        <v>43452</v>
      </c>
      <c r="R59" s="118">
        <f t="shared" si="13"/>
        <v>43452</v>
      </c>
      <c r="S59" s="119"/>
      <c r="T59" s="119"/>
      <c r="U59" s="120"/>
      <c r="V59" s="119"/>
      <c r="W59" s="121"/>
      <c r="X59" s="121"/>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row>
    <row r="60" spans="1:389" s="122" customFormat="1" ht="12" hidden="1">
      <c r="A60" s="136"/>
      <c r="B60" s="137"/>
      <c r="C60" s="110">
        <v>2</v>
      </c>
      <c r="D60" s="111" t="str">
        <f t="shared" si="14"/>
        <v>2.31</v>
      </c>
      <c r="E60" s="113" t="s">
        <v>348</v>
      </c>
      <c r="F60" s="113"/>
      <c r="G60" s="113"/>
      <c r="H60" s="114"/>
      <c r="I60" s="114"/>
      <c r="J60" s="114"/>
      <c r="K60" s="115">
        <v>43560</v>
      </c>
      <c r="L60" s="115"/>
      <c r="M60" s="124"/>
      <c r="N60" s="124"/>
      <c r="O60" s="125"/>
      <c r="P60" s="129"/>
      <c r="Q60" s="118">
        <f>IF(K60&lt;&gt;"",K60,IF(OR(H60&lt;&gt;"",I60&lt;&gt;"",J60&lt;&gt;""),WORKDAY.INTL(MAX(IFERROR(INDEX(R:R,MATCH(H60,D:D,0)),0),IFERROR(INDEX(R:R,MATCH(I60,D:D,0)),0),IFERROR(INDEX(R:R,MATCH(J60,D:D,0)),0)),1,weekend,holidays),IF(L60&lt;&gt;"",IF(M60&lt;&gt;"",WORKDAY.INTL(L60,-(MAX(M60,1)-1),weekend,holidays),L60-(MAX(N60,1)-1))," - ")))</f>
        <v>43560</v>
      </c>
      <c r="R60" s="118">
        <f t="shared" si="13"/>
        <v>43560</v>
      </c>
      <c r="S60" s="119"/>
      <c r="T60" s="119"/>
      <c r="U60" s="120"/>
      <c r="V60" s="119"/>
      <c r="W60" s="121"/>
      <c r="X60" s="121"/>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row>
    <row r="61" spans="1:389" s="122" customFormat="1" ht="12" hidden="1">
      <c r="A61" s="136"/>
      <c r="B61" s="137"/>
      <c r="C61" s="110">
        <v>2</v>
      </c>
      <c r="D61" s="111" t="str">
        <f t="shared" si="14"/>
        <v>2.32</v>
      </c>
      <c r="E61" s="113" t="s">
        <v>334</v>
      </c>
      <c r="F61" s="113"/>
      <c r="G61" s="113"/>
      <c r="H61" s="114"/>
      <c r="I61" s="114"/>
      <c r="J61" s="114"/>
      <c r="K61" s="115"/>
      <c r="L61" s="115"/>
      <c r="M61" s="124"/>
      <c r="N61" s="124"/>
      <c r="O61" s="125"/>
      <c r="P61" s="116"/>
      <c r="Q61" s="118" t="str">
        <f>IF(K61&lt;&gt;"",K61,IF(OR(H61&lt;&gt;"",I61&lt;&gt;"",J61&lt;&gt;""),WORKDAY.INTL(MAX(IFERROR(INDEX(R:R,MATCH(H61,D:D,0)),0),IFERROR(INDEX(R:R,MATCH(I61,D:D,0)),0),IFERROR(INDEX(R:R,MATCH(J61,D:D,0)),0)),1,weekend,holidays),IF(L61&lt;&gt;"",IF(M61&lt;&gt;"",WORKDAY.INTL(L61,-(MAX(M61,1)-1),weekend,holidays),L61-(MAX(N61,1)-1))," - ")))</f>
        <v xml:space="preserve"> - </v>
      </c>
      <c r="R61" s="118" t="str">
        <f t="shared" si="13"/>
        <v xml:space="preserve"> - </v>
      </c>
      <c r="S61" s="119"/>
      <c r="T61" s="119"/>
      <c r="U61" s="120"/>
      <c r="V61" s="119"/>
      <c r="W61" s="121"/>
      <c r="X61" s="121"/>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row>
    <row r="62" spans="1:389" s="122" customFormat="1" ht="12" hidden="1">
      <c r="A62" s="136"/>
      <c r="B62" s="137"/>
      <c r="C62" s="110">
        <v>2</v>
      </c>
      <c r="D62" s="111" t="str">
        <f t="shared" si="14"/>
        <v>2.33</v>
      </c>
      <c r="E62" s="113" t="s">
        <v>335</v>
      </c>
      <c r="F62" s="113"/>
      <c r="G62" s="113"/>
      <c r="H62" s="114" t="str">
        <f>D57</f>
        <v>2.28</v>
      </c>
      <c r="I62" s="114"/>
      <c r="J62" s="114"/>
      <c r="K62" s="115"/>
      <c r="L62" s="115"/>
      <c r="M62" s="124"/>
      <c r="N62" s="124"/>
      <c r="O62" s="125"/>
      <c r="P62" s="116"/>
      <c r="Q62" s="118">
        <f ca="1">IF(K62&lt;&gt;"",K62,IF(OR(H62&lt;&gt;"",I62&lt;&gt;"",J62&lt;&gt;""),WORKDAY.INTL(MAX(IFERROR(INDEX(R:R,MATCH(H62,D:D,0)),0),IFERROR(INDEX(R:R,MATCH(I62,D:D,0)),0),IFERROR(INDEX(R:R,MATCH(J62,D:D,0)),0)),1,weekend,holidays),IF(L62&lt;&gt;"",IF(M62&lt;&gt;"",WORKDAY.INTL(L62,-(MAX(M62,1)-1),weekend,holidays),L62-(MAX(N62,1)-1))," - ")))</f>
        <v>43424</v>
      </c>
      <c r="R62" s="118">
        <f t="shared" ca="1" si="13"/>
        <v>43424</v>
      </c>
      <c r="S62" s="119"/>
      <c r="T62" s="119"/>
      <c r="U62" s="120"/>
      <c r="V62" s="119"/>
      <c r="W62" s="121"/>
      <c r="X62" s="121"/>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row>
    <row r="63" spans="1:389" s="122" customFormat="1" ht="12" hidden="1">
      <c r="A63" s="136"/>
      <c r="B63" s="137"/>
      <c r="C63" s="110">
        <v>2</v>
      </c>
      <c r="D63" s="111" t="str">
        <f t="shared" si="14"/>
        <v>2.34</v>
      </c>
      <c r="E63" s="113" t="s">
        <v>336</v>
      </c>
      <c r="F63" s="113"/>
      <c r="G63" s="113"/>
      <c r="H63" s="114" t="str">
        <f>D62</f>
        <v>2.33</v>
      </c>
      <c r="I63" s="114"/>
      <c r="J63" s="114"/>
      <c r="K63" s="115"/>
      <c r="L63" s="115"/>
      <c r="M63" s="124"/>
      <c r="N63" s="124"/>
      <c r="O63" s="125"/>
      <c r="P63" s="129"/>
      <c r="Q63" s="118">
        <f ca="1">IF(K63&lt;&gt;"",K63,IF(OR(H63&lt;&gt;"",I63&lt;&gt;"",J63&lt;&gt;""),WORKDAY.INTL(MAX(IFERROR(INDEX(R:R,MATCH(H63,D:D,0)),0),IFERROR(INDEX(R:R,MATCH(I63,D:D,0)),0),IFERROR(INDEX(R:R,MATCH(J63,D:D,0)),0)),1,weekend,holidays),IF(L63&lt;&gt;"",IF(M63&lt;&gt;"",WORKDAY.INTL(L63,-(MAX(M63,1)-1),weekend,holidays),L63-(MAX(N63,1)-1))," - ")))</f>
        <v>43425</v>
      </c>
      <c r="R63" s="118">
        <f t="shared" ca="1" si="13"/>
        <v>43425</v>
      </c>
      <c r="S63" s="119"/>
      <c r="T63" s="119"/>
      <c r="U63" s="120"/>
      <c r="V63" s="119"/>
      <c r="W63" s="121"/>
      <c r="X63" s="121"/>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row>
    <row r="64" spans="1:389" s="122" customFormat="1" ht="12" hidden="1">
      <c r="A64" s="136"/>
      <c r="B64" s="137"/>
      <c r="C64" s="110">
        <v>2</v>
      </c>
      <c r="D64" s="111" t="str">
        <f t="shared" si="14"/>
        <v>2.35</v>
      </c>
      <c r="E64" s="113" t="s">
        <v>337</v>
      </c>
      <c r="F64" s="143"/>
      <c r="G64" s="113"/>
      <c r="H64" s="114"/>
      <c r="I64" s="114"/>
      <c r="J64" s="114"/>
      <c r="K64" s="115"/>
      <c r="L64" s="115"/>
      <c r="M64" s="124"/>
      <c r="N64" s="124"/>
      <c r="O64" s="125"/>
      <c r="P64" s="129"/>
      <c r="Q64" s="118" t="str">
        <f>IF(K64&lt;&gt;"",K64,IF(OR(H64&lt;&gt;"",I64&lt;&gt;"",J64&lt;&gt;""),WORKDAY.INTL(MAX(IFERROR(INDEX(R:R,MATCH(H64,D:D,0)),0),IFERROR(INDEX(R:R,MATCH(I64,D:D,0)),0),IFERROR(INDEX(R:R,MATCH(J64,D:D,0)),0)),1,weekend,holidays),IF(L64&lt;&gt;"",IF(M64&lt;&gt;"",WORKDAY.INTL(L64,-(MAX(M64,1)-1),weekend,holidays),L64-(MAX(N64,1)-1))," - ")))</f>
        <v xml:space="preserve"> - </v>
      </c>
      <c r="R64" s="118" t="str">
        <f t="shared" si="13"/>
        <v xml:space="preserve"> - </v>
      </c>
      <c r="S64" s="119"/>
      <c r="T64" s="119"/>
      <c r="U64" s="120"/>
      <c r="V64" s="119"/>
      <c r="W64" s="121"/>
      <c r="X64" s="121"/>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row>
    <row r="65" spans="1:389" s="122" customFormat="1" ht="12" hidden="1">
      <c r="A65" s="136"/>
      <c r="B65" s="137"/>
      <c r="C65" s="110">
        <v>2</v>
      </c>
      <c r="D65" s="111" t="str">
        <f t="shared" si="14"/>
        <v>2.36</v>
      </c>
      <c r="E65" s="113" t="s">
        <v>338</v>
      </c>
      <c r="F65" s="113"/>
      <c r="G65" s="113"/>
      <c r="H65" s="141"/>
      <c r="I65" s="114"/>
      <c r="J65" s="141"/>
      <c r="K65" s="115"/>
      <c r="L65" s="115"/>
      <c r="M65" s="124"/>
      <c r="N65" s="124"/>
      <c r="O65" s="125"/>
      <c r="P65" s="129"/>
      <c r="Q65" s="118" t="str">
        <f>IF(K65&lt;&gt;"",K65,IF(OR(H65&lt;&gt;"",I65&lt;&gt;"",J65&lt;&gt;""),WORKDAY.INTL(MAX(IFERROR(INDEX(R:R,MATCH(H65,D:D,0)),0),IFERROR(INDEX(R:R,MATCH(I65,D:D,0)),0),IFERROR(INDEX(R:R,MATCH(J65,D:D,0)),0)),1,weekend,holidays),IF(L65&lt;&gt;"",IF(M65&lt;&gt;"",WORKDAY.INTL(L65,-(MAX(M65,1)-1),weekend,holidays),L65-(MAX(N65,1)-1))," - ")))</f>
        <v xml:space="preserve"> - </v>
      </c>
      <c r="R65" s="118" t="str">
        <f t="shared" si="13"/>
        <v xml:space="preserve"> - </v>
      </c>
      <c r="S65" s="119"/>
      <c r="T65" s="119"/>
      <c r="U65" s="120"/>
      <c r="V65" s="119"/>
      <c r="W65" s="121"/>
      <c r="X65" s="121"/>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row>
    <row r="66" spans="1:389" s="122" customFormat="1" ht="12">
      <c r="A66" s="136"/>
      <c r="B66" s="137"/>
      <c r="C66" s="110">
        <v>1</v>
      </c>
      <c r="D66" s="111" t="str">
        <f t="shared" si="14"/>
        <v>3</v>
      </c>
      <c r="E66" s="113" t="s">
        <v>341</v>
      </c>
      <c r="F66" s="113"/>
      <c r="G66" s="113"/>
      <c r="H66" s="114"/>
      <c r="I66" s="114"/>
      <c r="J66" s="114"/>
      <c r="K66" s="115"/>
      <c r="L66" s="115"/>
      <c r="M66" s="124"/>
      <c r="N66" s="124"/>
      <c r="O66" s="125"/>
      <c r="P66" s="129"/>
      <c r="Q66" s="118" t="str">
        <f>IF(K66&lt;&gt;"",K66,IF(OR(H66&lt;&gt;"",I66&lt;&gt;"",J66&lt;&gt;""),WORKDAY.INTL(MAX(IFERROR(INDEX(R:R,MATCH(H66,D:D,0)),0),IFERROR(INDEX(R:R,MATCH(I66,D:D,0)),0),IFERROR(INDEX(R:R,MATCH(J66,D:D,0)),0)),1,weekend,holidays),IF(L66&lt;&gt;"",IF(M66&lt;&gt;"",WORKDAY.INTL(L66,-(MAX(M66,1)-1),weekend,holidays),L66-(MAX(N66,1)-1))," - ")))</f>
        <v xml:space="preserve"> - </v>
      </c>
      <c r="R66" s="118" t="str">
        <f t="shared" si="13"/>
        <v xml:space="preserve"> - </v>
      </c>
      <c r="S66" s="119"/>
      <c r="T66" s="119"/>
      <c r="U66" s="120"/>
      <c r="V66" s="119"/>
      <c r="W66" s="121"/>
      <c r="X66" s="121"/>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row>
    <row r="67" spans="1:389" s="122" customFormat="1" ht="12">
      <c r="A67" s="136"/>
      <c r="B67" s="137"/>
      <c r="C67" s="110">
        <v>2</v>
      </c>
      <c r="D67" s="111" t="str">
        <f t="shared" si="14"/>
        <v>3.1</v>
      </c>
      <c r="E67" s="113" t="s">
        <v>342</v>
      </c>
      <c r="F67" s="113"/>
      <c r="G67" s="113"/>
      <c r="H67" s="114"/>
      <c r="I67" s="114"/>
      <c r="J67" s="114"/>
      <c r="K67" s="115"/>
      <c r="L67" s="115"/>
      <c r="M67" s="124"/>
      <c r="N67" s="124"/>
      <c r="O67" s="125"/>
      <c r="P67" s="129"/>
      <c r="Q67" s="118" t="str">
        <f>IF(K67&lt;&gt;"",K67,IF(OR(H67&lt;&gt;"",I67&lt;&gt;"",J67&lt;&gt;""),WORKDAY.INTL(MAX(IFERROR(INDEX(R:R,MATCH(H67,D:D,0)),0),IFERROR(INDEX(R:R,MATCH(I67,D:D,0)),0),IFERROR(INDEX(R:R,MATCH(J67,D:D,0)),0)),1,weekend,holidays),IF(L67&lt;&gt;"",IF(M67&lt;&gt;"",WORKDAY.INTL(L67,-(MAX(M67,1)-1),weekend,holidays),L67-(MAX(N67,1)-1))," - ")))</f>
        <v xml:space="preserve"> - </v>
      </c>
      <c r="R67" s="118" t="str">
        <f t="shared" si="13"/>
        <v xml:space="preserve"> - </v>
      </c>
      <c r="S67" s="146" t="str">
        <f t="shared" ref="S67:S100" si="15">IF(M67&lt;&gt;"",M67,IF(OR(NOT(ISNUMBER(Q67)),NOT(ISNUMBER(R67)))," - ",NETWORKDAYS.INTL(Q67,R67,weekend,holidays)))</f>
        <v xml:space="preserve"> - </v>
      </c>
      <c r="T67" s="146" t="str">
        <f>IF(N67&lt;&gt;"",N67,IF(OR(NOT(ISNUMBER(Q67)),NOT(ISNUMBER(R67)))," - ",R67-Q67+1))</f>
        <v xml:space="preserve"> - </v>
      </c>
      <c r="U67" s="147" t="str">
        <f t="shared" ref="U67:U100" si="16">IF(OR(Q67=" - ",R67=" - ")," - ",MIN(T67,WORKDAY.INTL(Q67,ROUNDDOWN(O67*S67,0),weekend,holidays)-Q67))</f>
        <v xml:space="preserve"> - </v>
      </c>
      <c r="V67" s="146" t="str">
        <f>IF(OR(Q67=" - ",R67=" - ")," - ",T67-U67)</f>
        <v xml:space="preserve"> - </v>
      </c>
      <c r="W67" s="121"/>
      <c r="X67" s="121"/>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row>
    <row r="68" spans="1:389" s="122" customFormat="1" ht="12">
      <c r="A68" s="136"/>
      <c r="B68" s="137"/>
      <c r="C68" s="110">
        <v>2</v>
      </c>
      <c r="D68" s="111" t="str">
        <f t="shared" si="14"/>
        <v>3.2</v>
      </c>
      <c r="E68" s="113" t="s">
        <v>360</v>
      </c>
      <c r="F68" s="133"/>
      <c r="G68" s="113"/>
      <c r="H68" s="114"/>
      <c r="I68" s="114"/>
      <c r="J68" s="114"/>
      <c r="K68" s="115"/>
      <c r="L68" s="115">
        <v>43391</v>
      </c>
      <c r="M68" s="124"/>
      <c r="N68" s="124"/>
      <c r="O68" s="125">
        <v>1</v>
      </c>
      <c r="P68" s="129" t="s">
        <v>34</v>
      </c>
      <c r="Q68" s="118">
        <f>IF(K68&lt;&gt;"",K68,IF(OR(H68&lt;&gt;"",I68&lt;&gt;"",J68&lt;&gt;""),WORKDAY.INTL(MAX(IFERROR(INDEX(R:R,MATCH(H68,D:D,0)),0),IFERROR(INDEX(R:R,MATCH(I68,D:D,0)),0),IFERROR(INDEX(R:R,MATCH(J68,D:D,0)),0)),1,weekend,holidays),IF(L68&lt;&gt;"",IF(M68&lt;&gt;"",WORKDAY.INTL(L68,-(MAX(M68,1)-1),weekend,holidays),L68-(MAX(N68,1)-1))," - ")))</f>
        <v>43391</v>
      </c>
      <c r="R68" s="134">
        <f t="shared" si="13"/>
        <v>43391</v>
      </c>
      <c r="S68" s="146">
        <f t="shared" ca="1" si="15"/>
        <v>1</v>
      </c>
      <c r="T68" s="146">
        <f t="shared" ref="T68:T83" si="17">IF(N68&lt;&gt;"",N68,IF(OR(NOT(ISNUMBER(Q68)),NOT(ISNUMBER(R68)))," - ",R68-Q68+1))</f>
        <v>1</v>
      </c>
      <c r="U68" s="147">
        <f t="shared" ca="1" si="16"/>
        <v>1</v>
      </c>
      <c r="V68" s="146">
        <f t="shared" ref="V68:V83" ca="1" si="18">IF(OR(Q68=" - ",R68=" - ")," - ",T68-U68)</f>
        <v>0</v>
      </c>
      <c r="W68" s="121"/>
      <c r="X68" s="121"/>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row>
    <row r="69" spans="1:389" s="122" customFormat="1" ht="12">
      <c r="A69" s="136"/>
      <c r="B69" s="137"/>
      <c r="C69" s="110">
        <v>2</v>
      </c>
      <c r="D69" s="111" t="str">
        <f t="shared" si="14"/>
        <v>3.3</v>
      </c>
      <c r="E69" s="113" t="s">
        <v>343</v>
      </c>
      <c r="F69" s="113"/>
      <c r="G69" s="113"/>
      <c r="H69" s="131"/>
      <c r="I69" s="114"/>
      <c r="J69" s="114"/>
      <c r="K69" s="115"/>
      <c r="L69" s="115">
        <v>43403</v>
      </c>
      <c r="M69" s="124"/>
      <c r="N69" s="124"/>
      <c r="O69" s="125">
        <v>1</v>
      </c>
      <c r="P69" s="129" t="s">
        <v>35</v>
      </c>
      <c r="Q69" s="118">
        <f>IF(K69&lt;&gt;"",K69,IF(OR(H69&lt;&gt;"",I69&lt;&gt;"",J69&lt;&gt;""),WORKDAY.INTL(MAX(IFERROR(INDEX(R:R,MATCH(H69,D:D,0)),0),IFERROR(INDEX(R:R,MATCH(I69,D:D,0)),0),IFERROR(INDEX(R:R,MATCH(J69,D:D,0)),0)),1,weekend,holidays),IF(L69&lt;&gt;"",IF(M69&lt;&gt;"",WORKDAY.INTL(L69,-(MAX(M69,1)-1),weekend,holidays),L69-(MAX(N69,1)-1))," - ")))</f>
        <v>43403</v>
      </c>
      <c r="R69" s="118">
        <f t="shared" si="13"/>
        <v>43403</v>
      </c>
      <c r="S69" s="146">
        <f t="shared" ca="1" si="15"/>
        <v>1</v>
      </c>
      <c r="T69" s="146">
        <f t="shared" si="17"/>
        <v>1</v>
      </c>
      <c r="U69" s="147">
        <f t="shared" ca="1" si="16"/>
        <v>1</v>
      </c>
      <c r="V69" s="146">
        <f t="shared" ca="1" si="18"/>
        <v>0</v>
      </c>
      <c r="W69" s="121"/>
      <c r="X69" s="121"/>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row>
    <row r="70" spans="1:389" s="122" customFormat="1" ht="12">
      <c r="A70" s="136"/>
      <c r="B70" s="137"/>
      <c r="C70" s="110">
        <v>2</v>
      </c>
      <c r="D70" s="111" t="str">
        <f t="shared" si="14"/>
        <v>3.4</v>
      </c>
      <c r="E70" s="113" t="s">
        <v>351</v>
      </c>
      <c r="F70" s="113"/>
      <c r="G70" s="113"/>
      <c r="H70" s="131"/>
      <c r="I70" s="114"/>
      <c r="J70" s="114"/>
      <c r="K70" s="115"/>
      <c r="L70" s="115">
        <v>43417</v>
      </c>
      <c r="M70" s="124"/>
      <c r="N70" s="124"/>
      <c r="O70" s="125">
        <v>1</v>
      </c>
      <c r="P70" s="129" t="s">
        <v>38</v>
      </c>
      <c r="Q70" s="118">
        <f>IF(K70&lt;&gt;"",K70,IF(OR(H70&lt;&gt;"",I70&lt;&gt;"",J70&lt;&gt;""),WORKDAY.INTL(MAX(IFERROR(INDEX(R:R,MATCH(H70,D:D,0)),0),IFERROR(INDEX(R:R,MATCH(I70,D:D,0)),0),IFERROR(INDEX(R:R,MATCH(J70,D:D,0)),0)),1,weekend,holidays),IF(L70&lt;&gt;"",IF(M70&lt;&gt;"",WORKDAY.INTL(L70,-(MAX(M70,1)-1),weekend,holidays),L70-(MAX(N70,1)-1))," - ")))</f>
        <v>43417</v>
      </c>
      <c r="R70" s="118">
        <f>IF(L70&lt;&gt;"",L70,IF(Q70=" - "," - ",IF(M70&lt;&gt;"",WORKDAY.INTL(Q70,M70-1,weekend,holidays),Q70+MAX(N70,1)-1)))</f>
        <v>43417</v>
      </c>
      <c r="S70" s="146">
        <f t="shared" ca="1" si="15"/>
        <v>1</v>
      </c>
      <c r="T70" s="146">
        <f t="shared" si="17"/>
        <v>1</v>
      </c>
      <c r="U70" s="147">
        <f t="shared" ca="1" si="16"/>
        <v>1</v>
      </c>
      <c r="V70" s="146">
        <f t="shared" ca="1" si="18"/>
        <v>0</v>
      </c>
      <c r="W70" s="121"/>
      <c r="X70" s="121"/>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row>
    <row r="71" spans="1:389" s="122" customFormat="1" ht="12">
      <c r="A71" s="136"/>
      <c r="B71" s="137"/>
      <c r="C71" s="110">
        <v>2</v>
      </c>
      <c r="D71" s="111" t="str">
        <f t="shared" si="14"/>
        <v>3.5</v>
      </c>
      <c r="E71" s="113" t="s">
        <v>344</v>
      </c>
      <c r="F71" s="113"/>
      <c r="G71" s="113"/>
      <c r="H71" s="141"/>
      <c r="I71" s="114"/>
      <c r="J71" s="114"/>
      <c r="K71" s="115"/>
      <c r="L71" s="115">
        <v>43423</v>
      </c>
      <c r="M71" s="116"/>
      <c r="N71" s="124"/>
      <c r="O71" s="125">
        <v>1</v>
      </c>
      <c r="P71" s="129" t="s">
        <v>34</v>
      </c>
      <c r="Q71" s="118">
        <f>IF(K71&lt;&gt;"",K71,IF(OR(H71&lt;&gt;"",I71&lt;&gt;"",J71&lt;&gt;""),WORKDAY.INTL(MAX(IFERROR(INDEX(R:R,MATCH(H71,D:D,0)),0),IFERROR(INDEX(R:R,MATCH(I71,D:D,0)),0),IFERROR(INDEX(R:R,MATCH(J71,D:D,0)),0)),1,weekend,holidays),IF(L71&lt;&gt;"",IF(M71&lt;&gt;"",WORKDAY.INTL(L71,-(MAX(M71,1)-1),weekend,holidays),L71-(MAX(N71,1)-1))," - ")))</f>
        <v>43423</v>
      </c>
      <c r="R71" s="118">
        <f t="shared" si="13"/>
        <v>43423</v>
      </c>
      <c r="S71" s="146">
        <f t="shared" ca="1" si="15"/>
        <v>1</v>
      </c>
      <c r="T71" s="146">
        <f t="shared" si="17"/>
        <v>1</v>
      </c>
      <c r="U71" s="147">
        <f t="shared" ca="1" si="16"/>
        <v>1</v>
      </c>
      <c r="V71" s="146">
        <f t="shared" ca="1" si="18"/>
        <v>0</v>
      </c>
      <c r="W71" s="121"/>
      <c r="X71" s="121"/>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row>
    <row r="72" spans="1:389" s="122" customFormat="1" ht="12">
      <c r="A72" s="136"/>
      <c r="B72" s="137"/>
      <c r="C72" s="110">
        <v>2</v>
      </c>
      <c r="D72" s="111" t="str">
        <f t="shared" si="14"/>
        <v>3.6</v>
      </c>
      <c r="E72" s="113" t="s">
        <v>359</v>
      </c>
      <c r="F72" s="113"/>
      <c r="G72" s="113"/>
      <c r="H72" s="141"/>
      <c r="I72" s="114"/>
      <c r="J72" s="114"/>
      <c r="K72" s="115"/>
      <c r="L72" s="115">
        <v>43431</v>
      </c>
      <c r="M72" s="116"/>
      <c r="N72" s="124"/>
      <c r="O72" s="125">
        <v>1</v>
      </c>
      <c r="P72" s="129" t="s">
        <v>35</v>
      </c>
      <c r="Q72" s="118">
        <f>IF(K72&lt;&gt;"",K72,IF(OR(H72&lt;&gt;"",I72&lt;&gt;"",J72&lt;&gt;""),WORKDAY.INTL(MAX(IFERROR(INDEX(R:R,MATCH(H72,D:D,0)),0),IFERROR(INDEX(R:R,MATCH(I72,D:D,0)),0),IFERROR(INDEX(R:R,MATCH(J72,D:D,0)),0)),1,weekend,holidays),IF(L72&lt;&gt;"",IF(M72&lt;&gt;"",WORKDAY.INTL(L72,-(MAX(M72,1)-1),weekend,holidays),L72-(MAX(N72,1)-1))," - ")))</f>
        <v>43431</v>
      </c>
      <c r="R72" s="118">
        <f t="shared" si="13"/>
        <v>43431</v>
      </c>
      <c r="S72" s="146">
        <f t="shared" ca="1" si="15"/>
        <v>1</v>
      </c>
      <c r="T72" s="146">
        <f t="shared" si="17"/>
        <v>1</v>
      </c>
      <c r="U72" s="147">
        <f t="shared" ca="1" si="16"/>
        <v>1</v>
      </c>
      <c r="V72" s="146">
        <f t="shared" ca="1" si="18"/>
        <v>0</v>
      </c>
      <c r="W72" s="121"/>
      <c r="X72" s="121"/>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row>
    <row r="73" spans="1:389" s="122" customFormat="1" ht="12">
      <c r="A73" s="136"/>
      <c r="B73" s="137"/>
      <c r="C73" s="110">
        <v>2</v>
      </c>
      <c r="D73" s="111" t="str">
        <f t="shared" si="14"/>
        <v>3.7</v>
      </c>
      <c r="E73" s="113" t="s">
        <v>351</v>
      </c>
      <c r="F73" s="113"/>
      <c r="G73" s="113"/>
      <c r="H73" s="141" t="str">
        <f>D70</f>
        <v>3.4</v>
      </c>
      <c r="I73" s="114"/>
      <c r="J73" s="114"/>
      <c r="K73" s="115"/>
      <c r="L73" s="115">
        <v>43424</v>
      </c>
      <c r="M73" s="116"/>
      <c r="N73" s="124"/>
      <c r="O73" s="125">
        <v>1</v>
      </c>
      <c r="P73" s="129" t="s">
        <v>38</v>
      </c>
      <c r="Q73" s="118">
        <f ca="1">IF(K73&lt;&gt;"",K73,IF(OR(H73&lt;&gt;"",I73&lt;&gt;"",J73&lt;&gt;""),WORKDAY.INTL(MAX(IFERROR(INDEX(R:R,MATCH(H73,D:D,0)),0),IFERROR(INDEX(R:R,MATCH(I73,D:D,0)),0),IFERROR(INDEX(R:R,MATCH(J73,D:D,0)),0)),1,weekend,holidays),IF(L73&lt;&gt;"",IF(M73&lt;&gt;"",WORKDAY.INTL(L73,-(MAX(M73,1)-1),weekend,holidays),L73-(MAX(N73,1)-1))," - ")))</f>
        <v>43418</v>
      </c>
      <c r="R73" s="118">
        <f t="shared" ref="R73:R116" si="19">IF(L73&lt;&gt;"",L73,IF(Q73=" - "," - ",IF(M73&lt;&gt;"",WORKDAY.INTL(Q73,M73-1,weekend,holidays),Q73+MAX(N73,1)-1)))</f>
        <v>43424</v>
      </c>
      <c r="S73" s="146">
        <f t="shared" ca="1" si="15"/>
        <v>5</v>
      </c>
      <c r="T73" s="146">
        <f t="shared" ca="1" si="17"/>
        <v>7</v>
      </c>
      <c r="U73" s="147">
        <f t="shared" ca="1" si="16"/>
        <v>7</v>
      </c>
      <c r="V73" s="146">
        <f t="shared" ca="1" si="18"/>
        <v>0</v>
      </c>
      <c r="W73" s="121"/>
      <c r="X73" s="121"/>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row>
    <row r="74" spans="1:389" s="122" customFormat="1" ht="12">
      <c r="A74" s="136"/>
      <c r="B74" s="137"/>
      <c r="C74" s="110">
        <v>2</v>
      </c>
      <c r="D74" s="111" t="str">
        <f t="shared" si="14"/>
        <v>3.8</v>
      </c>
      <c r="E74" s="113" t="s">
        <v>352</v>
      </c>
      <c r="F74" s="113"/>
      <c r="G74" s="113"/>
      <c r="H74" s="141" t="str">
        <f>D73</f>
        <v>3.7</v>
      </c>
      <c r="I74" s="114"/>
      <c r="J74" s="114"/>
      <c r="K74" s="115"/>
      <c r="L74" s="115">
        <v>43438</v>
      </c>
      <c r="M74" s="116"/>
      <c r="N74" s="124"/>
      <c r="O74" s="125">
        <v>1</v>
      </c>
      <c r="P74" s="129" t="s">
        <v>38</v>
      </c>
      <c r="Q74" s="118">
        <f ca="1">IF(K74&lt;&gt;"",K74,IF(OR(H74&lt;&gt;"",I74&lt;&gt;"",J74&lt;&gt;""),WORKDAY.INTL(MAX(IFERROR(INDEX(R:R,MATCH(H74,D:D,0)),0),IFERROR(INDEX(R:R,MATCH(I74,D:D,0)),0),IFERROR(INDEX(R:R,MATCH(J74,D:D,0)),0)),1,weekend,holidays),IF(L74&lt;&gt;"",IF(M74&lt;&gt;"",WORKDAY.INTL(L74,-(MAX(M74,1)-1),weekend,holidays),L74-(MAX(N74,1)-1))," - ")))</f>
        <v>43425</v>
      </c>
      <c r="R74" s="118">
        <f t="shared" si="19"/>
        <v>43438</v>
      </c>
      <c r="S74" s="146">
        <f t="shared" ca="1" si="15"/>
        <v>9</v>
      </c>
      <c r="T74" s="146">
        <f t="shared" ca="1" si="17"/>
        <v>14</v>
      </c>
      <c r="U74" s="147">
        <f t="shared" ca="1" si="16"/>
        <v>14</v>
      </c>
      <c r="V74" s="146">
        <f t="shared" ca="1" si="18"/>
        <v>0</v>
      </c>
      <c r="W74" s="121"/>
      <c r="X74" s="121"/>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row>
    <row r="75" spans="1:389" s="122" customFormat="1" ht="12">
      <c r="A75" s="136"/>
      <c r="B75" s="137"/>
      <c r="C75" s="110">
        <v>2</v>
      </c>
      <c r="D75" s="111" t="str">
        <f t="shared" si="14"/>
        <v>3.9</v>
      </c>
      <c r="E75" s="113" t="s">
        <v>361</v>
      </c>
      <c r="F75" s="113"/>
      <c r="G75" s="113"/>
      <c r="H75" s="141"/>
      <c r="I75" s="114"/>
      <c r="J75" s="114"/>
      <c r="K75" s="115"/>
      <c r="L75" s="115">
        <v>43440</v>
      </c>
      <c r="M75" s="116"/>
      <c r="N75" s="124"/>
      <c r="O75" s="125">
        <v>1</v>
      </c>
      <c r="P75" s="129" t="s">
        <v>34</v>
      </c>
      <c r="Q75" s="118">
        <f>IF(K75&lt;&gt;"",K75,IF(OR(H75&lt;&gt;"",I75&lt;&gt;"",J75&lt;&gt;""),WORKDAY.INTL(MAX(IFERROR(INDEX(R:R,MATCH(H75,D:D,0)),0),IFERROR(INDEX(R:R,MATCH(I75,D:D,0)),0),IFERROR(INDEX(R:R,MATCH(J75,D:D,0)),0)),1,weekend,holidays),IF(L75&lt;&gt;"",IF(M75&lt;&gt;"",WORKDAY.INTL(L75,-(MAX(M75,1)-1),weekend,holidays),L75-(MAX(N75,1)-1))," - ")))</f>
        <v>43440</v>
      </c>
      <c r="R75" s="118">
        <f t="shared" si="19"/>
        <v>43440</v>
      </c>
      <c r="S75" s="146">
        <f t="shared" ca="1" si="15"/>
        <v>1</v>
      </c>
      <c r="T75" s="146">
        <f t="shared" si="17"/>
        <v>1</v>
      </c>
      <c r="U75" s="147">
        <f t="shared" ca="1" si="16"/>
        <v>1</v>
      </c>
      <c r="V75" s="146">
        <f t="shared" ca="1" si="18"/>
        <v>0</v>
      </c>
      <c r="W75" s="121"/>
      <c r="X75" s="121"/>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row>
    <row r="76" spans="1:389" s="122" customFormat="1" ht="12">
      <c r="A76" s="136"/>
      <c r="B76" s="137"/>
      <c r="C76" s="110">
        <v>2</v>
      </c>
      <c r="D76" s="111" t="str">
        <f t="shared" si="14"/>
        <v>3.10</v>
      </c>
      <c r="E76" s="113" t="s">
        <v>362</v>
      </c>
      <c r="F76" s="113"/>
      <c r="G76" s="113"/>
      <c r="H76" s="141" t="str">
        <f t="shared" ref="H76:H81" si="20">D75</f>
        <v>3.9</v>
      </c>
      <c r="I76" s="114" t="str">
        <f>D74</f>
        <v>3.8</v>
      </c>
      <c r="J76" s="114"/>
      <c r="K76" s="115"/>
      <c r="L76" s="115">
        <v>43445</v>
      </c>
      <c r="M76" s="116"/>
      <c r="N76" s="124"/>
      <c r="O76" s="125">
        <v>1</v>
      </c>
      <c r="P76" s="129" t="s">
        <v>38</v>
      </c>
      <c r="Q76" s="118">
        <f ca="1">IF(K76&lt;&gt;"",K76,IF(OR(H76&lt;&gt;"",I76&lt;&gt;"",J76&lt;&gt;""),WORKDAY.INTL(MAX(IFERROR(INDEX(R:R,MATCH(H76,D:D,0)),0),IFERROR(INDEX(R:R,MATCH(I76,D:D,0)),0),IFERROR(INDEX(R:R,MATCH(J76,D:D,0)),0)),1,weekend,holidays),IF(L76&lt;&gt;"",IF(M76&lt;&gt;"",WORKDAY.INTL(L76,-(MAX(M76,1)-1),weekend,holidays),L76-(MAX(N76,1)-1))," - ")))</f>
        <v>43441</v>
      </c>
      <c r="R76" s="118">
        <f t="shared" si="19"/>
        <v>43445</v>
      </c>
      <c r="S76" s="146">
        <f t="shared" ca="1" si="15"/>
        <v>3</v>
      </c>
      <c r="T76" s="146">
        <f t="shared" ca="1" si="17"/>
        <v>5</v>
      </c>
      <c r="U76" s="147">
        <f t="shared" ca="1" si="16"/>
        <v>5</v>
      </c>
      <c r="V76" s="146">
        <f t="shared" ca="1" si="18"/>
        <v>0</v>
      </c>
      <c r="W76" s="121"/>
      <c r="X76" s="121"/>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row>
    <row r="77" spans="1:389" s="122" customFormat="1" ht="12">
      <c r="A77" s="136"/>
      <c r="B77" s="137"/>
      <c r="C77" s="110">
        <v>2</v>
      </c>
      <c r="D77" s="111" t="str">
        <f t="shared" si="14"/>
        <v>3.11</v>
      </c>
      <c r="E77" s="113" t="s">
        <v>363</v>
      </c>
      <c r="F77" s="113"/>
      <c r="G77" s="113"/>
      <c r="H77" s="141" t="str">
        <f t="shared" si="20"/>
        <v>3.10</v>
      </c>
      <c r="I77" s="114"/>
      <c r="J77" s="114"/>
      <c r="K77" s="115">
        <v>43448</v>
      </c>
      <c r="L77" s="115">
        <v>43451</v>
      </c>
      <c r="M77" s="116"/>
      <c r="N77" s="124"/>
      <c r="O77" s="125">
        <v>1</v>
      </c>
      <c r="P77" s="129" t="s">
        <v>34</v>
      </c>
      <c r="Q77" s="118">
        <f>IF(K77&lt;&gt;"",K77,IF(OR(H77&lt;&gt;"",I77&lt;&gt;"",J77&lt;&gt;""),WORKDAY.INTL(MAX(IFERROR(INDEX(R:R,MATCH(H77,D:D,0)),0),IFERROR(INDEX(R:R,MATCH(I77,D:D,0)),0),IFERROR(INDEX(R:R,MATCH(J77,D:D,0)),0)),1,weekend,holidays),IF(L77&lt;&gt;"",IF(M77&lt;&gt;"",WORKDAY.INTL(L77,-(MAX(M77,1)-1),weekend,holidays),L77-(MAX(N77,1)-1))," - ")))</f>
        <v>43448</v>
      </c>
      <c r="R77" s="118">
        <f t="shared" si="19"/>
        <v>43451</v>
      </c>
      <c r="S77" s="146">
        <f t="shared" ca="1" si="15"/>
        <v>2</v>
      </c>
      <c r="T77" s="146">
        <f t="shared" si="17"/>
        <v>4</v>
      </c>
      <c r="U77" s="147">
        <f t="shared" ca="1" si="16"/>
        <v>4</v>
      </c>
      <c r="V77" s="146">
        <f t="shared" ca="1" si="18"/>
        <v>0</v>
      </c>
      <c r="W77" s="121"/>
      <c r="X77" s="121"/>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row>
    <row r="78" spans="1:389" s="122" customFormat="1" ht="12">
      <c r="A78" s="136"/>
      <c r="B78" s="137"/>
      <c r="C78" s="110">
        <v>2</v>
      </c>
      <c r="D78" s="111" t="str">
        <f t="shared" si="14"/>
        <v>3.12</v>
      </c>
      <c r="E78" s="113" t="s">
        <v>366</v>
      </c>
      <c r="F78" s="113"/>
      <c r="G78" s="113"/>
      <c r="H78" s="141" t="str">
        <f t="shared" si="20"/>
        <v>3.11</v>
      </c>
      <c r="I78" s="114"/>
      <c r="J78" s="114"/>
      <c r="K78" s="115"/>
      <c r="L78" s="115"/>
      <c r="M78" s="116">
        <v>5</v>
      </c>
      <c r="N78" s="124"/>
      <c r="O78" s="125">
        <v>1</v>
      </c>
      <c r="P78" s="129" t="s">
        <v>35</v>
      </c>
      <c r="Q78" s="118">
        <f ca="1">IF(K78&lt;&gt;"",K78,IF(OR(H78&lt;&gt;"",I78&lt;&gt;"",J78&lt;&gt;""),WORKDAY.INTL(MAX(IFERROR(INDEX(R:R,MATCH(H78,D:D,0)),0),IFERROR(INDEX(R:R,MATCH(I78,D:D,0)),0),IFERROR(INDEX(R:R,MATCH(J78,D:D,0)),0)),1,weekend,holidays),IF(L78&lt;&gt;"",IF(M78&lt;&gt;"",WORKDAY.INTL(L78,-(MAX(M78,1)-1),weekend,holidays),L78-(MAX(N78,1)-1))," - ")))</f>
        <v>43452</v>
      </c>
      <c r="R78" s="118">
        <f t="shared" ca="1" si="19"/>
        <v>43458</v>
      </c>
      <c r="S78" s="146">
        <f t="shared" si="15"/>
        <v>5</v>
      </c>
      <c r="T78" s="146">
        <f t="shared" ca="1" si="17"/>
        <v>7</v>
      </c>
      <c r="U78" s="147">
        <f t="shared" ca="1" si="16"/>
        <v>7</v>
      </c>
      <c r="V78" s="146">
        <f t="shared" ca="1" si="18"/>
        <v>0</v>
      </c>
      <c r="W78" s="121"/>
      <c r="X78" s="121"/>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row>
    <row r="79" spans="1:389" s="122" customFormat="1" ht="12">
      <c r="A79" s="136"/>
      <c r="B79" s="137"/>
      <c r="C79" s="110">
        <v>2</v>
      </c>
      <c r="D79" s="111" t="str">
        <f t="shared" si="14"/>
        <v>3.13</v>
      </c>
      <c r="E79" s="113" t="s">
        <v>364</v>
      </c>
      <c r="F79" s="113"/>
      <c r="G79" s="113"/>
      <c r="H79" s="141" t="str">
        <f t="shared" si="20"/>
        <v>3.12</v>
      </c>
      <c r="I79" s="114"/>
      <c r="J79" s="114"/>
      <c r="K79" s="115"/>
      <c r="L79" s="115"/>
      <c r="M79" s="116">
        <v>7</v>
      </c>
      <c r="N79" s="124"/>
      <c r="O79" s="125">
        <v>1</v>
      </c>
      <c r="P79" s="129" t="s">
        <v>35</v>
      </c>
      <c r="Q79" s="118">
        <f ca="1">IF(K79&lt;&gt;"",K79,IF(OR(H79&lt;&gt;"",I79&lt;&gt;"",J79&lt;&gt;""),WORKDAY.INTL(MAX(IFERROR(INDEX(R:R,MATCH(H79,D:D,0)),0),IFERROR(INDEX(R:R,MATCH(I79,D:D,0)),0),IFERROR(INDEX(R:R,MATCH(J79,D:D,0)),0)),1,weekend,holidays),IF(L79&lt;&gt;"",IF(M79&lt;&gt;"",WORKDAY.INTL(L79,-(MAX(M79,1)-1),weekend,holidays),L79-(MAX(N79,1)-1))," - ")))</f>
        <v>43461</v>
      </c>
      <c r="R79" s="118">
        <f t="shared" ca="1" si="19"/>
        <v>43472</v>
      </c>
      <c r="S79" s="146">
        <f t="shared" si="15"/>
        <v>7</v>
      </c>
      <c r="T79" s="146">
        <f t="shared" ca="1" si="17"/>
        <v>12</v>
      </c>
      <c r="U79" s="147">
        <f t="shared" ca="1" si="16"/>
        <v>12</v>
      </c>
      <c r="V79" s="146">
        <f t="shared" ca="1" si="18"/>
        <v>0</v>
      </c>
      <c r="W79" s="121"/>
      <c r="X79" s="121"/>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row>
    <row r="80" spans="1:389" s="122" customFormat="1" ht="12">
      <c r="A80" s="136"/>
      <c r="B80" s="137"/>
      <c r="C80" s="110">
        <v>2</v>
      </c>
      <c r="D80" s="111" t="str">
        <f t="shared" si="14"/>
        <v>3.14</v>
      </c>
      <c r="E80" s="113" t="s">
        <v>365</v>
      </c>
      <c r="F80" s="113"/>
      <c r="G80" s="113"/>
      <c r="H80" s="141" t="str">
        <f t="shared" si="20"/>
        <v>3.13</v>
      </c>
      <c r="I80" s="114"/>
      <c r="J80" s="114"/>
      <c r="K80" s="115"/>
      <c r="L80" s="115"/>
      <c r="M80" s="116">
        <v>3</v>
      </c>
      <c r="N80" s="124"/>
      <c r="O80" s="125">
        <v>1</v>
      </c>
      <c r="P80" s="129" t="s">
        <v>34</v>
      </c>
      <c r="Q80" s="118">
        <f ca="1">IF(K80&lt;&gt;"",K80,IF(OR(H80&lt;&gt;"",I80&lt;&gt;"",J80&lt;&gt;""),WORKDAY.INTL(MAX(IFERROR(INDEX(R:R,MATCH(H80,D:D,0)),0),IFERROR(INDEX(R:R,MATCH(I80,D:D,0)),0),IFERROR(INDEX(R:R,MATCH(J80,D:D,0)),0)),1,weekend,holidays),IF(L80&lt;&gt;"",IF(M80&lt;&gt;"",WORKDAY.INTL(L80,-(MAX(M80,1)-1),weekend,holidays),L80-(MAX(N80,1)-1))," - ")))</f>
        <v>43473</v>
      </c>
      <c r="R80" s="118">
        <f t="shared" ca="1" si="19"/>
        <v>43475</v>
      </c>
      <c r="S80" s="146">
        <f t="shared" si="15"/>
        <v>3</v>
      </c>
      <c r="T80" s="146">
        <f t="shared" ca="1" si="17"/>
        <v>3</v>
      </c>
      <c r="U80" s="147">
        <f t="shared" ca="1" si="16"/>
        <v>3</v>
      </c>
      <c r="V80" s="146">
        <f t="shared" ca="1" si="18"/>
        <v>0</v>
      </c>
      <c r="W80" s="121"/>
      <c r="X80" s="121"/>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row>
    <row r="81" spans="1:389" s="122" customFormat="1" ht="12">
      <c r="A81" s="136"/>
      <c r="B81" s="137"/>
      <c r="C81" s="110">
        <v>2</v>
      </c>
      <c r="D81" s="111" t="str">
        <f t="shared" si="14"/>
        <v>3.15</v>
      </c>
      <c r="E81" s="113" t="s">
        <v>367</v>
      </c>
      <c r="F81" s="113"/>
      <c r="G81" s="113"/>
      <c r="H81" s="141" t="str">
        <f t="shared" si="20"/>
        <v>3.14</v>
      </c>
      <c r="I81" s="114"/>
      <c r="J81" s="114"/>
      <c r="K81" s="115"/>
      <c r="L81" s="115"/>
      <c r="M81" s="116">
        <v>10</v>
      </c>
      <c r="N81" s="124"/>
      <c r="O81" s="125">
        <v>1</v>
      </c>
      <c r="P81" s="129" t="s">
        <v>39</v>
      </c>
      <c r="Q81" s="118">
        <f ca="1">IF(K81&lt;&gt;"",K81,IF(OR(H81&lt;&gt;"",I81&lt;&gt;"",J81&lt;&gt;""),WORKDAY.INTL(MAX(IFERROR(INDEX(R:R,MATCH(H81,D:D,0)),0),IFERROR(INDEX(R:R,MATCH(I81,D:D,0)),0),IFERROR(INDEX(R:R,MATCH(J81,D:D,0)),0)),1,weekend,holidays),IF(L81&lt;&gt;"",IF(M81&lt;&gt;"",WORKDAY.INTL(L81,-(MAX(M81,1)-1),weekend,holidays),L81-(MAX(N81,1)-1))," - ")))</f>
        <v>43476</v>
      </c>
      <c r="R81" s="118">
        <f t="shared" ca="1" si="19"/>
        <v>43490</v>
      </c>
      <c r="S81" s="146">
        <f t="shared" si="15"/>
        <v>10</v>
      </c>
      <c r="T81" s="146">
        <f t="shared" ca="1" si="17"/>
        <v>15</v>
      </c>
      <c r="U81" s="147">
        <f t="shared" ca="1" si="16"/>
        <v>15</v>
      </c>
      <c r="V81" s="146">
        <f t="shared" ca="1" si="18"/>
        <v>0</v>
      </c>
      <c r="W81" s="121"/>
      <c r="X81" s="121"/>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row>
    <row r="82" spans="1:389" s="122" customFormat="1" ht="12">
      <c r="A82" s="136"/>
      <c r="B82" s="137"/>
      <c r="C82" s="110">
        <v>2</v>
      </c>
      <c r="D82" s="111" t="str">
        <f t="shared" si="14"/>
        <v>3.16</v>
      </c>
      <c r="E82" s="113" t="s">
        <v>349</v>
      </c>
      <c r="F82" s="113"/>
      <c r="G82" s="113"/>
      <c r="H82" s="141"/>
      <c r="I82" s="114"/>
      <c r="J82" s="114"/>
      <c r="K82" s="115">
        <v>43446</v>
      </c>
      <c r="L82" s="115"/>
      <c r="M82" s="116">
        <v>7</v>
      </c>
      <c r="N82" s="124"/>
      <c r="O82" s="125">
        <v>1</v>
      </c>
      <c r="P82" s="129" t="s">
        <v>34</v>
      </c>
      <c r="Q82" s="118">
        <f>IF(K82&lt;&gt;"",K82,IF(OR(H82&lt;&gt;"",I82&lt;&gt;"",J82&lt;&gt;""),WORKDAY.INTL(MAX(IFERROR(INDEX(R:R,MATCH(H82,D:D,0)),0),IFERROR(INDEX(R:R,MATCH(I82,D:D,0)),0),IFERROR(INDEX(R:R,MATCH(J82,D:D,0)),0)),1,weekend,holidays),IF(L82&lt;&gt;"",IF(M82&lt;&gt;"",WORKDAY.INTL(L82,-(MAX(M82,1)-1),weekend,holidays),L82-(MAX(N82,1)-1))," - ")))</f>
        <v>43446</v>
      </c>
      <c r="R82" s="118">
        <f t="shared" ca="1" si="19"/>
        <v>43454</v>
      </c>
      <c r="S82" s="146">
        <f t="shared" si="15"/>
        <v>7</v>
      </c>
      <c r="T82" s="146">
        <f t="shared" ca="1" si="17"/>
        <v>9</v>
      </c>
      <c r="U82" s="147">
        <f t="shared" ca="1" si="16"/>
        <v>9</v>
      </c>
      <c r="V82" s="146">
        <f t="shared" ca="1" si="18"/>
        <v>0</v>
      </c>
      <c r="W82" s="121"/>
      <c r="X82" s="121"/>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row>
    <row r="83" spans="1:389" s="122" customFormat="1" ht="12">
      <c r="A83" s="136"/>
      <c r="B83" s="137"/>
      <c r="C83" s="110">
        <v>2</v>
      </c>
      <c r="D83" s="111" t="str">
        <f t="shared" si="14"/>
        <v>3.17</v>
      </c>
      <c r="E83" s="113" t="s">
        <v>350</v>
      </c>
      <c r="F83" s="113"/>
      <c r="G83" s="113"/>
      <c r="H83" s="141" t="str">
        <f>D82</f>
        <v>3.16</v>
      </c>
      <c r="I83" s="114" t="str">
        <f>D76</f>
        <v>3.10</v>
      </c>
      <c r="J83" s="114"/>
      <c r="K83" s="115"/>
      <c r="L83" s="115">
        <v>43460</v>
      </c>
      <c r="M83" s="116"/>
      <c r="N83" s="124"/>
      <c r="O83" s="125">
        <v>1</v>
      </c>
      <c r="P83" s="129" t="s">
        <v>38</v>
      </c>
      <c r="Q83" s="118">
        <f ca="1">IF(K83&lt;&gt;"",K83,IF(OR(H83&lt;&gt;"",I83&lt;&gt;"",J83&lt;&gt;""),WORKDAY.INTL(MAX(IFERROR(INDEX(R:R,MATCH(H83,D:D,0)),0),IFERROR(INDEX(R:R,MATCH(I83,D:D,0)),0),IFERROR(INDEX(R:R,MATCH(J83,D:D,0)),0)),1,weekend,holidays),IF(L83&lt;&gt;"",IF(M83&lt;&gt;"",WORKDAY.INTL(L83,-(MAX(M83,1)-1),weekend,holidays),L83-(MAX(N83,1)-1))," - ")))</f>
        <v>43455</v>
      </c>
      <c r="R83" s="118">
        <f t="shared" si="19"/>
        <v>43460</v>
      </c>
      <c r="S83" s="146">
        <f t="shared" ca="1" si="15"/>
        <v>2</v>
      </c>
      <c r="T83" s="146">
        <f t="shared" ca="1" si="17"/>
        <v>6</v>
      </c>
      <c r="U83" s="147">
        <f t="shared" ca="1" si="16"/>
        <v>6</v>
      </c>
      <c r="V83" s="146">
        <f t="shared" ca="1" si="18"/>
        <v>0</v>
      </c>
      <c r="W83" s="121"/>
      <c r="X83" s="121"/>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row>
    <row r="84" spans="1:389" s="122" customFormat="1" ht="12">
      <c r="A84" s="136"/>
      <c r="B84" s="137"/>
      <c r="C84" s="110">
        <v>2</v>
      </c>
      <c r="D84" s="111" t="str">
        <f t="shared" si="14"/>
        <v>3.18</v>
      </c>
      <c r="E84" s="113" t="s">
        <v>376</v>
      </c>
      <c r="F84" s="113"/>
      <c r="G84" s="113"/>
      <c r="H84" s="141"/>
      <c r="I84" s="114"/>
      <c r="J84" s="114"/>
      <c r="K84" s="115">
        <v>43460</v>
      </c>
      <c r="L84" s="115">
        <v>43463</v>
      </c>
      <c r="M84" s="116"/>
      <c r="N84" s="124"/>
      <c r="O84" s="125">
        <v>1</v>
      </c>
      <c r="P84" s="129" t="s">
        <v>37</v>
      </c>
      <c r="Q84" s="118">
        <f>IF(K84&lt;&gt;"",K84,IF(OR(H84&lt;&gt;"",I84&lt;&gt;"",J84&lt;&gt;""),WORKDAY.INTL(MAX(IFERROR(INDEX(R:R,MATCH(H84,D:D,0)),0),IFERROR(INDEX(R:R,MATCH(I84,D:D,0)),0),IFERROR(INDEX(R:R,MATCH(J84,D:D,0)),0)),1,weekend,holidays),IF(L84&lt;&gt;"",IF(M84&lt;&gt;"",WORKDAY.INTL(L84,-(MAX(M84,1)-1),weekend,holidays),L84-(MAX(N84,1)-1))," - ")))</f>
        <v>43460</v>
      </c>
      <c r="R84" s="118">
        <f t="shared" si="19"/>
        <v>43463</v>
      </c>
      <c r="S84" s="146">
        <f t="shared" ca="1" si="15"/>
        <v>2</v>
      </c>
      <c r="T84" s="146">
        <f t="shared" ref="T84:T89" si="21">IF(N84&lt;&gt;"",N84,IF(OR(NOT(ISNUMBER(Q84)),NOT(ISNUMBER(R84)))," - ",R84-Q84+1))</f>
        <v>4</v>
      </c>
      <c r="U84" s="147">
        <f t="shared" ca="1" si="16"/>
        <v>2</v>
      </c>
      <c r="V84" s="146">
        <f t="shared" ref="V84:V89" ca="1" si="22">IF(OR(Q84=" - ",R84=" - ")," - ",T84-U84)</f>
        <v>2</v>
      </c>
      <c r="W84" s="121"/>
      <c r="X84" s="121"/>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row>
    <row r="85" spans="1:389" s="122" customFormat="1" ht="12">
      <c r="A85" s="136"/>
      <c r="B85" s="137"/>
      <c r="C85" s="110">
        <v>2</v>
      </c>
      <c r="D85" s="111" t="str">
        <f t="shared" si="14"/>
        <v>3.19</v>
      </c>
      <c r="E85" s="113" t="s">
        <v>374</v>
      </c>
      <c r="F85" s="113"/>
      <c r="G85" s="113"/>
      <c r="H85" s="114" t="str">
        <f>D84</f>
        <v>3.18</v>
      </c>
      <c r="I85" s="141"/>
      <c r="J85" s="114"/>
      <c r="K85" s="115">
        <v>43470</v>
      </c>
      <c r="L85" s="115">
        <v>43474</v>
      </c>
      <c r="M85" s="124">
        <v>2</v>
      </c>
      <c r="N85" s="124"/>
      <c r="O85" s="125">
        <v>1</v>
      </c>
      <c r="P85" s="129" t="s">
        <v>37</v>
      </c>
      <c r="Q85" s="118">
        <f>IF(K85&lt;&gt;"",K85,IF(OR(H85&lt;&gt;"",I85&lt;&gt;"",J85&lt;&gt;""),WORKDAY.INTL(MAX(IFERROR(INDEX(R:R,MATCH(H85,D:D,0)),0),IFERROR(INDEX(R:R,MATCH(I85,D:D,0)),0),IFERROR(INDEX(R:R,MATCH(J85,D:D,0)),0)),1,weekend,holidays),IF(L85&lt;&gt;"",IF(M85&lt;&gt;"",WORKDAY.INTL(L85,-(MAX(M85,1)-1),weekend,holidays),L85-(MAX(N85,1)-1))," - ")))</f>
        <v>43470</v>
      </c>
      <c r="R85" s="118">
        <f t="shared" si="19"/>
        <v>43474</v>
      </c>
      <c r="S85" s="146">
        <f t="shared" si="15"/>
        <v>2</v>
      </c>
      <c r="T85" s="146">
        <f t="shared" si="21"/>
        <v>5</v>
      </c>
      <c r="U85" s="147">
        <f t="shared" ca="1" si="16"/>
        <v>3</v>
      </c>
      <c r="V85" s="146">
        <f t="shared" ca="1" si="22"/>
        <v>2</v>
      </c>
      <c r="W85" s="121"/>
      <c r="X85" s="121"/>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row>
    <row r="86" spans="1:389" s="122" customFormat="1" ht="12">
      <c r="A86" s="136"/>
      <c r="B86" s="137"/>
      <c r="C86" s="110">
        <v>2</v>
      </c>
      <c r="D86" s="111" t="str">
        <f t="shared" si="14"/>
        <v>3.20</v>
      </c>
      <c r="E86" s="113" t="s">
        <v>375</v>
      </c>
      <c r="F86" s="113"/>
      <c r="G86" s="113"/>
      <c r="H86" s="141" t="str">
        <f>D83</f>
        <v>3.17</v>
      </c>
      <c r="I86" s="114"/>
      <c r="J86" s="114"/>
      <c r="K86" s="115"/>
      <c r="L86" s="115">
        <v>43462</v>
      </c>
      <c r="M86" s="116">
        <v>2</v>
      </c>
      <c r="N86" s="124"/>
      <c r="O86" s="125">
        <v>1</v>
      </c>
      <c r="P86" s="129" t="s">
        <v>34</v>
      </c>
      <c r="Q86" s="118">
        <f ca="1">IF(K86&lt;&gt;"",K86,IF(OR(H86&lt;&gt;"",I86&lt;&gt;"",J86&lt;&gt;""),WORKDAY.INTL(MAX(IFERROR(INDEX(R:R,MATCH(H86,D:D,0)),0),IFERROR(INDEX(R:R,MATCH(I86,D:D,0)),0),IFERROR(INDEX(R:R,MATCH(J86,D:D,0)),0)),1,weekend,holidays),IF(L86&lt;&gt;"",IF(M86&lt;&gt;"",WORKDAY.INTL(L86,-(MAX(M86,1)-1),weekend,holidays),L86-(MAX(N86,1)-1))," - ")))</f>
        <v>43461</v>
      </c>
      <c r="R86" s="118">
        <f t="shared" si="19"/>
        <v>43462</v>
      </c>
      <c r="S86" s="146">
        <f t="shared" si="15"/>
        <v>2</v>
      </c>
      <c r="T86" s="146">
        <f t="shared" ca="1" si="21"/>
        <v>2</v>
      </c>
      <c r="U86" s="147">
        <f t="shared" ca="1" si="16"/>
        <v>2</v>
      </c>
      <c r="V86" s="146">
        <f t="shared" ca="1" si="22"/>
        <v>0</v>
      </c>
      <c r="W86" s="121"/>
      <c r="X86" s="121"/>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row>
    <row r="87" spans="1:389" s="122" customFormat="1" ht="12">
      <c r="A87" s="136"/>
      <c r="B87" s="137"/>
      <c r="C87" s="110">
        <v>2</v>
      </c>
      <c r="D87" s="111" t="str">
        <f t="shared" si="14"/>
        <v>3.21</v>
      </c>
      <c r="E87" s="113" t="s">
        <v>377</v>
      </c>
      <c r="F87" s="113"/>
      <c r="G87" s="113"/>
      <c r="H87" s="141" t="str">
        <f>D86</f>
        <v>3.20</v>
      </c>
      <c r="I87" s="114"/>
      <c r="J87" s="114"/>
      <c r="K87" s="115"/>
      <c r="L87" s="115"/>
      <c r="M87" s="116">
        <v>5</v>
      </c>
      <c r="N87" s="124"/>
      <c r="O87" s="125">
        <v>1</v>
      </c>
      <c r="P87" s="129" t="s">
        <v>38</v>
      </c>
      <c r="Q87" s="118">
        <f ca="1">IF(K87&lt;&gt;"",K87,IF(OR(H87&lt;&gt;"",I87&lt;&gt;"",J87&lt;&gt;""),WORKDAY.INTL(MAX(IFERROR(INDEX(R:R,MATCH(H87,D:D,0)),0),IFERROR(INDEX(R:R,MATCH(I87,D:D,0)),0),IFERROR(INDEX(R:R,MATCH(J87,D:D,0)),0)),1,weekend,holidays),IF(L87&lt;&gt;"",IF(M87&lt;&gt;"",WORKDAY.INTL(L87,-(MAX(M87,1)-1),weekend,holidays),L87-(MAX(N87,1)-1))," - ")))</f>
        <v>43465</v>
      </c>
      <c r="R87" s="118">
        <f t="shared" ca="1" si="19"/>
        <v>43472</v>
      </c>
      <c r="S87" s="146">
        <f t="shared" si="15"/>
        <v>5</v>
      </c>
      <c r="T87" s="146">
        <f t="shared" ca="1" si="21"/>
        <v>8</v>
      </c>
      <c r="U87" s="147">
        <f t="shared" ca="1" si="16"/>
        <v>8</v>
      </c>
      <c r="V87" s="146">
        <f t="shared" ca="1" si="22"/>
        <v>0</v>
      </c>
      <c r="W87" s="121"/>
      <c r="X87" s="121"/>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row>
    <row r="88" spans="1:389" s="122" customFormat="1" ht="12">
      <c r="A88" s="136"/>
      <c r="B88" s="137"/>
      <c r="C88" s="110">
        <v>2</v>
      </c>
      <c r="D88" s="111" t="str">
        <f t="shared" ref="D88:D116" si="23">IF(C88="","",IF(C88&gt;prevLevel,IF(prevWBS="","1",prevWBS)&amp;REPT(".1",C88-MAX(prevLevel,1)),IF(ISERROR(FIND(".",prevWBS)),REPT("1.",C88-1)&amp;IFERROR(VALUE(prevWBS)+1,"1"),IF(C88=1,"",IFERROR(LEFT(prevWBS,FIND("^",SUBSTITUTE(prevWBS,".","^",C88-1))),""))&amp;VALUE(TRIM(MID(SUBSTITUTE(prevWBS,".",REPT(" ",LEN(prevWBS))),(C88-1)*LEN(prevWBS)+1,LEN(prevWBS))))+1)))</f>
        <v>3.22</v>
      </c>
      <c r="E88" s="113" t="s">
        <v>440</v>
      </c>
      <c r="F88" s="113"/>
      <c r="G88" s="113"/>
      <c r="H88" s="141" t="str">
        <f>D87</f>
        <v>3.21</v>
      </c>
      <c r="I88" s="114"/>
      <c r="J88" s="114"/>
      <c r="K88" s="115"/>
      <c r="L88" s="115">
        <v>43475</v>
      </c>
      <c r="M88" s="116">
        <v>4</v>
      </c>
      <c r="N88" s="124"/>
      <c r="O88" s="125">
        <v>1</v>
      </c>
      <c r="P88" s="129" t="s">
        <v>34</v>
      </c>
      <c r="Q88" s="118">
        <f ca="1">IF(K88&lt;&gt;"",K88,IF(OR(H88&lt;&gt;"",I88&lt;&gt;"",J88&lt;&gt;""),WORKDAY.INTL(MAX(IFERROR(INDEX(R:R,MATCH(H88,D:D,0)),0),IFERROR(INDEX(R:R,MATCH(I88,D:D,0)),0),IFERROR(INDEX(R:R,MATCH(J88,D:D,0)),0)),1,weekend,holidays),IF(L88&lt;&gt;"",IF(M88&lt;&gt;"",WORKDAY.INTL(L88,-(MAX(M88,1)-1),weekend,holidays),L88-(MAX(N88,1)-1))," - ")))</f>
        <v>43473</v>
      </c>
      <c r="R88" s="118">
        <f t="shared" si="19"/>
        <v>43475</v>
      </c>
      <c r="S88" s="146">
        <f t="shared" si="15"/>
        <v>4</v>
      </c>
      <c r="T88" s="146">
        <f t="shared" ca="1" si="21"/>
        <v>3</v>
      </c>
      <c r="U88" s="147">
        <f t="shared" ca="1" si="16"/>
        <v>3</v>
      </c>
      <c r="V88" s="146">
        <f t="shared" ca="1" si="22"/>
        <v>0</v>
      </c>
      <c r="W88" s="121"/>
      <c r="X88" s="121"/>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row>
    <row r="89" spans="1:389" s="122" customFormat="1" ht="12">
      <c r="A89" s="136"/>
      <c r="B89" s="137"/>
      <c r="C89" s="110">
        <v>2</v>
      </c>
      <c r="D89" s="111" t="str">
        <f t="shared" si="23"/>
        <v>3.23</v>
      </c>
      <c r="E89" s="113" t="s">
        <v>407</v>
      </c>
      <c r="F89" s="113"/>
      <c r="G89" s="113"/>
      <c r="H89" s="141" t="str">
        <f>D88</f>
        <v>3.22</v>
      </c>
      <c r="I89" s="114"/>
      <c r="J89" s="114"/>
      <c r="K89" s="115"/>
      <c r="L89" s="115"/>
      <c r="M89" s="116">
        <v>7</v>
      </c>
      <c r="N89" s="124"/>
      <c r="O89" s="125">
        <v>0.5</v>
      </c>
      <c r="P89" s="129" t="s">
        <v>38</v>
      </c>
      <c r="Q89" s="118">
        <f ca="1">IF(K89&lt;&gt;"",K89,IF(OR(H89&lt;&gt;"",I89&lt;&gt;"",J89&lt;&gt;""),WORKDAY.INTL(MAX(IFERROR(INDEX(R:R,MATCH(H89,D:D,0)),0),IFERROR(INDEX(R:R,MATCH(I89,D:D,0)),0),IFERROR(INDEX(R:R,MATCH(J89,D:D,0)),0)),1,weekend,holidays),IF(L89&lt;&gt;"",IF(M89&lt;&gt;"",WORKDAY.INTL(L89,-(MAX(M89,1)-1),weekend,holidays),L89-(MAX(N89,1)-1))," - ")))</f>
        <v>43476</v>
      </c>
      <c r="R89" s="118">
        <f t="shared" ca="1" si="19"/>
        <v>43487</v>
      </c>
      <c r="S89" s="146">
        <f t="shared" si="15"/>
        <v>7</v>
      </c>
      <c r="T89" s="146">
        <f t="shared" ca="1" si="21"/>
        <v>12</v>
      </c>
      <c r="U89" s="147">
        <f t="shared" ca="1" si="16"/>
        <v>5</v>
      </c>
      <c r="V89" s="146">
        <f t="shared" ca="1" si="22"/>
        <v>7</v>
      </c>
      <c r="W89" s="121"/>
      <c r="X89" s="121"/>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row>
    <row r="90" spans="1:389" s="122" customFormat="1" ht="12">
      <c r="A90" s="136"/>
      <c r="B90" s="137"/>
      <c r="C90" s="110">
        <v>2</v>
      </c>
      <c r="D90" s="111" t="str">
        <f t="shared" si="23"/>
        <v>3.24</v>
      </c>
      <c r="E90" s="113" t="s">
        <v>439</v>
      </c>
      <c r="F90" s="113"/>
      <c r="G90" s="113"/>
      <c r="H90" s="141" t="str">
        <f>D89</f>
        <v>3.23</v>
      </c>
      <c r="I90" s="114"/>
      <c r="J90" s="114"/>
      <c r="K90" s="115"/>
      <c r="L90" s="115">
        <v>43493</v>
      </c>
      <c r="M90" s="116">
        <v>4</v>
      </c>
      <c r="N90" s="124"/>
      <c r="O90" s="125">
        <v>1</v>
      </c>
      <c r="P90" s="129" t="s">
        <v>34</v>
      </c>
      <c r="Q90" s="118">
        <f ca="1">IF(K90&lt;&gt;"",K90,IF(OR(H90&lt;&gt;"",I90&lt;&gt;"",J90&lt;&gt;""),WORKDAY.INTL(MAX(IFERROR(INDEX(R:R,MATCH(H90,D:D,0)),0),IFERROR(INDEX(R:R,MATCH(I90,D:D,0)),0),IFERROR(INDEX(R:R,MATCH(J90,D:D,0)),0)),1,weekend,holidays),IF(L90&lt;&gt;"",IF(M90&lt;&gt;"",WORKDAY.INTL(L90,-(MAX(M90,1)-1),weekend,holidays),L90-(MAX(N90,1)-1))," - ")))</f>
        <v>43488</v>
      </c>
      <c r="R90" s="118">
        <f t="shared" ref="R90:R91" si="24">IF(L90&lt;&gt;"",L90,IF(Q90=" - "," - ",IF(M90&lt;&gt;"",WORKDAY.INTL(Q90,M90-1,weekend,holidays),Q90+MAX(N90,1)-1)))</f>
        <v>43493</v>
      </c>
      <c r="S90" s="146">
        <f t="shared" ref="S90:S91" si="25">IF(M90&lt;&gt;"",M90,IF(OR(NOT(ISNUMBER(Q90)),NOT(ISNUMBER(R90)))," - ",NETWORKDAYS.INTL(Q90,R90,weekend,holidays)))</f>
        <v>4</v>
      </c>
      <c r="T90" s="146">
        <f t="shared" ref="T90:T91" ca="1" si="26">IF(N90&lt;&gt;"",N90,IF(OR(NOT(ISNUMBER(Q90)),NOT(ISNUMBER(R90)))," - ",R90-Q90+1))</f>
        <v>6</v>
      </c>
      <c r="U90" s="147">
        <f t="shared" ref="U90:U91" ca="1" si="27">IF(OR(Q90=" - ",R90=" - ")," - ",MIN(T90,WORKDAY.INTL(Q90,ROUNDDOWN(O90*S90,0),weekend,holidays)-Q90))</f>
        <v>6</v>
      </c>
      <c r="V90" s="146">
        <f t="shared" ref="V90:V91" ca="1" si="28">IF(OR(Q90=" - ",R90=" - ")," - ",T90-U90)</f>
        <v>0</v>
      </c>
      <c r="W90" s="121"/>
      <c r="X90" s="121"/>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row>
    <row r="91" spans="1:389" s="122" customFormat="1" ht="12">
      <c r="A91" s="136"/>
      <c r="B91" s="137"/>
      <c r="C91" s="110">
        <v>2</v>
      </c>
      <c r="D91" s="111" t="str">
        <f t="shared" si="23"/>
        <v>3.25</v>
      </c>
      <c r="E91" s="113" t="s">
        <v>441</v>
      </c>
      <c r="F91" s="113"/>
      <c r="G91" s="113"/>
      <c r="H91" s="141" t="str">
        <f>D90</f>
        <v>3.24</v>
      </c>
      <c r="I91" s="114"/>
      <c r="J91" s="114"/>
      <c r="K91" s="115"/>
      <c r="L91" s="115"/>
      <c r="M91" s="116">
        <v>5</v>
      </c>
      <c r="N91" s="124"/>
      <c r="O91" s="125">
        <v>0.5</v>
      </c>
      <c r="P91" s="129" t="s">
        <v>38</v>
      </c>
      <c r="Q91" s="118">
        <f ca="1">IF(K91&lt;&gt;"",K91,IF(OR(H91&lt;&gt;"",I91&lt;&gt;"",J91&lt;&gt;""),WORKDAY.INTL(MAX(IFERROR(INDEX(R:R,MATCH(H91,D:D,0)),0),IFERROR(INDEX(R:R,MATCH(I91,D:D,0)),0),IFERROR(INDEX(R:R,MATCH(J91,D:D,0)),0)),1,weekend,holidays),IF(L91&lt;&gt;"",IF(M91&lt;&gt;"",WORKDAY.INTL(L91,-(MAX(M91,1)-1),weekend,holidays),L91-(MAX(N91,1)-1))," - ")))</f>
        <v>43494</v>
      </c>
      <c r="R91" s="118">
        <f t="shared" ca="1" si="24"/>
        <v>43500</v>
      </c>
      <c r="S91" s="146">
        <f t="shared" si="25"/>
        <v>5</v>
      </c>
      <c r="T91" s="146">
        <f t="shared" ca="1" si="26"/>
        <v>7</v>
      </c>
      <c r="U91" s="147">
        <f t="shared" ca="1" si="27"/>
        <v>2</v>
      </c>
      <c r="V91" s="146">
        <f t="shared" ca="1" si="28"/>
        <v>5</v>
      </c>
      <c r="W91" s="121"/>
      <c r="X91" s="121"/>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row>
    <row r="92" spans="1:389" s="122" customFormat="1" ht="20">
      <c r="A92" s="136"/>
      <c r="B92" s="137"/>
      <c r="C92" s="110">
        <v>2</v>
      </c>
      <c r="D92" s="111" t="str">
        <f t="shared" si="23"/>
        <v>3.26</v>
      </c>
      <c r="E92" s="153" t="s">
        <v>380</v>
      </c>
      <c r="F92" s="113"/>
      <c r="G92" s="113"/>
      <c r="H92" s="114"/>
      <c r="I92" s="141"/>
      <c r="J92" s="114"/>
      <c r="K92" s="115"/>
      <c r="L92" s="154">
        <v>43493</v>
      </c>
      <c r="M92" s="116"/>
      <c r="N92" s="124"/>
      <c r="O92" s="125"/>
      <c r="P92" s="129"/>
      <c r="Q92" s="118">
        <f>IF(K92&lt;&gt;"",K92,IF(OR(H92&lt;&gt;"",I92&lt;&gt;"",J92&lt;&gt;""),WORKDAY.INTL(MAX(IFERROR(INDEX(R:R,MATCH(H92,D:D,0)),0),IFERROR(INDEX(R:R,MATCH(I92,D:D,0)),0),IFERROR(INDEX(R:R,MATCH(J92,D:D,0)),0)),1,weekend,holidays),IF(L92&lt;&gt;"",IF(M92&lt;&gt;"",WORKDAY.INTL(L92,-(MAX(M92,1)-1),weekend,holidays),L92-(MAX(N92,1)-1))," - ")))</f>
        <v>43493</v>
      </c>
      <c r="R92" s="118">
        <f t="shared" si="19"/>
        <v>43493</v>
      </c>
      <c r="S92" s="146">
        <f t="shared" ca="1" si="15"/>
        <v>1</v>
      </c>
      <c r="T92" s="146">
        <f t="shared" ref="T92:T130" si="29">IF(N92&lt;&gt;"",N92,IF(OR(NOT(ISNUMBER(Q92)),NOT(ISNUMBER(R92)))," - ",R92-Q92+1))</f>
        <v>1</v>
      </c>
      <c r="U92" s="147">
        <f t="shared" ca="1" si="16"/>
        <v>0</v>
      </c>
      <c r="V92" s="146">
        <f t="shared" ref="V92:V130" ca="1" si="30">IF(OR(Q92=" - ",R92=" - ")," - ",T92-U92)</f>
        <v>1</v>
      </c>
      <c r="W92" s="121"/>
      <c r="X92" s="121"/>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row>
    <row r="93" spans="1:389" s="122" customFormat="1" ht="12">
      <c r="A93" s="136"/>
      <c r="B93" s="137"/>
      <c r="C93" s="110">
        <v>2</v>
      </c>
      <c r="D93" s="111" t="str">
        <f t="shared" si="23"/>
        <v>3.27</v>
      </c>
      <c r="E93" s="150" t="s">
        <v>378</v>
      </c>
      <c r="F93" s="113"/>
      <c r="G93" s="113"/>
      <c r="H93" s="114"/>
      <c r="I93" s="141"/>
      <c r="J93" s="114"/>
      <c r="K93" s="115">
        <f>Q94</f>
        <v>43493</v>
      </c>
      <c r="L93" s="115">
        <f ca="1">R103</f>
        <v>43523</v>
      </c>
      <c r="M93" s="116"/>
      <c r="N93" s="124"/>
      <c r="O93" s="125"/>
      <c r="P93" s="129" t="s">
        <v>38</v>
      </c>
      <c r="Q93" s="118">
        <f>IF(K93&lt;&gt;"",K93,IF(OR(H93&lt;&gt;"",I93&lt;&gt;"",J93&lt;&gt;""),WORKDAY.INTL(MAX(IFERROR(INDEX(R:R,MATCH(H93,D:D,0)),0),IFERROR(INDEX(R:R,MATCH(I93,D:D,0)),0),IFERROR(INDEX(R:R,MATCH(J93,D:D,0)),0)),1,weekend,holidays),IF(L93&lt;&gt;"",IF(M93&lt;&gt;"",WORKDAY.INTL(L93,-(MAX(M93,1)-1),weekend,holidays),L93-(MAX(N93,1)-1))," - ")))</f>
        <v>43493</v>
      </c>
      <c r="R93" s="118">
        <f t="shared" ca="1" si="19"/>
        <v>43523</v>
      </c>
      <c r="S93" s="146">
        <f t="shared" ca="1" si="15"/>
        <v>22</v>
      </c>
      <c r="T93" s="146">
        <f t="shared" ca="1" si="29"/>
        <v>31</v>
      </c>
      <c r="U93" s="147">
        <f t="shared" ca="1" si="16"/>
        <v>0</v>
      </c>
      <c r="V93" s="146">
        <f t="shared" ca="1" si="30"/>
        <v>31</v>
      </c>
      <c r="W93" s="121">
        <f>Q93</f>
        <v>43493</v>
      </c>
      <c r="X93" s="121">
        <f ca="1">R93</f>
        <v>43523</v>
      </c>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row>
    <row r="94" spans="1:389" s="122" customFormat="1" ht="12">
      <c r="A94" s="136"/>
      <c r="B94" s="137"/>
      <c r="C94" s="110">
        <v>3</v>
      </c>
      <c r="D94" s="111" t="str">
        <f t="shared" si="23"/>
        <v>3.27.1</v>
      </c>
      <c r="E94" s="113" t="s">
        <v>368</v>
      </c>
      <c r="F94" s="113"/>
      <c r="G94" s="113"/>
      <c r="H94" s="114"/>
      <c r="I94" s="141"/>
      <c r="J94" s="114"/>
      <c r="K94" s="115">
        <f>L92</f>
        <v>43493</v>
      </c>
      <c r="L94" s="115"/>
      <c r="M94" s="116">
        <v>5</v>
      </c>
      <c r="N94" s="124"/>
      <c r="O94" s="125"/>
      <c r="P94" s="129"/>
      <c r="Q94" s="118">
        <f>IF(K94&lt;&gt;"",K94,IF(OR(H94&lt;&gt;"",I94&lt;&gt;"",J94&lt;&gt;""),WORKDAY.INTL(MAX(IFERROR(INDEX(R:R,MATCH(H94,D:D,0)),0),IFERROR(INDEX(R:R,MATCH(I94,D:D,0)),0),IFERROR(INDEX(R:R,MATCH(J94,D:D,0)),0)),1,weekend,holidays),IF(L94&lt;&gt;"",IF(M94&lt;&gt;"",WORKDAY.INTL(L94,-(MAX(M94,1)-1),weekend,holidays),L94-(MAX(N94,1)-1))," - ")))</f>
        <v>43493</v>
      </c>
      <c r="R94" s="118">
        <f t="shared" ca="1" si="19"/>
        <v>43497</v>
      </c>
      <c r="S94" s="146">
        <f t="shared" si="15"/>
        <v>5</v>
      </c>
      <c r="T94" s="146">
        <f t="shared" ca="1" si="29"/>
        <v>5</v>
      </c>
      <c r="U94" s="147">
        <f t="shared" ca="1" si="16"/>
        <v>0</v>
      </c>
      <c r="V94" s="146">
        <f t="shared" ca="1" si="30"/>
        <v>5</v>
      </c>
      <c r="W94" s="121"/>
      <c r="X94" s="121"/>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row>
    <row r="95" spans="1:389" s="122" customFormat="1" ht="12">
      <c r="A95" s="136"/>
      <c r="B95" s="137"/>
      <c r="C95" s="110">
        <v>3</v>
      </c>
      <c r="D95" s="111" t="str">
        <f t="shared" si="23"/>
        <v>3.27.2</v>
      </c>
      <c r="E95" s="113" t="s">
        <v>369</v>
      </c>
      <c r="F95" s="113"/>
      <c r="G95" s="113"/>
      <c r="H95" s="131" t="str">
        <f>D94</f>
        <v>3.27.1</v>
      </c>
      <c r="I95" s="141"/>
      <c r="J95" s="114"/>
      <c r="K95" s="115">
        <f>L92</f>
        <v>43493</v>
      </c>
      <c r="L95" s="115"/>
      <c r="M95" s="116">
        <v>1</v>
      </c>
      <c r="N95" s="124"/>
      <c r="O95" s="125"/>
      <c r="P95" s="129"/>
      <c r="Q95" s="118">
        <f>IF(K95&lt;&gt;"",K95,IF(OR(H95&lt;&gt;"",I95&lt;&gt;"",J95&lt;&gt;""),WORKDAY.INTL(MAX(IFERROR(INDEX(R:R,MATCH(H95,D:D,0)),0),IFERROR(INDEX(R:R,MATCH(I95,D:D,0)),0),IFERROR(INDEX(R:R,MATCH(J95,D:D,0)),0)),1,weekend,holidays),IF(L95&lt;&gt;"",IF(M95&lt;&gt;"",WORKDAY.INTL(L95,-(MAX(M95,1)-1),weekend,holidays),L95-(MAX(N95,1)-1))," - ")))</f>
        <v>43493</v>
      </c>
      <c r="R95" s="118">
        <f t="shared" ca="1" si="19"/>
        <v>43493</v>
      </c>
      <c r="S95" s="146">
        <f t="shared" si="15"/>
        <v>1</v>
      </c>
      <c r="T95" s="146">
        <f t="shared" ca="1" si="29"/>
        <v>1</v>
      </c>
      <c r="U95" s="147">
        <f t="shared" ca="1" si="16"/>
        <v>0</v>
      </c>
      <c r="V95" s="146">
        <f t="shared" ca="1" si="30"/>
        <v>1</v>
      </c>
      <c r="W95" s="121"/>
      <c r="X95" s="121"/>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row>
    <row r="96" spans="1:389" s="122" customFormat="1" ht="12">
      <c r="A96" s="136"/>
      <c r="B96" s="137"/>
      <c r="C96" s="110">
        <v>3</v>
      </c>
      <c r="D96" s="111" t="str">
        <f t="shared" si="23"/>
        <v>3.27.3</v>
      </c>
      <c r="E96" s="113" t="s">
        <v>409</v>
      </c>
      <c r="F96" s="113"/>
      <c r="G96" s="113"/>
      <c r="H96" s="114"/>
      <c r="I96" s="141"/>
      <c r="J96" s="114"/>
      <c r="K96" s="115">
        <f>L92</f>
        <v>43493</v>
      </c>
      <c r="L96" s="115"/>
      <c r="M96" s="116">
        <v>12</v>
      </c>
      <c r="N96" s="124"/>
      <c r="O96" s="125"/>
      <c r="P96" s="129"/>
      <c r="Q96" s="118">
        <f>IF(K96&lt;&gt;"",K96,IF(OR(H96&lt;&gt;"",I96&lt;&gt;"",J96&lt;&gt;""),WORKDAY.INTL(MAX(IFERROR(INDEX(R:R,MATCH(H96,D:D,0)),0),IFERROR(INDEX(R:R,MATCH(I96,D:D,0)),0),IFERROR(INDEX(R:R,MATCH(J96,D:D,0)),0)),1,weekend,holidays),IF(L96&lt;&gt;"",IF(M96&lt;&gt;"",WORKDAY.INTL(L96,-(MAX(M96,1)-1),weekend,holidays),L96-(MAX(N96,1)-1))," - ")))</f>
        <v>43493</v>
      </c>
      <c r="R96" s="118">
        <f t="shared" ca="1" si="19"/>
        <v>43508</v>
      </c>
      <c r="S96" s="146">
        <f t="shared" si="15"/>
        <v>12</v>
      </c>
      <c r="T96" s="146">
        <f t="shared" ca="1" si="29"/>
        <v>16</v>
      </c>
      <c r="U96" s="147">
        <f t="shared" ca="1" si="16"/>
        <v>0</v>
      </c>
      <c r="V96" s="146">
        <f t="shared" ca="1" si="30"/>
        <v>16</v>
      </c>
      <c r="W96" s="121"/>
      <c r="X96" s="121"/>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row>
    <row r="97" spans="1:389" s="122" customFormat="1" ht="12">
      <c r="A97" s="136"/>
      <c r="B97" s="137"/>
      <c r="C97" s="110">
        <v>3</v>
      </c>
      <c r="D97" s="111" t="str">
        <f t="shared" si="23"/>
        <v>3.27.4</v>
      </c>
      <c r="E97" s="150" t="s">
        <v>370</v>
      </c>
      <c r="F97" s="113"/>
      <c r="G97" s="113"/>
      <c r="H97" s="114"/>
      <c r="I97" s="141" t="str">
        <f>D94</f>
        <v>3.27.1</v>
      </c>
      <c r="J97" s="114" t="str">
        <f>D95</f>
        <v>3.27.2</v>
      </c>
      <c r="K97" s="115"/>
      <c r="L97" s="115"/>
      <c r="M97" s="116">
        <v>5</v>
      </c>
      <c r="N97" s="124"/>
      <c r="O97" s="125"/>
      <c r="P97" s="129"/>
      <c r="Q97" s="118">
        <f ca="1">IF(K97&lt;&gt;"",K97,IF(OR(H97&lt;&gt;"",I97&lt;&gt;"",J97&lt;&gt;""),WORKDAY.INTL(MAX(IFERROR(INDEX(R:R,MATCH(H97,D:D,0)),0),IFERROR(INDEX(R:R,MATCH(I97,D:D,0)),0),IFERROR(INDEX(R:R,MATCH(J97,D:D,0)),0)),1,weekend,holidays),IF(L97&lt;&gt;"",IF(M97&lt;&gt;"",WORKDAY.INTL(L97,-(MAX(M97,1)-1),weekend,holidays),L97-(MAX(N97,1)-1))," - ")))</f>
        <v>43500</v>
      </c>
      <c r="R97" s="118">
        <f t="shared" ca="1" si="19"/>
        <v>43504</v>
      </c>
      <c r="S97" s="146">
        <f t="shared" si="15"/>
        <v>5</v>
      </c>
      <c r="T97" s="146">
        <f t="shared" ca="1" si="29"/>
        <v>5</v>
      </c>
      <c r="U97" s="147">
        <f t="shared" ca="1" si="16"/>
        <v>0</v>
      </c>
      <c r="V97" s="146">
        <f t="shared" ca="1" si="30"/>
        <v>5</v>
      </c>
      <c r="W97" s="121"/>
      <c r="X97" s="121"/>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row>
    <row r="98" spans="1:389" s="122" customFormat="1" ht="12">
      <c r="A98" s="136"/>
      <c r="B98" s="137"/>
      <c r="C98" s="110">
        <v>3</v>
      </c>
      <c r="D98" s="111" t="str">
        <f t="shared" si="23"/>
        <v>3.27.5</v>
      </c>
      <c r="E98" s="150" t="s">
        <v>371</v>
      </c>
      <c r="F98" s="113" t="s">
        <v>398</v>
      </c>
      <c r="G98" s="113"/>
      <c r="H98" s="114" t="str">
        <f>D96</f>
        <v>3.27.3</v>
      </c>
      <c r="I98" s="141"/>
      <c r="J98" s="114"/>
      <c r="K98" s="115"/>
      <c r="L98" s="115"/>
      <c r="M98" s="116">
        <v>1</v>
      </c>
      <c r="N98" s="124"/>
      <c r="O98" s="125"/>
      <c r="P98" s="129"/>
      <c r="Q98" s="118">
        <f ca="1">IF(K98&lt;&gt;"",K98,IF(OR(H98&lt;&gt;"",I98&lt;&gt;"",J98&lt;&gt;""),WORKDAY.INTL(MAX(IFERROR(INDEX(R:R,MATCH(H98,D:D,0)),0),IFERROR(INDEX(R:R,MATCH(I98,D:D,0)),0),IFERROR(INDEX(R:R,MATCH(J98,D:D,0)),0)),1,weekend,holidays),IF(L98&lt;&gt;"",IF(M98&lt;&gt;"",WORKDAY.INTL(L98,-(MAX(M98,1)-1),weekend,holidays),L98-(MAX(N98,1)-1))," - ")))</f>
        <v>43509</v>
      </c>
      <c r="R98" s="118">
        <f t="shared" ca="1" si="19"/>
        <v>43509</v>
      </c>
      <c r="S98" s="146">
        <f t="shared" si="15"/>
        <v>1</v>
      </c>
      <c r="T98" s="146">
        <f t="shared" ca="1" si="29"/>
        <v>1</v>
      </c>
      <c r="U98" s="147">
        <f t="shared" ca="1" si="16"/>
        <v>0</v>
      </c>
      <c r="V98" s="146">
        <f t="shared" ca="1" si="30"/>
        <v>1</v>
      </c>
      <c r="W98" s="121"/>
      <c r="X98" s="121"/>
      <c r="Z98" s="123"/>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A98" s="123"/>
      <c r="CB98" s="123"/>
      <c r="CC98" s="123"/>
      <c r="CD98" s="123"/>
      <c r="CE98" s="123"/>
      <c r="CF98" s="123"/>
      <c r="CG98" s="123"/>
      <c r="CH98" s="123"/>
      <c r="CI98" s="123"/>
      <c r="CJ98" s="123"/>
      <c r="CK98" s="123"/>
      <c r="CL98" s="123"/>
      <c r="CM98" s="123"/>
      <c r="CN98" s="123"/>
      <c r="CO98" s="123"/>
      <c r="CP98" s="123"/>
      <c r="CQ98" s="123"/>
      <c r="CR98" s="123"/>
      <c r="CS98" s="123"/>
      <c r="CT98" s="123"/>
      <c r="CU98" s="123"/>
      <c r="CV98" s="123"/>
      <c r="CW98" s="123"/>
      <c r="CX98" s="123"/>
      <c r="CY98" s="123"/>
      <c r="CZ98" s="123"/>
      <c r="DA98" s="123"/>
      <c r="DB98" s="123"/>
      <c r="DC98" s="123"/>
      <c r="DD98" s="123"/>
      <c r="DE98" s="123"/>
      <c r="DF98" s="123"/>
      <c r="DG98" s="123"/>
      <c r="DH98" s="123"/>
      <c r="DI98" s="123"/>
      <c r="DJ98" s="123"/>
      <c r="DK98" s="123"/>
      <c r="DL98" s="123"/>
      <c r="DM98" s="123"/>
      <c r="DN98" s="123"/>
      <c r="DO98" s="123"/>
      <c r="DP98" s="123"/>
      <c r="DQ98" s="123"/>
      <c r="DR98" s="123"/>
      <c r="DS98" s="123"/>
      <c r="DT98" s="123"/>
      <c r="DU98" s="123"/>
      <c r="DV98" s="123"/>
      <c r="DW98" s="123"/>
      <c r="DX98" s="123"/>
      <c r="DY98" s="123"/>
      <c r="DZ98" s="123"/>
      <c r="EA98" s="123"/>
      <c r="EB98" s="123"/>
      <c r="EC98" s="123"/>
      <c r="ED98" s="123"/>
      <c r="EE98" s="123"/>
      <c r="EF98" s="123"/>
      <c r="EG98" s="123"/>
      <c r="EH98" s="123"/>
      <c r="EI98" s="123"/>
      <c r="EJ98" s="123"/>
      <c r="EK98" s="123"/>
      <c r="EL98" s="123"/>
      <c r="EM98" s="123"/>
      <c r="EN98" s="123"/>
      <c r="EO98" s="123"/>
      <c r="EP98" s="123"/>
      <c r="EQ98" s="123"/>
      <c r="ER98" s="123"/>
      <c r="ES98" s="123"/>
      <c r="ET98" s="123"/>
      <c r="EU98" s="123"/>
      <c r="EV98" s="123"/>
      <c r="EW98" s="123"/>
      <c r="EX98" s="123"/>
      <c r="EY98" s="123"/>
      <c r="EZ98" s="123"/>
      <c r="FA98" s="123"/>
      <c r="FB98" s="123"/>
      <c r="FC98" s="123"/>
      <c r="FD98" s="123"/>
      <c r="FE98" s="123"/>
      <c r="FF98" s="123"/>
      <c r="FG98" s="123"/>
      <c r="FH98" s="123"/>
      <c r="FI98" s="123"/>
      <c r="FJ98" s="123"/>
      <c r="FK98" s="123"/>
      <c r="FL98" s="123"/>
      <c r="FM98" s="123"/>
      <c r="FN98" s="123"/>
      <c r="FO98" s="123"/>
      <c r="FP98" s="123"/>
      <c r="FQ98" s="123"/>
      <c r="FR98" s="123"/>
      <c r="FS98" s="123"/>
      <c r="FT98" s="123"/>
      <c r="FU98" s="123"/>
      <c r="FV98" s="123"/>
      <c r="FW98" s="123"/>
      <c r="FX98" s="123"/>
      <c r="FY98" s="123"/>
      <c r="FZ98" s="123"/>
      <c r="GA98" s="123"/>
      <c r="GB98" s="123"/>
      <c r="GC98" s="123"/>
      <c r="GD98" s="123"/>
      <c r="GE98" s="123"/>
      <c r="GF98" s="123"/>
      <c r="GG98" s="123"/>
      <c r="GH98" s="123"/>
      <c r="GI98" s="123"/>
      <c r="GJ98" s="123"/>
      <c r="GK98" s="123"/>
      <c r="GL98" s="123"/>
      <c r="GM98" s="123"/>
      <c r="GN98" s="123"/>
      <c r="GO98" s="123"/>
      <c r="GP98" s="123"/>
      <c r="GQ98" s="123"/>
      <c r="GR98" s="123"/>
      <c r="GS98" s="123"/>
      <c r="GT98" s="123"/>
      <c r="GU98" s="123"/>
      <c r="GV98" s="123"/>
      <c r="GW98" s="123"/>
      <c r="GX98" s="123"/>
      <c r="GY98" s="123"/>
      <c r="GZ98" s="123"/>
      <c r="HA98" s="123"/>
      <c r="HB98" s="123"/>
      <c r="HC98" s="123"/>
      <c r="HD98" s="123"/>
      <c r="HE98" s="123"/>
      <c r="HF98" s="123"/>
      <c r="HG98" s="123"/>
      <c r="HH98" s="123"/>
      <c r="HI98" s="123"/>
      <c r="HJ98" s="123"/>
      <c r="HK98" s="123"/>
      <c r="HL98" s="123"/>
      <c r="HM98" s="123"/>
      <c r="HN98" s="123"/>
      <c r="HO98" s="123"/>
      <c r="HP98" s="123"/>
      <c r="HQ98" s="123"/>
      <c r="HR98" s="123"/>
      <c r="HS98" s="123"/>
      <c r="HT98" s="123"/>
      <c r="HU98" s="123"/>
      <c r="HV98" s="123"/>
      <c r="HW98" s="123"/>
      <c r="HX98" s="123"/>
      <c r="HY98" s="123"/>
      <c r="HZ98" s="123"/>
      <c r="IA98" s="123"/>
      <c r="IB98" s="123"/>
      <c r="IC98" s="123"/>
      <c r="ID98" s="123"/>
      <c r="IE98" s="123"/>
      <c r="IF98" s="123"/>
      <c r="IG98" s="123"/>
      <c r="IH98" s="123"/>
      <c r="II98" s="123"/>
      <c r="IJ98" s="123"/>
      <c r="IK98" s="123"/>
      <c r="IL98" s="123"/>
      <c r="IM98" s="123"/>
      <c r="IN98" s="123"/>
      <c r="IO98" s="123"/>
      <c r="IP98" s="123"/>
      <c r="IQ98" s="123"/>
      <c r="IR98" s="123"/>
      <c r="IS98" s="123"/>
      <c r="IT98" s="123"/>
      <c r="IU98" s="123"/>
      <c r="IV98" s="123"/>
      <c r="IW98" s="123"/>
      <c r="IX98" s="123"/>
      <c r="IY98" s="123"/>
      <c r="IZ98" s="123"/>
      <c r="JA98" s="123"/>
      <c r="JB98" s="123"/>
      <c r="JC98" s="123"/>
      <c r="JD98" s="123"/>
      <c r="JE98" s="123"/>
      <c r="JF98" s="123"/>
      <c r="JG98" s="123"/>
      <c r="JH98" s="123"/>
      <c r="JI98" s="123"/>
      <c r="JJ98" s="123"/>
      <c r="JK98" s="123"/>
      <c r="JL98" s="123"/>
      <c r="JM98" s="123"/>
      <c r="JN98" s="123"/>
      <c r="JO98" s="123"/>
      <c r="JP98" s="123"/>
      <c r="JQ98" s="123"/>
      <c r="JR98" s="123"/>
      <c r="JS98" s="123"/>
      <c r="JT98" s="123"/>
      <c r="JU98" s="123"/>
      <c r="JV98" s="123"/>
      <c r="JW98" s="123"/>
      <c r="JX98" s="123"/>
      <c r="JY98" s="123"/>
      <c r="JZ98" s="123"/>
      <c r="KA98" s="123"/>
      <c r="KB98" s="123"/>
      <c r="KC98" s="123"/>
      <c r="KD98" s="123"/>
      <c r="KE98" s="123"/>
      <c r="KF98" s="123"/>
      <c r="KG98" s="123"/>
      <c r="KH98" s="123"/>
      <c r="KI98" s="123"/>
      <c r="KJ98" s="123"/>
      <c r="KK98" s="123"/>
      <c r="KL98" s="123"/>
      <c r="KM98" s="123"/>
      <c r="KN98" s="123"/>
      <c r="KO98" s="123"/>
      <c r="KP98" s="123"/>
      <c r="KQ98" s="123"/>
      <c r="KR98" s="123"/>
      <c r="KS98" s="123"/>
      <c r="KT98" s="123"/>
      <c r="KU98" s="123"/>
      <c r="KV98" s="123"/>
      <c r="KW98" s="123"/>
      <c r="KX98" s="123"/>
      <c r="KY98" s="123"/>
      <c r="KZ98" s="123"/>
      <c r="LA98" s="123"/>
      <c r="LB98" s="123"/>
      <c r="LC98" s="123"/>
      <c r="LD98" s="123"/>
      <c r="LE98" s="123"/>
      <c r="LF98" s="123"/>
      <c r="LG98" s="123"/>
      <c r="LH98" s="123"/>
      <c r="LI98" s="123"/>
      <c r="LJ98" s="123"/>
      <c r="LK98" s="123"/>
      <c r="LL98" s="123"/>
      <c r="LM98" s="123"/>
      <c r="LN98" s="123"/>
      <c r="LO98" s="123"/>
      <c r="LP98" s="123"/>
      <c r="LQ98" s="123"/>
      <c r="LR98" s="123"/>
      <c r="LS98" s="123"/>
      <c r="LT98" s="123"/>
      <c r="LU98" s="123"/>
      <c r="LV98" s="123"/>
      <c r="LW98" s="123"/>
      <c r="LX98" s="123"/>
      <c r="LY98" s="123"/>
      <c r="LZ98" s="123"/>
      <c r="MA98" s="123"/>
      <c r="MB98" s="123"/>
      <c r="MC98" s="123"/>
      <c r="MD98" s="123"/>
      <c r="ME98" s="123"/>
      <c r="MF98" s="123"/>
      <c r="MG98" s="123"/>
      <c r="MH98" s="123"/>
      <c r="MI98" s="123"/>
      <c r="MJ98" s="123"/>
      <c r="MK98" s="123"/>
      <c r="ML98" s="123"/>
      <c r="MM98" s="123"/>
      <c r="MN98" s="123"/>
      <c r="MO98" s="123"/>
      <c r="MP98" s="123"/>
      <c r="MQ98" s="123"/>
      <c r="MR98" s="123"/>
      <c r="MS98" s="123"/>
      <c r="MT98" s="123"/>
      <c r="MU98" s="123"/>
      <c r="MV98" s="123"/>
      <c r="MW98" s="123"/>
      <c r="MX98" s="123"/>
      <c r="MY98" s="123"/>
      <c r="MZ98" s="123"/>
      <c r="NA98" s="123"/>
      <c r="NB98" s="123"/>
      <c r="NC98" s="123"/>
      <c r="ND98" s="123"/>
      <c r="NE98" s="123"/>
      <c r="NF98" s="123"/>
      <c r="NG98" s="123"/>
      <c r="NH98" s="123"/>
      <c r="NI98" s="123"/>
      <c r="NJ98" s="123"/>
      <c r="NK98" s="123"/>
      <c r="NL98" s="123"/>
      <c r="NM98" s="123"/>
      <c r="NN98" s="123"/>
      <c r="NO98" s="123"/>
      <c r="NP98" s="123"/>
      <c r="NQ98" s="123"/>
      <c r="NR98" s="123"/>
      <c r="NS98" s="123"/>
      <c r="NT98" s="123"/>
      <c r="NU98" s="123"/>
      <c r="NV98" s="123"/>
      <c r="NW98" s="123"/>
      <c r="NX98" s="123"/>
      <c r="NY98" s="123"/>
    </row>
    <row r="99" spans="1:389" s="122" customFormat="1" ht="12">
      <c r="A99" s="136"/>
      <c r="B99" s="137"/>
      <c r="C99" s="110">
        <v>3</v>
      </c>
      <c r="D99" s="111" t="str">
        <f t="shared" si="23"/>
        <v>3.27.6</v>
      </c>
      <c r="E99" s="150" t="s">
        <v>399</v>
      </c>
      <c r="F99" s="113"/>
      <c r="G99" s="113"/>
      <c r="H99" s="114"/>
      <c r="I99" s="141"/>
      <c r="J99" s="114"/>
      <c r="K99" s="115">
        <f>L92</f>
        <v>43493</v>
      </c>
      <c r="L99" s="115"/>
      <c r="M99" s="116">
        <v>5</v>
      </c>
      <c r="N99" s="124"/>
      <c r="O99" s="125"/>
      <c r="P99" s="129"/>
      <c r="Q99" s="118">
        <f>IF(K99&lt;&gt;"",K99,IF(OR(H99&lt;&gt;"",I99&lt;&gt;"",J99&lt;&gt;""),WORKDAY.INTL(MAX(IFERROR(INDEX(R:R,MATCH(H99,D:D,0)),0),IFERROR(INDEX(R:R,MATCH(I99,D:D,0)),0),IFERROR(INDEX(R:R,MATCH(J99,D:D,0)),0)),1,weekend,holidays),IF(L99&lt;&gt;"",IF(M99&lt;&gt;"",WORKDAY.INTL(L99,-(MAX(M99,1)-1),weekend,holidays),L99-(MAX(N99,1)-1))," - ")))</f>
        <v>43493</v>
      </c>
      <c r="R99" s="118">
        <f t="shared" ca="1" si="19"/>
        <v>43497</v>
      </c>
      <c r="S99" s="146">
        <f t="shared" si="15"/>
        <v>5</v>
      </c>
      <c r="T99" s="146">
        <f ca="1">IF(N99&lt;&gt;"",N99,IF(OR(NOT(ISNUMBER(Q99)),NOT(ISNUMBER(R99)))," - ",R99-Q99+1))</f>
        <v>5</v>
      </c>
      <c r="U99" s="147">
        <f t="shared" ca="1" si="16"/>
        <v>0</v>
      </c>
      <c r="V99" s="146">
        <f ca="1">IF(OR(Q99=" - ",R99=" - ")," - ",T99-U99)</f>
        <v>5</v>
      </c>
      <c r="W99" s="121"/>
      <c r="X99" s="121"/>
      <c r="Z99" s="123"/>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3"/>
      <c r="CD99" s="123"/>
      <c r="CE99" s="123"/>
      <c r="CF99" s="123"/>
      <c r="CG99" s="123"/>
      <c r="CH99" s="123"/>
      <c r="CI99" s="123"/>
      <c r="CJ99" s="123"/>
      <c r="CK99" s="123"/>
      <c r="CL99" s="123"/>
      <c r="CM99" s="123"/>
      <c r="CN99" s="123"/>
      <c r="CO99" s="123"/>
      <c r="CP99" s="123"/>
      <c r="CQ99" s="123"/>
      <c r="CR99" s="123"/>
      <c r="CS99" s="123"/>
      <c r="CT99" s="123"/>
      <c r="CU99" s="123"/>
      <c r="CV99" s="123"/>
      <c r="CW99" s="123"/>
      <c r="CX99" s="123"/>
      <c r="CY99" s="123"/>
      <c r="CZ99" s="123"/>
      <c r="DA99" s="123"/>
      <c r="DB99" s="123"/>
      <c r="DC99" s="123"/>
      <c r="DD99" s="123"/>
      <c r="DE99" s="123"/>
      <c r="DF99" s="123"/>
      <c r="DG99" s="123"/>
      <c r="DH99" s="123"/>
      <c r="DI99" s="123"/>
      <c r="DJ99" s="123"/>
      <c r="DK99" s="123"/>
      <c r="DL99" s="123"/>
      <c r="DM99" s="123"/>
      <c r="DN99" s="123"/>
      <c r="DO99" s="123"/>
      <c r="DP99" s="123"/>
      <c r="DQ99" s="123"/>
      <c r="DR99" s="123"/>
      <c r="DS99" s="123"/>
      <c r="DT99" s="123"/>
      <c r="DU99" s="123"/>
      <c r="DV99" s="123"/>
      <c r="DW99" s="123"/>
      <c r="DX99" s="123"/>
      <c r="DY99" s="123"/>
      <c r="DZ99" s="123"/>
      <c r="EA99" s="123"/>
      <c r="EB99" s="123"/>
      <c r="EC99" s="123"/>
      <c r="ED99" s="123"/>
      <c r="EE99" s="123"/>
      <c r="EF99" s="123"/>
      <c r="EG99" s="123"/>
      <c r="EH99" s="123"/>
      <c r="EI99" s="123"/>
      <c r="EJ99" s="123"/>
      <c r="EK99" s="123"/>
      <c r="EL99" s="123"/>
      <c r="EM99" s="123"/>
      <c r="EN99" s="123"/>
      <c r="EO99" s="123"/>
      <c r="EP99" s="123"/>
      <c r="EQ99" s="123"/>
      <c r="ER99" s="123"/>
      <c r="ES99" s="123"/>
      <c r="ET99" s="123"/>
      <c r="EU99" s="123"/>
      <c r="EV99" s="123"/>
      <c r="EW99" s="123"/>
      <c r="EX99" s="123"/>
      <c r="EY99" s="123"/>
      <c r="EZ99" s="123"/>
      <c r="FA99" s="123"/>
      <c r="FB99" s="123"/>
      <c r="FC99" s="123"/>
      <c r="FD99" s="123"/>
      <c r="FE99" s="123"/>
      <c r="FF99" s="123"/>
      <c r="FG99" s="123"/>
      <c r="FH99" s="123"/>
      <c r="FI99" s="123"/>
      <c r="FJ99" s="123"/>
      <c r="FK99" s="123"/>
      <c r="FL99" s="123"/>
      <c r="FM99" s="123"/>
      <c r="FN99" s="123"/>
      <c r="FO99" s="123"/>
      <c r="FP99" s="123"/>
      <c r="FQ99" s="123"/>
      <c r="FR99" s="123"/>
      <c r="FS99" s="123"/>
      <c r="FT99" s="123"/>
      <c r="FU99" s="123"/>
      <c r="FV99" s="123"/>
      <c r="FW99" s="123"/>
      <c r="FX99" s="123"/>
      <c r="FY99" s="123"/>
      <c r="FZ99" s="123"/>
      <c r="GA99" s="123"/>
      <c r="GB99" s="123"/>
      <c r="GC99" s="123"/>
      <c r="GD99" s="123"/>
      <c r="GE99" s="123"/>
      <c r="GF99" s="123"/>
      <c r="GG99" s="123"/>
      <c r="GH99" s="123"/>
      <c r="GI99" s="123"/>
      <c r="GJ99" s="123"/>
      <c r="GK99" s="123"/>
      <c r="GL99" s="123"/>
      <c r="GM99" s="123"/>
      <c r="GN99" s="123"/>
      <c r="GO99" s="123"/>
      <c r="GP99" s="123"/>
      <c r="GQ99" s="123"/>
      <c r="GR99" s="123"/>
      <c r="GS99" s="123"/>
      <c r="GT99" s="123"/>
      <c r="GU99" s="123"/>
      <c r="GV99" s="123"/>
      <c r="GW99" s="123"/>
      <c r="GX99" s="123"/>
      <c r="GY99" s="123"/>
      <c r="GZ99" s="123"/>
      <c r="HA99" s="123"/>
      <c r="HB99" s="123"/>
      <c r="HC99" s="123"/>
      <c r="HD99" s="123"/>
      <c r="HE99" s="123"/>
      <c r="HF99" s="123"/>
      <c r="HG99" s="123"/>
      <c r="HH99" s="123"/>
      <c r="HI99" s="123"/>
      <c r="HJ99" s="123"/>
      <c r="HK99" s="123"/>
      <c r="HL99" s="123"/>
      <c r="HM99" s="123"/>
      <c r="HN99" s="123"/>
      <c r="HO99" s="123"/>
      <c r="HP99" s="123"/>
      <c r="HQ99" s="123"/>
      <c r="HR99" s="123"/>
      <c r="HS99" s="123"/>
      <c r="HT99" s="123"/>
      <c r="HU99" s="123"/>
      <c r="HV99" s="123"/>
      <c r="HW99" s="123"/>
      <c r="HX99" s="123"/>
      <c r="HY99" s="123"/>
      <c r="HZ99" s="123"/>
      <c r="IA99" s="123"/>
      <c r="IB99" s="123"/>
      <c r="IC99" s="123"/>
      <c r="ID99" s="123"/>
      <c r="IE99" s="123"/>
      <c r="IF99" s="123"/>
      <c r="IG99" s="123"/>
      <c r="IH99" s="123"/>
      <c r="II99" s="123"/>
      <c r="IJ99" s="123"/>
      <c r="IK99" s="123"/>
      <c r="IL99" s="123"/>
      <c r="IM99" s="123"/>
      <c r="IN99" s="123"/>
      <c r="IO99" s="123"/>
      <c r="IP99" s="123"/>
      <c r="IQ99" s="123"/>
      <c r="IR99" s="123"/>
      <c r="IS99" s="123"/>
      <c r="IT99" s="123"/>
      <c r="IU99" s="123"/>
      <c r="IV99" s="123"/>
      <c r="IW99" s="123"/>
      <c r="IX99" s="123"/>
      <c r="IY99" s="123"/>
      <c r="IZ99" s="123"/>
      <c r="JA99" s="123"/>
      <c r="JB99" s="123"/>
      <c r="JC99" s="123"/>
      <c r="JD99" s="123"/>
      <c r="JE99" s="123"/>
      <c r="JF99" s="123"/>
      <c r="JG99" s="123"/>
      <c r="JH99" s="123"/>
      <c r="JI99" s="123"/>
      <c r="JJ99" s="123"/>
      <c r="JK99" s="123"/>
      <c r="JL99" s="123"/>
      <c r="JM99" s="123"/>
      <c r="JN99" s="123"/>
      <c r="JO99" s="123"/>
      <c r="JP99" s="123"/>
      <c r="JQ99" s="123"/>
      <c r="JR99" s="123"/>
      <c r="JS99" s="123"/>
      <c r="JT99" s="123"/>
      <c r="JU99" s="123"/>
      <c r="JV99" s="123"/>
      <c r="JW99" s="123"/>
      <c r="JX99" s="123"/>
      <c r="JY99" s="123"/>
      <c r="JZ99" s="123"/>
      <c r="KA99" s="123"/>
      <c r="KB99" s="123"/>
      <c r="KC99" s="123"/>
      <c r="KD99" s="123"/>
      <c r="KE99" s="123"/>
      <c r="KF99" s="123"/>
      <c r="KG99" s="123"/>
      <c r="KH99" s="123"/>
      <c r="KI99" s="123"/>
      <c r="KJ99" s="123"/>
      <c r="KK99" s="123"/>
      <c r="KL99" s="123"/>
      <c r="KM99" s="123"/>
      <c r="KN99" s="123"/>
      <c r="KO99" s="123"/>
      <c r="KP99" s="123"/>
      <c r="KQ99" s="123"/>
      <c r="KR99" s="123"/>
      <c r="KS99" s="123"/>
      <c r="KT99" s="123"/>
      <c r="KU99" s="123"/>
      <c r="KV99" s="123"/>
      <c r="KW99" s="123"/>
      <c r="KX99" s="123"/>
      <c r="KY99" s="123"/>
      <c r="KZ99" s="123"/>
      <c r="LA99" s="123"/>
      <c r="LB99" s="123"/>
      <c r="LC99" s="123"/>
      <c r="LD99" s="123"/>
      <c r="LE99" s="123"/>
      <c r="LF99" s="123"/>
      <c r="LG99" s="123"/>
      <c r="LH99" s="123"/>
      <c r="LI99" s="123"/>
      <c r="LJ99" s="123"/>
      <c r="LK99" s="123"/>
      <c r="LL99" s="123"/>
      <c r="LM99" s="123"/>
      <c r="LN99" s="123"/>
      <c r="LO99" s="123"/>
      <c r="LP99" s="123"/>
      <c r="LQ99" s="123"/>
      <c r="LR99" s="123"/>
      <c r="LS99" s="123"/>
      <c r="LT99" s="123"/>
      <c r="LU99" s="123"/>
      <c r="LV99" s="123"/>
      <c r="LW99" s="123"/>
      <c r="LX99" s="123"/>
      <c r="LY99" s="123"/>
      <c r="LZ99" s="123"/>
      <c r="MA99" s="123"/>
      <c r="MB99" s="123"/>
      <c r="MC99" s="123"/>
      <c r="MD99" s="123"/>
      <c r="ME99" s="123"/>
      <c r="MF99" s="123"/>
      <c r="MG99" s="123"/>
      <c r="MH99" s="123"/>
      <c r="MI99" s="123"/>
      <c r="MJ99" s="123"/>
      <c r="MK99" s="123"/>
      <c r="ML99" s="123"/>
      <c r="MM99" s="123"/>
      <c r="MN99" s="123"/>
      <c r="MO99" s="123"/>
      <c r="MP99" s="123"/>
      <c r="MQ99" s="123"/>
      <c r="MR99" s="123"/>
      <c r="MS99" s="123"/>
      <c r="MT99" s="123"/>
      <c r="MU99" s="123"/>
      <c r="MV99" s="123"/>
      <c r="MW99" s="123"/>
      <c r="MX99" s="123"/>
      <c r="MY99" s="123"/>
      <c r="MZ99" s="123"/>
      <c r="NA99" s="123"/>
      <c r="NB99" s="123"/>
      <c r="NC99" s="123"/>
      <c r="ND99" s="123"/>
      <c r="NE99" s="123"/>
      <c r="NF99" s="123"/>
      <c r="NG99" s="123"/>
      <c r="NH99" s="123"/>
      <c r="NI99" s="123"/>
      <c r="NJ99" s="123"/>
      <c r="NK99" s="123"/>
      <c r="NL99" s="123"/>
      <c r="NM99" s="123"/>
      <c r="NN99" s="123"/>
      <c r="NO99" s="123"/>
      <c r="NP99" s="123"/>
      <c r="NQ99" s="123"/>
      <c r="NR99" s="123"/>
      <c r="NS99" s="123"/>
      <c r="NT99" s="123"/>
      <c r="NU99" s="123"/>
      <c r="NV99" s="123"/>
      <c r="NW99" s="123"/>
      <c r="NX99" s="123"/>
      <c r="NY99" s="123"/>
    </row>
    <row r="100" spans="1:389" s="122" customFormat="1" ht="12">
      <c r="A100" s="136"/>
      <c r="B100" s="137"/>
      <c r="C100" s="110">
        <v>3</v>
      </c>
      <c r="D100" s="111" t="str">
        <f t="shared" si="23"/>
        <v>3.27.7</v>
      </c>
      <c r="E100" s="150" t="s">
        <v>400</v>
      </c>
      <c r="F100" s="113"/>
      <c r="G100" s="113"/>
      <c r="H100" s="114"/>
      <c r="I100" s="141" t="str">
        <f>D99</f>
        <v>3.27.6</v>
      </c>
      <c r="J100" s="114"/>
      <c r="K100" s="115"/>
      <c r="L100" s="115"/>
      <c r="M100" s="116">
        <v>5</v>
      </c>
      <c r="N100" s="124"/>
      <c r="O100" s="125"/>
      <c r="P100" s="129"/>
      <c r="Q100" s="118">
        <f ca="1">IF(K100&lt;&gt;"",K100,IF(OR(H100&lt;&gt;"",I100&lt;&gt;"",J100&lt;&gt;""),WORKDAY.INTL(MAX(IFERROR(INDEX(R:R,MATCH(H100,D:D,0)),0),IFERROR(INDEX(R:R,MATCH(I100,D:D,0)),0),IFERROR(INDEX(R:R,MATCH(J100,D:D,0)),0)),1,weekend,holidays),IF(L100&lt;&gt;"",IF(M100&lt;&gt;"",WORKDAY.INTL(L100,-(MAX(M100,1)-1),weekend,holidays),L100-(MAX(N100,1)-1))," - ")))</f>
        <v>43500</v>
      </c>
      <c r="R100" s="118">
        <f t="shared" ca="1" si="19"/>
        <v>43504</v>
      </c>
      <c r="S100" s="146">
        <f t="shared" si="15"/>
        <v>5</v>
      </c>
      <c r="T100" s="146">
        <f ca="1">IF(N100&lt;&gt;"",N100,IF(OR(NOT(ISNUMBER(Q100)),NOT(ISNUMBER(R100)))," - ",R100-Q100+1))</f>
        <v>5</v>
      </c>
      <c r="U100" s="147">
        <f t="shared" ca="1" si="16"/>
        <v>0</v>
      </c>
      <c r="V100" s="146">
        <f ca="1">IF(OR(Q100=" - ",R100=" - ")," - ",T100-U100)</f>
        <v>5</v>
      </c>
      <c r="W100" s="121"/>
      <c r="X100" s="121"/>
      <c r="Z100" s="123"/>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A100" s="123"/>
      <c r="CB100" s="123"/>
      <c r="CC100" s="123"/>
      <c r="CD100" s="123"/>
      <c r="CE100" s="123"/>
      <c r="CF100" s="123"/>
      <c r="CG100" s="123"/>
      <c r="CH100" s="123"/>
      <c r="CI100" s="123"/>
      <c r="CJ100" s="123"/>
      <c r="CK100" s="123"/>
      <c r="CL100" s="123"/>
      <c r="CM100" s="123"/>
      <c r="CN100" s="123"/>
      <c r="CO100" s="123"/>
      <c r="CP100" s="123"/>
      <c r="CQ100" s="123"/>
      <c r="CR100" s="123"/>
      <c r="CS100" s="123"/>
      <c r="CT100" s="123"/>
      <c r="CU100" s="123"/>
      <c r="CV100" s="123"/>
      <c r="CW100" s="123"/>
      <c r="CX100" s="123"/>
      <c r="CY100" s="123"/>
      <c r="CZ100" s="123"/>
      <c r="DA100" s="123"/>
      <c r="DB100" s="123"/>
      <c r="DC100" s="123"/>
      <c r="DD100" s="123"/>
      <c r="DE100" s="123"/>
      <c r="DF100" s="123"/>
      <c r="DG100" s="123"/>
      <c r="DH100" s="123"/>
      <c r="DI100" s="123"/>
      <c r="DJ100" s="123"/>
      <c r="DK100" s="123"/>
      <c r="DL100" s="123"/>
      <c r="DM100" s="123"/>
      <c r="DN100" s="123"/>
      <c r="DO100" s="123"/>
      <c r="DP100" s="123"/>
      <c r="DQ100" s="123"/>
      <c r="DR100" s="123"/>
      <c r="DS100" s="123"/>
      <c r="DT100" s="123"/>
      <c r="DU100" s="123"/>
      <c r="DV100" s="123"/>
      <c r="DW100" s="123"/>
      <c r="DX100" s="123"/>
      <c r="DY100" s="123"/>
      <c r="DZ100" s="123"/>
      <c r="EA100" s="123"/>
      <c r="EB100" s="123"/>
      <c r="EC100" s="123"/>
      <c r="ED100" s="123"/>
      <c r="EE100" s="123"/>
      <c r="EF100" s="123"/>
      <c r="EG100" s="123"/>
      <c r="EH100" s="123"/>
      <c r="EI100" s="123"/>
      <c r="EJ100" s="123"/>
      <c r="EK100" s="123"/>
      <c r="EL100" s="123"/>
      <c r="EM100" s="123"/>
      <c r="EN100" s="123"/>
      <c r="EO100" s="123"/>
      <c r="EP100" s="123"/>
      <c r="EQ100" s="123"/>
      <c r="ER100" s="123"/>
      <c r="ES100" s="123"/>
      <c r="ET100" s="123"/>
      <c r="EU100" s="123"/>
      <c r="EV100" s="123"/>
      <c r="EW100" s="123"/>
      <c r="EX100" s="123"/>
      <c r="EY100" s="123"/>
      <c r="EZ100" s="123"/>
      <c r="FA100" s="123"/>
      <c r="FB100" s="123"/>
      <c r="FC100" s="123"/>
      <c r="FD100" s="123"/>
      <c r="FE100" s="123"/>
      <c r="FF100" s="123"/>
      <c r="FG100" s="123"/>
      <c r="FH100" s="123"/>
      <c r="FI100" s="123"/>
      <c r="FJ100" s="123"/>
      <c r="FK100" s="123"/>
      <c r="FL100" s="123"/>
      <c r="FM100" s="123"/>
      <c r="FN100" s="123"/>
      <c r="FO100" s="123"/>
      <c r="FP100" s="123"/>
      <c r="FQ100" s="123"/>
      <c r="FR100" s="123"/>
      <c r="FS100" s="123"/>
      <c r="FT100" s="123"/>
      <c r="FU100" s="123"/>
      <c r="FV100" s="123"/>
      <c r="FW100" s="123"/>
      <c r="FX100" s="123"/>
      <c r="FY100" s="123"/>
      <c r="FZ100" s="123"/>
      <c r="GA100" s="123"/>
      <c r="GB100" s="123"/>
      <c r="GC100" s="123"/>
      <c r="GD100" s="123"/>
      <c r="GE100" s="123"/>
      <c r="GF100" s="123"/>
      <c r="GG100" s="123"/>
      <c r="GH100" s="123"/>
      <c r="GI100" s="123"/>
      <c r="GJ100" s="123"/>
      <c r="GK100" s="123"/>
      <c r="GL100" s="123"/>
      <c r="GM100" s="123"/>
      <c r="GN100" s="123"/>
      <c r="GO100" s="123"/>
      <c r="GP100" s="123"/>
      <c r="GQ100" s="123"/>
      <c r="GR100" s="123"/>
      <c r="GS100" s="123"/>
      <c r="GT100" s="123"/>
      <c r="GU100" s="123"/>
      <c r="GV100" s="123"/>
      <c r="GW100" s="123"/>
      <c r="GX100" s="123"/>
      <c r="GY100" s="123"/>
      <c r="GZ100" s="123"/>
      <c r="HA100" s="123"/>
      <c r="HB100" s="123"/>
      <c r="HC100" s="123"/>
      <c r="HD100" s="123"/>
      <c r="HE100" s="123"/>
      <c r="HF100" s="123"/>
      <c r="HG100" s="123"/>
      <c r="HH100" s="123"/>
      <c r="HI100" s="123"/>
      <c r="HJ100" s="123"/>
      <c r="HK100" s="123"/>
      <c r="HL100" s="123"/>
      <c r="HM100" s="123"/>
      <c r="HN100" s="123"/>
      <c r="HO100" s="123"/>
      <c r="HP100" s="123"/>
      <c r="HQ100" s="123"/>
      <c r="HR100" s="123"/>
      <c r="HS100" s="123"/>
      <c r="HT100" s="123"/>
      <c r="HU100" s="123"/>
      <c r="HV100" s="123"/>
      <c r="HW100" s="123"/>
      <c r="HX100" s="123"/>
      <c r="HY100" s="123"/>
      <c r="HZ100" s="123"/>
      <c r="IA100" s="123"/>
      <c r="IB100" s="123"/>
      <c r="IC100" s="123"/>
      <c r="ID100" s="123"/>
      <c r="IE100" s="123"/>
      <c r="IF100" s="123"/>
      <c r="IG100" s="123"/>
      <c r="IH100" s="123"/>
      <c r="II100" s="123"/>
      <c r="IJ100" s="123"/>
      <c r="IK100" s="123"/>
      <c r="IL100" s="123"/>
      <c r="IM100" s="123"/>
      <c r="IN100" s="123"/>
      <c r="IO100" s="123"/>
      <c r="IP100" s="123"/>
      <c r="IQ100" s="123"/>
      <c r="IR100" s="123"/>
      <c r="IS100" s="123"/>
      <c r="IT100" s="123"/>
      <c r="IU100" s="123"/>
      <c r="IV100" s="123"/>
      <c r="IW100" s="123"/>
      <c r="IX100" s="123"/>
      <c r="IY100" s="123"/>
      <c r="IZ100" s="123"/>
      <c r="JA100" s="123"/>
      <c r="JB100" s="123"/>
      <c r="JC100" s="123"/>
      <c r="JD100" s="123"/>
      <c r="JE100" s="123"/>
      <c r="JF100" s="123"/>
      <c r="JG100" s="123"/>
      <c r="JH100" s="123"/>
      <c r="JI100" s="123"/>
      <c r="JJ100" s="123"/>
      <c r="JK100" s="123"/>
      <c r="JL100" s="123"/>
      <c r="JM100" s="123"/>
      <c r="JN100" s="123"/>
      <c r="JO100" s="123"/>
      <c r="JP100" s="123"/>
      <c r="JQ100" s="123"/>
      <c r="JR100" s="123"/>
      <c r="JS100" s="123"/>
      <c r="JT100" s="123"/>
      <c r="JU100" s="123"/>
      <c r="JV100" s="123"/>
      <c r="JW100" s="123"/>
      <c r="JX100" s="123"/>
      <c r="JY100" s="123"/>
      <c r="JZ100" s="123"/>
      <c r="KA100" s="123"/>
      <c r="KB100" s="123"/>
      <c r="KC100" s="123"/>
      <c r="KD100" s="123"/>
      <c r="KE100" s="123"/>
      <c r="KF100" s="123"/>
      <c r="KG100" s="123"/>
      <c r="KH100" s="123"/>
      <c r="KI100" s="123"/>
      <c r="KJ100" s="123"/>
      <c r="KK100" s="123"/>
      <c r="KL100" s="123"/>
      <c r="KM100" s="123"/>
      <c r="KN100" s="123"/>
      <c r="KO100" s="123"/>
      <c r="KP100" s="123"/>
      <c r="KQ100" s="123"/>
      <c r="KR100" s="123"/>
      <c r="KS100" s="123"/>
      <c r="KT100" s="123"/>
      <c r="KU100" s="123"/>
      <c r="KV100" s="123"/>
      <c r="KW100" s="123"/>
      <c r="KX100" s="123"/>
      <c r="KY100" s="123"/>
      <c r="KZ100" s="123"/>
      <c r="LA100" s="123"/>
      <c r="LB100" s="123"/>
      <c r="LC100" s="123"/>
      <c r="LD100" s="123"/>
      <c r="LE100" s="123"/>
      <c r="LF100" s="123"/>
      <c r="LG100" s="123"/>
      <c r="LH100" s="123"/>
      <c r="LI100" s="123"/>
      <c r="LJ100" s="123"/>
      <c r="LK100" s="123"/>
      <c r="LL100" s="123"/>
      <c r="LM100" s="123"/>
      <c r="LN100" s="123"/>
      <c r="LO100" s="123"/>
      <c r="LP100" s="123"/>
      <c r="LQ100" s="123"/>
      <c r="LR100" s="123"/>
      <c r="LS100" s="123"/>
      <c r="LT100" s="123"/>
      <c r="LU100" s="123"/>
      <c r="LV100" s="123"/>
      <c r="LW100" s="123"/>
      <c r="LX100" s="123"/>
      <c r="LY100" s="123"/>
      <c r="LZ100" s="123"/>
      <c r="MA100" s="123"/>
      <c r="MB100" s="123"/>
      <c r="MC100" s="123"/>
      <c r="MD100" s="123"/>
      <c r="ME100" s="123"/>
      <c r="MF100" s="123"/>
      <c r="MG100" s="123"/>
      <c r="MH100" s="123"/>
      <c r="MI100" s="123"/>
      <c r="MJ100" s="123"/>
      <c r="MK100" s="123"/>
      <c r="ML100" s="123"/>
      <c r="MM100" s="123"/>
      <c r="MN100" s="123"/>
      <c r="MO100" s="123"/>
      <c r="MP100" s="123"/>
      <c r="MQ100" s="123"/>
      <c r="MR100" s="123"/>
      <c r="MS100" s="123"/>
      <c r="MT100" s="123"/>
      <c r="MU100" s="123"/>
      <c r="MV100" s="123"/>
      <c r="MW100" s="123"/>
      <c r="MX100" s="123"/>
      <c r="MY100" s="123"/>
      <c r="MZ100" s="123"/>
      <c r="NA100" s="123"/>
      <c r="NB100" s="123"/>
      <c r="NC100" s="123"/>
      <c r="ND100" s="123"/>
      <c r="NE100" s="123"/>
      <c r="NF100" s="123"/>
      <c r="NG100" s="123"/>
      <c r="NH100" s="123"/>
      <c r="NI100" s="123"/>
      <c r="NJ100" s="123"/>
      <c r="NK100" s="123"/>
      <c r="NL100" s="123"/>
      <c r="NM100" s="123"/>
      <c r="NN100" s="123"/>
      <c r="NO100" s="123"/>
      <c r="NP100" s="123"/>
      <c r="NQ100" s="123"/>
      <c r="NR100" s="123"/>
      <c r="NS100" s="123"/>
      <c r="NT100" s="123"/>
      <c r="NU100" s="123"/>
      <c r="NV100" s="123"/>
      <c r="NW100" s="123"/>
      <c r="NX100" s="123"/>
      <c r="NY100" s="123"/>
    </row>
    <row r="101" spans="1:389" s="122" customFormat="1" ht="12">
      <c r="A101" s="136"/>
      <c r="B101" s="137"/>
      <c r="C101" s="110">
        <v>3</v>
      </c>
      <c r="D101" s="111" t="str">
        <f t="shared" si="23"/>
        <v>3.27.8</v>
      </c>
      <c r="E101" s="150" t="s">
        <v>403</v>
      </c>
      <c r="F101" s="113" t="s">
        <v>401</v>
      </c>
      <c r="G101" s="113"/>
      <c r="H101" s="114" t="str">
        <f>D100</f>
        <v>3.27.7</v>
      </c>
      <c r="I101" s="141"/>
      <c r="J101" s="114"/>
      <c r="K101" s="115"/>
      <c r="L101" s="115"/>
      <c r="M101" s="116">
        <v>5</v>
      </c>
      <c r="N101" s="124"/>
      <c r="O101" s="125"/>
      <c r="P101" s="129" t="s">
        <v>39</v>
      </c>
      <c r="Q101" s="118">
        <f ca="1">IF(K101&lt;&gt;"",K101,IF(OR(H101&lt;&gt;"",I101&lt;&gt;"",J101&lt;&gt;""),WORKDAY.INTL(MAX(IFERROR(INDEX(R:R,MATCH(H101,D:D,0)),0),IFERROR(INDEX(R:R,MATCH(I101,D:D,0)),0),IFERROR(INDEX(R:R,MATCH(J101,D:D,0)),0)),1,weekend,holidays),IF(L101&lt;&gt;"",IF(M101&lt;&gt;"",WORKDAY.INTL(L101,-(MAX(M101,1)-1),weekend,holidays),L101-(MAX(N101,1)-1))," - ")))</f>
        <v>43507</v>
      </c>
      <c r="R101" s="148">
        <f t="shared" ca="1" si="19"/>
        <v>43511</v>
      </c>
      <c r="S101" s="146">
        <f t="shared" ref="S101:S133" si="31">IF(M101&lt;&gt;"",M101,IF(OR(NOT(ISNUMBER(Q101)),NOT(ISNUMBER(R101)))," - ",NETWORKDAYS.INTL(Q101,R101,weekend,holidays)))</f>
        <v>5</v>
      </c>
      <c r="T101" s="146">
        <f ca="1">IF(N101&lt;&gt;"",N101,IF(OR(NOT(ISNUMBER(Q101)),NOT(ISNUMBER(R101)))," - ",R101-Q101+1))</f>
        <v>5</v>
      </c>
      <c r="U101" s="147">
        <f t="shared" ref="U101:U133" ca="1" si="32">IF(OR(Q101=" - ",R101=" - ")," - ",MIN(T101,WORKDAY.INTL(Q101,ROUNDDOWN(O101*S101,0),weekend,holidays)-Q101))</f>
        <v>0</v>
      </c>
      <c r="V101" s="146">
        <f ca="1">IF(OR(Q101=" - ",R101=" - ")," - ",T101-U101)</f>
        <v>5</v>
      </c>
      <c r="W101" s="121"/>
      <c r="X101" s="121"/>
      <c r="Z101" s="123"/>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A101" s="123"/>
      <c r="CB101" s="123"/>
      <c r="CC101" s="123"/>
      <c r="CD101" s="123"/>
      <c r="CE101" s="123"/>
      <c r="CF101" s="123"/>
      <c r="CG101" s="123"/>
      <c r="CH101" s="123"/>
      <c r="CI101" s="123"/>
      <c r="CJ101" s="123"/>
      <c r="CK101" s="123"/>
      <c r="CL101" s="123"/>
      <c r="CM101" s="123"/>
      <c r="CN101" s="123"/>
      <c r="CO101" s="123"/>
      <c r="CP101" s="123"/>
      <c r="CQ101" s="123"/>
      <c r="CR101" s="123"/>
      <c r="CS101" s="123"/>
      <c r="CT101" s="123"/>
      <c r="CU101" s="123"/>
      <c r="CV101" s="123"/>
      <c r="CW101" s="123"/>
      <c r="CX101" s="123"/>
      <c r="CY101" s="123"/>
      <c r="CZ101" s="123"/>
      <c r="DA101" s="123"/>
      <c r="DB101" s="123"/>
      <c r="DC101" s="123"/>
      <c r="DD101" s="123"/>
      <c r="DE101" s="123"/>
      <c r="DF101" s="123"/>
      <c r="DG101" s="123"/>
      <c r="DH101" s="123"/>
      <c r="DI101" s="123"/>
      <c r="DJ101" s="123"/>
      <c r="DK101" s="123"/>
      <c r="DL101" s="123"/>
      <c r="DM101" s="123"/>
      <c r="DN101" s="123"/>
      <c r="DO101" s="123"/>
      <c r="DP101" s="123"/>
      <c r="DQ101" s="123"/>
      <c r="DR101" s="123"/>
      <c r="DS101" s="123"/>
      <c r="DT101" s="123"/>
      <c r="DU101" s="123"/>
      <c r="DV101" s="123"/>
      <c r="DW101" s="123"/>
      <c r="DX101" s="123"/>
      <c r="DY101" s="123"/>
      <c r="DZ101" s="123"/>
      <c r="EA101" s="123"/>
      <c r="EB101" s="123"/>
      <c r="EC101" s="123"/>
      <c r="ED101" s="123"/>
      <c r="EE101" s="123"/>
      <c r="EF101" s="123"/>
      <c r="EG101" s="123"/>
      <c r="EH101" s="123"/>
      <c r="EI101" s="123"/>
      <c r="EJ101" s="123"/>
      <c r="EK101" s="123"/>
      <c r="EL101" s="123"/>
      <c r="EM101" s="123"/>
      <c r="EN101" s="123"/>
      <c r="EO101" s="123"/>
      <c r="EP101" s="123"/>
      <c r="EQ101" s="123"/>
      <c r="ER101" s="123"/>
      <c r="ES101" s="123"/>
      <c r="ET101" s="123"/>
      <c r="EU101" s="123"/>
      <c r="EV101" s="123"/>
      <c r="EW101" s="123"/>
      <c r="EX101" s="123"/>
      <c r="EY101" s="123"/>
      <c r="EZ101" s="123"/>
      <c r="FA101" s="123"/>
      <c r="FB101" s="123"/>
      <c r="FC101" s="123"/>
      <c r="FD101" s="123"/>
      <c r="FE101" s="123"/>
      <c r="FF101" s="123"/>
      <c r="FG101" s="123"/>
      <c r="FH101" s="123"/>
      <c r="FI101" s="123"/>
      <c r="FJ101" s="123"/>
      <c r="FK101" s="123"/>
      <c r="FL101" s="123"/>
      <c r="FM101" s="123"/>
      <c r="FN101" s="123"/>
      <c r="FO101" s="123"/>
      <c r="FP101" s="123"/>
      <c r="FQ101" s="123"/>
      <c r="FR101" s="123"/>
      <c r="FS101" s="123"/>
      <c r="FT101" s="123"/>
      <c r="FU101" s="123"/>
      <c r="FV101" s="123"/>
      <c r="FW101" s="123"/>
      <c r="FX101" s="123"/>
      <c r="FY101" s="123"/>
      <c r="FZ101" s="123"/>
      <c r="GA101" s="123"/>
      <c r="GB101" s="123"/>
      <c r="GC101" s="123"/>
      <c r="GD101" s="123"/>
      <c r="GE101" s="123"/>
      <c r="GF101" s="123"/>
      <c r="GG101" s="123"/>
      <c r="GH101" s="123"/>
      <c r="GI101" s="123"/>
      <c r="GJ101" s="123"/>
      <c r="GK101" s="123"/>
      <c r="GL101" s="123"/>
      <c r="GM101" s="123"/>
      <c r="GN101" s="123"/>
      <c r="GO101" s="123"/>
      <c r="GP101" s="123"/>
      <c r="GQ101" s="123"/>
      <c r="GR101" s="123"/>
      <c r="GS101" s="123"/>
      <c r="GT101" s="123"/>
      <c r="GU101" s="123"/>
      <c r="GV101" s="123"/>
      <c r="GW101" s="123"/>
      <c r="GX101" s="123"/>
      <c r="GY101" s="123"/>
      <c r="GZ101" s="123"/>
      <c r="HA101" s="123"/>
      <c r="HB101" s="123"/>
      <c r="HC101" s="123"/>
      <c r="HD101" s="123"/>
      <c r="HE101" s="123"/>
      <c r="HF101" s="123"/>
      <c r="HG101" s="123"/>
      <c r="HH101" s="123"/>
      <c r="HI101" s="123"/>
      <c r="HJ101" s="123"/>
      <c r="HK101" s="123"/>
      <c r="HL101" s="123"/>
      <c r="HM101" s="123"/>
      <c r="HN101" s="123"/>
      <c r="HO101" s="123"/>
      <c r="HP101" s="123"/>
      <c r="HQ101" s="123"/>
      <c r="HR101" s="123"/>
      <c r="HS101" s="123"/>
      <c r="HT101" s="123"/>
      <c r="HU101" s="123"/>
      <c r="HV101" s="123"/>
      <c r="HW101" s="123"/>
      <c r="HX101" s="123"/>
      <c r="HY101" s="123"/>
      <c r="HZ101" s="123"/>
      <c r="IA101" s="123"/>
      <c r="IB101" s="123"/>
      <c r="IC101" s="123"/>
      <c r="ID101" s="123"/>
      <c r="IE101" s="123"/>
      <c r="IF101" s="123"/>
      <c r="IG101" s="123"/>
      <c r="IH101" s="123"/>
      <c r="II101" s="123"/>
      <c r="IJ101" s="123"/>
      <c r="IK101" s="123"/>
      <c r="IL101" s="123"/>
      <c r="IM101" s="123"/>
      <c r="IN101" s="123"/>
      <c r="IO101" s="123"/>
      <c r="IP101" s="123"/>
      <c r="IQ101" s="123"/>
      <c r="IR101" s="123"/>
      <c r="IS101" s="123"/>
      <c r="IT101" s="123"/>
      <c r="IU101" s="123"/>
      <c r="IV101" s="123"/>
      <c r="IW101" s="123"/>
      <c r="IX101" s="123"/>
      <c r="IY101" s="123"/>
      <c r="IZ101" s="123"/>
      <c r="JA101" s="123"/>
      <c r="JB101" s="123"/>
      <c r="JC101" s="123"/>
      <c r="JD101" s="123"/>
      <c r="JE101" s="123"/>
      <c r="JF101" s="123"/>
      <c r="JG101" s="123"/>
      <c r="JH101" s="123"/>
      <c r="JI101" s="123"/>
      <c r="JJ101" s="123"/>
      <c r="JK101" s="123"/>
      <c r="JL101" s="123"/>
      <c r="JM101" s="123"/>
      <c r="JN101" s="123"/>
      <c r="JO101" s="123"/>
      <c r="JP101" s="123"/>
      <c r="JQ101" s="123"/>
      <c r="JR101" s="123"/>
      <c r="JS101" s="123"/>
      <c r="JT101" s="123"/>
      <c r="JU101" s="123"/>
      <c r="JV101" s="123"/>
      <c r="JW101" s="123"/>
      <c r="JX101" s="123"/>
      <c r="JY101" s="123"/>
      <c r="JZ101" s="123"/>
      <c r="KA101" s="123"/>
      <c r="KB101" s="123"/>
      <c r="KC101" s="123"/>
      <c r="KD101" s="123"/>
      <c r="KE101" s="123"/>
      <c r="KF101" s="123"/>
      <c r="KG101" s="123"/>
      <c r="KH101" s="123"/>
      <c r="KI101" s="123"/>
      <c r="KJ101" s="123"/>
      <c r="KK101" s="123"/>
      <c r="KL101" s="123"/>
      <c r="KM101" s="123"/>
      <c r="KN101" s="123"/>
      <c r="KO101" s="123"/>
      <c r="KP101" s="123"/>
      <c r="KQ101" s="123"/>
      <c r="KR101" s="123"/>
      <c r="KS101" s="123"/>
      <c r="KT101" s="123"/>
      <c r="KU101" s="123"/>
      <c r="KV101" s="123"/>
      <c r="KW101" s="123"/>
      <c r="KX101" s="123"/>
      <c r="KY101" s="123"/>
      <c r="KZ101" s="123"/>
      <c r="LA101" s="123"/>
      <c r="LB101" s="123"/>
      <c r="LC101" s="123"/>
      <c r="LD101" s="123"/>
      <c r="LE101" s="123"/>
      <c r="LF101" s="123"/>
      <c r="LG101" s="123"/>
      <c r="LH101" s="123"/>
      <c r="LI101" s="123"/>
      <c r="LJ101" s="123"/>
      <c r="LK101" s="123"/>
      <c r="LL101" s="123"/>
      <c r="LM101" s="123"/>
      <c r="LN101" s="123"/>
      <c r="LO101" s="123"/>
      <c r="LP101" s="123"/>
      <c r="LQ101" s="123"/>
      <c r="LR101" s="123"/>
      <c r="LS101" s="123"/>
      <c r="LT101" s="123"/>
      <c r="LU101" s="123"/>
      <c r="LV101" s="123"/>
      <c r="LW101" s="123"/>
      <c r="LX101" s="123"/>
      <c r="LY101" s="123"/>
      <c r="LZ101" s="123"/>
      <c r="MA101" s="123"/>
      <c r="MB101" s="123"/>
      <c r="MC101" s="123"/>
      <c r="MD101" s="123"/>
      <c r="ME101" s="123"/>
      <c r="MF101" s="123"/>
      <c r="MG101" s="123"/>
      <c r="MH101" s="123"/>
      <c r="MI101" s="123"/>
      <c r="MJ101" s="123"/>
      <c r="MK101" s="123"/>
      <c r="ML101" s="123"/>
      <c r="MM101" s="123"/>
      <c r="MN101" s="123"/>
      <c r="MO101" s="123"/>
      <c r="MP101" s="123"/>
      <c r="MQ101" s="123"/>
      <c r="MR101" s="123"/>
      <c r="MS101" s="123"/>
      <c r="MT101" s="123"/>
      <c r="MU101" s="123"/>
      <c r="MV101" s="123"/>
      <c r="MW101" s="123"/>
      <c r="MX101" s="123"/>
      <c r="MY101" s="123"/>
      <c r="MZ101" s="123"/>
      <c r="NA101" s="123"/>
      <c r="NB101" s="123"/>
      <c r="NC101" s="123"/>
      <c r="ND101" s="123"/>
      <c r="NE101" s="123"/>
      <c r="NF101" s="123"/>
      <c r="NG101" s="123"/>
      <c r="NH101" s="123"/>
      <c r="NI101" s="123"/>
      <c r="NJ101" s="123"/>
      <c r="NK101" s="123"/>
      <c r="NL101" s="123"/>
      <c r="NM101" s="123"/>
      <c r="NN101" s="123"/>
      <c r="NO101" s="123"/>
      <c r="NP101" s="123"/>
      <c r="NQ101" s="123"/>
      <c r="NR101" s="123"/>
      <c r="NS101" s="123"/>
      <c r="NT101" s="123"/>
      <c r="NU101" s="123"/>
      <c r="NV101" s="123"/>
      <c r="NW101" s="123"/>
      <c r="NX101" s="123"/>
      <c r="NY101" s="123"/>
    </row>
    <row r="102" spans="1:389" s="122" customFormat="1" ht="12">
      <c r="A102" s="136"/>
      <c r="B102" s="137"/>
      <c r="C102" s="110">
        <v>3</v>
      </c>
      <c r="D102" s="111" t="str">
        <f t="shared" si="23"/>
        <v>3.27.9</v>
      </c>
      <c r="E102" s="150" t="s">
        <v>402</v>
      </c>
      <c r="F102" s="113"/>
      <c r="G102" s="113"/>
      <c r="H102" s="114" t="str">
        <f>D101</f>
        <v>3.27.8</v>
      </c>
      <c r="I102" s="141" t="str">
        <f>D98</f>
        <v>3.27.5</v>
      </c>
      <c r="J102" s="114" t="str">
        <f>D97</f>
        <v>3.27.4</v>
      </c>
      <c r="K102" s="115"/>
      <c r="L102" s="115"/>
      <c r="M102" s="116">
        <v>2</v>
      </c>
      <c r="N102" s="124"/>
      <c r="O102" s="125"/>
      <c r="P102" s="129" t="s">
        <v>418</v>
      </c>
      <c r="Q102" s="118">
        <f ca="1">IF(K102&lt;&gt;"",K102,IF(OR(H102&lt;&gt;"",I102&lt;&gt;"",J102&lt;&gt;""),WORKDAY.INTL(MAX(IFERROR(INDEX(R:R,MATCH(H102,D:D,0)),0),IFERROR(INDEX(R:R,MATCH(I102,D:D,0)),0),IFERROR(INDEX(R:R,MATCH(J102,D:D,0)),0)),1,weekend,holidays),IF(L102&lt;&gt;"",IF(M102&lt;&gt;"",WORKDAY.INTL(L102,-(MAX(M102,1)-1),weekend,holidays),L102-(MAX(N102,1)-1))," - ")))</f>
        <v>43515</v>
      </c>
      <c r="R102" s="118">
        <f t="shared" ca="1" si="19"/>
        <v>43516</v>
      </c>
      <c r="S102" s="146">
        <f t="shared" si="31"/>
        <v>2</v>
      </c>
      <c r="T102" s="146">
        <f ca="1">IF(N102&lt;&gt;"",N102,IF(OR(NOT(ISNUMBER(Q102)),NOT(ISNUMBER(R102)))," - ",R102-Q102+1))</f>
        <v>2</v>
      </c>
      <c r="U102" s="147">
        <f t="shared" ca="1" si="32"/>
        <v>0</v>
      </c>
      <c r="V102" s="146">
        <f ca="1">IF(OR(Q102=" - ",R102=" - ")," - ",T102-U102)</f>
        <v>2</v>
      </c>
      <c r="W102" s="121"/>
      <c r="X102" s="121"/>
      <c r="Z102" s="123"/>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A102" s="123"/>
      <c r="CB102" s="123"/>
      <c r="CC102" s="123"/>
      <c r="CD102" s="123"/>
      <c r="CE102" s="123"/>
      <c r="CF102" s="123"/>
      <c r="CG102" s="123"/>
      <c r="CH102" s="123"/>
      <c r="CI102" s="123"/>
      <c r="CJ102" s="123"/>
      <c r="CK102" s="123"/>
      <c r="CL102" s="123"/>
      <c r="CM102" s="123"/>
      <c r="CN102" s="123"/>
      <c r="CO102" s="123"/>
      <c r="CP102" s="123"/>
      <c r="CQ102" s="123"/>
      <c r="CR102" s="123"/>
      <c r="CS102" s="123"/>
      <c r="CT102" s="123"/>
      <c r="CU102" s="123"/>
      <c r="CV102" s="123"/>
      <c r="CW102" s="123"/>
      <c r="CX102" s="123"/>
      <c r="CY102" s="123"/>
      <c r="CZ102" s="123"/>
      <c r="DA102" s="123"/>
      <c r="DB102" s="123"/>
      <c r="DC102" s="123"/>
      <c r="DD102" s="123"/>
      <c r="DE102" s="123"/>
      <c r="DF102" s="123"/>
      <c r="DG102" s="123"/>
      <c r="DH102" s="123"/>
      <c r="DI102" s="123"/>
      <c r="DJ102" s="123"/>
      <c r="DK102" s="123"/>
      <c r="DL102" s="123"/>
      <c r="DM102" s="123"/>
      <c r="DN102" s="123"/>
      <c r="DO102" s="123"/>
      <c r="DP102" s="123"/>
      <c r="DQ102" s="123"/>
      <c r="DR102" s="123"/>
      <c r="DS102" s="123"/>
      <c r="DT102" s="123"/>
      <c r="DU102" s="123"/>
      <c r="DV102" s="123"/>
      <c r="DW102" s="123"/>
      <c r="DX102" s="123"/>
      <c r="DY102" s="123"/>
      <c r="DZ102" s="123"/>
      <c r="EA102" s="123"/>
      <c r="EB102" s="123"/>
      <c r="EC102" s="123"/>
      <c r="ED102" s="123"/>
      <c r="EE102" s="123"/>
      <c r="EF102" s="123"/>
      <c r="EG102" s="123"/>
      <c r="EH102" s="123"/>
      <c r="EI102" s="123"/>
      <c r="EJ102" s="123"/>
      <c r="EK102" s="123"/>
      <c r="EL102" s="123"/>
      <c r="EM102" s="123"/>
      <c r="EN102" s="123"/>
      <c r="EO102" s="123"/>
      <c r="EP102" s="123"/>
      <c r="EQ102" s="123"/>
      <c r="ER102" s="123"/>
      <c r="ES102" s="123"/>
      <c r="ET102" s="123"/>
      <c r="EU102" s="123"/>
      <c r="EV102" s="123"/>
      <c r="EW102" s="123"/>
      <c r="EX102" s="123"/>
      <c r="EY102" s="123"/>
      <c r="EZ102" s="123"/>
      <c r="FA102" s="123"/>
      <c r="FB102" s="123"/>
      <c r="FC102" s="123"/>
      <c r="FD102" s="123"/>
      <c r="FE102" s="123"/>
      <c r="FF102" s="123"/>
      <c r="FG102" s="123"/>
      <c r="FH102" s="123"/>
      <c r="FI102" s="123"/>
      <c r="FJ102" s="123"/>
      <c r="FK102" s="123"/>
      <c r="FL102" s="123"/>
      <c r="FM102" s="123"/>
      <c r="FN102" s="123"/>
      <c r="FO102" s="123"/>
      <c r="FP102" s="123"/>
      <c r="FQ102" s="123"/>
      <c r="FR102" s="123"/>
      <c r="FS102" s="123"/>
      <c r="FT102" s="123"/>
      <c r="FU102" s="123"/>
      <c r="FV102" s="123"/>
      <c r="FW102" s="123"/>
      <c r="FX102" s="123"/>
      <c r="FY102" s="123"/>
      <c r="FZ102" s="123"/>
      <c r="GA102" s="123"/>
      <c r="GB102" s="123"/>
      <c r="GC102" s="123"/>
      <c r="GD102" s="123"/>
      <c r="GE102" s="123"/>
      <c r="GF102" s="123"/>
      <c r="GG102" s="123"/>
      <c r="GH102" s="123"/>
      <c r="GI102" s="123"/>
      <c r="GJ102" s="123"/>
      <c r="GK102" s="123"/>
      <c r="GL102" s="123"/>
      <c r="GM102" s="123"/>
      <c r="GN102" s="123"/>
      <c r="GO102" s="123"/>
      <c r="GP102" s="123"/>
      <c r="GQ102" s="123"/>
      <c r="GR102" s="123"/>
      <c r="GS102" s="123"/>
      <c r="GT102" s="123"/>
      <c r="GU102" s="123"/>
      <c r="GV102" s="123"/>
      <c r="GW102" s="123"/>
      <c r="GX102" s="123"/>
      <c r="GY102" s="123"/>
      <c r="GZ102" s="123"/>
      <c r="HA102" s="123"/>
      <c r="HB102" s="123"/>
      <c r="HC102" s="123"/>
      <c r="HD102" s="123"/>
      <c r="HE102" s="123"/>
      <c r="HF102" s="123"/>
      <c r="HG102" s="123"/>
      <c r="HH102" s="123"/>
      <c r="HI102" s="123"/>
      <c r="HJ102" s="123"/>
      <c r="HK102" s="123"/>
      <c r="HL102" s="123"/>
      <c r="HM102" s="123"/>
      <c r="HN102" s="123"/>
      <c r="HO102" s="123"/>
      <c r="HP102" s="123"/>
      <c r="HQ102" s="123"/>
      <c r="HR102" s="123"/>
      <c r="HS102" s="123"/>
      <c r="HT102" s="123"/>
      <c r="HU102" s="123"/>
      <c r="HV102" s="123"/>
      <c r="HW102" s="123"/>
      <c r="HX102" s="123"/>
      <c r="HY102" s="123"/>
      <c r="HZ102" s="123"/>
      <c r="IA102" s="123"/>
      <c r="IB102" s="123"/>
      <c r="IC102" s="123"/>
      <c r="ID102" s="123"/>
      <c r="IE102" s="123"/>
      <c r="IF102" s="123"/>
      <c r="IG102" s="123"/>
      <c r="IH102" s="123"/>
      <c r="II102" s="123"/>
      <c r="IJ102" s="123"/>
      <c r="IK102" s="123"/>
      <c r="IL102" s="123"/>
      <c r="IM102" s="123"/>
      <c r="IN102" s="123"/>
      <c r="IO102" s="123"/>
      <c r="IP102" s="123"/>
      <c r="IQ102" s="123"/>
      <c r="IR102" s="123"/>
      <c r="IS102" s="123"/>
      <c r="IT102" s="123"/>
      <c r="IU102" s="123"/>
      <c r="IV102" s="123"/>
      <c r="IW102" s="123"/>
      <c r="IX102" s="123"/>
      <c r="IY102" s="123"/>
      <c r="IZ102" s="123"/>
      <c r="JA102" s="123"/>
      <c r="JB102" s="123"/>
      <c r="JC102" s="123"/>
      <c r="JD102" s="123"/>
      <c r="JE102" s="123"/>
      <c r="JF102" s="123"/>
      <c r="JG102" s="123"/>
      <c r="JH102" s="123"/>
      <c r="JI102" s="123"/>
      <c r="JJ102" s="123"/>
      <c r="JK102" s="123"/>
      <c r="JL102" s="123"/>
      <c r="JM102" s="123"/>
      <c r="JN102" s="123"/>
      <c r="JO102" s="123"/>
      <c r="JP102" s="123"/>
      <c r="JQ102" s="123"/>
      <c r="JR102" s="123"/>
      <c r="JS102" s="123"/>
      <c r="JT102" s="123"/>
      <c r="JU102" s="123"/>
      <c r="JV102" s="123"/>
      <c r="JW102" s="123"/>
      <c r="JX102" s="123"/>
      <c r="JY102" s="123"/>
      <c r="JZ102" s="123"/>
      <c r="KA102" s="123"/>
      <c r="KB102" s="123"/>
      <c r="KC102" s="123"/>
      <c r="KD102" s="123"/>
      <c r="KE102" s="123"/>
      <c r="KF102" s="123"/>
      <c r="KG102" s="123"/>
      <c r="KH102" s="123"/>
      <c r="KI102" s="123"/>
      <c r="KJ102" s="123"/>
      <c r="KK102" s="123"/>
      <c r="KL102" s="123"/>
      <c r="KM102" s="123"/>
      <c r="KN102" s="123"/>
      <c r="KO102" s="123"/>
      <c r="KP102" s="123"/>
      <c r="KQ102" s="123"/>
      <c r="KR102" s="123"/>
      <c r="KS102" s="123"/>
      <c r="KT102" s="123"/>
      <c r="KU102" s="123"/>
      <c r="KV102" s="123"/>
      <c r="KW102" s="123"/>
      <c r="KX102" s="123"/>
      <c r="KY102" s="123"/>
      <c r="KZ102" s="123"/>
      <c r="LA102" s="123"/>
      <c r="LB102" s="123"/>
      <c r="LC102" s="123"/>
      <c r="LD102" s="123"/>
      <c r="LE102" s="123"/>
      <c r="LF102" s="123"/>
      <c r="LG102" s="123"/>
      <c r="LH102" s="123"/>
      <c r="LI102" s="123"/>
      <c r="LJ102" s="123"/>
      <c r="LK102" s="123"/>
      <c r="LL102" s="123"/>
      <c r="LM102" s="123"/>
      <c r="LN102" s="123"/>
      <c r="LO102" s="123"/>
      <c r="LP102" s="123"/>
      <c r="LQ102" s="123"/>
      <c r="LR102" s="123"/>
      <c r="LS102" s="123"/>
      <c r="LT102" s="123"/>
      <c r="LU102" s="123"/>
      <c r="LV102" s="123"/>
      <c r="LW102" s="123"/>
      <c r="LX102" s="123"/>
      <c r="LY102" s="123"/>
      <c r="LZ102" s="123"/>
      <c r="MA102" s="123"/>
      <c r="MB102" s="123"/>
      <c r="MC102" s="123"/>
      <c r="MD102" s="123"/>
      <c r="ME102" s="123"/>
      <c r="MF102" s="123"/>
      <c r="MG102" s="123"/>
      <c r="MH102" s="123"/>
      <c r="MI102" s="123"/>
      <c r="MJ102" s="123"/>
      <c r="MK102" s="123"/>
      <c r="ML102" s="123"/>
      <c r="MM102" s="123"/>
      <c r="MN102" s="123"/>
      <c r="MO102" s="123"/>
      <c r="MP102" s="123"/>
      <c r="MQ102" s="123"/>
      <c r="MR102" s="123"/>
      <c r="MS102" s="123"/>
      <c r="MT102" s="123"/>
      <c r="MU102" s="123"/>
      <c r="MV102" s="123"/>
      <c r="MW102" s="123"/>
      <c r="MX102" s="123"/>
      <c r="MY102" s="123"/>
      <c r="MZ102" s="123"/>
      <c r="NA102" s="123"/>
      <c r="NB102" s="123"/>
      <c r="NC102" s="123"/>
      <c r="ND102" s="123"/>
      <c r="NE102" s="123"/>
      <c r="NF102" s="123"/>
      <c r="NG102" s="123"/>
      <c r="NH102" s="123"/>
      <c r="NI102" s="123"/>
      <c r="NJ102" s="123"/>
      <c r="NK102" s="123"/>
      <c r="NL102" s="123"/>
      <c r="NM102" s="123"/>
      <c r="NN102" s="123"/>
      <c r="NO102" s="123"/>
      <c r="NP102" s="123"/>
      <c r="NQ102" s="123"/>
      <c r="NR102" s="123"/>
      <c r="NS102" s="123"/>
      <c r="NT102" s="123"/>
      <c r="NU102" s="123"/>
      <c r="NV102" s="123"/>
      <c r="NW102" s="123"/>
      <c r="NX102" s="123"/>
      <c r="NY102" s="123"/>
    </row>
    <row r="103" spans="1:389" s="122" customFormat="1" ht="12">
      <c r="A103" s="136"/>
      <c r="B103" s="137"/>
      <c r="C103" s="110">
        <v>3</v>
      </c>
      <c r="D103" s="111" t="str">
        <f t="shared" si="23"/>
        <v>3.27.10</v>
      </c>
      <c r="E103" s="150" t="s">
        <v>419</v>
      </c>
      <c r="F103" s="113"/>
      <c r="G103" s="113"/>
      <c r="H103" s="114" t="str">
        <f>D102</f>
        <v>3.27.9</v>
      </c>
      <c r="I103" s="141"/>
      <c r="J103" s="114"/>
      <c r="K103" s="115"/>
      <c r="L103" s="115"/>
      <c r="M103" s="116">
        <v>5</v>
      </c>
      <c r="N103" s="124"/>
      <c r="O103" s="125"/>
      <c r="P103" s="129" t="s">
        <v>38</v>
      </c>
      <c r="Q103" s="118">
        <f ca="1">IF(K103&lt;&gt;"",K103,IF(OR(H103&lt;&gt;"",I103&lt;&gt;"",J103&lt;&gt;""),WORKDAY.INTL(MAX(IFERROR(INDEX(R:R,MATCH(H103,D:D,0)),0),IFERROR(INDEX(R:R,MATCH(I103,D:D,0)),0),IFERROR(INDEX(R:R,MATCH(J103,D:D,0)),0)),1,weekend,holidays),IF(L103&lt;&gt;"",IF(M103&lt;&gt;"",WORKDAY.INTL(L103,-(MAX(M103,1)-1),weekend,holidays),L103-(MAX(N103,1)-1))," - ")))</f>
        <v>43517</v>
      </c>
      <c r="R103" s="118">
        <f t="shared" ca="1" si="19"/>
        <v>43523</v>
      </c>
      <c r="S103" s="146">
        <f t="shared" si="31"/>
        <v>5</v>
      </c>
      <c r="T103" s="146">
        <f t="shared" ca="1" si="29"/>
        <v>7</v>
      </c>
      <c r="U103" s="147">
        <f t="shared" ca="1" si="32"/>
        <v>0</v>
      </c>
      <c r="V103" s="146">
        <f t="shared" ca="1" si="30"/>
        <v>7</v>
      </c>
      <c r="W103" s="121"/>
      <c r="X103" s="121"/>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A103" s="123"/>
      <c r="CB103" s="123"/>
      <c r="CC103" s="123"/>
      <c r="CD103" s="123"/>
      <c r="CE103" s="123"/>
      <c r="CF103" s="123"/>
      <c r="CG103" s="123"/>
      <c r="CH103" s="123"/>
      <c r="CI103" s="123"/>
      <c r="CJ103" s="123"/>
      <c r="CK103" s="123"/>
      <c r="CL103" s="123"/>
      <c r="CM103" s="123"/>
      <c r="CN103" s="123"/>
      <c r="CO103" s="123"/>
      <c r="CP103" s="123"/>
      <c r="CQ103" s="123"/>
      <c r="CR103" s="123"/>
      <c r="CS103" s="123"/>
      <c r="CT103" s="123"/>
      <c r="CU103" s="123"/>
      <c r="CV103" s="123"/>
      <c r="CW103" s="123"/>
      <c r="CX103" s="123"/>
      <c r="CY103" s="123"/>
      <c r="CZ103" s="123"/>
      <c r="DA103" s="123"/>
      <c r="DB103" s="123"/>
      <c r="DC103" s="123"/>
      <c r="DD103" s="123"/>
      <c r="DE103" s="123"/>
      <c r="DF103" s="123"/>
      <c r="DG103" s="123"/>
      <c r="DH103" s="123"/>
      <c r="DI103" s="123"/>
      <c r="DJ103" s="123"/>
      <c r="DK103" s="123"/>
      <c r="DL103" s="123"/>
      <c r="DM103" s="123"/>
      <c r="DN103" s="123"/>
      <c r="DO103" s="123"/>
      <c r="DP103" s="123"/>
      <c r="DQ103" s="123"/>
      <c r="DR103" s="123"/>
      <c r="DS103" s="123"/>
      <c r="DT103" s="123"/>
      <c r="DU103" s="123"/>
      <c r="DV103" s="123"/>
      <c r="DW103" s="123"/>
      <c r="DX103" s="123"/>
      <c r="DY103" s="123"/>
      <c r="DZ103" s="123"/>
      <c r="EA103" s="123"/>
      <c r="EB103" s="123"/>
      <c r="EC103" s="123"/>
      <c r="ED103" s="123"/>
      <c r="EE103" s="123"/>
      <c r="EF103" s="123"/>
      <c r="EG103" s="123"/>
      <c r="EH103" s="123"/>
      <c r="EI103" s="123"/>
      <c r="EJ103" s="123"/>
      <c r="EK103" s="123"/>
      <c r="EL103" s="123"/>
      <c r="EM103" s="123"/>
      <c r="EN103" s="123"/>
      <c r="EO103" s="123"/>
      <c r="EP103" s="123"/>
      <c r="EQ103" s="123"/>
      <c r="ER103" s="123"/>
      <c r="ES103" s="123"/>
      <c r="ET103" s="123"/>
      <c r="EU103" s="123"/>
      <c r="EV103" s="123"/>
      <c r="EW103" s="123"/>
      <c r="EX103" s="123"/>
      <c r="EY103" s="123"/>
      <c r="EZ103" s="123"/>
      <c r="FA103" s="123"/>
      <c r="FB103" s="123"/>
      <c r="FC103" s="123"/>
      <c r="FD103" s="123"/>
      <c r="FE103" s="123"/>
      <c r="FF103" s="123"/>
      <c r="FG103" s="123"/>
      <c r="FH103" s="123"/>
      <c r="FI103" s="123"/>
      <c r="FJ103" s="123"/>
      <c r="FK103" s="123"/>
      <c r="FL103" s="123"/>
      <c r="FM103" s="123"/>
      <c r="FN103" s="123"/>
      <c r="FO103" s="123"/>
      <c r="FP103" s="123"/>
      <c r="FQ103" s="123"/>
      <c r="FR103" s="123"/>
      <c r="FS103" s="123"/>
      <c r="FT103" s="123"/>
      <c r="FU103" s="123"/>
      <c r="FV103" s="123"/>
      <c r="FW103" s="123"/>
      <c r="FX103" s="123"/>
      <c r="FY103" s="123"/>
      <c r="FZ103" s="123"/>
      <c r="GA103" s="123"/>
      <c r="GB103" s="123"/>
      <c r="GC103" s="123"/>
      <c r="GD103" s="123"/>
      <c r="GE103" s="123"/>
      <c r="GF103" s="123"/>
      <c r="GG103" s="123"/>
      <c r="GH103" s="123"/>
      <c r="GI103" s="123"/>
      <c r="GJ103" s="123"/>
      <c r="GK103" s="123"/>
      <c r="GL103" s="123"/>
      <c r="GM103" s="123"/>
      <c r="GN103" s="123"/>
      <c r="GO103" s="123"/>
      <c r="GP103" s="123"/>
      <c r="GQ103" s="123"/>
      <c r="GR103" s="123"/>
      <c r="GS103" s="123"/>
      <c r="GT103" s="123"/>
      <c r="GU103" s="123"/>
      <c r="GV103" s="123"/>
      <c r="GW103" s="123"/>
      <c r="GX103" s="123"/>
      <c r="GY103" s="123"/>
      <c r="GZ103" s="123"/>
      <c r="HA103" s="123"/>
      <c r="HB103" s="123"/>
      <c r="HC103" s="123"/>
      <c r="HD103" s="123"/>
      <c r="HE103" s="123"/>
      <c r="HF103" s="123"/>
      <c r="HG103" s="123"/>
      <c r="HH103" s="123"/>
      <c r="HI103" s="123"/>
      <c r="HJ103" s="123"/>
      <c r="HK103" s="123"/>
      <c r="HL103" s="123"/>
      <c r="HM103" s="123"/>
      <c r="HN103" s="123"/>
      <c r="HO103" s="123"/>
      <c r="HP103" s="123"/>
      <c r="HQ103" s="123"/>
      <c r="HR103" s="123"/>
      <c r="HS103" s="123"/>
      <c r="HT103" s="123"/>
      <c r="HU103" s="123"/>
      <c r="HV103" s="123"/>
      <c r="HW103" s="123"/>
      <c r="HX103" s="123"/>
      <c r="HY103" s="123"/>
      <c r="HZ103" s="123"/>
      <c r="IA103" s="123"/>
      <c r="IB103" s="123"/>
      <c r="IC103" s="123"/>
      <c r="ID103" s="123"/>
      <c r="IE103" s="123"/>
      <c r="IF103" s="123"/>
      <c r="IG103" s="123"/>
      <c r="IH103" s="123"/>
      <c r="II103" s="123"/>
      <c r="IJ103" s="123"/>
      <c r="IK103" s="123"/>
      <c r="IL103" s="123"/>
      <c r="IM103" s="123"/>
      <c r="IN103" s="123"/>
      <c r="IO103" s="123"/>
      <c r="IP103" s="123"/>
      <c r="IQ103" s="123"/>
      <c r="IR103" s="123"/>
      <c r="IS103" s="123"/>
      <c r="IT103" s="123"/>
      <c r="IU103" s="123"/>
      <c r="IV103" s="123"/>
      <c r="IW103" s="123"/>
      <c r="IX103" s="123"/>
      <c r="IY103" s="123"/>
      <c r="IZ103" s="123"/>
      <c r="JA103" s="123"/>
      <c r="JB103" s="123"/>
      <c r="JC103" s="123"/>
      <c r="JD103" s="123"/>
      <c r="JE103" s="123"/>
      <c r="JF103" s="123"/>
      <c r="JG103" s="123"/>
      <c r="JH103" s="123"/>
      <c r="JI103" s="123"/>
      <c r="JJ103" s="123"/>
      <c r="JK103" s="123"/>
      <c r="JL103" s="123"/>
      <c r="JM103" s="123"/>
      <c r="JN103" s="123"/>
      <c r="JO103" s="123"/>
      <c r="JP103" s="123"/>
      <c r="JQ103" s="123"/>
      <c r="JR103" s="123"/>
      <c r="JS103" s="123"/>
      <c r="JT103" s="123"/>
      <c r="JU103" s="123"/>
      <c r="JV103" s="123"/>
      <c r="JW103" s="123"/>
      <c r="JX103" s="123"/>
      <c r="JY103" s="123"/>
      <c r="JZ103" s="123"/>
      <c r="KA103" s="123"/>
      <c r="KB103" s="123"/>
      <c r="KC103" s="123"/>
      <c r="KD103" s="123"/>
      <c r="KE103" s="123"/>
      <c r="KF103" s="123"/>
      <c r="KG103" s="123"/>
      <c r="KH103" s="123"/>
      <c r="KI103" s="123"/>
      <c r="KJ103" s="123"/>
      <c r="KK103" s="123"/>
      <c r="KL103" s="123"/>
      <c r="KM103" s="123"/>
      <c r="KN103" s="123"/>
      <c r="KO103" s="123"/>
      <c r="KP103" s="123"/>
      <c r="KQ103" s="123"/>
      <c r="KR103" s="123"/>
      <c r="KS103" s="123"/>
      <c r="KT103" s="123"/>
      <c r="KU103" s="123"/>
      <c r="KV103" s="123"/>
      <c r="KW103" s="123"/>
      <c r="KX103" s="123"/>
      <c r="KY103" s="123"/>
      <c r="KZ103" s="123"/>
      <c r="LA103" s="123"/>
      <c r="LB103" s="123"/>
      <c r="LC103" s="123"/>
      <c r="LD103" s="123"/>
      <c r="LE103" s="123"/>
      <c r="LF103" s="123"/>
      <c r="LG103" s="123"/>
      <c r="LH103" s="123"/>
      <c r="LI103" s="123"/>
      <c r="LJ103" s="123"/>
      <c r="LK103" s="123"/>
      <c r="LL103" s="123"/>
      <c r="LM103" s="123"/>
      <c r="LN103" s="123"/>
      <c r="LO103" s="123"/>
      <c r="LP103" s="123"/>
      <c r="LQ103" s="123"/>
      <c r="LR103" s="123"/>
      <c r="LS103" s="123"/>
      <c r="LT103" s="123"/>
      <c r="LU103" s="123"/>
      <c r="LV103" s="123"/>
      <c r="LW103" s="123"/>
      <c r="LX103" s="123"/>
      <c r="LY103" s="123"/>
      <c r="LZ103" s="123"/>
      <c r="MA103" s="123"/>
      <c r="MB103" s="123"/>
      <c r="MC103" s="123"/>
      <c r="MD103" s="123"/>
      <c r="ME103" s="123"/>
      <c r="MF103" s="123"/>
      <c r="MG103" s="123"/>
      <c r="MH103" s="123"/>
      <c r="MI103" s="123"/>
      <c r="MJ103" s="123"/>
      <c r="MK103" s="123"/>
      <c r="ML103" s="123"/>
      <c r="MM103" s="123"/>
      <c r="MN103" s="123"/>
      <c r="MO103" s="123"/>
      <c r="MP103" s="123"/>
      <c r="MQ103" s="123"/>
      <c r="MR103" s="123"/>
      <c r="MS103" s="123"/>
      <c r="MT103" s="123"/>
      <c r="MU103" s="123"/>
      <c r="MV103" s="123"/>
      <c r="MW103" s="123"/>
      <c r="MX103" s="123"/>
      <c r="MY103" s="123"/>
      <c r="MZ103" s="123"/>
      <c r="NA103" s="123"/>
      <c r="NB103" s="123"/>
      <c r="NC103" s="123"/>
      <c r="ND103" s="123"/>
      <c r="NE103" s="123"/>
      <c r="NF103" s="123"/>
      <c r="NG103" s="123"/>
      <c r="NH103" s="123"/>
      <c r="NI103" s="123"/>
      <c r="NJ103" s="123"/>
      <c r="NK103" s="123"/>
      <c r="NL103" s="123"/>
      <c r="NM103" s="123"/>
      <c r="NN103" s="123"/>
      <c r="NO103" s="123"/>
      <c r="NP103" s="123"/>
      <c r="NQ103" s="123"/>
      <c r="NR103" s="123"/>
      <c r="NS103" s="123"/>
      <c r="NT103" s="123"/>
      <c r="NU103" s="123"/>
      <c r="NV103" s="123"/>
      <c r="NW103" s="123"/>
      <c r="NX103" s="123"/>
      <c r="NY103" s="123"/>
    </row>
    <row r="104" spans="1:389" s="122" customFormat="1" ht="12">
      <c r="A104" s="136"/>
      <c r="B104" s="137"/>
      <c r="C104" s="110">
        <v>3</v>
      </c>
      <c r="D104" s="111" t="str">
        <f t="shared" si="23"/>
        <v>3.27.11</v>
      </c>
      <c r="E104" s="151" t="s">
        <v>420</v>
      </c>
      <c r="F104" s="113"/>
      <c r="G104" s="113"/>
      <c r="H104" s="114"/>
      <c r="I104" s="141"/>
      <c r="J104" s="114"/>
      <c r="K104" s="152">
        <v>43522</v>
      </c>
      <c r="L104" s="115"/>
      <c r="M104" s="116">
        <v>1</v>
      </c>
      <c r="N104" s="124"/>
      <c r="O104" s="125"/>
      <c r="P104" s="129" t="s">
        <v>418</v>
      </c>
      <c r="Q104" s="118">
        <f>IF(K104&lt;&gt;"",K104,IF(OR(H104&lt;&gt;"",I104&lt;&gt;"",J104&lt;&gt;""),WORKDAY.INTL(MAX(IFERROR(INDEX(R:R,MATCH(H104,D:D,0)),0),IFERROR(INDEX(R:R,MATCH(I104,D:D,0)),0),IFERROR(INDEX(R:R,MATCH(J104,D:D,0)),0)),1,weekend,holidays),IF(L104&lt;&gt;"",IF(M104&lt;&gt;"",WORKDAY.INTL(L104,-(MAX(M104,1)-1),weekend,holidays),L104-(MAX(N104,1)-1))," - ")))</f>
        <v>43522</v>
      </c>
      <c r="R104" s="118">
        <f t="shared" ca="1" si="19"/>
        <v>43522</v>
      </c>
      <c r="S104" s="146">
        <f>IF(M104&lt;&gt;"",M104,IF(OR(NOT(ISNUMBER(Q104)),NOT(ISNUMBER(R104)))," - ",NETWORKDAYS.INTL(Q104,R104,weekend,holidays)))</f>
        <v>1</v>
      </c>
      <c r="T104" s="146">
        <f ca="1">IF(N104&lt;&gt;"",N104,IF(OR(NOT(ISNUMBER(Q104)),NOT(ISNUMBER(R104)))," - ",R104-Q104+1))</f>
        <v>1</v>
      </c>
      <c r="U104" s="147">
        <f ca="1">IF(OR(Q104=" - ",R104=" - ")," - ",MIN(T104,WORKDAY.INTL(Q104,ROUNDDOWN(O104*S104,0),weekend,holidays)-Q104))</f>
        <v>0</v>
      </c>
      <c r="V104" s="146">
        <f ca="1">IF(OR(Q104=" - ",R104=" - ")," - ",T104-U104)</f>
        <v>1</v>
      </c>
      <c r="W104" s="121"/>
      <c r="X104" s="121"/>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A104" s="123"/>
      <c r="CB104" s="123"/>
      <c r="CC104" s="123"/>
      <c r="CD104" s="123"/>
      <c r="CE104" s="123"/>
      <c r="CF104" s="123"/>
      <c r="CG104" s="123"/>
      <c r="CH104" s="123"/>
      <c r="CI104" s="123"/>
      <c r="CJ104" s="123"/>
      <c r="CK104" s="123"/>
      <c r="CL104" s="123"/>
      <c r="CM104" s="123"/>
      <c r="CN104" s="123"/>
      <c r="CO104" s="123"/>
      <c r="CP104" s="123"/>
      <c r="CQ104" s="123"/>
      <c r="CR104" s="123"/>
      <c r="CS104" s="123"/>
      <c r="CT104" s="123"/>
      <c r="CU104" s="123"/>
      <c r="CV104" s="123"/>
      <c r="CW104" s="123"/>
      <c r="CX104" s="123"/>
      <c r="CY104" s="123"/>
      <c r="CZ104" s="123"/>
      <c r="DA104" s="123"/>
      <c r="DB104" s="123"/>
      <c r="DC104" s="123"/>
      <c r="DD104" s="123"/>
      <c r="DE104" s="123"/>
      <c r="DF104" s="123"/>
      <c r="DG104" s="123"/>
      <c r="DH104" s="123"/>
      <c r="DI104" s="123"/>
      <c r="DJ104" s="123"/>
      <c r="DK104" s="123"/>
      <c r="DL104" s="123"/>
      <c r="DM104" s="123"/>
      <c r="DN104" s="123"/>
      <c r="DO104" s="123"/>
      <c r="DP104" s="123"/>
      <c r="DQ104" s="123"/>
      <c r="DR104" s="123"/>
      <c r="DS104" s="123"/>
      <c r="DT104" s="123"/>
      <c r="DU104" s="123"/>
      <c r="DV104" s="123"/>
      <c r="DW104" s="123"/>
      <c r="DX104" s="123"/>
      <c r="DY104" s="123"/>
      <c r="DZ104" s="123"/>
      <c r="EA104" s="123"/>
      <c r="EB104" s="123"/>
      <c r="EC104" s="123"/>
      <c r="ED104" s="123"/>
      <c r="EE104" s="123"/>
      <c r="EF104" s="123"/>
      <c r="EG104" s="123"/>
      <c r="EH104" s="123"/>
      <c r="EI104" s="123"/>
      <c r="EJ104" s="123"/>
      <c r="EK104" s="123"/>
      <c r="EL104" s="123"/>
      <c r="EM104" s="123"/>
      <c r="EN104" s="123"/>
      <c r="EO104" s="123"/>
      <c r="EP104" s="123"/>
      <c r="EQ104" s="123"/>
      <c r="ER104" s="123"/>
      <c r="ES104" s="123"/>
      <c r="ET104" s="123"/>
      <c r="EU104" s="123"/>
      <c r="EV104" s="123"/>
      <c r="EW104" s="123"/>
      <c r="EX104" s="123"/>
      <c r="EY104" s="123"/>
      <c r="EZ104" s="123"/>
      <c r="FA104" s="123"/>
      <c r="FB104" s="123"/>
      <c r="FC104" s="123"/>
      <c r="FD104" s="123"/>
      <c r="FE104" s="123"/>
      <c r="FF104" s="123"/>
      <c r="FG104" s="123"/>
      <c r="FH104" s="123"/>
      <c r="FI104" s="123"/>
      <c r="FJ104" s="123"/>
      <c r="FK104" s="123"/>
      <c r="FL104" s="123"/>
      <c r="FM104" s="123"/>
      <c r="FN104" s="123"/>
      <c r="FO104" s="123"/>
      <c r="FP104" s="123"/>
      <c r="FQ104" s="123"/>
      <c r="FR104" s="123"/>
      <c r="FS104" s="123"/>
      <c r="FT104" s="123"/>
      <c r="FU104" s="123"/>
      <c r="FV104" s="123"/>
      <c r="FW104" s="123"/>
      <c r="FX104" s="123"/>
      <c r="FY104" s="123"/>
      <c r="FZ104" s="123"/>
      <c r="GA104" s="123"/>
      <c r="GB104" s="123"/>
      <c r="GC104" s="123"/>
      <c r="GD104" s="123"/>
      <c r="GE104" s="123"/>
      <c r="GF104" s="123"/>
      <c r="GG104" s="123"/>
      <c r="GH104" s="123"/>
      <c r="GI104" s="123"/>
      <c r="GJ104" s="123"/>
      <c r="GK104" s="123"/>
      <c r="GL104" s="123"/>
      <c r="GM104" s="123"/>
      <c r="GN104" s="123"/>
      <c r="GO104" s="123"/>
      <c r="GP104" s="123"/>
      <c r="GQ104" s="123"/>
      <c r="GR104" s="123"/>
      <c r="GS104" s="123"/>
      <c r="GT104" s="123"/>
      <c r="GU104" s="123"/>
      <c r="GV104" s="123"/>
      <c r="GW104" s="123"/>
      <c r="GX104" s="123"/>
      <c r="GY104" s="123"/>
      <c r="GZ104" s="123"/>
      <c r="HA104" s="123"/>
      <c r="HB104" s="123"/>
      <c r="HC104" s="123"/>
      <c r="HD104" s="123"/>
      <c r="HE104" s="123"/>
      <c r="HF104" s="123"/>
      <c r="HG104" s="123"/>
      <c r="HH104" s="123"/>
      <c r="HI104" s="123"/>
      <c r="HJ104" s="123"/>
      <c r="HK104" s="123"/>
      <c r="HL104" s="123"/>
      <c r="HM104" s="123"/>
      <c r="HN104" s="123"/>
      <c r="HO104" s="123"/>
      <c r="HP104" s="123"/>
      <c r="HQ104" s="123"/>
      <c r="HR104" s="123"/>
      <c r="HS104" s="123"/>
      <c r="HT104" s="123"/>
      <c r="HU104" s="123"/>
      <c r="HV104" s="123"/>
      <c r="HW104" s="123"/>
      <c r="HX104" s="123"/>
      <c r="HY104" s="123"/>
      <c r="HZ104" s="123"/>
      <c r="IA104" s="123"/>
      <c r="IB104" s="123"/>
      <c r="IC104" s="123"/>
      <c r="ID104" s="123"/>
      <c r="IE104" s="123"/>
      <c r="IF104" s="123"/>
      <c r="IG104" s="123"/>
      <c r="IH104" s="123"/>
      <c r="II104" s="123"/>
      <c r="IJ104" s="123"/>
      <c r="IK104" s="123"/>
      <c r="IL104" s="123"/>
      <c r="IM104" s="123"/>
      <c r="IN104" s="123"/>
      <c r="IO104" s="123"/>
      <c r="IP104" s="123"/>
      <c r="IQ104" s="123"/>
      <c r="IR104" s="123"/>
      <c r="IS104" s="123"/>
      <c r="IT104" s="123"/>
      <c r="IU104" s="123"/>
      <c r="IV104" s="123"/>
      <c r="IW104" s="123"/>
      <c r="IX104" s="123"/>
      <c r="IY104" s="123"/>
      <c r="IZ104" s="123"/>
      <c r="JA104" s="123"/>
      <c r="JB104" s="123"/>
      <c r="JC104" s="123"/>
      <c r="JD104" s="123"/>
      <c r="JE104" s="123"/>
      <c r="JF104" s="123"/>
      <c r="JG104" s="123"/>
      <c r="JH104" s="123"/>
      <c r="JI104" s="123"/>
      <c r="JJ104" s="123"/>
      <c r="JK104" s="123"/>
      <c r="JL104" s="123"/>
      <c r="JM104" s="123"/>
      <c r="JN104" s="123"/>
      <c r="JO104" s="123"/>
      <c r="JP104" s="123"/>
      <c r="JQ104" s="123"/>
      <c r="JR104" s="123"/>
      <c r="JS104" s="123"/>
      <c r="JT104" s="123"/>
      <c r="JU104" s="123"/>
      <c r="JV104" s="123"/>
      <c r="JW104" s="123"/>
      <c r="JX104" s="123"/>
      <c r="JY104" s="123"/>
      <c r="JZ104" s="123"/>
      <c r="KA104" s="123"/>
      <c r="KB104" s="123"/>
      <c r="KC104" s="123"/>
      <c r="KD104" s="123"/>
      <c r="KE104" s="123"/>
      <c r="KF104" s="123"/>
      <c r="KG104" s="123"/>
      <c r="KH104" s="123"/>
      <c r="KI104" s="123"/>
      <c r="KJ104" s="123"/>
      <c r="KK104" s="123"/>
      <c r="KL104" s="123"/>
      <c r="KM104" s="123"/>
      <c r="KN104" s="123"/>
      <c r="KO104" s="123"/>
      <c r="KP104" s="123"/>
      <c r="KQ104" s="123"/>
      <c r="KR104" s="123"/>
      <c r="KS104" s="123"/>
      <c r="KT104" s="123"/>
      <c r="KU104" s="123"/>
      <c r="KV104" s="123"/>
      <c r="KW104" s="123"/>
      <c r="KX104" s="123"/>
      <c r="KY104" s="123"/>
      <c r="KZ104" s="123"/>
      <c r="LA104" s="123"/>
      <c r="LB104" s="123"/>
      <c r="LC104" s="123"/>
      <c r="LD104" s="123"/>
      <c r="LE104" s="123"/>
      <c r="LF104" s="123"/>
      <c r="LG104" s="123"/>
      <c r="LH104" s="123"/>
      <c r="LI104" s="123"/>
      <c r="LJ104" s="123"/>
      <c r="LK104" s="123"/>
      <c r="LL104" s="123"/>
      <c r="LM104" s="123"/>
      <c r="LN104" s="123"/>
      <c r="LO104" s="123"/>
      <c r="LP104" s="123"/>
      <c r="LQ104" s="123"/>
      <c r="LR104" s="123"/>
      <c r="LS104" s="123"/>
      <c r="LT104" s="123"/>
      <c r="LU104" s="123"/>
      <c r="LV104" s="123"/>
      <c r="LW104" s="123"/>
      <c r="LX104" s="123"/>
      <c r="LY104" s="123"/>
      <c r="LZ104" s="123"/>
      <c r="MA104" s="123"/>
      <c r="MB104" s="123"/>
      <c r="MC104" s="123"/>
      <c r="MD104" s="123"/>
      <c r="ME104" s="123"/>
      <c r="MF104" s="123"/>
      <c r="MG104" s="123"/>
      <c r="MH104" s="123"/>
      <c r="MI104" s="123"/>
      <c r="MJ104" s="123"/>
      <c r="MK104" s="123"/>
      <c r="ML104" s="123"/>
      <c r="MM104" s="123"/>
      <c r="MN104" s="123"/>
      <c r="MO104" s="123"/>
      <c r="MP104" s="123"/>
      <c r="MQ104" s="123"/>
      <c r="MR104" s="123"/>
      <c r="MS104" s="123"/>
      <c r="MT104" s="123"/>
      <c r="MU104" s="123"/>
      <c r="MV104" s="123"/>
      <c r="MW104" s="123"/>
      <c r="MX104" s="123"/>
      <c r="MY104" s="123"/>
      <c r="MZ104" s="123"/>
      <c r="NA104" s="123"/>
      <c r="NB104" s="123"/>
      <c r="NC104" s="123"/>
      <c r="ND104" s="123"/>
      <c r="NE104" s="123"/>
      <c r="NF104" s="123"/>
      <c r="NG104" s="123"/>
      <c r="NH104" s="123"/>
      <c r="NI104" s="123"/>
      <c r="NJ104" s="123"/>
      <c r="NK104" s="123"/>
      <c r="NL104" s="123"/>
      <c r="NM104" s="123"/>
      <c r="NN104" s="123"/>
      <c r="NO104" s="123"/>
      <c r="NP104" s="123"/>
      <c r="NQ104" s="123"/>
      <c r="NR104" s="123"/>
      <c r="NS104" s="123"/>
      <c r="NT104" s="123"/>
      <c r="NU104" s="123"/>
      <c r="NV104" s="123"/>
      <c r="NW104" s="123"/>
      <c r="NX104" s="123"/>
      <c r="NY104" s="123"/>
    </row>
    <row r="105" spans="1:389" s="122" customFormat="1" ht="12">
      <c r="A105" s="136"/>
      <c r="B105" s="137"/>
      <c r="C105" s="110">
        <v>3</v>
      </c>
      <c r="D105" s="111" t="str">
        <f t="shared" si="23"/>
        <v>3.27.12</v>
      </c>
      <c r="E105" s="150" t="s">
        <v>373</v>
      </c>
      <c r="F105" s="113"/>
      <c r="G105" s="113"/>
      <c r="H105" s="114" t="str">
        <f>D103</f>
        <v>3.27.10</v>
      </c>
      <c r="I105" s="141" t="str">
        <f>D104</f>
        <v>3.27.11</v>
      </c>
      <c r="J105" s="114"/>
      <c r="K105" s="115"/>
      <c r="L105" s="115"/>
      <c r="M105" s="116">
        <v>5</v>
      </c>
      <c r="N105" s="124"/>
      <c r="O105" s="125"/>
      <c r="P105" s="129" t="s">
        <v>38</v>
      </c>
      <c r="Q105" s="118">
        <f ca="1">IF(K105&lt;&gt;"",K105,IF(OR(H105&lt;&gt;"",I105&lt;&gt;"",J105&lt;&gt;""),WORKDAY.INTL(MAX(IFERROR(INDEX(R:R,MATCH(H105,D:D,0)),0),IFERROR(INDEX(R:R,MATCH(I105,D:D,0)),0),IFERROR(INDEX(R:R,MATCH(J105,D:D,0)),0)),1,weekend,holidays),IF(L105&lt;&gt;"",IF(M105&lt;&gt;"",WORKDAY.INTL(L105,-(MAX(M105,1)-1),weekend,holidays),L105-(MAX(N105,1)-1))," - ")))</f>
        <v>43524</v>
      </c>
      <c r="R105" s="118">
        <f t="shared" ca="1" si="19"/>
        <v>43530</v>
      </c>
      <c r="S105" s="146">
        <f>IF(M105&lt;&gt;"",M105,IF(OR(NOT(ISNUMBER(Q105)),NOT(ISNUMBER(R105)))," - ",NETWORKDAYS.INTL(Q105,R105,weekend,holidays)))</f>
        <v>5</v>
      </c>
      <c r="T105" s="146">
        <f ca="1">IF(N105&lt;&gt;"",N105,IF(OR(NOT(ISNUMBER(Q105)),NOT(ISNUMBER(R105)))," - ",R105-Q105+1))</f>
        <v>7</v>
      </c>
      <c r="U105" s="147">
        <f ca="1">IF(OR(Q105=" - ",R105=" - ")," - ",MIN(T105,WORKDAY.INTL(Q105,ROUNDDOWN(O105*S105,0),weekend,holidays)-Q105))</f>
        <v>0</v>
      </c>
      <c r="V105" s="146">
        <f ca="1">IF(OR(Q105=" - ",R105=" - ")," - ",T105-U105)</f>
        <v>7</v>
      </c>
      <c r="W105" s="121"/>
      <c r="X105" s="121"/>
      <c r="Z105" s="123"/>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A105" s="123"/>
      <c r="CB105" s="123"/>
      <c r="CC105" s="123"/>
      <c r="CD105" s="123"/>
      <c r="CE105" s="123"/>
      <c r="CF105" s="123"/>
      <c r="CG105" s="123"/>
      <c r="CH105" s="123"/>
      <c r="CI105" s="123"/>
      <c r="CJ105" s="123"/>
      <c r="CK105" s="123"/>
      <c r="CL105" s="123"/>
      <c r="CM105" s="123"/>
      <c r="CN105" s="123"/>
      <c r="CO105" s="123"/>
      <c r="CP105" s="123"/>
      <c r="CQ105" s="123"/>
      <c r="CR105" s="123"/>
      <c r="CS105" s="123"/>
      <c r="CT105" s="123"/>
      <c r="CU105" s="123"/>
      <c r="CV105" s="123"/>
      <c r="CW105" s="123"/>
      <c r="CX105" s="123"/>
      <c r="CY105" s="123"/>
      <c r="CZ105" s="123"/>
      <c r="DA105" s="123"/>
      <c r="DB105" s="123"/>
      <c r="DC105" s="123"/>
      <c r="DD105" s="123"/>
      <c r="DE105" s="123"/>
      <c r="DF105" s="123"/>
      <c r="DG105" s="123"/>
      <c r="DH105" s="123"/>
      <c r="DI105" s="123"/>
      <c r="DJ105" s="123"/>
      <c r="DK105" s="123"/>
      <c r="DL105" s="123"/>
      <c r="DM105" s="123"/>
      <c r="DN105" s="123"/>
      <c r="DO105" s="123"/>
      <c r="DP105" s="123"/>
      <c r="DQ105" s="123"/>
      <c r="DR105" s="123"/>
      <c r="DS105" s="123"/>
      <c r="DT105" s="123"/>
      <c r="DU105" s="123"/>
      <c r="DV105" s="123"/>
      <c r="DW105" s="123"/>
      <c r="DX105" s="123"/>
      <c r="DY105" s="123"/>
      <c r="DZ105" s="123"/>
      <c r="EA105" s="123"/>
      <c r="EB105" s="123"/>
      <c r="EC105" s="123"/>
      <c r="ED105" s="123"/>
      <c r="EE105" s="123"/>
      <c r="EF105" s="123"/>
      <c r="EG105" s="123"/>
      <c r="EH105" s="123"/>
      <c r="EI105" s="123"/>
      <c r="EJ105" s="123"/>
      <c r="EK105" s="123"/>
      <c r="EL105" s="123"/>
      <c r="EM105" s="123"/>
      <c r="EN105" s="123"/>
      <c r="EO105" s="123"/>
      <c r="EP105" s="123"/>
      <c r="EQ105" s="123"/>
      <c r="ER105" s="123"/>
      <c r="ES105" s="123"/>
      <c r="ET105" s="123"/>
      <c r="EU105" s="123"/>
      <c r="EV105" s="123"/>
      <c r="EW105" s="123"/>
      <c r="EX105" s="123"/>
      <c r="EY105" s="123"/>
      <c r="EZ105" s="123"/>
      <c r="FA105" s="123"/>
      <c r="FB105" s="123"/>
      <c r="FC105" s="123"/>
      <c r="FD105" s="123"/>
      <c r="FE105" s="123"/>
      <c r="FF105" s="123"/>
      <c r="FG105" s="123"/>
      <c r="FH105" s="123"/>
      <c r="FI105" s="123"/>
      <c r="FJ105" s="123"/>
      <c r="FK105" s="123"/>
      <c r="FL105" s="123"/>
      <c r="FM105" s="123"/>
      <c r="FN105" s="123"/>
      <c r="FO105" s="123"/>
      <c r="FP105" s="123"/>
      <c r="FQ105" s="123"/>
      <c r="FR105" s="123"/>
      <c r="FS105" s="123"/>
      <c r="FT105" s="123"/>
      <c r="FU105" s="123"/>
      <c r="FV105" s="123"/>
      <c r="FW105" s="123"/>
      <c r="FX105" s="123"/>
      <c r="FY105" s="123"/>
      <c r="FZ105" s="123"/>
      <c r="GA105" s="123"/>
      <c r="GB105" s="123"/>
      <c r="GC105" s="123"/>
      <c r="GD105" s="123"/>
      <c r="GE105" s="123"/>
      <c r="GF105" s="123"/>
      <c r="GG105" s="123"/>
      <c r="GH105" s="123"/>
      <c r="GI105" s="123"/>
      <c r="GJ105" s="123"/>
      <c r="GK105" s="123"/>
      <c r="GL105" s="123"/>
      <c r="GM105" s="123"/>
      <c r="GN105" s="123"/>
      <c r="GO105" s="123"/>
      <c r="GP105" s="123"/>
      <c r="GQ105" s="123"/>
      <c r="GR105" s="123"/>
      <c r="GS105" s="123"/>
      <c r="GT105" s="123"/>
      <c r="GU105" s="123"/>
      <c r="GV105" s="123"/>
      <c r="GW105" s="123"/>
      <c r="GX105" s="123"/>
      <c r="GY105" s="123"/>
      <c r="GZ105" s="123"/>
      <c r="HA105" s="123"/>
      <c r="HB105" s="123"/>
      <c r="HC105" s="123"/>
      <c r="HD105" s="123"/>
      <c r="HE105" s="123"/>
      <c r="HF105" s="123"/>
      <c r="HG105" s="123"/>
      <c r="HH105" s="123"/>
      <c r="HI105" s="123"/>
      <c r="HJ105" s="123"/>
      <c r="HK105" s="123"/>
      <c r="HL105" s="123"/>
      <c r="HM105" s="123"/>
      <c r="HN105" s="123"/>
      <c r="HO105" s="123"/>
      <c r="HP105" s="123"/>
      <c r="HQ105" s="123"/>
      <c r="HR105" s="123"/>
      <c r="HS105" s="123"/>
      <c r="HT105" s="123"/>
      <c r="HU105" s="123"/>
      <c r="HV105" s="123"/>
      <c r="HW105" s="123"/>
      <c r="HX105" s="123"/>
      <c r="HY105" s="123"/>
      <c r="HZ105" s="123"/>
      <c r="IA105" s="123"/>
      <c r="IB105" s="123"/>
      <c r="IC105" s="123"/>
      <c r="ID105" s="123"/>
      <c r="IE105" s="123"/>
      <c r="IF105" s="123"/>
      <c r="IG105" s="123"/>
      <c r="IH105" s="123"/>
      <c r="II105" s="123"/>
      <c r="IJ105" s="123"/>
      <c r="IK105" s="123"/>
      <c r="IL105" s="123"/>
      <c r="IM105" s="123"/>
      <c r="IN105" s="123"/>
      <c r="IO105" s="123"/>
      <c r="IP105" s="123"/>
      <c r="IQ105" s="123"/>
      <c r="IR105" s="123"/>
      <c r="IS105" s="123"/>
      <c r="IT105" s="123"/>
      <c r="IU105" s="123"/>
      <c r="IV105" s="123"/>
      <c r="IW105" s="123"/>
      <c r="IX105" s="123"/>
      <c r="IY105" s="123"/>
      <c r="IZ105" s="123"/>
      <c r="JA105" s="123"/>
      <c r="JB105" s="123"/>
      <c r="JC105" s="123"/>
      <c r="JD105" s="123"/>
      <c r="JE105" s="123"/>
      <c r="JF105" s="123"/>
      <c r="JG105" s="123"/>
      <c r="JH105" s="123"/>
      <c r="JI105" s="123"/>
      <c r="JJ105" s="123"/>
      <c r="JK105" s="123"/>
      <c r="JL105" s="123"/>
      <c r="JM105" s="123"/>
      <c r="JN105" s="123"/>
      <c r="JO105" s="123"/>
      <c r="JP105" s="123"/>
      <c r="JQ105" s="123"/>
      <c r="JR105" s="123"/>
      <c r="JS105" s="123"/>
      <c r="JT105" s="123"/>
      <c r="JU105" s="123"/>
      <c r="JV105" s="123"/>
      <c r="JW105" s="123"/>
      <c r="JX105" s="123"/>
      <c r="JY105" s="123"/>
      <c r="JZ105" s="123"/>
      <c r="KA105" s="123"/>
      <c r="KB105" s="123"/>
      <c r="KC105" s="123"/>
      <c r="KD105" s="123"/>
      <c r="KE105" s="123"/>
      <c r="KF105" s="123"/>
      <c r="KG105" s="123"/>
      <c r="KH105" s="123"/>
      <c r="KI105" s="123"/>
      <c r="KJ105" s="123"/>
      <c r="KK105" s="123"/>
      <c r="KL105" s="123"/>
      <c r="KM105" s="123"/>
      <c r="KN105" s="123"/>
      <c r="KO105" s="123"/>
      <c r="KP105" s="123"/>
      <c r="KQ105" s="123"/>
      <c r="KR105" s="123"/>
      <c r="KS105" s="123"/>
      <c r="KT105" s="123"/>
      <c r="KU105" s="123"/>
      <c r="KV105" s="123"/>
      <c r="KW105" s="123"/>
      <c r="KX105" s="123"/>
      <c r="KY105" s="123"/>
      <c r="KZ105" s="123"/>
      <c r="LA105" s="123"/>
      <c r="LB105" s="123"/>
      <c r="LC105" s="123"/>
      <c r="LD105" s="123"/>
      <c r="LE105" s="123"/>
      <c r="LF105" s="123"/>
      <c r="LG105" s="123"/>
      <c r="LH105" s="123"/>
      <c r="LI105" s="123"/>
      <c r="LJ105" s="123"/>
      <c r="LK105" s="123"/>
      <c r="LL105" s="123"/>
      <c r="LM105" s="123"/>
      <c r="LN105" s="123"/>
      <c r="LO105" s="123"/>
      <c r="LP105" s="123"/>
      <c r="LQ105" s="123"/>
      <c r="LR105" s="123"/>
      <c r="LS105" s="123"/>
      <c r="LT105" s="123"/>
      <c r="LU105" s="123"/>
      <c r="LV105" s="123"/>
      <c r="LW105" s="123"/>
      <c r="LX105" s="123"/>
      <c r="LY105" s="123"/>
      <c r="LZ105" s="123"/>
      <c r="MA105" s="123"/>
      <c r="MB105" s="123"/>
      <c r="MC105" s="123"/>
      <c r="MD105" s="123"/>
      <c r="ME105" s="123"/>
      <c r="MF105" s="123"/>
      <c r="MG105" s="123"/>
      <c r="MH105" s="123"/>
      <c r="MI105" s="123"/>
      <c r="MJ105" s="123"/>
      <c r="MK105" s="123"/>
      <c r="ML105" s="123"/>
      <c r="MM105" s="123"/>
      <c r="MN105" s="123"/>
      <c r="MO105" s="123"/>
      <c r="MP105" s="123"/>
      <c r="MQ105" s="123"/>
      <c r="MR105" s="123"/>
      <c r="MS105" s="123"/>
      <c r="MT105" s="123"/>
      <c r="MU105" s="123"/>
      <c r="MV105" s="123"/>
      <c r="MW105" s="123"/>
      <c r="MX105" s="123"/>
      <c r="MY105" s="123"/>
      <c r="MZ105" s="123"/>
      <c r="NA105" s="123"/>
      <c r="NB105" s="123"/>
      <c r="NC105" s="123"/>
      <c r="ND105" s="123"/>
      <c r="NE105" s="123"/>
      <c r="NF105" s="123"/>
      <c r="NG105" s="123"/>
      <c r="NH105" s="123"/>
      <c r="NI105" s="123"/>
      <c r="NJ105" s="123"/>
      <c r="NK105" s="123"/>
      <c r="NL105" s="123"/>
      <c r="NM105" s="123"/>
      <c r="NN105" s="123"/>
      <c r="NO105" s="123"/>
      <c r="NP105" s="123"/>
      <c r="NQ105" s="123"/>
      <c r="NR105" s="123"/>
      <c r="NS105" s="123"/>
      <c r="NT105" s="123"/>
      <c r="NU105" s="123"/>
      <c r="NV105" s="123"/>
      <c r="NW105" s="123"/>
      <c r="NX105" s="123"/>
      <c r="NY105" s="123"/>
    </row>
    <row r="106" spans="1:389" s="122" customFormat="1" ht="12">
      <c r="A106" s="136"/>
      <c r="B106" s="137"/>
      <c r="C106" s="110">
        <v>2</v>
      </c>
      <c r="D106" s="111" t="str">
        <f t="shared" si="23"/>
        <v>3.28</v>
      </c>
      <c r="E106" s="150" t="s">
        <v>393</v>
      </c>
      <c r="F106" s="113"/>
      <c r="G106" s="113"/>
      <c r="H106" s="114"/>
      <c r="I106" s="141"/>
      <c r="J106" s="114"/>
      <c r="K106" s="115">
        <f>Q107</f>
        <v>43487</v>
      </c>
      <c r="L106" s="115">
        <f ca="1">R111</f>
        <v>43521</v>
      </c>
      <c r="M106" s="116">
        <v>5</v>
      </c>
      <c r="N106" s="124"/>
      <c r="O106" s="125"/>
      <c r="P106" s="129" t="s">
        <v>37</v>
      </c>
      <c r="Q106" s="118">
        <f>IF(K106&lt;&gt;"",K106,IF(OR(H106&lt;&gt;"",I106&lt;&gt;"",J106&lt;&gt;""),WORKDAY.INTL(MAX(IFERROR(INDEX(R:R,MATCH(H106,D:D,0)),0),IFERROR(INDEX(R:R,MATCH(I106,D:D,0)),0),IFERROR(INDEX(R:R,MATCH(J106,D:D,0)),0)),1,weekend,holidays),IF(L106&lt;&gt;"",IF(M106&lt;&gt;"",WORKDAY.INTL(L106,-(MAX(M106,1)-1),weekend,holidays),L106-(MAX(N106,1)-1))," - ")))</f>
        <v>43487</v>
      </c>
      <c r="R106" s="118">
        <f t="shared" ca="1" si="19"/>
        <v>43521</v>
      </c>
      <c r="S106" s="146">
        <f t="shared" si="31"/>
        <v>5</v>
      </c>
      <c r="T106" s="146">
        <f t="shared" ca="1" si="29"/>
        <v>35</v>
      </c>
      <c r="U106" s="147">
        <f t="shared" ca="1" si="32"/>
        <v>0</v>
      </c>
      <c r="V106" s="146">
        <f t="shared" ca="1" si="30"/>
        <v>35</v>
      </c>
      <c r="W106" s="121">
        <f>Q106</f>
        <v>43487</v>
      </c>
      <c r="X106" s="121">
        <f ca="1">R106</f>
        <v>43521</v>
      </c>
      <c r="Z106" s="123"/>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3"/>
      <c r="CD106" s="123"/>
      <c r="CE106" s="123"/>
      <c r="CF106" s="123"/>
      <c r="CG106" s="123"/>
      <c r="CH106" s="123"/>
      <c r="CI106" s="123"/>
      <c r="CJ106" s="123"/>
      <c r="CK106" s="123"/>
      <c r="CL106" s="123"/>
      <c r="CM106" s="123"/>
      <c r="CN106" s="123"/>
      <c r="CO106" s="123"/>
      <c r="CP106" s="123"/>
      <c r="CQ106" s="123"/>
      <c r="CR106" s="123"/>
      <c r="CS106" s="123"/>
      <c r="CT106" s="123"/>
      <c r="CU106" s="123"/>
      <c r="CV106" s="123"/>
      <c r="CW106" s="123"/>
      <c r="CX106" s="123"/>
      <c r="CY106" s="123"/>
      <c r="CZ106" s="123"/>
      <c r="DA106" s="123"/>
      <c r="DB106" s="123"/>
      <c r="DC106" s="123"/>
      <c r="DD106" s="123"/>
      <c r="DE106" s="123"/>
      <c r="DF106" s="123"/>
      <c r="DG106" s="123"/>
      <c r="DH106" s="123"/>
      <c r="DI106" s="123"/>
      <c r="DJ106" s="123"/>
      <c r="DK106" s="123"/>
      <c r="DL106" s="123"/>
      <c r="DM106" s="123"/>
      <c r="DN106" s="123"/>
      <c r="DO106" s="123"/>
      <c r="DP106" s="123"/>
      <c r="DQ106" s="123"/>
      <c r="DR106" s="123"/>
      <c r="DS106" s="123"/>
      <c r="DT106" s="123"/>
      <c r="DU106" s="123"/>
      <c r="DV106" s="123"/>
      <c r="DW106" s="123"/>
      <c r="DX106" s="123"/>
      <c r="DY106" s="123"/>
      <c r="DZ106" s="123"/>
      <c r="EA106" s="123"/>
      <c r="EB106" s="123"/>
      <c r="EC106" s="123"/>
      <c r="ED106" s="123"/>
      <c r="EE106" s="123"/>
      <c r="EF106" s="123"/>
      <c r="EG106" s="123"/>
      <c r="EH106" s="123"/>
      <c r="EI106" s="123"/>
      <c r="EJ106" s="123"/>
      <c r="EK106" s="123"/>
      <c r="EL106" s="123"/>
      <c r="EM106" s="123"/>
      <c r="EN106" s="123"/>
      <c r="EO106" s="123"/>
      <c r="EP106" s="123"/>
      <c r="EQ106" s="123"/>
      <c r="ER106" s="123"/>
      <c r="ES106" s="123"/>
      <c r="ET106" s="123"/>
      <c r="EU106" s="123"/>
      <c r="EV106" s="123"/>
      <c r="EW106" s="123"/>
      <c r="EX106" s="123"/>
      <c r="EY106" s="123"/>
      <c r="EZ106" s="123"/>
      <c r="FA106" s="123"/>
      <c r="FB106" s="123"/>
      <c r="FC106" s="123"/>
      <c r="FD106" s="123"/>
      <c r="FE106" s="123"/>
      <c r="FF106" s="123"/>
      <c r="FG106" s="123"/>
      <c r="FH106" s="123"/>
      <c r="FI106" s="123"/>
      <c r="FJ106" s="123"/>
      <c r="FK106" s="123"/>
      <c r="FL106" s="123"/>
      <c r="FM106" s="123"/>
      <c r="FN106" s="123"/>
      <c r="FO106" s="123"/>
      <c r="FP106" s="123"/>
      <c r="FQ106" s="123"/>
      <c r="FR106" s="123"/>
      <c r="FS106" s="123"/>
      <c r="FT106" s="123"/>
      <c r="FU106" s="123"/>
      <c r="FV106" s="123"/>
      <c r="FW106" s="123"/>
      <c r="FX106" s="123"/>
      <c r="FY106" s="123"/>
      <c r="FZ106" s="123"/>
      <c r="GA106" s="123"/>
      <c r="GB106" s="123"/>
      <c r="GC106" s="123"/>
      <c r="GD106" s="123"/>
      <c r="GE106" s="123"/>
      <c r="GF106" s="123"/>
      <c r="GG106" s="123"/>
      <c r="GH106" s="123"/>
      <c r="GI106" s="123"/>
      <c r="GJ106" s="123"/>
      <c r="GK106" s="123"/>
      <c r="GL106" s="123"/>
      <c r="GM106" s="123"/>
      <c r="GN106" s="123"/>
      <c r="GO106" s="123"/>
      <c r="GP106" s="123"/>
      <c r="GQ106" s="123"/>
      <c r="GR106" s="123"/>
      <c r="GS106" s="123"/>
      <c r="GT106" s="123"/>
      <c r="GU106" s="123"/>
      <c r="GV106" s="123"/>
      <c r="GW106" s="123"/>
      <c r="GX106" s="123"/>
      <c r="GY106" s="123"/>
      <c r="GZ106" s="123"/>
      <c r="HA106" s="123"/>
      <c r="HB106" s="123"/>
      <c r="HC106" s="123"/>
      <c r="HD106" s="123"/>
      <c r="HE106" s="123"/>
      <c r="HF106" s="123"/>
      <c r="HG106" s="123"/>
      <c r="HH106" s="123"/>
      <c r="HI106" s="123"/>
      <c r="HJ106" s="123"/>
      <c r="HK106" s="123"/>
      <c r="HL106" s="123"/>
      <c r="HM106" s="123"/>
      <c r="HN106" s="123"/>
      <c r="HO106" s="123"/>
      <c r="HP106" s="123"/>
      <c r="HQ106" s="123"/>
      <c r="HR106" s="123"/>
      <c r="HS106" s="123"/>
      <c r="HT106" s="123"/>
      <c r="HU106" s="123"/>
      <c r="HV106" s="123"/>
      <c r="HW106" s="123"/>
      <c r="HX106" s="123"/>
      <c r="HY106" s="123"/>
      <c r="HZ106" s="123"/>
      <c r="IA106" s="123"/>
      <c r="IB106" s="123"/>
      <c r="IC106" s="123"/>
      <c r="ID106" s="123"/>
      <c r="IE106" s="123"/>
      <c r="IF106" s="123"/>
      <c r="IG106" s="123"/>
      <c r="IH106" s="123"/>
      <c r="II106" s="123"/>
      <c r="IJ106" s="123"/>
      <c r="IK106" s="123"/>
      <c r="IL106" s="123"/>
      <c r="IM106" s="123"/>
      <c r="IN106" s="123"/>
      <c r="IO106" s="123"/>
      <c r="IP106" s="123"/>
      <c r="IQ106" s="123"/>
      <c r="IR106" s="123"/>
      <c r="IS106" s="123"/>
      <c r="IT106" s="123"/>
      <c r="IU106" s="123"/>
      <c r="IV106" s="123"/>
      <c r="IW106" s="123"/>
      <c r="IX106" s="123"/>
      <c r="IY106" s="123"/>
      <c r="IZ106" s="123"/>
      <c r="JA106" s="123"/>
      <c r="JB106" s="123"/>
      <c r="JC106" s="123"/>
      <c r="JD106" s="123"/>
      <c r="JE106" s="123"/>
      <c r="JF106" s="123"/>
      <c r="JG106" s="123"/>
      <c r="JH106" s="123"/>
      <c r="JI106" s="123"/>
      <c r="JJ106" s="123"/>
      <c r="JK106" s="123"/>
      <c r="JL106" s="123"/>
      <c r="JM106" s="123"/>
      <c r="JN106" s="123"/>
      <c r="JO106" s="123"/>
      <c r="JP106" s="123"/>
      <c r="JQ106" s="123"/>
      <c r="JR106" s="123"/>
      <c r="JS106" s="123"/>
      <c r="JT106" s="123"/>
      <c r="JU106" s="123"/>
      <c r="JV106" s="123"/>
      <c r="JW106" s="123"/>
      <c r="JX106" s="123"/>
      <c r="JY106" s="123"/>
      <c r="JZ106" s="123"/>
      <c r="KA106" s="123"/>
      <c r="KB106" s="123"/>
      <c r="KC106" s="123"/>
      <c r="KD106" s="123"/>
      <c r="KE106" s="123"/>
      <c r="KF106" s="123"/>
      <c r="KG106" s="123"/>
      <c r="KH106" s="123"/>
      <c r="KI106" s="123"/>
      <c r="KJ106" s="123"/>
      <c r="KK106" s="123"/>
      <c r="KL106" s="123"/>
      <c r="KM106" s="123"/>
      <c r="KN106" s="123"/>
      <c r="KO106" s="123"/>
      <c r="KP106" s="123"/>
      <c r="KQ106" s="123"/>
      <c r="KR106" s="123"/>
      <c r="KS106" s="123"/>
      <c r="KT106" s="123"/>
      <c r="KU106" s="123"/>
      <c r="KV106" s="123"/>
      <c r="KW106" s="123"/>
      <c r="KX106" s="123"/>
      <c r="KY106" s="123"/>
      <c r="KZ106" s="123"/>
      <c r="LA106" s="123"/>
      <c r="LB106" s="123"/>
      <c r="LC106" s="123"/>
      <c r="LD106" s="123"/>
      <c r="LE106" s="123"/>
      <c r="LF106" s="123"/>
      <c r="LG106" s="123"/>
      <c r="LH106" s="123"/>
      <c r="LI106" s="123"/>
      <c r="LJ106" s="123"/>
      <c r="LK106" s="123"/>
      <c r="LL106" s="123"/>
      <c r="LM106" s="123"/>
      <c r="LN106" s="123"/>
      <c r="LO106" s="123"/>
      <c r="LP106" s="123"/>
      <c r="LQ106" s="123"/>
      <c r="LR106" s="123"/>
      <c r="LS106" s="123"/>
      <c r="LT106" s="123"/>
      <c r="LU106" s="123"/>
      <c r="LV106" s="123"/>
      <c r="LW106" s="123"/>
      <c r="LX106" s="123"/>
      <c r="LY106" s="123"/>
      <c r="LZ106" s="123"/>
      <c r="MA106" s="123"/>
      <c r="MB106" s="123"/>
      <c r="MC106" s="123"/>
      <c r="MD106" s="123"/>
      <c r="ME106" s="123"/>
      <c r="MF106" s="123"/>
      <c r="MG106" s="123"/>
      <c r="MH106" s="123"/>
      <c r="MI106" s="123"/>
      <c r="MJ106" s="123"/>
      <c r="MK106" s="123"/>
      <c r="ML106" s="123"/>
      <c r="MM106" s="123"/>
      <c r="MN106" s="123"/>
      <c r="MO106" s="123"/>
      <c r="MP106" s="123"/>
      <c r="MQ106" s="123"/>
      <c r="MR106" s="123"/>
      <c r="MS106" s="123"/>
      <c r="MT106" s="123"/>
      <c r="MU106" s="123"/>
      <c r="MV106" s="123"/>
      <c r="MW106" s="123"/>
      <c r="MX106" s="123"/>
      <c r="MY106" s="123"/>
      <c r="MZ106" s="123"/>
      <c r="NA106" s="123"/>
      <c r="NB106" s="123"/>
      <c r="NC106" s="123"/>
      <c r="ND106" s="123"/>
      <c r="NE106" s="123"/>
      <c r="NF106" s="123"/>
      <c r="NG106" s="123"/>
      <c r="NH106" s="123"/>
      <c r="NI106" s="123"/>
      <c r="NJ106" s="123"/>
      <c r="NK106" s="123"/>
      <c r="NL106" s="123"/>
      <c r="NM106" s="123"/>
      <c r="NN106" s="123"/>
      <c r="NO106" s="123"/>
      <c r="NP106" s="123"/>
      <c r="NQ106" s="123"/>
      <c r="NR106" s="123"/>
      <c r="NS106" s="123"/>
      <c r="NT106" s="123"/>
      <c r="NU106" s="123"/>
      <c r="NV106" s="123"/>
      <c r="NW106" s="123"/>
      <c r="NX106" s="123"/>
      <c r="NY106" s="123"/>
    </row>
    <row r="107" spans="1:389" s="122" customFormat="1" ht="12">
      <c r="A107" s="136"/>
      <c r="B107" s="137"/>
      <c r="C107" s="110">
        <v>3</v>
      </c>
      <c r="D107" s="111" t="str">
        <f t="shared" si="23"/>
        <v>3.28.1</v>
      </c>
      <c r="E107" s="151" t="s">
        <v>410</v>
      </c>
      <c r="F107" s="113"/>
      <c r="G107" s="113"/>
      <c r="H107" s="114"/>
      <c r="I107" s="141"/>
      <c r="J107" s="114"/>
      <c r="K107" s="115">
        <v>43487</v>
      </c>
      <c r="L107" s="115">
        <v>43496</v>
      </c>
      <c r="M107" s="116"/>
      <c r="N107" s="124"/>
      <c r="O107" s="125"/>
      <c r="P107" s="129" t="s">
        <v>34</v>
      </c>
      <c r="Q107" s="118">
        <f>IF(K107&lt;&gt;"",K107,IF(OR(H107&lt;&gt;"",I107&lt;&gt;"",J107&lt;&gt;""),WORKDAY.INTL(MAX(IFERROR(INDEX(R:R,MATCH(H107,D:D,0)),0),IFERROR(INDEX(R:R,MATCH(I107,D:D,0)),0),IFERROR(INDEX(R:R,MATCH(J107,D:D,0)),0)),1,weekend,holidays),IF(L107&lt;&gt;"",IF(M107&lt;&gt;"",WORKDAY.INTL(L107,-(MAX(M107,1)-1),weekend,holidays),L107-(MAX(N107,1)-1))," - ")))</f>
        <v>43487</v>
      </c>
      <c r="R107" s="118">
        <f t="shared" si="19"/>
        <v>43496</v>
      </c>
      <c r="S107" s="146">
        <f t="shared" ca="1" si="31"/>
        <v>8</v>
      </c>
      <c r="T107" s="146">
        <f t="shared" si="29"/>
        <v>10</v>
      </c>
      <c r="U107" s="147">
        <f t="shared" ca="1" si="32"/>
        <v>0</v>
      </c>
      <c r="V107" s="146">
        <f t="shared" ca="1" si="30"/>
        <v>10</v>
      </c>
      <c r="W107" s="121"/>
      <c r="X107" s="121"/>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3"/>
      <c r="CD107" s="123"/>
      <c r="CE107" s="123"/>
      <c r="CF107" s="123"/>
      <c r="CG107" s="123"/>
      <c r="CH107" s="123"/>
      <c r="CI107" s="123"/>
      <c r="CJ107" s="123"/>
      <c r="CK107" s="123"/>
      <c r="CL107" s="123"/>
      <c r="CM107" s="123"/>
      <c r="CN107" s="123"/>
      <c r="CO107" s="123"/>
      <c r="CP107" s="123"/>
      <c r="CQ107" s="123"/>
      <c r="CR107" s="123"/>
      <c r="CS107" s="123"/>
      <c r="CT107" s="123"/>
      <c r="CU107" s="123"/>
      <c r="CV107" s="123"/>
      <c r="CW107" s="123"/>
      <c r="CX107" s="123"/>
      <c r="CY107" s="123"/>
      <c r="CZ107" s="123"/>
      <c r="DA107" s="123"/>
      <c r="DB107" s="123"/>
      <c r="DC107" s="123"/>
      <c r="DD107" s="123"/>
      <c r="DE107" s="123"/>
      <c r="DF107" s="123"/>
      <c r="DG107" s="123"/>
      <c r="DH107" s="123"/>
      <c r="DI107" s="123"/>
      <c r="DJ107" s="123"/>
      <c r="DK107" s="123"/>
      <c r="DL107" s="123"/>
      <c r="DM107" s="123"/>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3"/>
      <c r="EL107" s="123"/>
      <c r="EM107" s="123"/>
      <c r="EN107" s="123"/>
      <c r="EO107" s="123"/>
      <c r="EP107" s="123"/>
      <c r="EQ107" s="123"/>
      <c r="ER107" s="123"/>
      <c r="ES107" s="123"/>
      <c r="ET107" s="123"/>
      <c r="EU107" s="123"/>
      <c r="EV107" s="123"/>
      <c r="EW107" s="123"/>
      <c r="EX107" s="123"/>
      <c r="EY107" s="123"/>
      <c r="EZ107" s="123"/>
      <c r="FA107" s="123"/>
      <c r="FB107" s="123"/>
      <c r="FC107" s="123"/>
      <c r="FD107" s="123"/>
      <c r="FE107" s="123"/>
      <c r="FF107" s="123"/>
      <c r="FG107" s="123"/>
      <c r="FH107" s="123"/>
      <c r="FI107" s="123"/>
      <c r="FJ107" s="123"/>
      <c r="FK107" s="123"/>
      <c r="FL107" s="123"/>
      <c r="FM107" s="123"/>
      <c r="FN107" s="123"/>
      <c r="FO107" s="123"/>
      <c r="FP107" s="123"/>
      <c r="FQ107" s="123"/>
      <c r="FR107" s="123"/>
      <c r="FS107" s="123"/>
      <c r="FT107" s="123"/>
      <c r="FU107" s="123"/>
      <c r="FV107" s="123"/>
      <c r="FW107" s="123"/>
      <c r="FX107" s="123"/>
      <c r="FY107" s="123"/>
      <c r="FZ107" s="123"/>
      <c r="GA107" s="123"/>
      <c r="GB107" s="123"/>
      <c r="GC107" s="123"/>
      <c r="GD107" s="123"/>
      <c r="GE107" s="123"/>
      <c r="GF107" s="123"/>
      <c r="GG107" s="123"/>
      <c r="GH107" s="123"/>
      <c r="GI107" s="123"/>
      <c r="GJ107" s="123"/>
      <c r="GK107" s="123"/>
      <c r="GL107" s="123"/>
      <c r="GM107" s="123"/>
      <c r="GN107" s="123"/>
      <c r="GO107" s="123"/>
      <c r="GP107" s="123"/>
      <c r="GQ107" s="123"/>
      <c r="GR107" s="123"/>
      <c r="GS107" s="123"/>
      <c r="GT107" s="123"/>
      <c r="GU107" s="123"/>
      <c r="GV107" s="123"/>
      <c r="GW107" s="123"/>
      <c r="GX107" s="123"/>
      <c r="GY107" s="123"/>
      <c r="GZ107" s="123"/>
      <c r="HA107" s="123"/>
      <c r="HB107" s="123"/>
      <c r="HC107" s="123"/>
      <c r="HD107" s="123"/>
      <c r="HE107" s="123"/>
      <c r="HF107" s="123"/>
      <c r="HG107" s="123"/>
      <c r="HH107" s="123"/>
      <c r="HI107" s="123"/>
      <c r="HJ107" s="123"/>
      <c r="HK107" s="123"/>
      <c r="HL107" s="123"/>
      <c r="HM107" s="123"/>
      <c r="HN107" s="123"/>
      <c r="HO107" s="123"/>
      <c r="HP107" s="123"/>
      <c r="HQ107" s="123"/>
      <c r="HR107" s="123"/>
      <c r="HS107" s="123"/>
      <c r="HT107" s="123"/>
      <c r="HU107" s="123"/>
      <c r="HV107" s="123"/>
      <c r="HW107" s="123"/>
      <c r="HX107" s="123"/>
      <c r="HY107" s="123"/>
      <c r="HZ107" s="123"/>
      <c r="IA107" s="123"/>
      <c r="IB107" s="123"/>
      <c r="IC107" s="123"/>
      <c r="ID107" s="123"/>
      <c r="IE107" s="123"/>
      <c r="IF107" s="123"/>
      <c r="IG107" s="123"/>
      <c r="IH107" s="123"/>
      <c r="II107" s="123"/>
      <c r="IJ107" s="123"/>
      <c r="IK107" s="123"/>
      <c r="IL107" s="123"/>
      <c r="IM107" s="123"/>
      <c r="IN107" s="123"/>
      <c r="IO107" s="123"/>
      <c r="IP107" s="123"/>
      <c r="IQ107" s="123"/>
      <c r="IR107" s="123"/>
      <c r="IS107" s="123"/>
      <c r="IT107" s="123"/>
      <c r="IU107" s="123"/>
      <c r="IV107" s="123"/>
      <c r="IW107" s="123"/>
      <c r="IX107" s="123"/>
      <c r="IY107" s="123"/>
      <c r="IZ107" s="123"/>
      <c r="JA107" s="123"/>
      <c r="JB107" s="123"/>
      <c r="JC107" s="123"/>
      <c r="JD107" s="123"/>
      <c r="JE107" s="123"/>
      <c r="JF107" s="123"/>
      <c r="JG107" s="123"/>
      <c r="JH107" s="123"/>
      <c r="JI107" s="123"/>
      <c r="JJ107" s="123"/>
      <c r="JK107" s="123"/>
      <c r="JL107" s="123"/>
      <c r="JM107" s="123"/>
      <c r="JN107" s="123"/>
      <c r="JO107" s="123"/>
      <c r="JP107" s="123"/>
      <c r="JQ107" s="123"/>
      <c r="JR107" s="123"/>
      <c r="JS107" s="123"/>
      <c r="JT107" s="123"/>
      <c r="JU107" s="123"/>
      <c r="JV107" s="123"/>
      <c r="JW107" s="123"/>
      <c r="JX107" s="123"/>
      <c r="JY107" s="123"/>
      <c r="JZ107" s="123"/>
      <c r="KA107" s="123"/>
      <c r="KB107" s="123"/>
      <c r="KC107" s="123"/>
      <c r="KD107" s="123"/>
      <c r="KE107" s="123"/>
      <c r="KF107" s="123"/>
      <c r="KG107" s="123"/>
      <c r="KH107" s="123"/>
      <c r="KI107" s="123"/>
      <c r="KJ107" s="123"/>
      <c r="KK107" s="123"/>
      <c r="KL107" s="123"/>
      <c r="KM107" s="123"/>
      <c r="KN107" s="123"/>
      <c r="KO107" s="123"/>
      <c r="KP107" s="123"/>
      <c r="KQ107" s="123"/>
      <c r="KR107" s="123"/>
      <c r="KS107" s="123"/>
      <c r="KT107" s="123"/>
      <c r="KU107" s="123"/>
      <c r="KV107" s="123"/>
      <c r="KW107" s="123"/>
      <c r="KX107" s="123"/>
      <c r="KY107" s="123"/>
      <c r="KZ107" s="123"/>
      <c r="LA107" s="123"/>
      <c r="LB107" s="123"/>
      <c r="LC107" s="123"/>
      <c r="LD107" s="123"/>
      <c r="LE107" s="123"/>
      <c r="LF107" s="123"/>
      <c r="LG107" s="123"/>
      <c r="LH107" s="123"/>
      <c r="LI107" s="123"/>
      <c r="LJ107" s="123"/>
      <c r="LK107" s="123"/>
      <c r="LL107" s="123"/>
      <c r="LM107" s="123"/>
      <c r="LN107" s="123"/>
      <c r="LO107" s="123"/>
      <c r="LP107" s="123"/>
      <c r="LQ107" s="123"/>
      <c r="LR107" s="123"/>
      <c r="LS107" s="123"/>
      <c r="LT107" s="123"/>
      <c r="LU107" s="123"/>
      <c r="LV107" s="123"/>
      <c r="LW107" s="123"/>
      <c r="LX107" s="123"/>
      <c r="LY107" s="123"/>
      <c r="LZ107" s="123"/>
      <c r="MA107" s="123"/>
      <c r="MB107" s="123"/>
      <c r="MC107" s="123"/>
      <c r="MD107" s="123"/>
      <c r="ME107" s="123"/>
      <c r="MF107" s="123"/>
      <c r="MG107" s="123"/>
      <c r="MH107" s="123"/>
      <c r="MI107" s="123"/>
      <c r="MJ107" s="123"/>
      <c r="MK107" s="123"/>
      <c r="ML107" s="123"/>
      <c r="MM107" s="123"/>
      <c r="MN107" s="123"/>
      <c r="MO107" s="123"/>
      <c r="MP107" s="123"/>
      <c r="MQ107" s="123"/>
      <c r="MR107" s="123"/>
      <c r="MS107" s="123"/>
      <c r="MT107" s="123"/>
      <c r="MU107" s="123"/>
      <c r="MV107" s="123"/>
      <c r="MW107" s="123"/>
      <c r="MX107" s="123"/>
      <c r="MY107" s="123"/>
      <c r="MZ107" s="123"/>
      <c r="NA107" s="123"/>
      <c r="NB107" s="123"/>
      <c r="NC107" s="123"/>
      <c r="ND107" s="123"/>
      <c r="NE107" s="123"/>
      <c r="NF107" s="123"/>
      <c r="NG107" s="123"/>
      <c r="NH107" s="123"/>
      <c r="NI107" s="123"/>
      <c r="NJ107" s="123"/>
      <c r="NK107" s="123"/>
      <c r="NL107" s="123"/>
      <c r="NM107" s="123"/>
      <c r="NN107" s="123"/>
      <c r="NO107" s="123"/>
      <c r="NP107" s="123"/>
      <c r="NQ107" s="123"/>
      <c r="NR107" s="123"/>
      <c r="NS107" s="123"/>
      <c r="NT107" s="123"/>
      <c r="NU107" s="123"/>
      <c r="NV107" s="123"/>
      <c r="NW107" s="123"/>
      <c r="NX107" s="123"/>
      <c r="NY107" s="123"/>
    </row>
    <row r="108" spans="1:389" s="122" customFormat="1" ht="12">
      <c r="A108" s="136"/>
      <c r="B108" s="137"/>
      <c r="C108" s="110">
        <v>3</v>
      </c>
      <c r="D108" s="111" t="str">
        <f t="shared" si="23"/>
        <v>3.28.2</v>
      </c>
      <c r="E108" s="150" t="s">
        <v>394</v>
      </c>
      <c r="F108" s="113"/>
      <c r="G108" s="113"/>
      <c r="H108" s="114" t="str">
        <f>D107</f>
        <v>3.28.1</v>
      </c>
      <c r="I108" s="141"/>
      <c r="J108" s="114"/>
      <c r="K108" s="115"/>
      <c r="L108" s="115"/>
      <c r="M108" s="116">
        <v>5</v>
      </c>
      <c r="N108" s="124"/>
      <c r="O108" s="125"/>
      <c r="P108" s="129"/>
      <c r="Q108" s="118">
        <f ca="1">IF(K108&lt;&gt;"",K108,IF(OR(H108&lt;&gt;"",I108&lt;&gt;"",J108&lt;&gt;""),WORKDAY.INTL(MAX(IFERROR(INDEX(R:R,MATCH(H108,D:D,0)),0),IFERROR(INDEX(R:R,MATCH(I108,D:D,0)),0),IFERROR(INDEX(R:R,MATCH(J108,D:D,0)),0)),1,weekend,holidays),IF(L108&lt;&gt;"",IF(M108&lt;&gt;"",WORKDAY.INTL(L108,-(MAX(M108,1)-1),weekend,holidays),L108-(MAX(N108,1)-1))," - ")))</f>
        <v>43497</v>
      </c>
      <c r="R108" s="118">
        <f t="shared" ca="1" si="19"/>
        <v>43503</v>
      </c>
      <c r="S108" s="146">
        <f t="shared" si="31"/>
        <v>5</v>
      </c>
      <c r="T108" s="146">
        <f t="shared" ca="1" si="29"/>
        <v>7</v>
      </c>
      <c r="U108" s="147">
        <f t="shared" ca="1" si="32"/>
        <v>0</v>
      </c>
      <c r="V108" s="146">
        <f t="shared" ca="1" si="30"/>
        <v>7</v>
      </c>
      <c r="W108" s="121"/>
      <c r="X108" s="121"/>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A108" s="123"/>
      <c r="CB108" s="123"/>
      <c r="CC108" s="123"/>
      <c r="CD108" s="123"/>
      <c r="CE108" s="123"/>
      <c r="CF108" s="123"/>
      <c r="CG108" s="123"/>
      <c r="CH108" s="123"/>
      <c r="CI108" s="123"/>
      <c r="CJ108" s="123"/>
      <c r="CK108" s="123"/>
      <c r="CL108" s="123"/>
      <c r="CM108" s="123"/>
      <c r="CN108" s="123"/>
      <c r="CO108" s="123"/>
      <c r="CP108" s="123"/>
      <c r="CQ108" s="123"/>
      <c r="CR108" s="123"/>
      <c r="CS108" s="123"/>
      <c r="CT108" s="123"/>
      <c r="CU108" s="123"/>
      <c r="CV108" s="123"/>
      <c r="CW108" s="123"/>
      <c r="CX108" s="123"/>
      <c r="CY108" s="123"/>
      <c r="CZ108" s="123"/>
      <c r="DA108" s="123"/>
      <c r="DB108" s="123"/>
      <c r="DC108" s="123"/>
      <c r="DD108" s="123"/>
      <c r="DE108" s="123"/>
      <c r="DF108" s="123"/>
      <c r="DG108" s="123"/>
      <c r="DH108" s="123"/>
      <c r="DI108" s="123"/>
      <c r="DJ108" s="123"/>
      <c r="DK108" s="123"/>
      <c r="DL108" s="123"/>
      <c r="DM108" s="123"/>
      <c r="DN108" s="123"/>
      <c r="DO108" s="123"/>
      <c r="DP108" s="123"/>
      <c r="DQ108" s="123"/>
      <c r="DR108" s="123"/>
      <c r="DS108" s="123"/>
      <c r="DT108" s="123"/>
      <c r="DU108" s="123"/>
      <c r="DV108" s="123"/>
      <c r="DW108" s="123"/>
      <c r="DX108" s="123"/>
      <c r="DY108" s="123"/>
      <c r="DZ108" s="123"/>
      <c r="EA108" s="123"/>
      <c r="EB108" s="123"/>
      <c r="EC108" s="123"/>
      <c r="ED108" s="123"/>
      <c r="EE108" s="123"/>
      <c r="EF108" s="123"/>
      <c r="EG108" s="123"/>
      <c r="EH108" s="123"/>
      <c r="EI108" s="123"/>
      <c r="EJ108" s="123"/>
      <c r="EK108" s="123"/>
      <c r="EL108" s="123"/>
      <c r="EM108" s="123"/>
      <c r="EN108" s="123"/>
      <c r="EO108" s="123"/>
      <c r="EP108" s="123"/>
      <c r="EQ108" s="123"/>
      <c r="ER108" s="123"/>
      <c r="ES108" s="123"/>
      <c r="ET108" s="123"/>
      <c r="EU108" s="123"/>
      <c r="EV108" s="123"/>
      <c r="EW108" s="123"/>
      <c r="EX108" s="123"/>
      <c r="EY108" s="123"/>
      <c r="EZ108" s="123"/>
      <c r="FA108" s="123"/>
      <c r="FB108" s="123"/>
      <c r="FC108" s="123"/>
      <c r="FD108" s="123"/>
      <c r="FE108" s="123"/>
      <c r="FF108" s="123"/>
      <c r="FG108" s="123"/>
      <c r="FH108" s="123"/>
      <c r="FI108" s="123"/>
      <c r="FJ108" s="123"/>
      <c r="FK108" s="123"/>
      <c r="FL108" s="123"/>
      <c r="FM108" s="123"/>
      <c r="FN108" s="123"/>
      <c r="FO108" s="123"/>
      <c r="FP108" s="123"/>
      <c r="FQ108" s="123"/>
      <c r="FR108" s="123"/>
      <c r="FS108" s="123"/>
      <c r="FT108" s="123"/>
      <c r="FU108" s="123"/>
      <c r="FV108" s="123"/>
      <c r="FW108" s="123"/>
      <c r="FX108" s="123"/>
      <c r="FY108" s="123"/>
      <c r="FZ108" s="123"/>
      <c r="GA108" s="123"/>
      <c r="GB108" s="123"/>
      <c r="GC108" s="123"/>
      <c r="GD108" s="123"/>
      <c r="GE108" s="123"/>
      <c r="GF108" s="123"/>
      <c r="GG108" s="123"/>
      <c r="GH108" s="123"/>
      <c r="GI108" s="123"/>
      <c r="GJ108" s="123"/>
      <c r="GK108" s="123"/>
      <c r="GL108" s="123"/>
      <c r="GM108" s="123"/>
      <c r="GN108" s="123"/>
      <c r="GO108" s="123"/>
      <c r="GP108" s="123"/>
      <c r="GQ108" s="123"/>
      <c r="GR108" s="123"/>
      <c r="GS108" s="123"/>
      <c r="GT108" s="123"/>
      <c r="GU108" s="123"/>
      <c r="GV108" s="123"/>
      <c r="GW108" s="123"/>
      <c r="GX108" s="123"/>
      <c r="GY108" s="123"/>
      <c r="GZ108" s="123"/>
      <c r="HA108" s="123"/>
      <c r="HB108" s="123"/>
      <c r="HC108" s="123"/>
      <c r="HD108" s="123"/>
      <c r="HE108" s="123"/>
      <c r="HF108" s="123"/>
      <c r="HG108" s="123"/>
      <c r="HH108" s="123"/>
      <c r="HI108" s="123"/>
      <c r="HJ108" s="123"/>
      <c r="HK108" s="123"/>
      <c r="HL108" s="123"/>
      <c r="HM108" s="123"/>
      <c r="HN108" s="123"/>
      <c r="HO108" s="123"/>
      <c r="HP108" s="123"/>
      <c r="HQ108" s="123"/>
      <c r="HR108" s="123"/>
      <c r="HS108" s="123"/>
      <c r="HT108" s="123"/>
      <c r="HU108" s="123"/>
      <c r="HV108" s="123"/>
      <c r="HW108" s="123"/>
      <c r="HX108" s="123"/>
      <c r="HY108" s="123"/>
      <c r="HZ108" s="123"/>
      <c r="IA108" s="123"/>
      <c r="IB108" s="123"/>
      <c r="IC108" s="123"/>
      <c r="ID108" s="123"/>
      <c r="IE108" s="123"/>
      <c r="IF108" s="123"/>
      <c r="IG108" s="123"/>
      <c r="IH108" s="123"/>
      <c r="II108" s="123"/>
      <c r="IJ108" s="123"/>
      <c r="IK108" s="123"/>
      <c r="IL108" s="123"/>
      <c r="IM108" s="123"/>
      <c r="IN108" s="123"/>
      <c r="IO108" s="123"/>
      <c r="IP108" s="123"/>
      <c r="IQ108" s="123"/>
      <c r="IR108" s="123"/>
      <c r="IS108" s="123"/>
      <c r="IT108" s="123"/>
      <c r="IU108" s="123"/>
      <c r="IV108" s="123"/>
      <c r="IW108" s="123"/>
      <c r="IX108" s="123"/>
      <c r="IY108" s="123"/>
      <c r="IZ108" s="123"/>
      <c r="JA108" s="123"/>
      <c r="JB108" s="123"/>
      <c r="JC108" s="123"/>
      <c r="JD108" s="123"/>
      <c r="JE108" s="123"/>
      <c r="JF108" s="123"/>
      <c r="JG108" s="123"/>
      <c r="JH108" s="123"/>
      <c r="JI108" s="123"/>
      <c r="JJ108" s="123"/>
      <c r="JK108" s="123"/>
      <c r="JL108" s="123"/>
      <c r="JM108" s="123"/>
      <c r="JN108" s="123"/>
      <c r="JO108" s="123"/>
      <c r="JP108" s="123"/>
      <c r="JQ108" s="123"/>
      <c r="JR108" s="123"/>
      <c r="JS108" s="123"/>
      <c r="JT108" s="123"/>
      <c r="JU108" s="123"/>
      <c r="JV108" s="123"/>
      <c r="JW108" s="123"/>
      <c r="JX108" s="123"/>
      <c r="JY108" s="123"/>
      <c r="JZ108" s="123"/>
      <c r="KA108" s="123"/>
      <c r="KB108" s="123"/>
      <c r="KC108" s="123"/>
      <c r="KD108" s="123"/>
      <c r="KE108" s="123"/>
      <c r="KF108" s="123"/>
      <c r="KG108" s="123"/>
      <c r="KH108" s="123"/>
      <c r="KI108" s="123"/>
      <c r="KJ108" s="123"/>
      <c r="KK108" s="123"/>
      <c r="KL108" s="123"/>
      <c r="KM108" s="123"/>
      <c r="KN108" s="123"/>
      <c r="KO108" s="123"/>
      <c r="KP108" s="123"/>
      <c r="KQ108" s="123"/>
      <c r="KR108" s="123"/>
      <c r="KS108" s="123"/>
      <c r="KT108" s="123"/>
      <c r="KU108" s="123"/>
      <c r="KV108" s="123"/>
      <c r="KW108" s="123"/>
      <c r="KX108" s="123"/>
      <c r="KY108" s="123"/>
      <c r="KZ108" s="123"/>
      <c r="LA108" s="123"/>
      <c r="LB108" s="123"/>
      <c r="LC108" s="123"/>
      <c r="LD108" s="123"/>
      <c r="LE108" s="123"/>
      <c r="LF108" s="123"/>
      <c r="LG108" s="123"/>
      <c r="LH108" s="123"/>
      <c r="LI108" s="123"/>
      <c r="LJ108" s="123"/>
      <c r="LK108" s="123"/>
      <c r="LL108" s="123"/>
      <c r="LM108" s="123"/>
      <c r="LN108" s="123"/>
      <c r="LO108" s="123"/>
      <c r="LP108" s="123"/>
      <c r="LQ108" s="123"/>
      <c r="LR108" s="123"/>
      <c r="LS108" s="123"/>
      <c r="LT108" s="123"/>
      <c r="LU108" s="123"/>
      <c r="LV108" s="123"/>
      <c r="LW108" s="123"/>
      <c r="LX108" s="123"/>
      <c r="LY108" s="123"/>
      <c r="LZ108" s="123"/>
      <c r="MA108" s="123"/>
      <c r="MB108" s="123"/>
      <c r="MC108" s="123"/>
      <c r="MD108" s="123"/>
      <c r="ME108" s="123"/>
      <c r="MF108" s="123"/>
      <c r="MG108" s="123"/>
      <c r="MH108" s="123"/>
      <c r="MI108" s="123"/>
      <c r="MJ108" s="123"/>
      <c r="MK108" s="123"/>
      <c r="ML108" s="123"/>
      <c r="MM108" s="123"/>
      <c r="MN108" s="123"/>
      <c r="MO108" s="123"/>
      <c r="MP108" s="123"/>
      <c r="MQ108" s="123"/>
      <c r="MR108" s="123"/>
      <c r="MS108" s="123"/>
      <c r="MT108" s="123"/>
      <c r="MU108" s="123"/>
      <c r="MV108" s="123"/>
      <c r="MW108" s="123"/>
      <c r="MX108" s="123"/>
      <c r="MY108" s="123"/>
      <c r="MZ108" s="123"/>
      <c r="NA108" s="123"/>
      <c r="NB108" s="123"/>
      <c r="NC108" s="123"/>
      <c r="ND108" s="123"/>
      <c r="NE108" s="123"/>
      <c r="NF108" s="123"/>
      <c r="NG108" s="123"/>
      <c r="NH108" s="123"/>
      <c r="NI108" s="123"/>
      <c r="NJ108" s="123"/>
      <c r="NK108" s="123"/>
      <c r="NL108" s="123"/>
      <c r="NM108" s="123"/>
      <c r="NN108" s="123"/>
      <c r="NO108" s="123"/>
      <c r="NP108" s="123"/>
      <c r="NQ108" s="123"/>
      <c r="NR108" s="123"/>
      <c r="NS108" s="123"/>
      <c r="NT108" s="123"/>
      <c r="NU108" s="123"/>
      <c r="NV108" s="123"/>
      <c r="NW108" s="123"/>
      <c r="NX108" s="123"/>
      <c r="NY108" s="123"/>
    </row>
    <row r="109" spans="1:389" s="122" customFormat="1" ht="12">
      <c r="A109" s="136"/>
      <c r="B109" s="137"/>
      <c r="C109" s="110">
        <v>3</v>
      </c>
      <c r="D109" s="111" t="str">
        <f t="shared" si="23"/>
        <v>3.28.3</v>
      </c>
      <c r="E109" s="150" t="s">
        <v>395</v>
      </c>
      <c r="F109" s="113"/>
      <c r="G109" s="113"/>
      <c r="H109" s="114" t="str">
        <f>D108</f>
        <v>3.28.2</v>
      </c>
      <c r="I109" s="141"/>
      <c r="J109" s="114"/>
      <c r="K109" s="115"/>
      <c r="L109" s="115"/>
      <c r="M109" s="116">
        <v>5</v>
      </c>
      <c r="N109" s="124"/>
      <c r="O109" s="125"/>
      <c r="P109" s="129"/>
      <c r="Q109" s="118">
        <f ca="1">IF(K109&lt;&gt;"",K109,IF(OR(H109&lt;&gt;"",I109&lt;&gt;"",J109&lt;&gt;""),WORKDAY.INTL(MAX(IFERROR(INDEX(R:R,MATCH(H109,D:D,0)),0),IFERROR(INDEX(R:R,MATCH(I109,D:D,0)),0),IFERROR(INDEX(R:R,MATCH(J109,D:D,0)),0)),1,weekend,holidays),IF(L109&lt;&gt;"",IF(M109&lt;&gt;"",WORKDAY.INTL(L109,-(MAX(M109,1)-1),weekend,holidays),L109-(MAX(N109,1)-1))," - ")))</f>
        <v>43504</v>
      </c>
      <c r="R109" s="118">
        <f t="shared" ca="1" si="19"/>
        <v>43510</v>
      </c>
      <c r="S109" s="146">
        <f t="shared" si="31"/>
        <v>5</v>
      </c>
      <c r="T109" s="146">
        <f t="shared" ca="1" si="29"/>
        <v>7</v>
      </c>
      <c r="U109" s="147">
        <f t="shared" ca="1" si="32"/>
        <v>0</v>
      </c>
      <c r="V109" s="146">
        <f t="shared" ca="1" si="30"/>
        <v>7</v>
      </c>
      <c r="W109" s="121"/>
      <c r="X109" s="121"/>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A109" s="123"/>
      <c r="CB109" s="123"/>
      <c r="CC109" s="123"/>
      <c r="CD109" s="123"/>
      <c r="CE109" s="123"/>
      <c r="CF109" s="123"/>
      <c r="CG109" s="123"/>
      <c r="CH109" s="123"/>
      <c r="CI109" s="123"/>
      <c r="CJ109" s="123"/>
      <c r="CK109" s="123"/>
      <c r="CL109" s="123"/>
      <c r="CM109" s="123"/>
      <c r="CN109" s="123"/>
      <c r="CO109" s="123"/>
      <c r="CP109" s="123"/>
      <c r="CQ109" s="123"/>
      <c r="CR109" s="123"/>
      <c r="CS109" s="123"/>
      <c r="CT109" s="123"/>
      <c r="CU109" s="123"/>
      <c r="CV109" s="123"/>
      <c r="CW109" s="123"/>
      <c r="CX109" s="123"/>
      <c r="CY109" s="123"/>
      <c r="CZ109" s="123"/>
      <c r="DA109" s="123"/>
      <c r="DB109" s="123"/>
      <c r="DC109" s="123"/>
      <c r="DD109" s="123"/>
      <c r="DE109" s="123"/>
      <c r="DF109" s="123"/>
      <c r="DG109" s="123"/>
      <c r="DH109" s="123"/>
      <c r="DI109" s="123"/>
      <c r="DJ109" s="123"/>
      <c r="DK109" s="123"/>
      <c r="DL109" s="123"/>
      <c r="DM109" s="123"/>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3"/>
      <c r="EL109" s="123"/>
      <c r="EM109" s="123"/>
      <c r="EN109" s="123"/>
      <c r="EO109" s="123"/>
      <c r="EP109" s="123"/>
      <c r="EQ109" s="123"/>
      <c r="ER109" s="123"/>
      <c r="ES109" s="123"/>
      <c r="ET109" s="123"/>
      <c r="EU109" s="123"/>
      <c r="EV109" s="123"/>
      <c r="EW109" s="123"/>
      <c r="EX109" s="123"/>
      <c r="EY109" s="123"/>
      <c r="EZ109" s="123"/>
      <c r="FA109" s="123"/>
      <c r="FB109" s="123"/>
      <c r="FC109" s="123"/>
      <c r="FD109" s="123"/>
      <c r="FE109" s="123"/>
      <c r="FF109" s="123"/>
      <c r="FG109" s="123"/>
      <c r="FH109" s="123"/>
      <c r="FI109" s="123"/>
      <c r="FJ109" s="123"/>
      <c r="FK109" s="123"/>
      <c r="FL109" s="123"/>
      <c r="FM109" s="123"/>
      <c r="FN109" s="123"/>
      <c r="FO109" s="123"/>
      <c r="FP109" s="123"/>
      <c r="FQ109" s="123"/>
      <c r="FR109" s="123"/>
      <c r="FS109" s="123"/>
      <c r="FT109" s="123"/>
      <c r="FU109" s="123"/>
      <c r="FV109" s="123"/>
      <c r="FW109" s="123"/>
      <c r="FX109" s="123"/>
      <c r="FY109" s="123"/>
      <c r="FZ109" s="123"/>
      <c r="GA109" s="123"/>
      <c r="GB109" s="123"/>
      <c r="GC109" s="123"/>
      <c r="GD109" s="123"/>
      <c r="GE109" s="123"/>
      <c r="GF109" s="123"/>
      <c r="GG109" s="123"/>
      <c r="GH109" s="123"/>
      <c r="GI109" s="123"/>
      <c r="GJ109" s="123"/>
      <c r="GK109" s="123"/>
      <c r="GL109" s="123"/>
      <c r="GM109" s="123"/>
      <c r="GN109" s="123"/>
      <c r="GO109" s="123"/>
      <c r="GP109" s="123"/>
      <c r="GQ109" s="123"/>
      <c r="GR109" s="123"/>
      <c r="GS109" s="123"/>
      <c r="GT109" s="123"/>
      <c r="GU109" s="123"/>
      <c r="GV109" s="123"/>
      <c r="GW109" s="123"/>
      <c r="GX109" s="123"/>
      <c r="GY109" s="123"/>
      <c r="GZ109" s="123"/>
      <c r="HA109" s="123"/>
      <c r="HB109" s="123"/>
      <c r="HC109" s="123"/>
      <c r="HD109" s="123"/>
      <c r="HE109" s="123"/>
      <c r="HF109" s="123"/>
      <c r="HG109" s="123"/>
      <c r="HH109" s="123"/>
      <c r="HI109" s="123"/>
      <c r="HJ109" s="123"/>
      <c r="HK109" s="123"/>
      <c r="HL109" s="123"/>
      <c r="HM109" s="123"/>
      <c r="HN109" s="123"/>
      <c r="HO109" s="123"/>
      <c r="HP109" s="123"/>
      <c r="HQ109" s="123"/>
      <c r="HR109" s="123"/>
      <c r="HS109" s="123"/>
      <c r="HT109" s="123"/>
      <c r="HU109" s="123"/>
      <c r="HV109" s="123"/>
      <c r="HW109" s="123"/>
      <c r="HX109" s="123"/>
      <c r="HY109" s="123"/>
      <c r="HZ109" s="123"/>
      <c r="IA109" s="123"/>
      <c r="IB109" s="123"/>
      <c r="IC109" s="123"/>
      <c r="ID109" s="123"/>
      <c r="IE109" s="123"/>
      <c r="IF109" s="123"/>
      <c r="IG109" s="123"/>
      <c r="IH109" s="123"/>
      <c r="II109" s="123"/>
      <c r="IJ109" s="123"/>
      <c r="IK109" s="123"/>
      <c r="IL109" s="123"/>
      <c r="IM109" s="123"/>
      <c r="IN109" s="123"/>
      <c r="IO109" s="123"/>
      <c r="IP109" s="123"/>
      <c r="IQ109" s="123"/>
      <c r="IR109" s="123"/>
      <c r="IS109" s="123"/>
      <c r="IT109" s="123"/>
      <c r="IU109" s="123"/>
      <c r="IV109" s="123"/>
      <c r="IW109" s="123"/>
      <c r="IX109" s="123"/>
      <c r="IY109" s="123"/>
      <c r="IZ109" s="123"/>
      <c r="JA109" s="123"/>
      <c r="JB109" s="123"/>
      <c r="JC109" s="123"/>
      <c r="JD109" s="123"/>
      <c r="JE109" s="123"/>
      <c r="JF109" s="123"/>
      <c r="JG109" s="123"/>
      <c r="JH109" s="123"/>
      <c r="JI109" s="123"/>
      <c r="JJ109" s="123"/>
      <c r="JK109" s="123"/>
      <c r="JL109" s="123"/>
      <c r="JM109" s="123"/>
      <c r="JN109" s="123"/>
      <c r="JO109" s="123"/>
      <c r="JP109" s="123"/>
      <c r="JQ109" s="123"/>
      <c r="JR109" s="123"/>
      <c r="JS109" s="123"/>
      <c r="JT109" s="123"/>
      <c r="JU109" s="123"/>
      <c r="JV109" s="123"/>
      <c r="JW109" s="123"/>
      <c r="JX109" s="123"/>
      <c r="JY109" s="123"/>
      <c r="JZ109" s="123"/>
      <c r="KA109" s="123"/>
      <c r="KB109" s="123"/>
      <c r="KC109" s="123"/>
      <c r="KD109" s="123"/>
      <c r="KE109" s="123"/>
      <c r="KF109" s="123"/>
      <c r="KG109" s="123"/>
      <c r="KH109" s="123"/>
      <c r="KI109" s="123"/>
      <c r="KJ109" s="123"/>
      <c r="KK109" s="123"/>
      <c r="KL109" s="123"/>
      <c r="KM109" s="123"/>
      <c r="KN109" s="123"/>
      <c r="KO109" s="123"/>
      <c r="KP109" s="123"/>
      <c r="KQ109" s="123"/>
      <c r="KR109" s="123"/>
      <c r="KS109" s="123"/>
      <c r="KT109" s="123"/>
      <c r="KU109" s="123"/>
      <c r="KV109" s="123"/>
      <c r="KW109" s="123"/>
      <c r="KX109" s="123"/>
      <c r="KY109" s="123"/>
      <c r="KZ109" s="123"/>
      <c r="LA109" s="123"/>
      <c r="LB109" s="123"/>
      <c r="LC109" s="123"/>
      <c r="LD109" s="123"/>
      <c r="LE109" s="123"/>
      <c r="LF109" s="123"/>
      <c r="LG109" s="123"/>
      <c r="LH109" s="123"/>
      <c r="LI109" s="123"/>
      <c r="LJ109" s="123"/>
      <c r="LK109" s="123"/>
      <c r="LL109" s="123"/>
      <c r="LM109" s="123"/>
      <c r="LN109" s="123"/>
      <c r="LO109" s="123"/>
      <c r="LP109" s="123"/>
      <c r="LQ109" s="123"/>
      <c r="LR109" s="123"/>
      <c r="LS109" s="123"/>
      <c r="LT109" s="123"/>
      <c r="LU109" s="123"/>
      <c r="LV109" s="123"/>
      <c r="LW109" s="123"/>
      <c r="LX109" s="123"/>
      <c r="LY109" s="123"/>
      <c r="LZ109" s="123"/>
      <c r="MA109" s="123"/>
      <c r="MB109" s="123"/>
      <c r="MC109" s="123"/>
      <c r="MD109" s="123"/>
      <c r="ME109" s="123"/>
      <c r="MF109" s="123"/>
      <c r="MG109" s="123"/>
      <c r="MH109" s="123"/>
      <c r="MI109" s="123"/>
      <c r="MJ109" s="123"/>
      <c r="MK109" s="123"/>
      <c r="ML109" s="123"/>
      <c r="MM109" s="123"/>
      <c r="MN109" s="123"/>
      <c r="MO109" s="123"/>
      <c r="MP109" s="123"/>
      <c r="MQ109" s="123"/>
      <c r="MR109" s="123"/>
      <c r="MS109" s="123"/>
      <c r="MT109" s="123"/>
      <c r="MU109" s="123"/>
      <c r="MV109" s="123"/>
      <c r="MW109" s="123"/>
      <c r="MX109" s="123"/>
      <c r="MY109" s="123"/>
      <c r="MZ109" s="123"/>
      <c r="NA109" s="123"/>
      <c r="NB109" s="123"/>
      <c r="NC109" s="123"/>
      <c r="ND109" s="123"/>
      <c r="NE109" s="123"/>
      <c r="NF109" s="123"/>
      <c r="NG109" s="123"/>
      <c r="NH109" s="123"/>
      <c r="NI109" s="123"/>
      <c r="NJ109" s="123"/>
      <c r="NK109" s="123"/>
      <c r="NL109" s="123"/>
      <c r="NM109" s="123"/>
      <c r="NN109" s="123"/>
      <c r="NO109" s="123"/>
      <c r="NP109" s="123"/>
      <c r="NQ109" s="123"/>
      <c r="NR109" s="123"/>
      <c r="NS109" s="123"/>
      <c r="NT109" s="123"/>
      <c r="NU109" s="123"/>
      <c r="NV109" s="123"/>
      <c r="NW109" s="123"/>
      <c r="NX109" s="123"/>
      <c r="NY109" s="123"/>
    </row>
    <row r="110" spans="1:389" s="122" customFormat="1" ht="12">
      <c r="A110" s="136"/>
      <c r="B110" s="137"/>
      <c r="C110" s="110">
        <v>3</v>
      </c>
      <c r="D110" s="111" t="str">
        <f t="shared" si="23"/>
        <v>3.28.4</v>
      </c>
      <c r="E110" s="150" t="s">
        <v>396</v>
      </c>
      <c r="F110" s="113"/>
      <c r="G110" s="113"/>
      <c r="H110" s="114" t="str">
        <f>D109</f>
        <v>3.28.3</v>
      </c>
      <c r="I110" s="141" t="str">
        <f>D85</f>
        <v>3.19</v>
      </c>
      <c r="J110" s="114" t="str">
        <f>D122</f>
        <v>3.35</v>
      </c>
      <c r="K110" s="115"/>
      <c r="L110" s="115"/>
      <c r="M110" s="116">
        <v>1</v>
      </c>
      <c r="N110" s="124"/>
      <c r="O110" s="125"/>
      <c r="P110" s="129" t="s">
        <v>34</v>
      </c>
      <c r="Q110" s="118">
        <f ca="1">IF(K110&lt;&gt;"",K110,IF(OR(H110&lt;&gt;"",I110&lt;&gt;"",J110&lt;&gt;""),WORKDAY.INTL(MAX(IFERROR(INDEX(R:R,MATCH(H110,D:D,0)),0),IFERROR(INDEX(R:R,MATCH(I110,D:D,0)),0),IFERROR(INDEX(R:R,MATCH(J110,D:D,0)),0)),1,weekend,holidays),IF(L110&lt;&gt;"",IF(M110&lt;&gt;"",WORKDAY.INTL(L110,-(MAX(M110,1)-1),weekend,holidays),L110-(MAX(N110,1)-1))," - ")))</f>
        <v>43511</v>
      </c>
      <c r="R110" s="118">
        <f t="shared" ca="1" si="19"/>
        <v>43511</v>
      </c>
      <c r="S110" s="146">
        <f t="shared" si="31"/>
        <v>1</v>
      </c>
      <c r="T110" s="146">
        <f t="shared" ca="1" si="29"/>
        <v>1</v>
      </c>
      <c r="U110" s="147">
        <f t="shared" ca="1" si="32"/>
        <v>0</v>
      </c>
      <c r="V110" s="146">
        <f t="shared" ca="1" si="30"/>
        <v>1</v>
      </c>
      <c r="W110" s="121"/>
      <c r="X110" s="121"/>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A110" s="123"/>
      <c r="CB110" s="123"/>
      <c r="CC110" s="123"/>
      <c r="CD110" s="123"/>
      <c r="CE110" s="123"/>
      <c r="CF110" s="123"/>
      <c r="CG110" s="123"/>
      <c r="CH110" s="123"/>
      <c r="CI110" s="123"/>
      <c r="CJ110" s="123"/>
      <c r="CK110" s="123"/>
      <c r="CL110" s="123"/>
      <c r="CM110" s="123"/>
      <c r="CN110" s="123"/>
      <c r="CO110" s="123"/>
      <c r="CP110" s="123"/>
      <c r="CQ110" s="123"/>
      <c r="CR110" s="123"/>
      <c r="CS110" s="123"/>
      <c r="CT110" s="123"/>
      <c r="CU110" s="123"/>
      <c r="CV110" s="123"/>
      <c r="CW110" s="123"/>
      <c r="CX110" s="123"/>
      <c r="CY110" s="123"/>
      <c r="CZ110" s="123"/>
      <c r="DA110" s="123"/>
      <c r="DB110" s="123"/>
      <c r="DC110" s="123"/>
      <c r="DD110" s="123"/>
      <c r="DE110" s="123"/>
      <c r="DF110" s="123"/>
      <c r="DG110" s="123"/>
      <c r="DH110" s="123"/>
      <c r="DI110" s="123"/>
      <c r="DJ110" s="123"/>
      <c r="DK110" s="123"/>
      <c r="DL110" s="123"/>
      <c r="DM110" s="123"/>
      <c r="DN110" s="123"/>
      <c r="DO110" s="123"/>
      <c r="DP110" s="123"/>
      <c r="DQ110" s="123"/>
      <c r="DR110" s="123"/>
      <c r="DS110" s="123"/>
      <c r="DT110" s="123"/>
      <c r="DU110" s="123"/>
      <c r="DV110" s="123"/>
      <c r="DW110" s="123"/>
      <c r="DX110" s="123"/>
      <c r="DY110" s="123"/>
      <c r="DZ110" s="123"/>
      <c r="EA110" s="123"/>
      <c r="EB110" s="123"/>
      <c r="EC110" s="123"/>
      <c r="ED110" s="123"/>
      <c r="EE110" s="123"/>
      <c r="EF110" s="123"/>
      <c r="EG110" s="123"/>
      <c r="EH110" s="123"/>
      <c r="EI110" s="123"/>
      <c r="EJ110" s="123"/>
      <c r="EK110" s="123"/>
      <c r="EL110" s="123"/>
      <c r="EM110" s="123"/>
      <c r="EN110" s="123"/>
      <c r="EO110" s="123"/>
      <c r="EP110" s="123"/>
      <c r="EQ110" s="123"/>
      <c r="ER110" s="123"/>
      <c r="ES110" s="123"/>
      <c r="ET110" s="123"/>
      <c r="EU110" s="123"/>
      <c r="EV110" s="123"/>
      <c r="EW110" s="123"/>
      <c r="EX110" s="123"/>
      <c r="EY110" s="123"/>
      <c r="EZ110" s="123"/>
      <c r="FA110" s="123"/>
      <c r="FB110" s="123"/>
      <c r="FC110" s="123"/>
      <c r="FD110" s="123"/>
      <c r="FE110" s="123"/>
      <c r="FF110" s="123"/>
      <c r="FG110" s="123"/>
      <c r="FH110" s="123"/>
      <c r="FI110" s="123"/>
      <c r="FJ110" s="123"/>
      <c r="FK110" s="123"/>
      <c r="FL110" s="123"/>
      <c r="FM110" s="123"/>
      <c r="FN110" s="123"/>
      <c r="FO110" s="123"/>
      <c r="FP110" s="123"/>
      <c r="FQ110" s="123"/>
      <c r="FR110" s="123"/>
      <c r="FS110" s="123"/>
      <c r="FT110" s="123"/>
      <c r="FU110" s="123"/>
      <c r="FV110" s="123"/>
      <c r="FW110" s="123"/>
      <c r="FX110" s="123"/>
      <c r="FY110" s="123"/>
      <c r="FZ110" s="123"/>
      <c r="GA110" s="123"/>
      <c r="GB110" s="123"/>
      <c r="GC110" s="123"/>
      <c r="GD110" s="123"/>
      <c r="GE110" s="123"/>
      <c r="GF110" s="123"/>
      <c r="GG110" s="123"/>
      <c r="GH110" s="123"/>
      <c r="GI110" s="123"/>
      <c r="GJ110" s="123"/>
      <c r="GK110" s="123"/>
      <c r="GL110" s="123"/>
      <c r="GM110" s="123"/>
      <c r="GN110" s="123"/>
      <c r="GO110" s="123"/>
      <c r="GP110" s="123"/>
      <c r="GQ110" s="123"/>
      <c r="GR110" s="123"/>
      <c r="GS110" s="123"/>
      <c r="GT110" s="123"/>
      <c r="GU110" s="123"/>
      <c r="GV110" s="123"/>
      <c r="GW110" s="123"/>
      <c r="GX110" s="123"/>
      <c r="GY110" s="123"/>
      <c r="GZ110" s="123"/>
      <c r="HA110" s="123"/>
      <c r="HB110" s="123"/>
      <c r="HC110" s="123"/>
      <c r="HD110" s="123"/>
      <c r="HE110" s="123"/>
      <c r="HF110" s="123"/>
      <c r="HG110" s="123"/>
      <c r="HH110" s="123"/>
      <c r="HI110" s="123"/>
      <c r="HJ110" s="123"/>
      <c r="HK110" s="123"/>
      <c r="HL110" s="123"/>
      <c r="HM110" s="123"/>
      <c r="HN110" s="123"/>
      <c r="HO110" s="123"/>
      <c r="HP110" s="123"/>
      <c r="HQ110" s="123"/>
      <c r="HR110" s="123"/>
      <c r="HS110" s="123"/>
      <c r="HT110" s="123"/>
      <c r="HU110" s="123"/>
      <c r="HV110" s="123"/>
      <c r="HW110" s="123"/>
      <c r="HX110" s="123"/>
      <c r="HY110" s="123"/>
      <c r="HZ110" s="123"/>
      <c r="IA110" s="123"/>
      <c r="IB110" s="123"/>
      <c r="IC110" s="123"/>
      <c r="ID110" s="123"/>
      <c r="IE110" s="123"/>
      <c r="IF110" s="123"/>
      <c r="IG110" s="123"/>
      <c r="IH110" s="123"/>
      <c r="II110" s="123"/>
      <c r="IJ110" s="123"/>
      <c r="IK110" s="123"/>
      <c r="IL110" s="123"/>
      <c r="IM110" s="123"/>
      <c r="IN110" s="123"/>
      <c r="IO110" s="123"/>
      <c r="IP110" s="123"/>
      <c r="IQ110" s="123"/>
      <c r="IR110" s="123"/>
      <c r="IS110" s="123"/>
      <c r="IT110" s="123"/>
      <c r="IU110" s="123"/>
      <c r="IV110" s="123"/>
      <c r="IW110" s="123"/>
      <c r="IX110" s="123"/>
      <c r="IY110" s="123"/>
      <c r="IZ110" s="123"/>
      <c r="JA110" s="123"/>
      <c r="JB110" s="123"/>
      <c r="JC110" s="123"/>
      <c r="JD110" s="123"/>
      <c r="JE110" s="123"/>
      <c r="JF110" s="123"/>
      <c r="JG110" s="123"/>
      <c r="JH110" s="123"/>
      <c r="JI110" s="123"/>
      <c r="JJ110" s="123"/>
      <c r="JK110" s="123"/>
      <c r="JL110" s="123"/>
      <c r="JM110" s="123"/>
      <c r="JN110" s="123"/>
      <c r="JO110" s="123"/>
      <c r="JP110" s="123"/>
      <c r="JQ110" s="123"/>
      <c r="JR110" s="123"/>
      <c r="JS110" s="123"/>
      <c r="JT110" s="123"/>
      <c r="JU110" s="123"/>
      <c r="JV110" s="123"/>
      <c r="JW110" s="123"/>
      <c r="JX110" s="123"/>
      <c r="JY110" s="123"/>
      <c r="JZ110" s="123"/>
      <c r="KA110" s="123"/>
      <c r="KB110" s="123"/>
      <c r="KC110" s="123"/>
      <c r="KD110" s="123"/>
      <c r="KE110" s="123"/>
      <c r="KF110" s="123"/>
      <c r="KG110" s="123"/>
      <c r="KH110" s="123"/>
      <c r="KI110" s="123"/>
      <c r="KJ110" s="123"/>
      <c r="KK110" s="123"/>
      <c r="KL110" s="123"/>
      <c r="KM110" s="123"/>
      <c r="KN110" s="123"/>
      <c r="KO110" s="123"/>
      <c r="KP110" s="123"/>
      <c r="KQ110" s="123"/>
      <c r="KR110" s="123"/>
      <c r="KS110" s="123"/>
      <c r="KT110" s="123"/>
      <c r="KU110" s="123"/>
      <c r="KV110" s="123"/>
      <c r="KW110" s="123"/>
      <c r="KX110" s="123"/>
      <c r="KY110" s="123"/>
      <c r="KZ110" s="123"/>
      <c r="LA110" s="123"/>
      <c r="LB110" s="123"/>
      <c r="LC110" s="123"/>
      <c r="LD110" s="123"/>
      <c r="LE110" s="123"/>
      <c r="LF110" s="123"/>
      <c r="LG110" s="123"/>
      <c r="LH110" s="123"/>
      <c r="LI110" s="123"/>
      <c r="LJ110" s="123"/>
      <c r="LK110" s="123"/>
      <c r="LL110" s="123"/>
      <c r="LM110" s="123"/>
      <c r="LN110" s="123"/>
      <c r="LO110" s="123"/>
      <c r="LP110" s="123"/>
      <c r="LQ110" s="123"/>
      <c r="LR110" s="123"/>
      <c r="LS110" s="123"/>
      <c r="LT110" s="123"/>
      <c r="LU110" s="123"/>
      <c r="LV110" s="123"/>
      <c r="LW110" s="123"/>
      <c r="LX110" s="123"/>
      <c r="LY110" s="123"/>
      <c r="LZ110" s="123"/>
      <c r="MA110" s="123"/>
      <c r="MB110" s="123"/>
      <c r="MC110" s="123"/>
      <c r="MD110" s="123"/>
      <c r="ME110" s="123"/>
      <c r="MF110" s="123"/>
      <c r="MG110" s="123"/>
      <c r="MH110" s="123"/>
      <c r="MI110" s="123"/>
      <c r="MJ110" s="123"/>
      <c r="MK110" s="123"/>
      <c r="ML110" s="123"/>
      <c r="MM110" s="123"/>
      <c r="MN110" s="123"/>
      <c r="MO110" s="123"/>
      <c r="MP110" s="123"/>
      <c r="MQ110" s="123"/>
      <c r="MR110" s="123"/>
      <c r="MS110" s="123"/>
      <c r="MT110" s="123"/>
      <c r="MU110" s="123"/>
      <c r="MV110" s="123"/>
      <c r="MW110" s="123"/>
      <c r="MX110" s="123"/>
      <c r="MY110" s="123"/>
      <c r="MZ110" s="123"/>
      <c r="NA110" s="123"/>
      <c r="NB110" s="123"/>
      <c r="NC110" s="123"/>
      <c r="ND110" s="123"/>
      <c r="NE110" s="123"/>
      <c r="NF110" s="123"/>
      <c r="NG110" s="123"/>
      <c r="NH110" s="123"/>
      <c r="NI110" s="123"/>
      <c r="NJ110" s="123"/>
      <c r="NK110" s="123"/>
      <c r="NL110" s="123"/>
      <c r="NM110" s="123"/>
      <c r="NN110" s="123"/>
      <c r="NO110" s="123"/>
      <c r="NP110" s="123"/>
      <c r="NQ110" s="123"/>
      <c r="NR110" s="123"/>
      <c r="NS110" s="123"/>
      <c r="NT110" s="123"/>
      <c r="NU110" s="123"/>
      <c r="NV110" s="123"/>
      <c r="NW110" s="123"/>
      <c r="NX110" s="123"/>
      <c r="NY110" s="123"/>
    </row>
    <row r="111" spans="1:389" s="122" customFormat="1" ht="12">
      <c r="A111" s="136"/>
      <c r="B111" s="137"/>
      <c r="C111" s="110">
        <v>3</v>
      </c>
      <c r="D111" s="111" t="str">
        <f t="shared" si="23"/>
        <v>3.28.5</v>
      </c>
      <c r="E111" s="150" t="s">
        <v>397</v>
      </c>
      <c r="F111" s="113"/>
      <c r="G111" s="113"/>
      <c r="H111" s="114" t="str">
        <f>D110</f>
        <v>3.28.4</v>
      </c>
      <c r="I111" s="141"/>
      <c r="J111" s="114"/>
      <c r="K111" s="115"/>
      <c r="L111" s="115"/>
      <c r="M111" s="116">
        <v>5</v>
      </c>
      <c r="N111" s="124"/>
      <c r="O111" s="125"/>
      <c r="P111" s="129" t="s">
        <v>37</v>
      </c>
      <c r="Q111" s="118">
        <f ca="1">IF(K111&lt;&gt;"",K111,IF(OR(H111&lt;&gt;"",I111&lt;&gt;"",J111&lt;&gt;""),WORKDAY.INTL(MAX(IFERROR(INDEX(R:R,MATCH(H111,D:D,0)),0),IFERROR(INDEX(R:R,MATCH(I111,D:D,0)),0),IFERROR(INDEX(R:R,MATCH(J111,D:D,0)),0)),1,weekend,holidays),IF(L111&lt;&gt;"",IF(M111&lt;&gt;"",WORKDAY.INTL(L111,-(MAX(M111,1)-1),weekend,holidays),L111-(MAX(N111,1)-1))," - ")))</f>
        <v>43515</v>
      </c>
      <c r="R111" s="118">
        <f t="shared" ca="1" si="19"/>
        <v>43521</v>
      </c>
      <c r="S111" s="146">
        <f t="shared" si="31"/>
        <v>5</v>
      </c>
      <c r="T111" s="146">
        <f t="shared" ca="1" si="29"/>
        <v>7</v>
      </c>
      <c r="U111" s="147">
        <f t="shared" ca="1" si="32"/>
        <v>0</v>
      </c>
      <c r="V111" s="146">
        <f t="shared" ca="1" si="30"/>
        <v>7</v>
      </c>
      <c r="W111" s="121"/>
      <c r="X111" s="121"/>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row>
    <row r="112" spans="1:389" s="122" customFormat="1" ht="12">
      <c r="A112" s="136"/>
      <c r="B112" s="137"/>
      <c r="C112" s="110">
        <v>2</v>
      </c>
      <c r="D112" s="111" t="str">
        <f t="shared" si="23"/>
        <v>3.29</v>
      </c>
      <c r="E112" s="113" t="s">
        <v>345</v>
      </c>
      <c r="F112" s="113"/>
      <c r="G112" s="113"/>
      <c r="H112" s="114"/>
      <c r="I112" s="141"/>
      <c r="J112" s="114"/>
      <c r="K112" s="115"/>
      <c r="L112" s="115">
        <v>43396</v>
      </c>
      <c r="M112" s="124"/>
      <c r="N112" s="124"/>
      <c r="O112" s="125">
        <v>1</v>
      </c>
      <c r="P112" s="129"/>
      <c r="Q112" s="118">
        <f>IF(K112&lt;&gt;"",K112,IF(OR(H112&lt;&gt;"",I112&lt;&gt;"",J112&lt;&gt;""),WORKDAY.INTL(MAX(IFERROR(INDEX(R:R,MATCH(H112,D:D,0)),0),IFERROR(INDEX(R:R,MATCH(I112,D:D,0)),0),IFERROR(INDEX(R:R,MATCH(J112,D:D,0)),0)),1,weekend,holidays),IF(L112&lt;&gt;"",IF(M112&lt;&gt;"",WORKDAY.INTL(L112,-(MAX(M112,1)-1),weekend,holidays),L112-(MAX(N112,1)-1))," - ")))</f>
        <v>43396</v>
      </c>
      <c r="R112" s="118">
        <f t="shared" si="19"/>
        <v>43396</v>
      </c>
      <c r="S112" s="146">
        <f t="shared" ca="1" si="31"/>
        <v>1</v>
      </c>
      <c r="T112" s="146">
        <f t="shared" si="29"/>
        <v>1</v>
      </c>
      <c r="U112" s="147">
        <f t="shared" ca="1" si="32"/>
        <v>1</v>
      </c>
      <c r="V112" s="146">
        <f t="shared" ca="1" si="30"/>
        <v>0</v>
      </c>
      <c r="W112" s="121"/>
      <c r="X112" s="121"/>
      <c r="Z112" s="123"/>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A112" s="123"/>
      <c r="CB112" s="123"/>
      <c r="CC112" s="123"/>
      <c r="CD112" s="123"/>
      <c r="CE112" s="123"/>
      <c r="CF112" s="123"/>
      <c r="CG112" s="123"/>
      <c r="CH112" s="123"/>
      <c r="CI112" s="123"/>
      <c r="CJ112" s="123"/>
      <c r="CK112" s="123"/>
      <c r="CL112" s="123"/>
      <c r="CM112" s="123"/>
      <c r="CN112" s="123"/>
      <c r="CO112" s="123"/>
      <c r="CP112" s="123"/>
      <c r="CQ112" s="123"/>
      <c r="CR112" s="123"/>
      <c r="CS112" s="123"/>
      <c r="CT112" s="123"/>
      <c r="CU112" s="123"/>
      <c r="CV112" s="123"/>
      <c r="CW112" s="123"/>
      <c r="CX112" s="123"/>
      <c r="CY112" s="123"/>
      <c r="CZ112" s="123"/>
      <c r="DA112" s="123"/>
      <c r="DB112" s="123"/>
      <c r="DC112" s="123"/>
      <c r="DD112" s="123"/>
      <c r="DE112" s="123"/>
      <c r="DF112" s="123"/>
      <c r="DG112" s="123"/>
      <c r="DH112" s="123"/>
      <c r="DI112" s="123"/>
      <c r="DJ112" s="123"/>
      <c r="DK112" s="123"/>
      <c r="DL112" s="123"/>
      <c r="DM112" s="123"/>
      <c r="DN112" s="123"/>
      <c r="DO112" s="123"/>
      <c r="DP112" s="123"/>
      <c r="DQ112" s="123"/>
      <c r="DR112" s="123"/>
      <c r="DS112" s="123"/>
      <c r="DT112" s="123"/>
      <c r="DU112" s="123"/>
      <c r="DV112" s="123"/>
      <c r="DW112" s="123"/>
      <c r="DX112" s="123"/>
      <c r="DY112" s="123"/>
      <c r="DZ112" s="123"/>
      <c r="EA112" s="123"/>
      <c r="EB112" s="123"/>
      <c r="EC112" s="123"/>
      <c r="ED112" s="123"/>
      <c r="EE112" s="123"/>
      <c r="EF112" s="123"/>
      <c r="EG112" s="123"/>
      <c r="EH112" s="123"/>
      <c r="EI112" s="123"/>
      <c r="EJ112" s="123"/>
      <c r="EK112" s="123"/>
      <c r="EL112" s="123"/>
      <c r="EM112" s="123"/>
      <c r="EN112" s="123"/>
      <c r="EO112" s="123"/>
      <c r="EP112" s="123"/>
      <c r="EQ112" s="123"/>
      <c r="ER112" s="123"/>
      <c r="ES112" s="123"/>
      <c r="ET112" s="123"/>
      <c r="EU112" s="123"/>
      <c r="EV112" s="123"/>
      <c r="EW112" s="123"/>
      <c r="EX112" s="123"/>
      <c r="EY112" s="123"/>
      <c r="EZ112" s="123"/>
      <c r="FA112" s="123"/>
      <c r="FB112" s="123"/>
      <c r="FC112" s="123"/>
      <c r="FD112" s="123"/>
      <c r="FE112" s="123"/>
      <c r="FF112" s="123"/>
      <c r="FG112" s="123"/>
      <c r="FH112" s="123"/>
      <c r="FI112" s="123"/>
      <c r="FJ112" s="123"/>
      <c r="FK112" s="123"/>
      <c r="FL112" s="123"/>
      <c r="FM112" s="123"/>
      <c r="FN112" s="123"/>
      <c r="FO112" s="123"/>
      <c r="FP112" s="123"/>
      <c r="FQ112" s="123"/>
      <c r="FR112" s="123"/>
      <c r="FS112" s="123"/>
      <c r="FT112" s="123"/>
      <c r="FU112" s="123"/>
      <c r="FV112" s="123"/>
      <c r="FW112" s="123"/>
      <c r="FX112" s="123"/>
      <c r="FY112" s="123"/>
      <c r="FZ112" s="123"/>
      <c r="GA112" s="123"/>
      <c r="GB112" s="123"/>
      <c r="GC112" s="123"/>
      <c r="GD112" s="123"/>
      <c r="GE112" s="123"/>
      <c r="GF112" s="123"/>
      <c r="GG112" s="123"/>
      <c r="GH112" s="123"/>
      <c r="GI112" s="123"/>
      <c r="GJ112" s="123"/>
      <c r="GK112" s="123"/>
      <c r="GL112" s="123"/>
      <c r="GM112" s="123"/>
      <c r="GN112" s="123"/>
      <c r="GO112" s="123"/>
      <c r="GP112" s="123"/>
      <c r="GQ112" s="123"/>
      <c r="GR112" s="123"/>
      <c r="GS112" s="123"/>
      <c r="GT112" s="123"/>
      <c r="GU112" s="123"/>
      <c r="GV112" s="123"/>
      <c r="GW112" s="123"/>
      <c r="GX112" s="123"/>
      <c r="GY112" s="123"/>
      <c r="GZ112" s="123"/>
      <c r="HA112" s="123"/>
      <c r="HB112" s="123"/>
      <c r="HC112" s="123"/>
      <c r="HD112" s="123"/>
      <c r="HE112" s="123"/>
      <c r="HF112" s="123"/>
      <c r="HG112" s="123"/>
      <c r="HH112" s="123"/>
      <c r="HI112" s="123"/>
      <c r="HJ112" s="123"/>
      <c r="HK112" s="123"/>
      <c r="HL112" s="123"/>
      <c r="HM112" s="123"/>
      <c r="HN112" s="123"/>
      <c r="HO112" s="123"/>
      <c r="HP112" s="123"/>
      <c r="HQ112" s="123"/>
      <c r="HR112" s="123"/>
      <c r="HS112" s="123"/>
      <c r="HT112" s="123"/>
      <c r="HU112" s="123"/>
      <c r="HV112" s="123"/>
      <c r="HW112" s="123"/>
      <c r="HX112" s="123"/>
      <c r="HY112" s="123"/>
      <c r="HZ112" s="123"/>
      <c r="IA112" s="123"/>
      <c r="IB112" s="123"/>
      <c r="IC112" s="123"/>
      <c r="ID112" s="123"/>
      <c r="IE112" s="123"/>
      <c r="IF112" s="123"/>
      <c r="IG112" s="123"/>
      <c r="IH112" s="123"/>
      <c r="II112" s="123"/>
      <c r="IJ112" s="123"/>
      <c r="IK112" s="123"/>
      <c r="IL112" s="123"/>
      <c r="IM112" s="123"/>
      <c r="IN112" s="123"/>
      <c r="IO112" s="123"/>
      <c r="IP112" s="123"/>
      <c r="IQ112" s="123"/>
      <c r="IR112" s="123"/>
      <c r="IS112" s="123"/>
      <c r="IT112" s="123"/>
      <c r="IU112" s="123"/>
      <c r="IV112" s="123"/>
      <c r="IW112" s="123"/>
      <c r="IX112" s="123"/>
      <c r="IY112" s="123"/>
      <c r="IZ112" s="123"/>
      <c r="JA112" s="123"/>
      <c r="JB112" s="123"/>
      <c r="JC112" s="123"/>
      <c r="JD112" s="123"/>
      <c r="JE112" s="123"/>
      <c r="JF112" s="123"/>
      <c r="JG112" s="123"/>
      <c r="JH112" s="123"/>
      <c r="JI112" s="123"/>
      <c r="JJ112" s="123"/>
      <c r="JK112" s="123"/>
      <c r="JL112" s="123"/>
      <c r="JM112" s="123"/>
      <c r="JN112" s="123"/>
      <c r="JO112" s="123"/>
      <c r="JP112" s="123"/>
      <c r="JQ112" s="123"/>
      <c r="JR112" s="123"/>
      <c r="JS112" s="123"/>
      <c r="JT112" s="123"/>
      <c r="JU112" s="123"/>
      <c r="JV112" s="123"/>
      <c r="JW112" s="123"/>
      <c r="JX112" s="123"/>
      <c r="JY112" s="123"/>
      <c r="JZ112" s="123"/>
      <c r="KA112" s="123"/>
      <c r="KB112" s="123"/>
      <c r="KC112" s="123"/>
      <c r="KD112" s="123"/>
      <c r="KE112" s="123"/>
      <c r="KF112" s="123"/>
      <c r="KG112" s="123"/>
      <c r="KH112" s="123"/>
      <c r="KI112" s="123"/>
      <c r="KJ112" s="123"/>
      <c r="KK112" s="123"/>
      <c r="KL112" s="123"/>
      <c r="KM112" s="123"/>
      <c r="KN112" s="123"/>
      <c r="KO112" s="123"/>
      <c r="KP112" s="123"/>
      <c r="KQ112" s="123"/>
      <c r="KR112" s="123"/>
      <c r="KS112" s="123"/>
      <c r="KT112" s="123"/>
      <c r="KU112" s="123"/>
      <c r="KV112" s="123"/>
      <c r="KW112" s="123"/>
      <c r="KX112" s="123"/>
      <c r="KY112" s="123"/>
      <c r="KZ112" s="123"/>
      <c r="LA112" s="123"/>
      <c r="LB112" s="123"/>
      <c r="LC112" s="123"/>
      <c r="LD112" s="123"/>
      <c r="LE112" s="123"/>
      <c r="LF112" s="123"/>
      <c r="LG112" s="123"/>
      <c r="LH112" s="123"/>
      <c r="LI112" s="123"/>
      <c r="LJ112" s="123"/>
      <c r="LK112" s="123"/>
      <c r="LL112" s="123"/>
      <c r="LM112" s="123"/>
      <c r="LN112" s="123"/>
      <c r="LO112" s="123"/>
      <c r="LP112" s="123"/>
      <c r="LQ112" s="123"/>
      <c r="LR112" s="123"/>
      <c r="LS112" s="123"/>
      <c r="LT112" s="123"/>
      <c r="LU112" s="123"/>
      <c r="LV112" s="123"/>
      <c r="LW112" s="123"/>
      <c r="LX112" s="123"/>
      <c r="LY112" s="123"/>
      <c r="LZ112" s="123"/>
      <c r="MA112" s="123"/>
      <c r="MB112" s="123"/>
      <c r="MC112" s="123"/>
      <c r="MD112" s="123"/>
      <c r="ME112" s="123"/>
      <c r="MF112" s="123"/>
      <c r="MG112" s="123"/>
      <c r="MH112" s="123"/>
      <c r="MI112" s="123"/>
      <c r="MJ112" s="123"/>
      <c r="MK112" s="123"/>
      <c r="ML112" s="123"/>
      <c r="MM112" s="123"/>
      <c r="MN112" s="123"/>
      <c r="MO112" s="123"/>
      <c r="MP112" s="123"/>
      <c r="MQ112" s="123"/>
      <c r="MR112" s="123"/>
      <c r="MS112" s="123"/>
      <c r="MT112" s="123"/>
      <c r="MU112" s="123"/>
      <c r="MV112" s="123"/>
      <c r="MW112" s="123"/>
      <c r="MX112" s="123"/>
      <c r="MY112" s="123"/>
      <c r="MZ112" s="123"/>
      <c r="NA112" s="123"/>
      <c r="NB112" s="123"/>
      <c r="NC112" s="123"/>
      <c r="ND112" s="123"/>
      <c r="NE112" s="123"/>
      <c r="NF112" s="123"/>
      <c r="NG112" s="123"/>
      <c r="NH112" s="123"/>
      <c r="NI112" s="123"/>
      <c r="NJ112" s="123"/>
      <c r="NK112" s="123"/>
      <c r="NL112" s="123"/>
      <c r="NM112" s="123"/>
      <c r="NN112" s="123"/>
      <c r="NO112" s="123"/>
      <c r="NP112" s="123"/>
      <c r="NQ112" s="123"/>
      <c r="NR112" s="123"/>
      <c r="NS112" s="123"/>
      <c r="NT112" s="123"/>
      <c r="NU112" s="123"/>
      <c r="NV112" s="123"/>
      <c r="NW112" s="123"/>
      <c r="NX112" s="123"/>
      <c r="NY112" s="123"/>
    </row>
    <row r="113" spans="1:389" s="122" customFormat="1" ht="12">
      <c r="A113" s="136"/>
      <c r="B113" s="137"/>
      <c r="C113" s="110">
        <v>2</v>
      </c>
      <c r="D113" s="111" t="str">
        <f t="shared" si="23"/>
        <v>3.30</v>
      </c>
      <c r="E113" s="113" t="s">
        <v>356</v>
      </c>
      <c r="F113" s="113"/>
      <c r="G113" s="113"/>
      <c r="H113" s="114"/>
      <c r="I113" s="141"/>
      <c r="J113" s="114"/>
      <c r="K113" s="115">
        <v>43440</v>
      </c>
      <c r="L113" s="115">
        <v>43448</v>
      </c>
      <c r="M113" s="124"/>
      <c r="N113" s="124"/>
      <c r="O113" s="125">
        <v>1</v>
      </c>
      <c r="P113" s="129" t="s">
        <v>38</v>
      </c>
      <c r="Q113" s="118">
        <f>IF(K113&lt;&gt;"",K113,IF(OR(H113&lt;&gt;"",I113&lt;&gt;"",J113&lt;&gt;""),WORKDAY.INTL(MAX(IFERROR(INDEX(R:R,MATCH(H113,D:D,0)),0),IFERROR(INDEX(R:R,MATCH(I113,D:D,0)),0),IFERROR(INDEX(R:R,MATCH(J113,D:D,0)),0)),1,weekend,holidays),IF(L113&lt;&gt;"",IF(M113&lt;&gt;"",WORKDAY.INTL(L113,-(MAX(M113,1)-1),weekend,holidays),L113-(MAX(N113,1)-1))," - ")))</f>
        <v>43440</v>
      </c>
      <c r="R113" s="118">
        <f t="shared" si="19"/>
        <v>43448</v>
      </c>
      <c r="S113" s="146">
        <f t="shared" ca="1" si="31"/>
        <v>7</v>
      </c>
      <c r="T113" s="146">
        <f t="shared" si="29"/>
        <v>9</v>
      </c>
      <c r="U113" s="147">
        <f t="shared" ca="1" si="32"/>
        <v>9</v>
      </c>
      <c r="V113" s="146">
        <f t="shared" ca="1" si="30"/>
        <v>0</v>
      </c>
      <c r="W113" s="121"/>
      <c r="X113" s="121"/>
      <c r="Z113" s="123"/>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A113" s="123"/>
      <c r="CB113" s="123"/>
      <c r="CC113" s="123"/>
      <c r="CD113" s="123"/>
      <c r="CE113" s="123"/>
      <c r="CF113" s="123"/>
      <c r="CG113" s="123"/>
      <c r="CH113" s="123"/>
      <c r="CI113" s="123"/>
      <c r="CJ113" s="123"/>
      <c r="CK113" s="123"/>
      <c r="CL113" s="123"/>
      <c r="CM113" s="123"/>
      <c r="CN113" s="123"/>
      <c r="CO113" s="123"/>
      <c r="CP113" s="123"/>
      <c r="CQ113" s="123"/>
      <c r="CR113" s="123"/>
      <c r="CS113" s="123"/>
      <c r="CT113" s="123"/>
      <c r="CU113" s="123"/>
      <c r="CV113" s="123"/>
      <c r="CW113" s="123"/>
      <c r="CX113" s="123"/>
      <c r="CY113" s="123"/>
      <c r="CZ113" s="123"/>
      <c r="DA113" s="123"/>
      <c r="DB113" s="123"/>
      <c r="DC113" s="123"/>
      <c r="DD113" s="123"/>
      <c r="DE113" s="123"/>
      <c r="DF113" s="123"/>
      <c r="DG113" s="123"/>
      <c r="DH113" s="123"/>
      <c r="DI113" s="123"/>
      <c r="DJ113" s="123"/>
      <c r="DK113" s="123"/>
      <c r="DL113" s="123"/>
      <c r="DM113" s="123"/>
      <c r="DN113" s="123"/>
      <c r="DO113" s="123"/>
      <c r="DP113" s="123"/>
      <c r="DQ113" s="123"/>
      <c r="DR113" s="123"/>
      <c r="DS113" s="123"/>
      <c r="DT113" s="123"/>
      <c r="DU113" s="123"/>
      <c r="DV113" s="123"/>
      <c r="DW113" s="123"/>
      <c r="DX113" s="123"/>
      <c r="DY113" s="123"/>
      <c r="DZ113" s="123"/>
      <c r="EA113" s="123"/>
      <c r="EB113" s="123"/>
      <c r="EC113" s="123"/>
      <c r="ED113" s="123"/>
      <c r="EE113" s="123"/>
      <c r="EF113" s="123"/>
      <c r="EG113" s="123"/>
      <c r="EH113" s="123"/>
      <c r="EI113" s="123"/>
      <c r="EJ113" s="123"/>
      <c r="EK113" s="123"/>
      <c r="EL113" s="123"/>
      <c r="EM113" s="123"/>
      <c r="EN113" s="123"/>
      <c r="EO113" s="123"/>
      <c r="EP113" s="123"/>
      <c r="EQ113" s="123"/>
      <c r="ER113" s="123"/>
      <c r="ES113" s="123"/>
      <c r="ET113" s="123"/>
      <c r="EU113" s="123"/>
      <c r="EV113" s="123"/>
      <c r="EW113" s="123"/>
      <c r="EX113" s="123"/>
      <c r="EY113" s="123"/>
      <c r="EZ113" s="123"/>
      <c r="FA113" s="123"/>
      <c r="FB113" s="123"/>
      <c r="FC113" s="123"/>
      <c r="FD113" s="123"/>
      <c r="FE113" s="123"/>
      <c r="FF113" s="123"/>
      <c r="FG113" s="123"/>
      <c r="FH113" s="123"/>
      <c r="FI113" s="123"/>
      <c r="FJ113" s="123"/>
      <c r="FK113" s="123"/>
      <c r="FL113" s="123"/>
      <c r="FM113" s="123"/>
      <c r="FN113" s="123"/>
      <c r="FO113" s="123"/>
      <c r="FP113" s="123"/>
      <c r="FQ113" s="123"/>
      <c r="FR113" s="123"/>
      <c r="FS113" s="123"/>
      <c r="FT113" s="123"/>
      <c r="FU113" s="123"/>
      <c r="FV113" s="123"/>
      <c r="FW113" s="123"/>
      <c r="FX113" s="123"/>
      <c r="FY113" s="123"/>
      <c r="FZ113" s="123"/>
      <c r="GA113" s="123"/>
      <c r="GB113" s="123"/>
      <c r="GC113" s="123"/>
      <c r="GD113" s="123"/>
      <c r="GE113" s="123"/>
      <c r="GF113" s="123"/>
      <c r="GG113" s="123"/>
      <c r="GH113" s="123"/>
      <c r="GI113" s="123"/>
      <c r="GJ113" s="123"/>
      <c r="GK113" s="123"/>
      <c r="GL113" s="123"/>
      <c r="GM113" s="123"/>
      <c r="GN113" s="123"/>
      <c r="GO113" s="123"/>
      <c r="GP113" s="123"/>
      <c r="GQ113" s="123"/>
      <c r="GR113" s="123"/>
      <c r="GS113" s="123"/>
      <c r="GT113" s="123"/>
      <c r="GU113" s="123"/>
      <c r="GV113" s="123"/>
      <c r="GW113" s="123"/>
      <c r="GX113" s="123"/>
      <c r="GY113" s="123"/>
      <c r="GZ113" s="123"/>
      <c r="HA113" s="123"/>
      <c r="HB113" s="123"/>
      <c r="HC113" s="123"/>
      <c r="HD113" s="123"/>
      <c r="HE113" s="123"/>
      <c r="HF113" s="123"/>
      <c r="HG113" s="123"/>
      <c r="HH113" s="123"/>
      <c r="HI113" s="123"/>
      <c r="HJ113" s="123"/>
      <c r="HK113" s="123"/>
      <c r="HL113" s="123"/>
      <c r="HM113" s="123"/>
      <c r="HN113" s="123"/>
      <c r="HO113" s="123"/>
      <c r="HP113" s="123"/>
      <c r="HQ113" s="123"/>
      <c r="HR113" s="123"/>
      <c r="HS113" s="123"/>
      <c r="HT113" s="123"/>
      <c r="HU113" s="123"/>
      <c r="HV113" s="123"/>
      <c r="HW113" s="123"/>
      <c r="HX113" s="123"/>
      <c r="HY113" s="123"/>
      <c r="HZ113" s="123"/>
      <c r="IA113" s="123"/>
      <c r="IB113" s="123"/>
      <c r="IC113" s="123"/>
      <c r="ID113" s="123"/>
      <c r="IE113" s="123"/>
      <c r="IF113" s="123"/>
      <c r="IG113" s="123"/>
      <c r="IH113" s="123"/>
      <c r="II113" s="123"/>
      <c r="IJ113" s="123"/>
      <c r="IK113" s="123"/>
      <c r="IL113" s="123"/>
      <c r="IM113" s="123"/>
      <c r="IN113" s="123"/>
      <c r="IO113" s="123"/>
      <c r="IP113" s="123"/>
      <c r="IQ113" s="123"/>
      <c r="IR113" s="123"/>
      <c r="IS113" s="123"/>
      <c r="IT113" s="123"/>
      <c r="IU113" s="123"/>
      <c r="IV113" s="123"/>
      <c r="IW113" s="123"/>
      <c r="IX113" s="123"/>
      <c r="IY113" s="123"/>
      <c r="IZ113" s="123"/>
      <c r="JA113" s="123"/>
      <c r="JB113" s="123"/>
      <c r="JC113" s="123"/>
      <c r="JD113" s="123"/>
      <c r="JE113" s="123"/>
      <c r="JF113" s="123"/>
      <c r="JG113" s="123"/>
      <c r="JH113" s="123"/>
      <c r="JI113" s="123"/>
      <c r="JJ113" s="123"/>
      <c r="JK113" s="123"/>
      <c r="JL113" s="123"/>
      <c r="JM113" s="123"/>
      <c r="JN113" s="123"/>
      <c r="JO113" s="123"/>
      <c r="JP113" s="123"/>
      <c r="JQ113" s="123"/>
      <c r="JR113" s="123"/>
      <c r="JS113" s="123"/>
      <c r="JT113" s="123"/>
      <c r="JU113" s="123"/>
      <c r="JV113" s="123"/>
      <c r="JW113" s="123"/>
      <c r="JX113" s="123"/>
      <c r="JY113" s="123"/>
      <c r="JZ113" s="123"/>
      <c r="KA113" s="123"/>
      <c r="KB113" s="123"/>
      <c r="KC113" s="123"/>
      <c r="KD113" s="123"/>
      <c r="KE113" s="123"/>
      <c r="KF113" s="123"/>
      <c r="KG113" s="123"/>
      <c r="KH113" s="123"/>
      <c r="KI113" s="123"/>
      <c r="KJ113" s="123"/>
      <c r="KK113" s="123"/>
      <c r="KL113" s="123"/>
      <c r="KM113" s="123"/>
      <c r="KN113" s="123"/>
      <c r="KO113" s="123"/>
      <c r="KP113" s="123"/>
      <c r="KQ113" s="123"/>
      <c r="KR113" s="123"/>
      <c r="KS113" s="123"/>
      <c r="KT113" s="123"/>
      <c r="KU113" s="123"/>
      <c r="KV113" s="123"/>
      <c r="KW113" s="123"/>
      <c r="KX113" s="123"/>
      <c r="KY113" s="123"/>
      <c r="KZ113" s="123"/>
      <c r="LA113" s="123"/>
      <c r="LB113" s="123"/>
      <c r="LC113" s="123"/>
      <c r="LD113" s="123"/>
      <c r="LE113" s="123"/>
      <c r="LF113" s="123"/>
      <c r="LG113" s="123"/>
      <c r="LH113" s="123"/>
      <c r="LI113" s="123"/>
      <c r="LJ113" s="123"/>
      <c r="LK113" s="123"/>
      <c r="LL113" s="123"/>
      <c r="LM113" s="123"/>
      <c r="LN113" s="123"/>
      <c r="LO113" s="123"/>
      <c r="LP113" s="123"/>
      <c r="LQ113" s="123"/>
      <c r="LR113" s="123"/>
      <c r="LS113" s="123"/>
      <c r="LT113" s="123"/>
      <c r="LU113" s="123"/>
      <c r="LV113" s="123"/>
      <c r="LW113" s="123"/>
      <c r="LX113" s="123"/>
      <c r="LY113" s="123"/>
      <c r="LZ113" s="123"/>
      <c r="MA113" s="123"/>
      <c r="MB113" s="123"/>
      <c r="MC113" s="123"/>
      <c r="MD113" s="123"/>
      <c r="ME113" s="123"/>
      <c r="MF113" s="123"/>
      <c r="MG113" s="123"/>
      <c r="MH113" s="123"/>
      <c r="MI113" s="123"/>
      <c r="MJ113" s="123"/>
      <c r="MK113" s="123"/>
      <c r="ML113" s="123"/>
      <c r="MM113" s="123"/>
      <c r="MN113" s="123"/>
      <c r="MO113" s="123"/>
      <c r="MP113" s="123"/>
      <c r="MQ113" s="123"/>
      <c r="MR113" s="123"/>
      <c r="MS113" s="123"/>
      <c r="MT113" s="123"/>
      <c r="MU113" s="123"/>
      <c r="MV113" s="123"/>
      <c r="MW113" s="123"/>
      <c r="MX113" s="123"/>
      <c r="MY113" s="123"/>
      <c r="MZ113" s="123"/>
      <c r="NA113" s="123"/>
      <c r="NB113" s="123"/>
      <c r="NC113" s="123"/>
      <c r="ND113" s="123"/>
      <c r="NE113" s="123"/>
      <c r="NF113" s="123"/>
      <c r="NG113" s="123"/>
      <c r="NH113" s="123"/>
      <c r="NI113" s="123"/>
      <c r="NJ113" s="123"/>
      <c r="NK113" s="123"/>
      <c r="NL113" s="123"/>
      <c r="NM113" s="123"/>
      <c r="NN113" s="123"/>
      <c r="NO113" s="123"/>
      <c r="NP113" s="123"/>
      <c r="NQ113" s="123"/>
      <c r="NR113" s="123"/>
      <c r="NS113" s="123"/>
      <c r="NT113" s="123"/>
      <c r="NU113" s="123"/>
      <c r="NV113" s="123"/>
      <c r="NW113" s="123"/>
      <c r="NX113" s="123"/>
      <c r="NY113" s="123"/>
    </row>
    <row r="114" spans="1:389" s="122" customFormat="1" ht="12">
      <c r="A114" s="136"/>
      <c r="B114" s="137"/>
      <c r="C114" s="110">
        <v>2</v>
      </c>
      <c r="D114" s="111" t="str">
        <f t="shared" si="23"/>
        <v>3.31</v>
      </c>
      <c r="E114" s="113" t="s">
        <v>357</v>
      </c>
      <c r="F114" s="113"/>
      <c r="G114" s="113"/>
      <c r="H114" s="114" t="str">
        <f>D112</f>
        <v>3.29</v>
      </c>
      <c r="I114" s="141"/>
      <c r="J114" s="114"/>
      <c r="K114" s="115">
        <f ca="1">Q83</f>
        <v>43455</v>
      </c>
      <c r="L114" s="115">
        <f>R83</f>
        <v>43460</v>
      </c>
      <c r="M114" s="124"/>
      <c r="N114" s="124"/>
      <c r="O114" s="125">
        <v>1</v>
      </c>
      <c r="P114" s="129" t="s">
        <v>38</v>
      </c>
      <c r="Q114" s="118">
        <f ca="1">IF(K114&lt;&gt;"",K114,IF(OR(H114&lt;&gt;"",I114&lt;&gt;"",J114&lt;&gt;""),WORKDAY.INTL(MAX(IFERROR(INDEX(R:R,MATCH(H114,D:D,0)),0),IFERROR(INDEX(R:R,MATCH(I114,D:D,0)),0),IFERROR(INDEX(R:R,MATCH(J114,D:D,0)),0)),1,weekend,holidays),IF(L114&lt;&gt;"",IF(M114&lt;&gt;"",WORKDAY.INTL(L114,-(MAX(M114,1)-1),weekend,holidays),L114-(MAX(N114,1)-1))," - ")))</f>
        <v>43455</v>
      </c>
      <c r="R114" s="118">
        <f t="shared" si="19"/>
        <v>43460</v>
      </c>
      <c r="S114" s="146">
        <f t="shared" ca="1" si="31"/>
        <v>2</v>
      </c>
      <c r="T114" s="146">
        <f t="shared" ca="1" si="29"/>
        <v>6</v>
      </c>
      <c r="U114" s="147">
        <f t="shared" ca="1" si="32"/>
        <v>6</v>
      </c>
      <c r="V114" s="146">
        <f t="shared" ca="1" si="30"/>
        <v>0</v>
      </c>
      <c r="W114" s="121"/>
      <c r="X114" s="121"/>
      <c r="Z114" s="123"/>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A114" s="123"/>
      <c r="CB114" s="123"/>
      <c r="CC114" s="123"/>
      <c r="CD114" s="123"/>
      <c r="CE114" s="123"/>
      <c r="CF114" s="123"/>
      <c r="CG114" s="123"/>
      <c r="CH114" s="123"/>
      <c r="CI114" s="123"/>
      <c r="CJ114" s="123"/>
      <c r="CK114" s="123"/>
      <c r="CL114" s="123"/>
      <c r="CM114" s="123"/>
      <c r="CN114" s="123"/>
      <c r="CO114" s="123"/>
      <c r="CP114" s="123"/>
      <c r="CQ114" s="123"/>
      <c r="CR114" s="123"/>
      <c r="CS114" s="123"/>
      <c r="CT114" s="123"/>
      <c r="CU114" s="123"/>
      <c r="CV114" s="123"/>
      <c r="CW114" s="123"/>
      <c r="CX114" s="123"/>
      <c r="CY114" s="123"/>
      <c r="CZ114" s="123"/>
      <c r="DA114" s="123"/>
      <c r="DB114" s="123"/>
      <c r="DC114" s="123"/>
      <c r="DD114" s="123"/>
      <c r="DE114" s="123"/>
      <c r="DF114" s="123"/>
      <c r="DG114" s="123"/>
      <c r="DH114" s="123"/>
      <c r="DI114" s="123"/>
      <c r="DJ114" s="123"/>
      <c r="DK114" s="123"/>
      <c r="DL114" s="123"/>
      <c r="DM114" s="123"/>
      <c r="DN114" s="123"/>
      <c r="DO114" s="123"/>
      <c r="DP114" s="123"/>
      <c r="DQ114" s="123"/>
      <c r="DR114" s="123"/>
      <c r="DS114" s="123"/>
      <c r="DT114" s="123"/>
      <c r="DU114" s="123"/>
      <c r="DV114" s="123"/>
      <c r="DW114" s="123"/>
      <c r="DX114" s="123"/>
      <c r="DY114" s="123"/>
      <c r="DZ114" s="123"/>
      <c r="EA114" s="123"/>
      <c r="EB114" s="123"/>
      <c r="EC114" s="123"/>
      <c r="ED114" s="123"/>
      <c r="EE114" s="123"/>
      <c r="EF114" s="123"/>
      <c r="EG114" s="123"/>
      <c r="EH114" s="123"/>
      <c r="EI114" s="123"/>
      <c r="EJ114" s="123"/>
      <c r="EK114" s="123"/>
      <c r="EL114" s="123"/>
      <c r="EM114" s="123"/>
      <c r="EN114" s="123"/>
      <c r="EO114" s="123"/>
      <c r="EP114" s="123"/>
      <c r="EQ114" s="123"/>
      <c r="ER114" s="123"/>
      <c r="ES114" s="123"/>
      <c r="ET114" s="123"/>
      <c r="EU114" s="123"/>
      <c r="EV114" s="123"/>
      <c r="EW114" s="123"/>
      <c r="EX114" s="123"/>
      <c r="EY114" s="123"/>
      <c r="EZ114" s="123"/>
      <c r="FA114" s="123"/>
      <c r="FB114" s="123"/>
      <c r="FC114" s="123"/>
      <c r="FD114" s="123"/>
      <c r="FE114" s="123"/>
      <c r="FF114" s="123"/>
      <c r="FG114" s="123"/>
      <c r="FH114" s="123"/>
      <c r="FI114" s="123"/>
      <c r="FJ114" s="123"/>
      <c r="FK114" s="123"/>
      <c r="FL114" s="123"/>
      <c r="FM114" s="123"/>
      <c r="FN114" s="123"/>
      <c r="FO114" s="123"/>
      <c r="FP114" s="123"/>
      <c r="FQ114" s="123"/>
      <c r="FR114" s="123"/>
      <c r="FS114" s="123"/>
      <c r="FT114" s="123"/>
      <c r="FU114" s="123"/>
      <c r="FV114" s="123"/>
      <c r="FW114" s="123"/>
      <c r="FX114" s="123"/>
      <c r="FY114" s="123"/>
      <c r="FZ114" s="123"/>
      <c r="GA114" s="123"/>
      <c r="GB114" s="123"/>
      <c r="GC114" s="123"/>
      <c r="GD114" s="123"/>
      <c r="GE114" s="123"/>
      <c r="GF114" s="123"/>
      <c r="GG114" s="123"/>
      <c r="GH114" s="123"/>
      <c r="GI114" s="123"/>
      <c r="GJ114" s="123"/>
      <c r="GK114" s="123"/>
      <c r="GL114" s="123"/>
      <c r="GM114" s="123"/>
      <c r="GN114" s="123"/>
      <c r="GO114" s="123"/>
      <c r="GP114" s="123"/>
      <c r="GQ114" s="123"/>
      <c r="GR114" s="123"/>
      <c r="GS114" s="123"/>
      <c r="GT114" s="123"/>
      <c r="GU114" s="123"/>
      <c r="GV114" s="123"/>
      <c r="GW114" s="123"/>
      <c r="GX114" s="123"/>
      <c r="GY114" s="123"/>
      <c r="GZ114" s="123"/>
      <c r="HA114" s="123"/>
      <c r="HB114" s="123"/>
      <c r="HC114" s="123"/>
      <c r="HD114" s="123"/>
      <c r="HE114" s="123"/>
      <c r="HF114" s="123"/>
      <c r="HG114" s="123"/>
      <c r="HH114" s="123"/>
      <c r="HI114" s="123"/>
      <c r="HJ114" s="123"/>
      <c r="HK114" s="123"/>
      <c r="HL114" s="123"/>
      <c r="HM114" s="123"/>
      <c r="HN114" s="123"/>
      <c r="HO114" s="123"/>
      <c r="HP114" s="123"/>
      <c r="HQ114" s="123"/>
      <c r="HR114" s="123"/>
      <c r="HS114" s="123"/>
      <c r="HT114" s="123"/>
      <c r="HU114" s="123"/>
      <c r="HV114" s="123"/>
      <c r="HW114" s="123"/>
      <c r="HX114" s="123"/>
      <c r="HY114" s="123"/>
      <c r="HZ114" s="123"/>
      <c r="IA114" s="123"/>
      <c r="IB114" s="123"/>
      <c r="IC114" s="123"/>
      <c r="ID114" s="123"/>
      <c r="IE114" s="123"/>
      <c r="IF114" s="123"/>
      <c r="IG114" s="123"/>
      <c r="IH114" s="123"/>
      <c r="II114" s="123"/>
      <c r="IJ114" s="123"/>
      <c r="IK114" s="123"/>
      <c r="IL114" s="123"/>
      <c r="IM114" s="123"/>
      <c r="IN114" s="123"/>
      <c r="IO114" s="123"/>
      <c r="IP114" s="123"/>
      <c r="IQ114" s="123"/>
      <c r="IR114" s="123"/>
      <c r="IS114" s="123"/>
      <c r="IT114" s="123"/>
      <c r="IU114" s="123"/>
      <c r="IV114" s="123"/>
      <c r="IW114" s="123"/>
      <c r="IX114" s="123"/>
      <c r="IY114" s="123"/>
      <c r="IZ114" s="123"/>
      <c r="JA114" s="123"/>
      <c r="JB114" s="123"/>
      <c r="JC114" s="123"/>
      <c r="JD114" s="123"/>
      <c r="JE114" s="123"/>
      <c r="JF114" s="123"/>
      <c r="JG114" s="123"/>
      <c r="JH114" s="123"/>
      <c r="JI114" s="123"/>
      <c r="JJ114" s="123"/>
      <c r="JK114" s="123"/>
      <c r="JL114" s="123"/>
      <c r="JM114" s="123"/>
      <c r="JN114" s="123"/>
      <c r="JO114" s="123"/>
      <c r="JP114" s="123"/>
      <c r="JQ114" s="123"/>
      <c r="JR114" s="123"/>
      <c r="JS114" s="123"/>
      <c r="JT114" s="123"/>
      <c r="JU114" s="123"/>
      <c r="JV114" s="123"/>
      <c r="JW114" s="123"/>
      <c r="JX114" s="123"/>
      <c r="JY114" s="123"/>
      <c r="JZ114" s="123"/>
      <c r="KA114" s="123"/>
      <c r="KB114" s="123"/>
      <c r="KC114" s="123"/>
      <c r="KD114" s="123"/>
      <c r="KE114" s="123"/>
      <c r="KF114" s="123"/>
      <c r="KG114" s="123"/>
      <c r="KH114" s="123"/>
      <c r="KI114" s="123"/>
      <c r="KJ114" s="123"/>
      <c r="KK114" s="123"/>
      <c r="KL114" s="123"/>
      <c r="KM114" s="123"/>
      <c r="KN114" s="123"/>
      <c r="KO114" s="123"/>
      <c r="KP114" s="123"/>
      <c r="KQ114" s="123"/>
      <c r="KR114" s="123"/>
      <c r="KS114" s="123"/>
      <c r="KT114" s="123"/>
      <c r="KU114" s="123"/>
      <c r="KV114" s="123"/>
      <c r="KW114" s="123"/>
      <c r="KX114" s="123"/>
      <c r="KY114" s="123"/>
      <c r="KZ114" s="123"/>
      <c r="LA114" s="123"/>
      <c r="LB114" s="123"/>
      <c r="LC114" s="123"/>
      <c r="LD114" s="123"/>
      <c r="LE114" s="123"/>
      <c r="LF114" s="123"/>
      <c r="LG114" s="123"/>
      <c r="LH114" s="123"/>
      <c r="LI114" s="123"/>
      <c r="LJ114" s="123"/>
      <c r="LK114" s="123"/>
      <c r="LL114" s="123"/>
      <c r="LM114" s="123"/>
      <c r="LN114" s="123"/>
      <c r="LO114" s="123"/>
      <c r="LP114" s="123"/>
      <c r="LQ114" s="123"/>
      <c r="LR114" s="123"/>
      <c r="LS114" s="123"/>
      <c r="LT114" s="123"/>
      <c r="LU114" s="123"/>
      <c r="LV114" s="123"/>
      <c r="LW114" s="123"/>
      <c r="LX114" s="123"/>
      <c r="LY114" s="123"/>
      <c r="LZ114" s="123"/>
      <c r="MA114" s="123"/>
      <c r="MB114" s="123"/>
      <c r="MC114" s="123"/>
      <c r="MD114" s="123"/>
      <c r="ME114" s="123"/>
      <c r="MF114" s="123"/>
      <c r="MG114" s="123"/>
      <c r="MH114" s="123"/>
      <c r="MI114" s="123"/>
      <c r="MJ114" s="123"/>
      <c r="MK114" s="123"/>
      <c r="ML114" s="123"/>
      <c r="MM114" s="123"/>
      <c r="MN114" s="123"/>
      <c r="MO114" s="123"/>
      <c r="MP114" s="123"/>
      <c r="MQ114" s="123"/>
      <c r="MR114" s="123"/>
      <c r="MS114" s="123"/>
      <c r="MT114" s="123"/>
      <c r="MU114" s="123"/>
      <c r="MV114" s="123"/>
      <c r="MW114" s="123"/>
      <c r="MX114" s="123"/>
      <c r="MY114" s="123"/>
      <c r="MZ114" s="123"/>
      <c r="NA114" s="123"/>
      <c r="NB114" s="123"/>
      <c r="NC114" s="123"/>
      <c r="ND114" s="123"/>
      <c r="NE114" s="123"/>
      <c r="NF114" s="123"/>
      <c r="NG114" s="123"/>
      <c r="NH114" s="123"/>
      <c r="NI114" s="123"/>
      <c r="NJ114" s="123"/>
      <c r="NK114" s="123"/>
      <c r="NL114" s="123"/>
      <c r="NM114" s="123"/>
      <c r="NN114" s="123"/>
      <c r="NO114" s="123"/>
      <c r="NP114" s="123"/>
      <c r="NQ114" s="123"/>
      <c r="NR114" s="123"/>
      <c r="NS114" s="123"/>
      <c r="NT114" s="123"/>
      <c r="NU114" s="123"/>
      <c r="NV114" s="123"/>
      <c r="NW114" s="123"/>
      <c r="NX114" s="123"/>
      <c r="NY114" s="123"/>
    </row>
    <row r="115" spans="1:389" s="122" customFormat="1" ht="12">
      <c r="A115" s="136"/>
      <c r="B115" s="137"/>
      <c r="C115" s="110">
        <v>2</v>
      </c>
      <c r="D115" s="111" t="str">
        <f t="shared" si="23"/>
        <v>3.32</v>
      </c>
      <c r="E115" s="113" t="s">
        <v>379</v>
      </c>
      <c r="F115" s="113"/>
      <c r="G115" s="113"/>
      <c r="H115" s="114" t="str">
        <f>D113</f>
        <v>3.30</v>
      </c>
      <c r="I115" s="141" t="str">
        <f>D114</f>
        <v>3.31</v>
      </c>
      <c r="J115" s="114"/>
      <c r="K115" s="115">
        <v>43462</v>
      </c>
      <c r="L115" s="115">
        <f ca="1">R87</f>
        <v>43472</v>
      </c>
      <c r="M115" s="124"/>
      <c r="N115" s="124"/>
      <c r="O115" s="125">
        <v>1</v>
      </c>
      <c r="P115" s="129" t="s">
        <v>38</v>
      </c>
      <c r="Q115" s="118">
        <f>IF(K115&lt;&gt;"",K115,IF(OR(H115&lt;&gt;"",I115&lt;&gt;"",J115&lt;&gt;""),WORKDAY.INTL(MAX(IFERROR(INDEX(R:R,MATCH(H115,D:D,0)),0),IFERROR(INDEX(R:R,MATCH(I115,D:D,0)),0),IFERROR(INDEX(R:R,MATCH(J115,D:D,0)),0)),1,weekend,holidays),IF(L115&lt;&gt;"",IF(M115&lt;&gt;"",WORKDAY.INTL(L115,-(MAX(M115,1)-1),weekend,holidays),L115-(MAX(N115,1)-1))," - ")))</f>
        <v>43462</v>
      </c>
      <c r="R115" s="118">
        <f t="shared" ca="1" si="19"/>
        <v>43472</v>
      </c>
      <c r="S115" s="146">
        <f t="shared" ca="1" si="31"/>
        <v>6</v>
      </c>
      <c r="T115" s="146">
        <f t="shared" ca="1" si="29"/>
        <v>11</v>
      </c>
      <c r="U115" s="147">
        <f t="shared" ca="1" si="32"/>
        <v>11</v>
      </c>
      <c r="V115" s="146">
        <f t="shared" ca="1" si="30"/>
        <v>0</v>
      </c>
      <c r="W115" s="121"/>
      <c r="X115" s="121"/>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A115" s="123"/>
      <c r="CB115" s="123"/>
      <c r="CC115" s="123"/>
      <c r="CD115" s="123"/>
      <c r="CE115" s="123"/>
      <c r="CF115" s="123"/>
      <c r="CG115" s="123"/>
      <c r="CH115" s="123"/>
      <c r="CI115" s="123"/>
      <c r="CJ115" s="123"/>
      <c r="CK115" s="123"/>
      <c r="CL115" s="123"/>
      <c r="CM115" s="123"/>
      <c r="CN115" s="123"/>
      <c r="CO115" s="123"/>
      <c r="CP115" s="123"/>
      <c r="CQ115" s="123"/>
      <c r="CR115" s="123"/>
      <c r="CS115" s="123"/>
      <c r="CT115" s="123"/>
      <c r="CU115" s="123"/>
      <c r="CV115" s="123"/>
      <c r="CW115" s="123"/>
      <c r="CX115" s="123"/>
      <c r="CY115" s="123"/>
      <c r="CZ115" s="123"/>
      <c r="DA115" s="123"/>
      <c r="DB115" s="123"/>
      <c r="DC115" s="123"/>
      <c r="DD115" s="123"/>
      <c r="DE115" s="123"/>
      <c r="DF115" s="123"/>
      <c r="DG115" s="123"/>
      <c r="DH115" s="123"/>
      <c r="DI115" s="123"/>
      <c r="DJ115" s="123"/>
      <c r="DK115" s="123"/>
      <c r="DL115" s="123"/>
      <c r="DM115" s="123"/>
      <c r="DN115" s="123"/>
      <c r="DO115" s="123"/>
      <c r="DP115" s="123"/>
      <c r="DQ115" s="123"/>
      <c r="DR115" s="123"/>
      <c r="DS115" s="123"/>
      <c r="DT115" s="123"/>
      <c r="DU115" s="123"/>
      <c r="DV115" s="123"/>
      <c r="DW115" s="123"/>
      <c r="DX115" s="123"/>
      <c r="DY115" s="123"/>
      <c r="DZ115" s="123"/>
      <c r="EA115" s="123"/>
      <c r="EB115" s="123"/>
      <c r="EC115" s="123"/>
      <c r="ED115" s="123"/>
      <c r="EE115" s="123"/>
      <c r="EF115" s="123"/>
      <c r="EG115" s="123"/>
      <c r="EH115" s="123"/>
      <c r="EI115" s="123"/>
      <c r="EJ115" s="123"/>
      <c r="EK115" s="123"/>
      <c r="EL115" s="123"/>
      <c r="EM115" s="123"/>
      <c r="EN115" s="123"/>
      <c r="EO115" s="123"/>
      <c r="EP115" s="123"/>
      <c r="EQ115" s="123"/>
      <c r="ER115" s="123"/>
      <c r="ES115" s="123"/>
      <c r="ET115" s="123"/>
      <c r="EU115" s="123"/>
      <c r="EV115" s="123"/>
      <c r="EW115" s="123"/>
      <c r="EX115" s="123"/>
      <c r="EY115" s="123"/>
      <c r="EZ115" s="123"/>
      <c r="FA115" s="123"/>
      <c r="FB115" s="123"/>
      <c r="FC115" s="123"/>
      <c r="FD115" s="123"/>
      <c r="FE115" s="123"/>
      <c r="FF115" s="123"/>
      <c r="FG115" s="123"/>
      <c r="FH115" s="123"/>
      <c r="FI115" s="123"/>
      <c r="FJ115" s="123"/>
      <c r="FK115" s="123"/>
      <c r="FL115" s="123"/>
      <c r="FM115" s="123"/>
      <c r="FN115" s="123"/>
      <c r="FO115" s="123"/>
      <c r="FP115" s="123"/>
      <c r="FQ115" s="123"/>
      <c r="FR115" s="123"/>
      <c r="FS115" s="123"/>
      <c r="FT115" s="123"/>
      <c r="FU115" s="123"/>
      <c r="FV115" s="123"/>
      <c r="FW115" s="123"/>
      <c r="FX115" s="123"/>
      <c r="FY115" s="123"/>
      <c r="FZ115" s="123"/>
      <c r="GA115" s="123"/>
      <c r="GB115" s="123"/>
      <c r="GC115" s="123"/>
      <c r="GD115" s="123"/>
      <c r="GE115" s="123"/>
      <c r="GF115" s="123"/>
      <c r="GG115" s="123"/>
      <c r="GH115" s="123"/>
      <c r="GI115" s="123"/>
      <c r="GJ115" s="123"/>
      <c r="GK115" s="123"/>
      <c r="GL115" s="123"/>
      <c r="GM115" s="123"/>
      <c r="GN115" s="123"/>
      <c r="GO115" s="123"/>
      <c r="GP115" s="123"/>
      <c r="GQ115" s="123"/>
      <c r="GR115" s="123"/>
      <c r="GS115" s="123"/>
      <c r="GT115" s="123"/>
      <c r="GU115" s="123"/>
      <c r="GV115" s="123"/>
      <c r="GW115" s="123"/>
      <c r="GX115" s="123"/>
      <c r="GY115" s="123"/>
      <c r="GZ115" s="123"/>
      <c r="HA115" s="123"/>
      <c r="HB115" s="123"/>
      <c r="HC115" s="123"/>
      <c r="HD115" s="123"/>
      <c r="HE115" s="123"/>
      <c r="HF115" s="123"/>
      <c r="HG115" s="123"/>
      <c r="HH115" s="123"/>
      <c r="HI115" s="123"/>
      <c r="HJ115" s="123"/>
      <c r="HK115" s="123"/>
      <c r="HL115" s="123"/>
      <c r="HM115" s="123"/>
      <c r="HN115" s="123"/>
      <c r="HO115" s="123"/>
      <c r="HP115" s="123"/>
      <c r="HQ115" s="123"/>
      <c r="HR115" s="123"/>
      <c r="HS115" s="123"/>
      <c r="HT115" s="123"/>
      <c r="HU115" s="123"/>
      <c r="HV115" s="123"/>
      <c r="HW115" s="123"/>
      <c r="HX115" s="123"/>
      <c r="HY115" s="123"/>
      <c r="HZ115" s="123"/>
      <c r="IA115" s="123"/>
      <c r="IB115" s="123"/>
      <c r="IC115" s="123"/>
      <c r="ID115" s="123"/>
      <c r="IE115" s="123"/>
      <c r="IF115" s="123"/>
      <c r="IG115" s="123"/>
      <c r="IH115" s="123"/>
      <c r="II115" s="123"/>
      <c r="IJ115" s="123"/>
      <c r="IK115" s="123"/>
      <c r="IL115" s="123"/>
      <c r="IM115" s="123"/>
      <c r="IN115" s="123"/>
      <c r="IO115" s="123"/>
      <c r="IP115" s="123"/>
      <c r="IQ115" s="123"/>
      <c r="IR115" s="123"/>
      <c r="IS115" s="123"/>
      <c r="IT115" s="123"/>
      <c r="IU115" s="123"/>
      <c r="IV115" s="123"/>
      <c r="IW115" s="123"/>
      <c r="IX115" s="123"/>
      <c r="IY115" s="123"/>
      <c r="IZ115" s="123"/>
      <c r="JA115" s="123"/>
      <c r="JB115" s="123"/>
      <c r="JC115" s="123"/>
      <c r="JD115" s="123"/>
      <c r="JE115" s="123"/>
      <c r="JF115" s="123"/>
      <c r="JG115" s="123"/>
      <c r="JH115" s="123"/>
      <c r="JI115" s="123"/>
      <c r="JJ115" s="123"/>
      <c r="JK115" s="123"/>
      <c r="JL115" s="123"/>
      <c r="JM115" s="123"/>
      <c r="JN115" s="123"/>
      <c r="JO115" s="123"/>
      <c r="JP115" s="123"/>
      <c r="JQ115" s="123"/>
      <c r="JR115" s="123"/>
      <c r="JS115" s="123"/>
      <c r="JT115" s="123"/>
      <c r="JU115" s="123"/>
      <c r="JV115" s="123"/>
      <c r="JW115" s="123"/>
      <c r="JX115" s="123"/>
      <c r="JY115" s="123"/>
      <c r="JZ115" s="123"/>
      <c r="KA115" s="123"/>
      <c r="KB115" s="123"/>
      <c r="KC115" s="123"/>
      <c r="KD115" s="123"/>
      <c r="KE115" s="123"/>
      <c r="KF115" s="123"/>
      <c r="KG115" s="123"/>
      <c r="KH115" s="123"/>
      <c r="KI115" s="123"/>
      <c r="KJ115" s="123"/>
      <c r="KK115" s="123"/>
      <c r="KL115" s="123"/>
      <c r="KM115" s="123"/>
      <c r="KN115" s="123"/>
      <c r="KO115" s="123"/>
      <c r="KP115" s="123"/>
      <c r="KQ115" s="123"/>
      <c r="KR115" s="123"/>
      <c r="KS115" s="123"/>
      <c r="KT115" s="123"/>
      <c r="KU115" s="123"/>
      <c r="KV115" s="123"/>
      <c r="KW115" s="123"/>
      <c r="KX115" s="123"/>
      <c r="KY115" s="123"/>
      <c r="KZ115" s="123"/>
      <c r="LA115" s="123"/>
      <c r="LB115" s="123"/>
      <c r="LC115" s="123"/>
      <c r="LD115" s="123"/>
      <c r="LE115" s="123"/>
      <c r="LF115" s="123"/>
      <c r="LG115" s="123"/>
      <c r="LH115" s="123"/>
      <c r="LI115" s="123"/>
      <c r="LJ115" s="123"/>
      <c r="LK115" s="123"/>
      <c r="LL115" s="123"/>
      <c r="LM115" s="123"/>
      <c r="LN115" s="123"/>
      <c r="LO115" s="123"/>
      <c r="LP115" s="123"/>
      <c r="LQ115" s="123"/>
      <c r="LR115" s="123"/>
      <c r="LS115" s="123"/>
      <c r="LT115" s="123"/>
      <c r="LU115" s="123"/>
      <c r="LV115" s="123"/>
      <c r="LW115" s="123"/>
      <c r="LX115" s="123"/>
      <c r="LY115" s="123"/>
      <c r="LZ115" s="123"/>
      <c r="MA115" s="123"/>
      <c r="MB115" s="123"/>
      <c r="MC115" s="123"/>
      <c r="MD115" s="123"/>
      <c r="ME115" s="123"/>
      <c r="MF115" s="123"/>
      <c r="MG115" s="123"/>
      <c r="MH115" s="123"/>
      <c r="MI115" s="123"/>
      <c r="MJ115" s="123"/>
      <c r="MK115" s="123"/>
      <c r="ML115" s="123"/>
      <c r="MM115" s="123"/>
      <c r="MN115" s="123"/>
      <c r="MO115" s="123"/>
      <c r="MP115" s="123"/>
      <c r="MQ115" s="123"/>
      <c r="MR115" s="123"/>
      <c r="MS115" s="123"/>
      <c r="MT115" s="123"/>
      <c r="MU115" s="123"/>
      <c r="MV115" s="123"/>
      <c r="MW115" s="123"/>
      <c r="MX115" s="123"/>
      <c r="MY115" s="123"/>
      <c r="MZ115" s="123"/>
      <c r="NA115" s="123"/>
      <c r="NB115" s="123"/>
      <c r="NC115" s="123"/>
      <c r="ND115" s="123"/>
      <c r="NE115" s="123"/>
      <c r="NF115" s="123"/>
      <c r="NG115" s="123"/>
      <c r="NH115" s="123"/>
      <c r="NI115" s="123"/>
      <c r="NJ115" s="123"/>
      <c r="NK115" s="123"/>
      <c r="NL115" s="123"/>
      <c r="NM115" s="123"/>
      <c r="NN115" s="123"/>
      <c r="NO115" s="123"/>
      <c r="NP115" s="123"/>
      <c r="NQ115" s="123"/>
      <c r="NR115" s="123"/>
      <c r="NS115" s="123"/>
      <c r="NT115" s="123"/>
      <c r="NU115" s="123"/>
      <c r="NV115" s="123"/>
      <c r="NW115" s="123"/>
      <c r="NX115" s="123"/>
      <c r="NY115" s="123"/>
    </row>
    <row r="116" spans="1:389" s="122" customFormat="1" ht="12">
      <c r="A116" s="136"/>
      <c r="B116" s="137"/>
      <c r="C116" s="110">
        <v>2</v>
      </c>
      <c r="D116" s="111" t="str">
        <f t="shared" si="23"/>
        <v>3.33</v>
      </c>
      <c r="E116" s="113" t="s">
        <v>383</v>
      </c>
      <c r="F116" s="113"/>
      <c r="G116" s="113"/>
      <c r="H116" s="114" t="str">
        <f>D114</f>
        <v>3.31</v>
      </c>
      <c r="I116" s="114"/>
      <c r="J116" s="141"/>
      <c r="K116" s="115">
        <v>43460</v>
      </c>
      <c r="L116" s="115">
        <v>43480</v>
      </c>
      <c r="M116" s="124"/>
      <c r="N116" s="124"/>
      <c r="O116" s="125">
        <v>1</v>
      </c>
      <c r="P116" s="129" t="s">
        <v>39</v>
      </c>
      <c r="Q116" s="118">
        <f>IF(K116&lt;&gt;"",K116,IF(OR(H116&lt;&gt;"",I116&lt;&gt;"",J116&lt;&gt;""),WORKDAY.INTL(MAX(IFERROR(INDEX(R:R,MATCH(H116,D:D,0)),0),IFERROR(INDEX(R:R,MATCH(I116,D:D,0)),0),IFERROR(INDEX(R:R,MATCH(J116,D:D,0)),0)),1,weekend,holidays),IF(L116&lt;&gt;"",IF(M116&lt;&gt;"",WORKDAY.INTL(L116,-(MAX(M116,1)-1),weekend,holidays),L116-(MAX(N116,1)-1))," - ")))</f>
        <v>43460</v>
      </c>
      <c r="R116" s="118">
        <f t="shared" si="19"/>
        <v>43480</v>
      </c>
      <c r="S116" s="146">
        <f t="shared" ca="1" si="31"/>
        <v>13</v>
      </c>
      <c r="T116" s="146">
        <f t="shared" si="29"/>
        <v>21</v>
      </c>
      <c r="U116" s="147">
        <f t="shared" ca="1" si="32"/>
        <v>20</v>
      </c>
      <c r="V116" s="146">
        <f t="shared" ca="1" si="30"/>
        <v>1</v>
      </c>
      <c r="W116" s="121"/>
      <c r="X116" s="121"/>
      <c r="Z116" s="123"/>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A116" s="123"/>
      <c r="CB116" s="123"/>
      <c r="CC116" s="123"/>
      <c r="CD116" s="123"/>
      <c r="CE116" s="123"/>
      <c r="CF116" s="123"/>
      <c r="CG116" s="123"/>
      <c r="CH116" s="123"/>
      <c r="CI116" s="123"/>
      <c r="CJ116" s="123"/>
      <c r="CK116" s="123"/>
      <c r="CL116" s="123"/>
      <c r="CM116" s="123"/>
      <c r="CN116" s="123"/>
      <c r="CO116" s="123"/>
      <c r="CP116" s="123"/>
      <c r="CQ116" s="123"/>
      <c r="CR116" s="123"/>
      <c r="CS116" s="123"/>
      <c r="CT116" s="123"/>
      <c r="CU116" s="123"/>
      <c r="CV116" s="123"/>
      <c r="CW116" s="123"/>
      <c r="CX116" s="123"/>
      <c r="CY116" s="123"/>
      <c r="CZ116" s="123"/>
      <c r="DA116" s="123"/>
      <c r="DB116" s="123"/>
      <c r="DC116" s="123"/>
      <c r="DD116" s="123"/>
      <c r="DE116" s="123"/>
      <c r="DF116" s="123"/>
      <c r="DG116" s="123"/>
      <c r="DH116" s="123"/>
      <c r="DI116" s="123"/>
      <c r="DJ116" s="123"/>
      <c r="DK116" s="123"/>
      <c r="DL116" s="123"/>
      <c r="DM116" s="123"/>
      <c r="DN116" s="123"/>
      <c r="DO116" s="123"/>
      <c r="DP116" s="123"/>
      <c r="DQ116" s="123"/>
      <c r="DR116" s="123"/>
      <c r="DS116" s="123"/>
      <c r="DT116" s="123"/>
      <c r="DU116" s="123"/>
      <c r="DV116" s="123"/>
      <c r="DW116" s="123"/>
      <c r="DX116" s="123"/>
      <c r="DY116" s="123"/>
      <c r="DZ116" s="123"/>
      <c r="EA116" s="123"/>
      <c r="EB116" s="123"/>
      <c r="EC116" s="123"/>
      <c r="ED116" s="123"/>
      <c r="EE116" s="123"/>
      <c r="EF116" s="123"/>
      <c r="EG116" s="123"/>
      <c r="EH116" s="123"/>
      <c r="EI116" s="123"/>
      <c r="EJ116" s="123"/>
      <c r="EK116" s="123"/>
      <c r="EL116" s="123"/>
      <c r="EM116" s="123"/>
      <c r="EN116" s="123"/>
      <c r="EO116" s="123"/>
      <c r="EP116" s="123"/>
      <c r="EQ116" s="123"/>
      <c r="ER116" s="123"/>
      <c r="ES116" s="123"/>
      <c r="ET116" s="123"/>
      <c r="EU116" s="123"/>
      <c r="EV116" s="123"/>
      <c r="EW116" s="123"/>
      <c r="EX116" s="123"/>
      <c r="EY116" s="123"/>
      <c r="EZ116" s="123"/>
      <c r="FA116" s="123"/>
      <c r="FB116" s="123"/>
      <c r="FC116" s="123"/>
      <c r="FD116" s="123"/>
      <c r="FE116" s="123"/>
      <c r="FF116" s="123"/>
      <c r="FG116" s="123"/>
      <c r="FH116" s="123"/>
      <c r="FI116" s="123"/>
      <c r="FJ116" s="123"/>
      <c r="FK116" s="123"/>
      <c r="FL116" s="123"/>
      <c r="FM116" s="123"/>
      <c r="FN116" s="123"/>
      <c r="FO116" s="123"/>
      <c r="FP116" s="123"/>
      <c r="FQ116" s="123"/>
      <c r="FR116" s="123"/>
      <c r="FS116" s="123"/>
      <c r="FT116" s="123"/>
      <c r="FU116" s="123"/>
      <c r="FV116" s="123"/>
      <c r="FW116" s="123"/>
      <c r="FX116" s="123"/>
      <c r="FY116" s="123"/>
      <c r="FZ116" s="123"/>
      <c r="GA116" s="123"/>
      <c r="GB116" s="123"/>
      <c r="GC116" s="123"/>
      <c r="GD116" s="123"/>
      <c r="GE116" s="123"/>
      <c r="GF116" s="123"/>
      <c r="GG116" s="123"/>
      <c r="GH116" s="123"/>
      <c r="GI116" s="123"/>
      <c r="GJ116" s="123"/>
      <c r="GK116" s="123"/>
      <c r="GL116" s="123"/>
      <c r="GM116" s="123"/>
      <c r="GN116" s="123"/>
      <c r="GO116" s="123"/>
      <c r="GP116" s="123"/>
      <c r="GQ116" s="123"/>
      <c r="GR116" s="123"/>
      <c r="GS116" s="123"/>
      <c r="GT116" s="123"/>
      <c r="GU116" s="123"/>
      <c r="GV116" s="123"/>
      <c r="GW116" s="123"/>
      <c r="GX116" s="123"/>
      <c r="GY116" s="123"/>
      <c r="GZ116" s="123"/>
      <c r="HA116" s="123"/>
      <c r="HB116" s="123"/>
      <c r="HC116" s="123"/>
      <c r="HD116" s="123"/>
      <c r="HE116" s="123"/>
      <c r="HF116" s="123"/>
      <c r="HG116" s="123"/>
      <c r="HH116" s="123"/>
      <c r="HI116" s="123"/>
      <c r="HJ116" s="123"/>
      <c r="HK116" s="123"/>
      <c r="HL116" s="123"/>
      <c r="HM116" s="123"/>
      <c r="HN116" s="123"/>
      <c r="HO116" s="123"/>
      <c r="HP116" s="123"/>
      <c r="HQ116" s="123"/>
      <c r="HR116" s="123"/>
      <c r="HS116" s="123"/>
      <c r="HT116" s="123"/>
      <c r="HU116" s="123"/>
      <c r="HV116" s="123"/>
      <c r="HW116" s="123"/>
      <c r="HX116" s="123"/>
      <c r="HY116" s="123"/>
      <c r="HZ116" s="123"/>
      <c r="IA116" s="123"/>
      <c r="IB116" s="123"/>
      <c r="IC116" s="123"/>
      <c r="ID116" s="123"/>
      <c r="IE116" s="123"/>
      <c r="IF116" s="123"/>
      <c r="IG116" s="123"/>
      <c r="IH116" s="123"/>
      <c r="II116" s="123"/>
      <c r="IJ116" s="123"/>
      <c r="IK116" s="123"/>
      <c r="IL116" s="123"/>
      <c r="IM116" s="123"/>
      <c r="IN116" s="123"/>
      <c r="IO116" s="123"/>
      <c r="IP116" s="123"/>
      <c r="IQ116" s="123"/>
      <c r="IR116" s="123"/>
      <c r="IS116" s="123"/>
      <c r="IT116" s="123"/>
      <c r="IU116" s="123"/>
      <c r="IV116" s="123"/>
      <c r="IW116" s="123"/>
      <c r="IX116" s="123"/>
      <c r="IY116" s="123"/>
      <c r="IZ116" s="123"/>
      <c r="JA116" s="123"/>
      <c r="JB116" s="123"/>
      <c r="JC116" s="123"/>
      <c r="JD116" s="123"/>
      <c r="JE116" s="123"/>
      <c r="JF116" s="123"/>
      <c r="JG116" s="123"/>
      <c r="JH116" s="123"/>
      <c r="JI116" s="123"/>
      <c r="JJ116" s="123"/>
      <c r="JK116" s="123"/>
      <c r="JL116" s="123"/>
      <c r="JM116" s="123"/>
      <c r="JN116" s="123"/>
      <c r="JO116" s="123"/>
      <c r="JP116" s="123"/>
      <c r="JQ116" s="123"/>
      <c r="JR116" s="123"/>
      <c r="JS116" s="123"/>
      <c r="JT116" s="123"/>
      <c r="JU116" s="123"/>
      <c r="JV116" s="123"/>
      <c r="JW116" s="123"/>
      <c r="JX116" s="123"/>
      <c r="JY116" s="123"/>
      <c r="JZ116" s="123"/>
      <c r="KA116" s="123"/>
      <c r="KB116" s="123"/>
      <c r="KC116" s="123"/>
      <c r="KD116" s="123"/>
      <c r="KE116" s="123"/>
      <c r="KF116" s="123"/>
      <c r="KG116" s="123"/>
      <c r="KH116" s="123"/>
      <c r="KI116" s="123"/>
      <c r="KJ116" s="123"/>
      <c r="KK116" s="123"/>
      <c r="KL116" s="123"/>
      <c r="KM116" s="123"/>
      <c r="KN116" s="123"/>
      <c r="KO116" s="123"/>
      <c r="KP116" s="123"/>
      <c r="KQ116" s="123"/>
      <c r="KR116" s="123"/>
      <c r="KS116" s="123"/>
      <c r="KT116" s="123"/>
      <c r="KU116" s="123"/>
      <c r="KV116" s="123"/>
      <c r="KW116" s="123"/>
      <c r="KX116" s="123"/>
      <c r="KY116" s="123"/>
      <c r="KZ116" s="123"/>
      <c r="LA116" s="123"/>
      <c r="LB116" s="123"/>
      <c r="LC116" s="123"/>
      <c r="LD116" s="123"/>
      <c r="LE116" s="123"/>
      <c r="LF116" s="123"/>
      <c r="LG116" s="123"/>
      <c r="LH116" s="123"/>
      <c r="LI116" s="123"/>
      <c r="LJ116" s="123"/>
      <c r="LK116" s="123"/>
      <c r="LL116" s="123"/>
      <c r="LM116" s="123"/>
      <c r="LN116" s="123"/>
      <c r="LO116" s="123"/>
      <c r="LP116" s="123"/>
      <c r="LQ116" s="123"/>
      <c r="LR116" s="123"/>
      <c r="LS116" s="123"/>
      <c r="LT116" s="123"/>
      <c r="LU116" s="123"/>
      <c r="LV116" s="123"/>
      <c r="LW116" s="123"/>
      <c r="LX116" s="123"/>
      <c r="LY116" s="123"/>
      <c r="LZ116" s="123"/>
      <c r="MA116" s="123"/>
      <c r="MB116" s="123"/>
      <c r="MC116" s="123"/>
      <c r="MD116" s="123"/>
      <c r="ME116" s="123"/>
      <c r="MF116" s="123"/>
      <c r="MG116" s="123"/>
      <c r="MH116" s="123"/>
      <c r="MI116" s="123"/>
      <c r="MJ116" s="123"/>
      <c r="MK116" s="123"/>
      <c r="ML116" s="123"/>
      <c r="MM116" s="123"/>
      <c r="MN116" s="123"/>
      <c r="MO116" s="123"/>
      <c r="MP116" s="123"/>
      <c r="MQ116" s="123"/>
      <c r="MR116" s="123"/>
      <c r="MS116" s="123"/>
      <c r="MT116" s="123"/>
      <c r="MU116" s="123"/>
      <c r="MV116" s="123"/>
      <c r="MW116" s="123"/>
      <c r="MX116" s="123"/>
      <c r="MY116" s="123"/>
      <c r="MZ116" s="123"/>
      <c r="NA116" s="123"/>
      <c r="NB116" s="123"/>
      <c r="NC116" s="123"/>
      <c r="ND116" s="123"/>
      <c r="NE116" s="123"/>
      <c r="NF116" s="123"/>
      <c r="NG116" s="123"/>
      <c r="NH116" s="123"/>
      <c r="NI116" s="123"/>
      <c r="NJ116" s="123"/>
      <c r="NK116" s="123"/>
      <c r="NL116" s="123"/>
      <c r="NM116" s="123"/>
      <c r="NN116" s="123"/>
      <c r="NO116" s="123"/>
      <c r="NP116" s="123"/>
      <c r="NQ116" s="123"/>
      <c r="NR116" s="123"/>
      <c r="NS116" s="123"/>
      <c r="NT116" s="123"/>
      <c r="NU116" s="123"/>
      <c r="NV116" s="123"/>
      <c r="NW116" s="123"/>
      <c r="NX116" s="123"/>
      <c r="NY116" s="123"/>
    </row>
    <row r="117" spans="1:389" s="122" customFormat="1" ht="12">
      <c r="A117" s="136"/>
      <c r="B117" s="137"/>
      <c r="C117" s="110">
        <v>2</v>
      </c>
      <c r="D117" s="111" t="str">
        <f t="shared" ref="D117:D136" si="33">IF(C117="","",IF(C117&gt;prevLevel,IF(prevWBS="","1",prevWBS)&amp;REPT(".1",C117-MAX(prevLevel,1)),IF(ISERROR(FIND(".",prevWBS)),REPT("1.",C117-1)&amp;IFERROR(VALUE(prevWBS)+1,"1"),IF(C117=1,"",IFERROR(LEFT(prevWBS,FIND("^",SUBSTITUTE(prevWBS,".","^",C117-1))),""))&amp;VALUE(TRIM(MID(SUBSTITUTE(prevWBS,".",REPT(" ",LEN(prevWBS))),(C117-1)*LEN(prevWBS)+1,LEN(prevWBS))))+1)))</f>
        <v>3.34</v>
      </c>
      <c r="E117" s="150" t="s">
        <v>372</v>
      </c>
      <c r="F117" s="150" t="s">
        <v>411</v>
      </c>
      <c r="G117" s="113"/>
      <c r="H117" s="141"/>
      <c r="I117" s="114"/>
      <c r="J117" s="114"/>
      <c r="K117" s="144">
        <f>Q118</f>
        <v>43476</v>
      </c>
      <c r="L117" s="115">
        <f ca="1">R121</f>
        <v>43501</v>
      </c>
      <c r="M117" s="116"/>
      <c r="N117" s="124"/>
      <c r="O117" s="125"/>
      <c r="P117" s="129" t="s">
        <v>37</v>
      </c>
      <c r="Q117" s="118">
        <f>IF(K117&lt;&gt;"",K117,IF(OR(H117&lt;&gt;"",I117&lt;&gt;"",J117&lt;&gt;""),WORKDAY.INTL(MAX(IFERROR(INDEX(R:R,MATCH(H117,D:D,0)),0),IFERROR(INDEX(R:R,MATCH(I117,D:D,0)),0),IFERROR(INDEX(R:R,MATCH(J117,D:D,0)),0)),1,weekend,holidays),IF(L117&lt;&gt;"",IF(M117&lt;&gt;"",WORKDAY.INTL(L117,-(MAX(M117,1)-1),weekend,holidays),L117-(MAX(N117,1)-1))," - ")))</f>
        <v>43476</v>
      </c>
      <c r="R117" s="118">
        <f t="shared" ref="R117:R128" ca="1" si="34">IF(L117&lt;&gt;"",L117,IF(Q117=" - "," - ",IF(M117&lt;&gt;"",WORKDAY.INTL(Q117,M117-1,weekend,holidays),Q117+MAX(N117,1)-1)))</f>
        <v>43501</v>
      </c>
      <c r="S117" s="146">
        <f t="shared" ca="1" si="31"/>
        <v>17</v>
      </c>
      <c r="T117" s="146">
        <f t="shared" ca="1" si="29"/>
        <v>26</v>
      </c>
      <c r="U117" s="147">
        <f t="shared" ca="1" si="32"/>
        <v>0</v>
      </c>
      <c r="V117" s="146">
        <f t="shared" ca="1" si="30"/>
        <v>26</v>
      </c>
      <c r="W117" s="121"/>
      <c r="X117" s="121"/>
      <c r="Z117" s="123"/>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A117" s="123"/>
      <c r="CB117" s="123"/>
      <c r="CC117" s="123"/>
      <c r="CD117" s="123"/>
      <c r="CE117" s="123"/>
      <c r="CF117" s="123"/>
      <c r="CG117" s="123"/>
      <c r="CH117" s="123"/>
      <c r="CI117" s="123"/>
      <c r="CJ117" s="123"/>
      <c r="CK117" s="123"/>
      <c r="CL117" s="123"/>
      <c r="CM117" s="123"/>
      <c r="CN117" s="123"/>
      <c r="CO117" s="123"/>
      <c r="CP117" s="123"/>
      <c r="CQ117" s="123"/>
      <c r="CR117" s="123"/>
      <c r="CS117" s="123"/>
      <c r="CT117" s="123"/>
      <c r="CU117" s="123"/>
      <c r="CV117" s="123"/>
      <c r="CW117" s="123"/>
      <c r="CX117" s="123"/>
      <c r="CY117" s="123"/>
      <c r="CZ117" s="123"/>
      <c r="DA117" s="123"/>
      <c r="DB117" s="123"/>
      <c r="DC117" s="123"/>
      <c r="DD117" s="123"/>
      <c r="DE117" s="123"/>
      <c r="DF117" s="123"/>
      <c r="DG117" s="123"/>
      <c r="DH117" s="123"/>
      <c r="DI117" s="123"/>
      <c r="DJ117" s="123"/>
      <c r="DK117" s="123"/>
      <c r="DL117" s="123"/>
      <c r="DM117" s="123"/>
      <c r="DN117" s="123"/>
      <c r="DO117" s="123"/>
      <c r="DP117" s="123"/>
      <c r="DQ117" s="123"/>
      <c r="DR117" s="123"/>
      <c r="DS117" s="123"/>
      <c r="DT117" s="123"/>
      <c r="DU117" s="123"/>
      <c r="DV117" s="123"/>
      <c r="DW117" s="123"/>
      <c r="DX117" s="123"/>
      <c r="DY117" s="123"/>
      <c r="DZ117" s="123"/>
      <c r="EA117" s="123"/>
      <c r="EB117" s="123"/>
      <c r="EC117" s="123"/>
      <c r="ED117" s="123"/>
      <c r="EE117" s="123"/>
      <c r="EF117" s="123"/>
      <c r="EG117" s="123"/>
      <c r="EH117" s="123"/>
      <c r="EI117" s="123"/>
      <c r="EJ117" s="123"/>
      <c r="EK117" s="123"/>
      <c r="EL117" s="123"/>
      <c r="EM117" s="123"/>
      <c r="EN117" s="123"/>
      <c r="EO117" s="123"/>
      <c r="EP117" s="123"/>
      <c r="EQ117" s="123"/>
      <c r="ER117" s="123"/>
      <c r="ES117" s="123"/>
      <c r="ET117" s="123"/>
      <c r="EU117" s="123"/>
      <c r="EV117" s="123"/>
      <c r="EW117" s="123"/>
      <c r="EX117" s="123"/>
      <c r="EY117" s="123"/>
      <c r="EZ117" s="123"/>
      <c r="FA117" s="123"/>
      <c r="FB117" s="123"/>
      <c r="FC117" s="123"/>
      <c r="FD117" s="123"/>
      <c r="FE117" s="123"/>
      <c r="FF117" s="123"/>
      <c r="FG117" s="123"/>
      <c r="FH117" s="123"/>
      <c r="FI117" s="123"/>
      <c r="FJ117" s="123"/>
      <c r="FK117" s="123"/>
      <c r="FL117" s="123"/>
      <c r="FM117" s="123"/>
      <c r="FN117" s="123"/>
      <c r="FO117" s="123"/>
      <c r="FP117" s="123"/>
      <c r="FQ117" s="123"/>
      <c r="FR117" s="123"/>
      <c r="FS117" s="123"/>
      <c r="FT117" s="123"/>
      <c r="FU117" s="123"/>
      <c r="FV117" s="123"/>
      <c r="FW117" s="123"/>
      <c r="FX117" s="123"/>
      <c r="FY117" s="123"/>
      <c r="FZ117" s="123"/>
      <c r="GA117" s="123"/>
      <c r="GB117" s="123"/>
      <c r="GC117" s="123"/>
      <c r="GD117" s="123"/>
      <c r="GE117" s="123"/>
      <c r="GF117" s="123"/>
      <c r="GG117" s="123"/>
      <c r="GH117" s="123"/>
      <c r="GI117" s="123"/>
      <c r="GJ117" s="123"/>
      <c r="GK117" s="123"/>
      <c r="GL117" s="123"/>
      <c r="GM117" s="123"/>
      <c r="GN117" s="123"/>
      <c r="GO117" s="123"/>
      <c r="GP117" s="123"/>
      <c r="GQ117" s="123"/>
      <c r="GR117" s="123"/>
      <c r="GS117" s="123"/>
      <c r="GT117" s="123"/>
      <c r="GU117" s="123"/>
      <c r="GV117" s="123"/>
      <c r="GW117" s="123"/>
      <c r="GX117" s="123"/>
      <c r="GY117" s="123"/>
      <c r="GZ117" s="123"/>
      <c r="HA117" s="123"/>
      <c r="HB117" s="123"/>
      <c r="HC117" s="123"/>
      <c r="HD117" s="123"/>
      <c r="HE117" s="123"/>
      <c r="HF117" s="123"/>
      <c r="HG117" s="123"/>
      <c r="HH117" s="123"/>
      <c r="HI117" s="123"/>
      <c r="HJ117" s="123"/>
      <c r="HK117" s="123"/>
      <c r="HL117" s="123"/>
      <c r="HM117" s="123"/>
      <c r="HN117" s="123"/>
      <c r="HO117" s="123"/>
      <c r="HP117" s="123"/>
      <c r="HQ117" s="123"/>
      <c r="HR117" s="123"/>
      <c r="HS117" s="123"/>
      <c r="HT117" s="123"/>
      <c r="HU117" s="123"/>
      <c r="HV117" s="123"/>
      <c r="HW117" s="123"/>
      <c r="HX117" s="123"/>
      <c r="HY117" s="123"/>
      <c r="HZ117" s="123"/>
      <c r="IA117" s="123"/>
      <c r="IB117" s="123"/>
      <c r="IC117" s="123"/>
      <c r="ID117" s="123"/>
      <c r="IE117" s="123"/>
      <c r="IF117" s="123"/>
      <c r="IG117" s="123"/>
      <c r="IH117" s="123"/>
      <c r="II117" s="123"/>
      <c r="IJ117" s="123"/>
      <c r="IK117" s="123"/>
      <c r="IL117" s="123"/>
      <c r="IM117" s="123"/>
      <c r="IN117" s="123"/>
      <c r="IO117" s="123"/>
      <c r="IP117" s="123"/>
      <c r="IQ117" s="123"/>
      <c r="IR117" s="123"/>
      <c r="IS117" s="123"/>
      <c r="IT117" s="123"/>
      <c r="IU117" s="123"/>
      <c r="IV117" s="123"/>
      <c r="IW117" s="123"/>
      <c r="IX117" s="123"/>
      <c r="IY117" s="123"/>
      <c r="IZ117" s="123"/>
      <c r="JA117" s="123"/>
      <c r="JB117" s="123"/>
      <c r="JC117" s="123"/>
      <c r="JD117" s="123"/>
      <c r="JE117" s="123"/>
      <c r="JF117" s="123"/>
      <c r="JG117" s="123"/>
      <c r="JH117" s="123"/>
      <c r="JI117" s="123"/>
      <c r="JJ117" s="123"/>
      <c r="JK117" s="123"/>
      <c r="JL117" s="123"/>
      <c r="JM117" s="123"/>
      <c r="JN117" s="123"/>
      <c r="JO117" s="123"/>
      <c r="JP117" s="123"/>
      <c r="JQ117" s="123"/>
      <c r="JR117" s="123"/>
      <c r="JS117" s="123"/>
      <c r="JT117" s="123"/>
      <c r="JU117" s="123"/>
      <c r="JV117" s="123"/>
      <c r="JW117" s="123"/>
      <c r="JX117" s="123"/>
      <c r="JY117" s="123"/>
      <c r="JZ117" s="123"/>
      <c r="KA117" s="123"/>
      <c r="KB117" s="123"/>
      <c r="KC117" s="123"/>
      <c r="KD117" s="123"/>
      <c r="KE117" s="123"/>
      <c r="KF117" s="123"/>
      <c r="KG117" s="123"/>
      <c r="KH117" s="123"/>
      <c r="KI117" s="123"/>
      <c r="KJ117" s="123"/>
      <c r="KK117" s="123"/>
      <c r="KL117" s="123"/>
      <c r="KM117" s="123"/>
      <c r="KN117" s="123"/>
      <c r="KO117" s="123"/>
      <c r="KP117" s="123"/>
      <c r="KQ117" s="123"/>
      <c r="KR117" s="123"/>
      <c r="KS117" s="123"/>
      <c r="KT117" s="123"/>
      <c r="KU117" s="123"/>
      <c r="KV117" s="123"/>
      <c r="KW117" s="123"/>
      <c r="KX117" s="123"/>
      <c r="KY117" s="123"/>
      <c r="KZ117" s="123"/>
      <c r="LA117" s="123"/>
      <c r="LB117" s="123"/>
      <c r="LC117" s="123"/>
      <c r="LD117" s="123"/>
      <c r="LE117" s="123"/>
      <c r="LF117" s="123"/>
      <c r="LG117" s="123"/>
      <c r="LH117" s="123"/>
      <c r="LI117" s="123"/>
      <c r="LJ117" s="123"/>
      <c r="LK117" s="123"/>
      <c r="LL117" s="123"/>
      <c r="LM117" s="123"/>
      <c r="LN117" s="123"/>
      <c r="LO117" s="123"/>
      <c r="LP117" s="123"/>
      <c r="LQ117" s="123"/>
      <c r="LR117" s="123"/>
      <c r="LS117" s="123"/>
      <c r="LT117" s="123"/>
      <c r="LU117" s="123"/>
      <c r="LV117" s="123"/>
      <c r="LW117" s="123"/>
      <c r="LX117" s="123"/>
      <c r="LY117" s="123"/>
      <c r="LZ117" s="123"/>
      <c r="MA117" s="123"/>
      <c r="MB117" s="123"/>
      <c r="MC117" s="123"/>
      <c r="MD117" s="123"/>
      <c r="ME117" s="123"/>
      <c r="MF117" s="123"/>
      <c r="MG117" s="123"/>
      <c r="MH117" s="123"/>
      <c r="MI117" s="123"/>
      <c r="MJ117" s="123"/>
      <c r="MK117" s="123"/>
      <c r="ML117" s="123"/>
      <c r="MM117" s="123"/>
      <c r="MN117" s="123"/>
      <c r="MO117" s="123"/>
      <c r="MP117" s="123"/>
      <c r="MQ117" s="123"/>
      <c r="MR117" s="123"/>
      <c r="MS117" s="123"/>
      <c r="MT117" s="123"/>
      <c r="MU117" s="123"/>
      <c r="MV117" s="123"/>
      <c r="MW117" s="123"/>
      <c r="MX117" s="123"/>
      <c r="MY117" s="123"/>
      <c r="MZ117" s="123"/>
      <c r="NA117" s="123"/>
      <c r="NB117" s="123"/>
      <c r="NC117" s="123"/>
      <c r="ND117" s="123"/>
      <c r="NE117" s="123"/>
      <c r="NF117" s="123"/>
      <c r="NG117" s="123"/>
      <c r="NH117" s="123"/>
      <c r="NI117" s="123"/>
      <c r="NJ117" s="123"/>
      <c r="NK117" s="123"/>
      <c r="NL117" s="123"/>
      <c r="NM117" s="123"/>
      <c r="NN117" s="123"/>
      <c r="NO117" s="123"/>
      <c r="NP117" s="123"/>
      <c r="NQ117" s="123"/>
      <c r="NR117" s="123"/>
      <c r="NS117" s="123"/>
      <c r="NT117" s="123"/>
      <c r="NU117" s="123"/>
      <c r="NV117" s="123"/>
      <c r="NW117" s="123"/>
      <c r="NX117" s="123"/>
      <c r="NY117" s="123"/>
    </row>
    <row r="118" spans="1:389" s="122" customFormat="1" ht="12">
      <c r="A118" s="136"/>
      <c r="B118" s="137"/>
      <c r="C118" s="110">
        <v>3</v>
      </c>
      <c r="D118" s="111" t="str">
        <f>IF(C118="","",IF(C118&gt;prevLevel,IF(prevWBS="","1",prevWBS)&amp;REPT(".1",C118-MAX(prevLevel,1)),IF(ISERROR(FIND(".",prevWBS)),REPT("1.",C118-1)&amp;IFERROR(VALUE(prevWBS)+1,"1"),IF(C118=1,"",IFERROR(LEFT(prevWBS,FIND("^",SUBSTITUTE(prevWBS,".","^",C118-1))),""))&amp;VALUE(TRIM(MID(SUBSTITUTE(prevWBS,".",REPT(" ",LEN(prevWBS))),(C118-1)*LEN(prevWBS)+1,LEN(prevWBS))))+1)))</f>
        <v>3.34.1</v>
      </c>
      <c r="E118" s="113" t="s">
        <v>387</v>
      </c>
      <c r="F118" s="113"/>
      <c r="G118" s="113"/>
      <c r="H118" s="114"/>
      <c r="I118" s="141"/>
      <c r="J118" s="114"/>
      <c r="K118" s="115"/>
      <c r="L118" s="115">
        <v>43476</v>
      </c>
      <c r="M118" s="116"/>
      <c r="N118" s="124"/>
      <c r="O118" s="145">
        <v>0.7</v>
      </c>
      <c r="P118" s="129" t="s">
        <v>34</v>
      </c>
      <c r="Q118" s="118">
        <f>IF(K118&lt;&gt;"",K118,IF(OR(H118&lt;&gt;"",I118&lt;&gt;"",J118&lt;&gt;""),WORKDAY.INTL(MAX(IFERROR(INDEX(R:R,MATCH(H118,D:D,0)),0),IFERROR(INDEX(R:R,MATCH(I118,D:D,0)),0),IFERROR(INDEX(R:R,MATCH(J118,D:D,0)),0)),1,weekend,holidays),IF(L118&lt;&gt;"",IF(M118&lt;&gt;"",WORKDAY.INTL(L118,-(MAX(M118,1)-1),weekend,holidays),L118-(MAX(N118,1)-1))," - ")))</f>
        <v>43476</v>
      </c>
      <c r="R118" s="118">
        <f>IF(L118&lt;&gt;"",L118,IF(Q118=" - "," - ",IF(M118&lt;&gt;"",WORKDAY.INTL(Q118,M118-1,weekend,holidays),Q118+MAX(N118,1)-1)))</f>
        <v>43476</v>
      </c>
      <c r="S118" s="146">
        <f t="shared" ca="1" si="31"/>
        <v>1</v>
      </c>
      <c r="T118" s="146">
        <f t="shared" si="29"/>
        <v>1</v>
      </c>
      <c r="U118" s="147">
        <f t="shared" ca="1" si="32"/>
        <v>0</v>
      </c>
      <c r="V118" s="146">
        <f t="shared" ca="1" si="30"/>
        <v>1</v>
      </c>
      <c r="W118" s="121"/>
      <c r="X118" s="121"/>
      <c r="Z118" s="123"/>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A118" s="123"/>
      <c r="CB118" s="123"/>
      <c r="CC118" s="123"/>
      <c r="CD118" s="123"/>
      <c r="CE118" s="123"/>
      <c r="CF118" s="123"/>
      <c r="CG118" s="123"/>
      <c r="CH118" s="123"/>
      <c r="CI118" s="123"/>
      <c r="CJ118" s="123"/>
      <c r="CK118" s="123"/>
      <c r="CL118" s="123"/>
      <c r="CM118" s="123"/>
      <c r="CN118" s="123"/>
      <c r="CO118" s="123"/>
      <c r="CP118" s="123"/>
      <c r="CQ118" s="123"/>
      <c r="CR118" s="123"/>
      <c r="CS118" s="123"/>
      <c r="CT118" s="123"/>
      <c r="CU118" s="123"/>
      <c r="CV118" s="123"/>
      <c r="CW118" s="123"/>
      <c r="CX118" s="123"/>
      <c r="CY118" s="123"/>
      <c r="CZ118" s="123"/>
      <c r="DA118" s="123"/>
      <c r="DB118" s="123"/>
      <c r="DC118" s="123"/>
      <c r="DD118" s="123"/>
      <c r="DE118" s="123"/>
      <c r="DF118" s="123"/>
      <c r="DG118" s="123"/>
      <c r="DH118" s="123"/>
      <c r="DI118" s="123"/>
      <c r="DJ118" s="123"/>
      <c r="DK118" s="123"/>
      <c r="DL118" s="123"/>
      <c r="DM118" s="123"/>
      <c r="DN118" s="123"/>
      <c r="DO118" s="123"/>
      <c r="DP118" s="123"/>
      <c r="DQ118" s="123"/>
      <c r="DR118" s="123"/>
      <c r="DS118" s="123"/>
      <c r="DT118" s="123"/>
      <c r="DU118" s="123"/>
      <c r="DV118" s="123"/>
      <c r="DW118" s="123"/>
      <c r="DX118" s="123"/>
      <c r="DY118" s="123"/>
      <c r="DZ118" s="123"/>
      <c r="EA118" s="123"/>
      <c r="EB118" s="123"/>
      <c r="EC118" s="123"/>
      <c r="ED118" s="123"/>
      <c r="EE118" s="123"/>
      <c r="EF118" s="123"/>
      <c r="EG118" s="123"/>
      <c r="EH118" s="123"/>
      <c r="EI118" s="123"/>
      <c r="EJ118" s="123"/>
      <c r="EK118" s="123"/>
      <c r="EL118" s="123"/>
      <c r="EM118" s="123"/>
      <c r="EN118" s="123"/>
      <c r="EO118" s="123"/>
      <c r="EP118" s="123"/>
      <c r="EQ118" s="123"/>
      <c r="ER118" s="123"/>
      <c r="ES118" s="123"/>
      <c r="ET118" s="123"/>
      <c r="EU118" s="123"/>
      <c r="EV118" s="123"/>
      <c r="EW118" s="123"/>
      <c r="EX118" s="123"/>
      <c r="EY118" s="123"/>
      <c r="EZ118" s="123"/>
      <c r="FA118" s="123"/>
      <c r="FB118" s="123"/>
      <c r="FC118" s="123"/>
      <c r="FD118" s="123"/>
      <c r="FE118" s="123"/>
      <c r="FF118" s="123"/>
      <c r="FG118" s="123"/>
      <c r="FH118" s="123"/>
      <c r="FI118" s="123"/>
      <c r="FJ118" s="123"/>
      <c r="FK118" s="123"/>
      <c r="FL118" s="123"/>
      <c r="FM118" s="123"/>
      <c r="FN118" s="123"/>
      <c r="FO118" s="123"/>
      <c r="FP118" s="123"/>
      <c r="FQ118" s="123"/>
      <c r="FR118" s="123"/>
      <c r="FS118" s="123"/>
      <c r="FT118" s="123"/>
      <c r="FU118" s="123"/>
      <c r="FV118" s="123"/>
      <c r="FW118" s="123"/>
      <c r="FX118" s="123"/>
      <c r="FY118" s="123"/>
      <c r="FZ118" s="123"/>
      <c r="GA118" s="123"/>
      <c r="GB118" s="123"/>
      <c r="GC118" s="123"/>
      <c r="GD118" s="123"/>
      <c r="GE118" s="123"/>
      <c r="GF118" s="123"/>
      <c r="GG118" s="123"/>
      <c r="GH118" s="123"/>
      <c r="GI118" s="123"/>
      <c r="GJ118" s="123"/>
      <c r="GK118" s="123"/>
      <c r="GL118" s="123"/>
      <c r="GM118" s="123"/>
      <c r="GN118" s="123"/>
      <c r="GO118" s="123"/>
      <c r="GP118" s="123"/>
      <c r="GQ118" s="123"/>
      <c r="GR118" s="123"/>
      <c r="GS118" s="123"/>
      <c r="GT118" s="123"/>
      <c r="GU118" s="123"/>
      <c r="GV118" s="123"/>
      <c r="GW118" s="123"/>
      <c r="GX118" s="123"/>
      <c r="GY118" s="123"/>
      <c r="GZ118" s="123"/>
      <c r="HA118" s="123"/>
      <c r="HB118" s="123"/>
      <c r="HC118" s="123"/>
      <c r="HD118" s="123"/>
      <c r="HE118" s="123"/>
      <c r="HF118" s="123"/>
      <c r="HG118" s="123"/>
      <c r="HH118" s="123"/>
      <c r="HI118" s="123"/>
      <c r="HJ118" s="123"/>
      <c r="HK118" s="123"/>
      <c r="HL118" s="123"/>
      <c r="HM118" s="123"/>
      <c r="HN118" s="123"/>
      <c r="HO118" s="123"/>
      <c r="HP118" s="123"/>
      <c r="HQ118" s="123"/>
      <c r="HR118" s="123"/>
      <c r="HS118" s="123"/>
      <c r="HT118" s="123"/>
      <c r="HU118" s="123"/>
      <c r="HV118" s="123"/>
      <c r="HW118" s="123"/>
      <c r="HX118" s="123"/>
      <c r="HY118" s="123"/>
      <c r="HZ118" s="123"/>
      <c r="IA118" s="123"/>
      <c r="IB118" s="123"/>
      <c r="IC118" s="123"/>
      <c r="ID118" s="123"/>
      <c r="IE118" s="123"/>
      <c r="IF118" s="123"/>
      <c r="IG118" s="123"/>
      <c r="IH118" s="123"/>
      <c r="II118" s="123"/>
      <c r="IJ118" s="123"/>
      <c r="IK118" s="123"/>
      <c r="IL118" s="123"/>
      <c r="IM118" s="123"/>
      <c r="IN118" s="123"/>
      <c r="IO118" s="123"/>
      <c r="IP118" s="123"/>
      <c r="IQ118" s="123"/>
      <c r="IR118" s="123"/>
      <c r="IS118" s="123"/>
      <c r="IT118" s="123"/>
      <c r="IU118" s="123"/>
      <c r="IV118" s="123"/>
      <c r="IW118" s="123"/>
      <c r="IX118" s="123"/>
      <c r="IY118" s="123"/>
      <c r="IZ118" s="123"/>
      <c r="JA118" s="123"/>
      <c r="JB118" s="123"/>
      <c r="JC118" s="123"/>
      <c r="JD118" s="123"/>
      <c r="JE118" s="123"/>
      <c r="JF118" s="123"/>
      <c r="JG118" s="123"/>
      <c r="JH118" s="123"/>
      <c r="JI118" s="123"/>
      <c r="JJ118" s="123"/>
      <c r="JK118" s="123"/>
      <c r="JL118" s="123"/>
      <c r="JM118" s="123"/>
      <c r="JN118" s="123"/>
      <c r="JO118" s="123"/>
      <c r="JP118" s="123"/>
      <c r="JQ118" s="123"/>
      <c r="JR118" s="123"/>
      <c r="JS118" s="123"/>
      <c r="JT118" s="123"/>
      <c r="JU118" s="123"/>
      <c r="JV118" s="123"/>
      <c r="JW118" s="123"/>
      <c r="JX118" s="123"/>
      <c r="JY118" s="123"/>
      <c r="JZ118" s="123"/>
      <c r="KA118" s="123"/>
      <c r="KB118" s="123"/>
      <c r="KC118" s="123"/>
      <c r="KD118" s="123"/>
      <c r="KE118" s="123"/>
      <c r="KF118" s="123"/>
      <c r="KG118" s="123"/>
      <c r="KH118" s="123"/>
      <c r="KI118" s="123"/>
      <c r="KJ118" s="123"/>
      <c r="KK118" s="123"/>
      <c r="KL118" s="123"/>
      <c r="KM118" s="123"/>
      <c r="KN118" s="123"/>
      <c r="KO118" s="123"/>
      <c r="KP118" s="123"/>
      <c r="KQ118" s="123"/>
      <c r="KR118" s="123"/>
      <c r="KS118" s="123"/>
      <c r="KT118" s="123"/>
      <c r="KU118" s="123"/>
      <c r="KV118" s="123"/>
      <c r="KW118" s="123"/>
      <c r="KX118" s="123"/>
      <c r="KY118" s="123"/>
      <c r="KZ118" s="123"/>
      <c r="LA118" s="123"/>
      <c r="LB118" s="123"/>
      <c r="LC118" s="123"/>
      <c r="LD118" s="123"/>
      <c r="LE118" s="123"/>
      <c r="LF118" s="123"/>
      <c r="LG118" s="123"/>
      <c r="LH118" s="123"/>
      <c r="LI118" s="123"/>
      <c r="LJ118" s="123"/>
      <c r="LK118" s="123"/>
      <c r="LL118" s="123"/>
      <c r="LM118" s="123"/>
      <c r="LN118" s="123"/>
      <c r="LO118" s="123"/>
      <c r="LP118" s="123"/>
      <c r="LQ118" s="123"/>
      <c r="LR118" s="123"/>
      <c r="LS118" s="123"/>
      <c r="LT118" s="123"/>
      <c r="LU118" s="123"/>
      <c r="LV118" s="123"/>
      <c r="LW118" s="123"/>
      <c r="LX118" s="123"/>
      <c r="LY118" s="123"/>
      <c r="LZ118" s="123"/>
      <c r="MA118" s="123"/>
      <c r="MB118" s="123"/>
      <c r="MC118" s="123"/>
      <c r="MD118" s="123"/>
      <c r="ME118" s="123"/>
      <c r="MF118" s="123"/>
      <c r="MG118" s="123"/>
      <c r="MH118" s="123"/>
      <c r="MI118" s="123"/>
      <c r="MJ118" s="123"/>
      <c r="MK118" s="123"/>
      <c r="ML118" s="123"/>
      <c r="MM118" s="123"/>
      <c r="MN118" s="123"/>
      <c r="MO118" s="123"/>
      <c r="MP118" s="123"/>
      <c r="MQ118" s="123"/>
      <c r="MR118" s="123"/>
      <c r="MS118" s="123"/>
      <c r="MT118" s="123"/>
      <c r="MU118" s="123"/>
      <c r="MV118" s="123"/>
      <c r="MW118" s="123"/>
      <c r="MX118" s="123"/>
      <c r="MY118" s="123"/>
      <c r="MZ118" s="123"/>
      <c r="NA118" s="123"/>
      <c r="NB118" s="123"/>
      <c r="NC118" s="123"/>
      <c r="ND118" s="123"/>
      <c r="NE118" s="123"/>
      <c r="NF118" s="123"/>
      <c r="NG118" s="123"/>
      <c r="NH118" s="123"/>
      <c r="NI118" s="123"/>
      <c r="NJ118" s="123"/>
      <c r="NK118" s="123"/>
      <c r="NL118" s="123"/>
      <c r="NM118" s="123"/>
      <c r="NN118" s="123"/>
      <c r="NO118" s="123"/>
      <c r="NP118" s="123"/>
      <c r="NQ118" s="123"/>
      <c r="NR118" s="123"/>
      <c r="NS118" s="123"/>
      <c r="NT118" s="123"/>
      <c r="NU118" s="123"/>
      <c r="NV118" s="123"/>
      <c r="NW118" s="123"/>
      <c r="NX118" s="123"/>
      <c r="NY118" s="123"/>
    </row>
    <row r="119" spans="1:389" s="122" customFormat="1" ht="12">
      <c r="A119" s="136"/>
      <c r="B119" s="137"/>
      <c r="C119" s="110">
        <v>3</v>
      </c>
      <c r="D119" s="111" t="str">
        <f>IF(C119="","",IF(C119&gt;prevLevel,IF(prevWBS="","1",prevWBS)&amp;REPT(".1",C119-MAX(prevLevel,1)),IF(ISERROR(FIND(".",prevWBS)),REPT("1.",C119-1)&amp;IFERROR(VALUE(prevWBS)+1,"1"),IF(C119=1,"",IFERROR(LEFT(prevWBS,FIND("^",SUBSTITUTE(prevWBS,".","^",C119-1))),""))&amp;VALUE(TRIM(MID(SUBSTITUTE(prevWBS,".",REPT(" ",LEN(prevWBS))),(C119-1)*LEN(prevWBS)+1,LEN(prevWBS))))+1)))</f>
        <v>3.34.2</v>
      </c>
      <c r="E119" s="113" t="s">
        <v>388</v>
      </c>
      <c r="F119" s="113"/>
      <c r="G119" s="113"/>
      <c r="H119" s="114"/>
      <c r="I119" s="141"/>
      <c r="J119" s="114"/>
      <c r="K119" s="115"/>
      <c r="L119" s="115">
        <v>43460</v>
      </c>
      <c r="M119" s="116"/>
      <c r="N119" s="124"/>
      <c r="O119" s="125">
        <v>1</v>
      </c>
      <c r="P119" s="129">
        <v>2</v>
      </c>
      <c r="Q119" s="118">
        <f>IF(K119&lt;&gt;"",K119,IF(OR(H119&lt;&gt;"",I119&lt;&gt;"",J119&lt;&gt;""),WORKDAY.INTL(MAX(IFERROR(INDEX(R:R,MATCH(H119,D:D,0)),0),IFERROR(INDEX(R:R,MATCH(I119,D:D,0)),0),IFERROR(INDEX(R:R,MATCH(J119,D:D,0)),0)),1,weekend,holidays),IF(L119&lt;&gt;"",IF(M119&lt;&gt;"",WORKDAY.INTL(L119,-(MAX(M119,1)-1),weekend,holidays),L119-(MAX(N119,1)-1))," - ")))</f>
        <v>43460</v>
      </c>
      <c r="R119" s="118">
        <f>IF(L119&lt;&gt;"",L119,IF(Q119=" - "," - ",IF(M119&lt;&gt;"",WORKDAY.INTL(Q119,M119-1,weekend,holidays),Q119+MAX(N119,1)-1)))</f>
        <v>43460</v>
      </c>
      <c r="S119" s="146">
        <f t="shared" ca="1" si="31"/>
        <v>0</v>
      </c>
      <c r="T119" s="146">
        <f t="shared" si="29"/>
        <v>1</v>
      </c>
      <c r="U119" s="147">
        <f t="shared" ca="1" si="32"/>
        <v>0</v>
      </c>
      <c r="V119" s="146">
        <f t="shared" ca="1" si="30"/>
        <v>1</v>
      </c>
      <c r="W119" s="121"/>
      <c r="X119" s="121"/>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row>
    <row r="120" spans="1:389" s="122" customFormat="1" ht="12">
      <c r="A120" s="136"/>
      <c r="B120" s="137"/>
      <c r="C120" s="110">
        <v>3</v>
      </c>
      <c r="D120" s="111" t="str">
        <f>IF(C120="","",IF(C120&gt;prevLevel,IF(prevWBS="","1",prevWBS)&amp;REPT(".1",C120-MAX(prevLevel,1)),IF(ISERROR(FIND(".",prevWBS)),REPT("1.",C120-1)&amp;IFERROR(VALUE(prevWBS)+1,"1"),IF(C120=1,"",IFERROR(LEFT(prevWBS,FIND("^",SUBSTITUTE(prevWBS,".","^",C120-1))),""))&amp;VALUE(TRIM(MID(SUBSTITUTE(prevWBS,".",REPT(" ",LEN(prevWBS))),(C120-1)*LEN(prevWBS)+1,LEN(prevWBS))))+1)))</f>
        <v>3.34.3</v>
      </c>
      <c r="E120" s="113" t="s">
        <v>389</v>
      </c>
      <c r="F120" s="113"/>
      <c r="G120" s="113"/>
      <c r="H120" s="114" t="str">
        <f>D118</f>
        <v>3.34.1</v>
      </c>
      <c r="I120" s="141" t="str">
        <f>D119</f>
        <v>3.34.2</v>
      </c>
      <c r="J120" s="114"/>
      <c r="K120" s="115"/>
      <c r="L120" s="115">
        <v>43490</v>
      </c>
      <c r="M120" s="116">
        <v>3</v>
      </c>
      <c r="N120" s="124"/>
      <c r="O120" s="125"/>
      <c r="P120" s="129" t="s">
        <v>34</v>
      </c>
      <c r="Q120" s="118">
        <f ca="1">IF(K120&lt;&gt;"",K120,IF(OR(H120&lt;&gt;"",I120&lt;&gt;"",J120&lt;&gt;""),WORKDAY.INTL(MAX(IFERROR(INDEX(R:R,MATCH(H120,D:D,0)),0),IFERROR(INDEX(R:R,MATCH(I120,D:D,0)),0),IFERROR(INDEX(R:R,MATCH(J120,D:D,0)),0)),1,weekend,holidays),IF(L120&lt;&gt;"",IF(M120&lt;&gt;"",WORKDAY.INTL(L120,-(MAX(M120,1)-1),weekend,holidays),L120-(MAX(N120,1)-1))," - ")))</f>
        <v>43479</v>
      </c>
      <c r="R120" s="118">
        <f>IF(L120&lt;&gt;"",L120,IF(Q120=" - "," - ",IF(M120&lt;&gt;"",WORKDAY.INTL(Q120,M120-1,weekend,holidays),Q120+MAX(N120,1)-1)))</f>
        <v>43490</v>
      </c>
      <c r="S120" s="146">
        <f t="shared" si="31"/>
        <v>3</v>
      </c>
      <c r="T120" s="146">
        <f t="shared" ca="1" si="29"/>
        <v>12</v>
      </c>
      <c r="U120" s="147">
        <f t="shared" ca="1" si="32"/>
        <v>0</v>
      </c>
      <c r="V120" s="146">
        <f t="shared" ca="1" si="30"/>
        <v>12</v>
      </c>
      <c r="W120" s="121"/>
      <c r="X120" s="121"/>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123"/>
      <c r="CA120" s="123"/>
      <c r="CB120" s="123"/>
      <c r="CC120" s="123"/>
      <c r="CD120" s="123"/>
      <c r="CE120" s="123"/>
      <c r="CF120" s="123"/>
      <c r="CG120" s="123"/>
      <c r="CH120" s="123"/>
      <c r="CI120" s="123"/>
      <c r="CJ120" s="123"/>
      <c r="CK120" s="123"/>
      <c r="CL120" s="123"/>
      <c r="CM120" s="123"/>
      <c r="CN120" s="123"/>
      <c r="CO120" s="123"/>
      <c r="CP120" s="123"/>
      <c r="CQ120" s="123"/>
      <c r="CR120" s="123"/>
      <c r="CS120" s="123"/>
      <c r="CT120" s="123"/>
      <c r="CU120" s="123"/>
      <c r="CV120" s="123"/>
      <c r="CW120" s="123"/>
      <c r="CX120" s="123"/>
      <c r="CY120" s="123"/>
      <c r="CZ120" s="123"/>
      <c r="DA120" s="123"/>
      <c r="DB120" s="123"/>
      <c r="DC120" s="123"/>
      <c r="DD120" s="123"/>
      <c r="DE120" s="123"/>
      <c r="DF120" s="123"/>
      <c r="DG120" s="123"/>
      <c r="DH120" s="123"/>
      <c r="DI120" s="123"/>
      <c r="DJ120" s="123"/>
      <c r="DK120" s="123"/>
      <c r="DL120" s="123"/>
      <c r="DM120" s="123"/>
      <c r="DN120" s="123"/>
      <c r="DO120" s="123"/>
      <c r="DP120" s="123"/>
      <c r="DQ120" s="123"/>
      <c r="DR120" s="123"/>
      <c r="DS120" s="123"/>
      <c r="DT120" s="123"/>
      <c r="DU120" s="123"/>
      <c r="DV120" s="123"/>
      <c r="DW120" s="123"/>
      <c r="DX120" s="123"/>
      <c r="DY120" s="123"/>
      <c r="DZ120" s="123"/>
      <c r="EA120" s="123"/>
      <c r="EB120" s="123"/>
      <c r="EC120" s="123"/>
      <c r="ED120" s="123"/>
      <c r="EE120" s="123"/>
      <c r="EF120" s="123"/>
      <c r="EG120" s="123"/>
      <c r="EH120" s="123"/>
      <c r="EI120" s="123"/>
      <c r="EJ120" s="123"/>
      <c r="EK120" s="123"/>
      <c r="EL120" s="123"/>
      <c r="EM120" s="123"/>
      <c r="EN120" s="123"/>
      <c r="EO120" s="123"/>
      <c r="EP120" s="123"/>
      <c r="EQ120" s="123"/>
      <c r="ER120" s="123"/>
      <c r="ES120" s="123"/>
      <c r="ET120" s="123"/>
      <c r="EU120" s="123"/>
      <c r="EV120" s="123"/>
      <c r="EW120" s="123"/>
      <c r="EX120" s="123"/>
      <c r="EY120" s="123"/>
      <c r="EZ120" s="123"/>
      <c r="FA120" s="123"/>
      <c r="FB120" s="123"/>
      <c r="FC120" s="123"/>
      <c r="FD120" s="123"/>
      <c r="FE120" s="123"/>
      <c r="FF120" s="123"/>
      <c r="FG120" s="123"/>
      <c r="FH120" s="123"/>
      <c r="FI120" s="123"/>
      <c r="FJ120" s="123"/>
      <c r="FK120" s="123"/>
      <c r="FL120" s="123"/>
      <c r="FM120" s="123"/>
      <c r="FN120" s="123"/>
      <c r="FO120" s="123"/>
      <c r="FP120" s="123"/>
      <c r="FQ120" s="123"/>
      <c r="FR120" s="123"/>
      <c r="FS120" s="123"/>
      <c r="FT120" s="123"/>
      <c r="FU120" s="123"/>
      <c r="FV120" s="123"/>
      <c r="FW120" s="123"/>
      <c r="FX120" s="123"/>
      <c r="FY120" s="123"/>
      <c r="FZ120" s="123"/>
      <c r="GA120" s="123"/>
      <c r="GB120" s="123"/>
      <c r="GC120" s="123"/>
      <c r="GD120" s="123"/>
      <c r="GE120" s="123"/>
      <c r="GF120" s="123"/>
      <c r="GG120" s="123"/>
      <c r="GH120" s="123"/>
      <c r="GI120" s="123"/>
      <c r="GJ120" s="123"/>
      <c r="GK120" s="123"/>
      <c r="GL120" s="123"/>
      <c r="GM120" s="123"/>
      <c r="GN120" s="123"/>
      <c r="GO120" s="123"/>
      <c r="GP120" s="123"/>
      <c r="GQ120" s="123"/>
      <c r="GR120" s="123"/>
      <c r="GS120" s="123"/>
      <c r="GT120" s="123"/>
      <c r="GU120" s="123"/>
      <c r="GV120" s="123"/>
      <c r="GW120" s="123"/>
      <c r="GX120" s="123"/>
      <c r="GY120" s="123"/>
      <c r="GZ120" s="123"/>
      <c r="HA120" s="123"/>
      <c r="HB120" s="123"/>
      <c r="HC120" s="123"/>
      <c r="HD120" s="123"/>
      <c r="HE120" s="123"/>
      <c r="HF120" s="123"/>
      <c r="HG120" s="123"/>
      <c r="HH120" s="123"/>
      <c r="HI120" s="123"/>
      <c r="HJ120" s="123"/>
      <c r="HK120" s="123"/>
      <c r="HL120" s="123"/>
      <c r="HM120" s="123"/>
      <c r="HN120" s="123"/>
      <c r="HO120" s="123"/>
      <c r="HP120" s="123"/>
      <c r="HQ120" s="123"/>
      <c r="HR120" s="123"/>
      <c r="HS120" s="123"/>
      <c r="HT120" s="123"/>
      <c r="HU120" s="123"/>
      <c r="HV120" s="123"/>
      <c r="HW120" s="123"/>
      <c r="HX120" s="123"/>
      <c r="HY120" s="123"/>
      <c r="HZ120" s="123"/>
      <c r="IA120" s="123"/>
      <c r="IB120" s="123"/>
      <c r="IC120" s="123"/>
      <c r="ID120" s="123"/>
      <c r="IE120" s="123"/>
      <c r="IF120" s="123"/>
      <c r="IG120" s="123"/>
      <c r="IH120" s="123"/>
      <c r="II120" s="123"/>
      <c r="IJ120" s="123"/>
      <c r="IK120" s="123"/>
      <c r="IL120" s="123"/>
      <c r="IM120" s="123"/>
      <c r="IN120" s="123"/>
      <c r="IO120" s="123"/>
      <c r="IP120" s="123"/>
      <c r="IQ120" s="123"/>
      <c r="IR120" s="123"/>
      <c r="IS120" s="123"/>
      <c r="IT120" s="123"/>
      <c r="IU120" s="123"/>
      <c r="IV120" s="123"/>
      <c r="IW120" s="123"/>
      <c r="IX120" s="123"/>
      <c r="IY120" s="123"/>
      <c r="IZ120" s="123"/>
      <c r="JA120" s="123"/>
      <c r="JB120" s="123"/>
      <c r="JC120" s="123"/>
      <c r="JD120" s="123"/>
      <c r="JE120" s="123"/>
      <c r="JF120" s="123"/>
      <c r="JG120" s="123"/>
      <c r="JH120" s="123"/>
      <c r="JI120" s="123"/>
      <c r="JJ120" s="123"/>
      <c r="JK120" s="123"/>
      <c r="JL120" s="123"/>
      <c r="JM120" s="123"/>
      <c r="JN120" s="123"/>
      <c r="JO120" s="123"/>
      <c r="JP120" s="123"/>
      <c r="JQ120" s="123"/>
      <c r="JR120" s="123"/>
      <c r="JS120" s="123"/>
      <c r="JT120" s="123"/>
      <c r="JU120" s="123"/>
      <c r="JV120" s="123"/>
      <c r="JW120" s="123"/>
      <c r="JX120" s="123"/>
      <c r="JY120" s="123"/>
      <c r="JZ120" s="123"/>
      <c r="KA120" s="123"/>
      <c r="KB120" s="123"/>
      <c r="KC120" s="123"/>
      <c r="KD120" s="123"/>
      <c r="KE120" s="123"/>
      <c r="KF120" s="123"/>
      <c r="KG120" s="123"/>
      <c r="KH120" s="123"/>
      <c r="KI120" s="123"/>
      <c r="KJ120" s="123"/>
      <c r="KK120" s="123"/>
      <c r="KL120" s="123"/>
      <c r="KM120" s="123"/>
      <c r="KN120" s="123"/>
      <c r="KO120" s="123"/>
      <c r="KP120" s="123"/>
      <c r="KQ120" s="123"/>
      <c r="KR120" s="123"/>
      <c r="KS120" s="123"/>
      <c r="KT120" s="123"/>
      <c r="KU120" s="123"/>
      <c r="KV120" s="123"/>
      <c r="KW120" s="123"/>
      <c r="KX120" s="123"/>
      <c r="KY120" s="123"/>
      <c r="KZ120" s="123"/>
      <c r="LA120" s="123"/>
      <c r="LB120" s="123"/>
      <c r="LC120" s="123"/>
      <c r="LD120" s="123"/>
      <c r="LE120" s="123"/>
      <c r="LF120" s="123"/>
      <c r="LG120" s="123"/>
      <c r="LH120" s="123"/>
      <c r="LI120" s="123"/>
      <c r="LJ120" s="123"/>
      <c r="LK120" s="123"/>
      <c r="LL120" s="123"/>
      <c r="LM120" s="123"/>
      <c r="LN120" s="123"/>
      <c r="LO120" s="123"/>
      <c r="LP120" s="123"/>
      <c r="LQ120" s="123"/>
      <c r="LR120" s="123"/>
      <c r="LS120" s="123"/>
      <c r="LT120" s="123"/>
      <c r="LU120" s="123"/>
      <c r="LV120" s="123"/>
      <c r="LW120" s="123"/>
      <c r="LX120" s="123"/>
      <c r="LY120" s="123"/>
      <c r="LZ120" s="123"/>
      <c r="MA120" s="123"/>
      <c r="MB120" s="123"/>
      <c r="MC120" s="123"/>
      <c r="MD120" s="123"/>
      <c r="ME120" s="123"/>
      <c r="MF120" s="123"/>
      <c r="MG120" s="123"/>
      <c r="MH120" s="123"/>
      <c r="MI120" s="123"/>
      <c r="MJ120" s="123"/>
      <c r="MK120" s="123"/>
      <c r="ML120" s="123"/>
      <c r="MM120" s="123"/>
      <c r="MN120" s="123"/>
      <c r="MO120" s="123"/>
      <c r="MP120" s="123"/>
      <c r="MQ120" s="123"/>
      <c r="MR120" s="123"/>
      <c r="MS120" s="123"/>
      <c r="MT120" s="123"/>
      <c r="MU120" s="123"/>
      <c r="MV120" s="123"/>
      <c r="MW120" s="123"/>
      <c r="MX120" s="123"/>
      <c r="MY120" s="123"/>
      <c r="MZ120" s="123"/>
      <c r="NA120" s="123"/>
      <c r="NB120" s="123"/>
      <c r="NC120" s="123"/>
      <c r="ND120" s="123"/>
      <c r="NE120" s="123"/>
      <c r="NF120" s="123"/>
      <c r="NG120" s="123"/>
      <c r="NH120" s="123"/>
      <c r="NI120" s="123"/>
      <c r="NJ120" s="123"/>
      <c r="NK120" s="123"/>
      <c r="NL120" s="123"/>
      <c r="NM120" s="123"/>
      <c r="NN120" s="123"/>
      <c r="NO120" s="123"/>
      <c r="NP120" s="123"/>
      <c r="NQ120" s="123"/>
      <c r="NR120" s="123"/>
      <c r="NS120" s="123"/>
      <c r="NT120" s="123"/>
      <c r="NU120" s="123"/>
      <c r="NV120" s="123"/>
      <c r="NW120" s="123"/>
      <c r="NX120" s="123"/>
      <c r="NY120" s="123"/>
    </row>
    <row r="121" spans="1:389" s="122" customFormat="1" ht="12">
      <c r="A121" s="136"/>
      <c r="B121" s="137"/>
      <c r="C121" s="110">
        <v>3</v>
      </c>
      <c r="D121" s="111" t="str">
        <f>IF(C121="","",IF(C121&gt;prevLevel,IF(prevWBS="","1",prevWBS)&amp;REPT(".1",C121-MAX(prevLevel,1)),IF(ISERROR(FIND(".",prevWBS)),REPT("1.",C121-1)&amp;IFERROR(VALUE(prevWBS)+1,"1"),IF(C121=1,"",IFERROR(LEFT(prevWBS,FIND("^",SUBSTITUTE(prevWBS,".","^",C121-1))),""))&amp;VALUE(TRIM(MID(SUBSTITUTE(prevWBS,".",REPT(" ",LEN(prevWBS))),(C121-1)*LEN(prevWBS)+1,LEN(prevWBS))))+1)))</f>
        <v>3.34.4</v>
      </c>
      <c r="E121" s="113" t="s">
        <v>390</v>
      </c>
      <c r="F121" s="113"/>
      <c r="G121" s="113"/>
      <c r="H121" s="114" t="str">
        <f>D120</f>
        <v>3.34.3</v>
      </c>
      <c r="I121" s="141"/>
      <c r="J121" s="114"/>
      <c r="K121" s="115">
        <v>43495</v>
      </c>
      <c r="L121" s="115"/>
      <c r="M121" s="116">
        <v>5</v>
      </c>
      <c r="N121" s="124"/>
      <c r="O121" s="125"/>
      <c r="P121" s="129" t="s">
        <v>37</v>
      </c>
      <c r="Q121" s="118">
        <f>IF(K121&lt;&gt;"",K121,IF(OR(H121&lt;&gt;"",I121&lt;&gt;"",J121&lt;&gt;""),WORKDAY.INTL(MAX(IFERROR(INDEX(R:R,MATCH(H121,D:D,0)),0),IFERROR(INDEX(R:R,MATCH(I121,D:D,0)),0),IFERROR(INDEX(R:R,MATCH(J121,D:D,0)),0)),1,weekend,holidays),IF(L121&lt;&gt;"",IF(M121&lt;&gt;"",WORKDAY.INTL(L121,-(MAX(M121,1)-1),weekend,holidays),L121-(MAX(N121,1)-1))," - ")))</f>
        <v>43495</v>
      </c>
      <c r="R121" s="118">
        <f ca="1">IF(L121&lt;&gt;"",L121,IF(Q121=" - "," - ",IF(M121&lt;&gt;"",WORKDAY.INTL(Q121,M121-1,weekend,holidays),Q121+MAX(N121,1)-1)))</f>
        <v>43501</v>
      </c>
      <c r="S121" s="146">
        <f t="shared" si="31"/>
        <v>5</v>
      </c>
      <c r="T121" s="146">
        <f t="shared" ca="1" si="29"/>
        <v>7</v>
      </c>
      <c r="U121" s="147">
        <f t="shared" ca="1" si="32"/>
        <v>0</v>
      </c>
      <c r="V121" s="146">
        <f t="shared" ca="1" si="30"/>
        <v>7</v>
      </c>
      <c r="W121" s="121"/>
      <c r="X121" s="121"/>
      <c r="Z121" s="123"/>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c r="BX121" s="123"/>
      <c r="BY121" s="123"/>
      <c r="BZ121" s="123"/>
      <c r="CA121" s="123"/>
      <c r="CB121" s="123"/>
      <c r="CC121" s="123"/>
      <c r="CD121" s="123"/>
      <c r="CE121" s="123"/>
      <c r="CF121" s="123"/>
      <c r="CG121" s="123"/>
      <c r="CH121" s="123"/>
      <c r="CI121" s="123"/>
      <c r="CJ121" s="123"/>
      <c r="CK121" s="123"/>
      <c r="CL121" s="123"/>
      <c r="CM121" s="123"/>
      <c r="CN121" s="123"/>
      <c r="CO121" s="123"/>
      <c r="CP121" s="123"/>
      <c r="CQ121" s="123"/>
      <c r="CR121" s="123"/>
      <c r="CS121" s="123"/>
      <c r="CT121" s="123"/>
      <c r="CU121" s="123"/>
      <c r="CV121" s="123"/>
      <c r="CW121" s="123"/>
      <c r="CX121" s="123"/>
      <c r="CY121" s="123"/>
      <c r="CZ121" s="123"/>
      <c r="DA121" s="123"/>
      <c r="DB121" s="123"/>
      <c r="DC121" s="123"/>
      <c r="DD121" s="123"/>
      <c r="DE121" s="123"/>
      <c r="DF121" s="123"/>
      <c r="DG121" s="123"/>
      <c r="DH121" s="123"/>
      <c r="DI121" s="123"/>
      <c r="DJ121" s="123"/>
      <c r="DK121" s="123"/>
      <c r="DL121" s="123"/>
      <c r="DM121" s="123"/>
      <c r="DN121" s="123"/>
      <c r="DO121" s="123"/>
      <c r="DP121" s="123"/>
      <c r="DQ121" s="123"/>
      <c r="DR121" s="123"/>
      <c r="DS121" s="123"/>
      <c r="DT121" s="123"/>
      <c r="DU121" s="123"/>
      <c r="DV121" s="123"/>
      <c r="DW121" s="123"/>
      <c r="DX121" s="123"/>
      <c r="DY121" s="123"/>
      <c r="DZ121" s="123"/>
      <c r="EA121" s="123"/>
      <c r="EB121" s="123"/>
      <c r="EC121" s="123"/>
      <c r="ED121" s="123"/>
      <c r="EE121" s="123"/>
      <c r="EF121" s="123"/>
      <c r="EG121" s="123"/>
      <c r="EH121" s="123"/>
      <c r="EI121" s="123"/>
      <c r="EJ121" s="123"/>
      <c r="EK121" s="123"/>
      <c r="EL121" s="123"/>
      <c r="EM121" s="123"/>
      <c r="EN121" s="123"/>
      <c r="EO121" s="123"/>
      <c r="EP121" s="123"/>
      <c r="EQ121" s="123"/>
      <c r="ER121" s="123"/>
      <c r="ES121" s="123"/>
      <c r="ET121" s="123"/>
      <c r="EU121" s="123"/>
      <c r="EV121" s="123"/>
      <c r="EW121" s="123"/>
      <c r="EX121" s="123"/>
      <c r="EY121" s="123"/>
      <c r="EZ121" s="123"/>
      <c r="FA121" s="123"/>
      <c r="FB121" s="123"/>
      <c r="FC121" s="123"/>
      <c r="FD121" s="123"/>
      <c r="FE121" s="123"/>
      <c r="FF121" s="123"/>
      <c r="FG121" s="123"/>
      <c r="FH121" s="123"/>
      <c r="FI121" s="123"/>
      <c r="FJ121" s="123"/>
      <c r="FK121" s="123"/>
      <c r="FL121" s="123"/>
      <c r="FM121" s="123"/>
      <c r="FN121" s="123"/>
      <c r="FO121" s="123"/>
      <c r="FP121" s="123"/>
      <c r="FQ121" s="123"/>
      <c r="FR121" s="123"/>
      <c r="FS121" s="123"/>
      <c r="FT121" s="123"/>
      <c r="FU121" s="123"/>
      <c r="FV121" s="123"/>
      <c r="FW121" s="123"/>
      <c r="FX121" s="123"/>
      <c r="FY121" s="123"/>
      <c r="FZ121" s="123"/>
      <c r="GA121" s="123"/>
      <c r="GB121" s="123"/>
      <c r="GC121" s="123"/>
      <c r="GD121" s="123"/>
      <c r="GE121" s="123"/>
      <c r="GF121" s="123"/>
      <c r="GG121" s="123"/>
      <c r="GH121" s="123"/>
      <c r="GI121" s="123"/>
      <c r="GJ121" s="123"/>
      <c r="GK121" s="123"/>
      <c r="GL121" s="123"/>
      <c r="GM121" s="123"/>
      <c r="GN121" s="123"/>
      <c r="GO121" s="123"/>
      <c r="GP121" s="123"/>
      <c r="GQ121" s="123"/>
      <c r="GR121" s="123"/>
      <c r="GS121" s="123"/>
      <c r="GT121" s="123"/>
      <c r="GU121" s="123"/>
      <c r="GV121" s="123"/>
      <c r="GW121" s="123"/>
      <c r="GX121" s="123"/>
      <c r="GY121" s="123"/>
      <c r="GZ121" s="123"/>
      <c r="HA121" s="123"/>
      <c r="HB121" s="123"/>
      <c r="HC121" s="123"/>
      <c r="HD121" s="123"/>
      <c r="HE121" s="123"/>
      <c r="HF121" s="123"/>
      <c r="HG121" s="123"/>
      <c r="HH121" s="123"/>
      <c r="HI121" s="123"/>
      <c r="HJ121" s="123"/>
      <c r="HK121" s="123"/>
      <c r="HL121" s="123"/>
      <c r="HM121" s="123"/>
      <c r="HN121" s="123"/>
      <c r="HO121" s="123"/>
      <c r="HP121" s="123"/>
      <c r="HQ121" s="123"/>
      <c r="HR121" s="123"/>
      <c r="HS121" s="123"/>
      <c r="HT121" s="123"/>
      <c r="HU121" s="123"/>
      <c r="HV121" s="123"/>
      <c r="HW121" s="123"/>
      <c r="HX121" s="123"/>
      <c r="HY121" s="123"/>
      <c r="HZ121" s="123"/>
      <c r="IA121" s="123"/>
      <c r="IB121" s="123"/>
      <c r="IC121" s="123"/>
      <c r="ID121" s="123"/>
      <c r="IE121" s="123"/>
      <c r="IF121" s="123"/>
      <c r="IG121" s="123"/>
      <c r="IH121" s="123"/>
      <c r="II121" s="123"/>
      <c r="IJ121" s="123"/>
      <c r="IK121" s="123"/>
      <c r="IL121" s="123"/>
      <c r="IM121" s="123"/>
      <c r="IN121" s="123"/>
      <c r="IO121" s="123"/>
      <c r="IP121" s="123"/>
      <c r="IQ121" s="123"/>
      <c r="IR121" s="123"/>
      <c r="IS121" s="123"/>
      <c r="IT121" s="123"/>
      <c r="IU121" s="123"/>
      <c r="IV121" s="123"/>
      <c r="IW121" s="123"/>
      <c r="IX121" s="123"/>
      <c r="IY121" s="123"/>
      <c r="IZ121" s="123"/>
      <c r="JA121" s="123"/>
      <c r="JB121" s="123"/>
      <c r="JC121" s="123"/>
      <c r="JD121" s="123"/>
      <c r="JE121" s="123"/>
      <c r="JF121" s="123"/>
      <c r="JG121" s="123"/>
      <c r="JH121" s="123"/>
      <c r="JI121" s="123"/>
      <c r="JJ121" s="123"/>
      <c r="JK121" s="123"/>
      <c r="JL121" s="123"/>
      <c r="JM121" s="123"/>
      <c r="JN121" s="123"/>
      <c r="JO121" s="123"/>
      <c r="JP121" s="123"/>
      <c r="JQ121" s="123"/>
      <c r="JR121" s="123"/>
      <c r="JS121" s="123"/>
      <c r="JT121" s="123"/>
      <c r="JU121" s="123"/>
      <c r="JV121" s="123"/>
      <c r="JW121" s="123"/>
      <c r="JX121" s="123"/>
      <c r="JY121" s="123"/>
      <c r="JZ121" s="123"/>
      <c r="KA121" s="123"/>
      <c r="KB121" s="123"/>
      <c r="KC121" s="123"/>
      <c r="KD121" s="123"/>
      <c r="KE121" s="123"/>
      <c r="KF121" s="123"/>
      <c r="KG121" s="123"/>
      <c r="KH121" s="123"/>
      <c r="KI121" s="123"/>
      <c r="KJ121" s="123"/>
      <c r="KK121" s="123"/>
      <c r="KL121" s="123"/>
      <c r="KM121" s="123"/>
      <c r="KN121" s="123"/>
      <c r="KO121" s="123"/>
      <c r="KP121" s="123"/>
      <c r="KQ121" s="123"/>
      <c r="KR121" s="123"/>
      <c r="KS121" s="123"/>
      <c r="KT121" s="123"/>
      <c r="KU121" s="123"/>
      <c r="KV121" s="123"/>
      <c r="KW121" s="123"/>
      <c r="KX121" s="123"/>
      <c r="KY121" s="123"/>
      <c r="KZ121" s="123"/>
      <c r="LA121" s="123"/>
      <c r="LB121" s="123"/>
      <c r="LC121" s="123"/>
      <c r="LD121" s="123"/>
      <c r="LE121" s="123"/>
      <c r="LF121" s="123"/>
      <c r="LG121" s="123"/>
      <c r="LH121" s="123"/>
      <c r="LI121" s="123"/>
      <c r="LJ121" s="123"/>
      <c r="LK121" s="123"/>
      <c r="LL121" s="123"/>
      <c r="LM121" s="123"/>
      <c r="LN121" s="123"/>
      <c r="LO121" s="123"/>
      <c r="LP121" s="123"/>
      <c r="LQ121" s="123"/>
      <c r="LR121" s="123"/>
      <c r="LS121" s="123"/>
      <c r="LT121" s="123"/>
      <c r="LU121" s="123"/>
      <c r="LV121" s="123"/>
      <c r="LW121" s="123"/>
      <c r="LX121" s="123"/>
      <c r="LY121" s="123"/>
      <c r="LZ121" s="123"/>
      <c r="MA121" s="123"/>
      <c r="MB121" s="123"/>
      <c r="MC121" s="123"/>
      <c r="MD121" s="123"/>
      <c r="ME121" s="123"/>
      <c r="MF121" s="123"/>
      <c r="MG121" s="123"/>
      <c r="MH121" s="123"/>
      <c r="MI121" s="123"/>
      <c r="MJ121" s="123"/>
      <c r="MK121" s="123"/>
      <c r="ML121" s="123"/>
      <c r="MM121" s="123"/>
      <c r="MN121" s="123"/>
      <c r="MO121" s="123"/>
      <c r="MP121" s="123"/>
      <c r="MQ121" s="123"/>
      <c r="MR121" s="123"/>
      <c r="MS121" s="123"/>
      <c r="MT121" s="123"/>
      <c r="MU121" s="123"/>
      <c r="MV121" s="123"/>
      <c r="MW121" s="123"/>
      <c r="MX121" s="123"/>
      <c r="MY121" s="123"/>
      <c r="MZ121" s="123"/>
      <c r="NA121" s="123"/>
      <c r="NB121" s="123"/>
      <c r="NC121" s="123"/>
      <c r="ND121" s="123"/>
      <c r="NE121" s="123"/>
      <c r="NF121" s="123"/>
      <c r="NG121" s="123"/>
      <c r="NH121" s="123"/>
      <c r="NI121" s="123"/>
      <c r="NJ121" s="123"/>
      <c r="NK121" s="123"/>
      <c r="NL121" s="123"/>
      <c r="NM121" s="123"/>
      <c r="NN121" s="123"/>
      <c r="NO121" s="123"/>
      <c r="NP121" s="123"/>
      <c r="NQ121" s="123"/>
      <c r="NR121" s="123"/>
      <c r="NS121" s="123"/>
      <c r="NT121" s="123"/>
      <c r="NU121" s="123"/>
      <c r="NV121" s="123"/>
      <c r="NW121" s="123"/>
      <c r="NX121" s="123"/>
      <c r="NY121" s="123"/>
    </row>
    <row r="122" spans="1:389" s="122" customFormat="1" ht="12">
      <c r="A122" s="136"/>
      <c r="B122" s="137"/>
      <c r="C122" s="110">
        <v>2</v>
      </c>
      <c r="D122" s="111" t="str">
        <f t="shared" si="33"/>
        <v>3.35</v>
      </c>
      <c r="E122" s="150" t="s">
        <v>406</v>
      </c>
      <c r="F122" s="113"/>
      <c r="G122" s="113"/>
      <c r="H122" s="114"/>
      <c r="I122" s="141"/>
      <c r="J122" s="114"/>
      <c r="K122" s="115">
        <f ca="1">Q123</f>
        <v>43475</v>
      </c>
      <c r="L122" s="115">
        <f ca="1">R128</f>
        <v>43501</v>
      </c>
      <c r="M122" s="116"/>
      <c r="N122" s="124"/>
      <c r="O122" s="125"/>
      <c r="P122" s="129" t="s">
        <v>418</v>
      </c>
      <c r="Q122" s="118">
        <f ca="1">IF(K122&lt;&gt;"",K122,IF(OR(H122&lt;&gt;"",I122&lt;&gt;"",J122&lt;&gt;""),WORKDAY.INTL(MAX(IFERROR(INDEX(R:R,MATCH(H122,D:D,0)),0),IFERROR(INDEX(R:R,MATCH(I122,D:D,0)),0),IFERROR(INDEX(R:R,MATCH(J122,D:D,0)),0)),1,weekend,holidays),IF(L122&lt;&gt;"",IF(M122&lt;&gt;"",WORKDAY.INTL(L122,-(MAX(M122,1)-1),weekend,holidays),L122-(MAX(N122,1)-1))," - ")))</f>
        <v>43475</v>
      </c>
      <c r="R122" s="118">
        <f t="shared" ca="1" si="34"/>
        <v>43501</v>
      </c>
      <c r="S122" s="146">
        <f t="shared" ca="1" si="31"/>
        <v>18</v>
      </c>
      <c r="T122" s="146">
        <f t="shared" ca="1" si="29"/>
        <v>27</v>
      </c>
      <c r="U122" s="147">
        <f t="shared" ca="1" si="32"/>
        <v>0</v>
      </c>
      <c r="V122" s="146">
        <f t="shared" ca="1" si="30"/>
        <v>27</v>
      </c>
      <c r="W122" s="121">
        <f ca="1">Q122</f>
        <v>43475</v>
      </c>
      <c r="X122" s="121">
        <f ca="1">R122</f>
        <v>43501</v>
      </c>
      <c r="Z122" s="123"/>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3"/>
      <c r="CD122" s="123"/>
      <c r="CE122" s="123"/>
      <c r="CF122" s="123"/>
      <c r="CG122" s="123"/>
      <c r="CH122" s="123"/>
      <c r="CI122" s="123"/>
      <c r="CJ122" s="123"/>
      <c r="CK122" s="123"/>
      <c r="CL122" s="123"/>
      <c r="CM122" s="123"/>
      <c r="CN122" s="123"/>
      <c r="CO122" s="123"/>
      <c r="CP122" s="123"/>
      <c r="CQ122" s="123"/>
      <c r="CR122" s="123"/>
      <c r="CS122" s="123"/>
      <c r="CT122" s="123"/>
      <c r="CU122" s="123"/>
      <c r="CV122" s="123"/>
      <c r="CW122" s="123"/>
      <c r="CX122" s="123"/>
      <c r="CY122" s="123"/>
      <c r="CZ122" s="123"/>
      <c r="DA122" s="123"/>
      <c r="DB122" s="123"/>
      <c r="DC122" s="123"/>
      <c r="DD122" s="123"/>
      <c r="DE122" s="123"/>
      <c r="DF122" s="123"/>
      <c r="DG122" s="123"/>
      <c r="DH122" s="123"/>
      <c r="DI122" s="123"/>
      <c r="DJ122" s="123"/>
      <c r="DK122" s="123"/>
      <c r="DL122" s="123"/>
      <c r="DM122" s="123"/>
      <c r="DN122" s="123"/>
      <c r="DO122" s="123"/>
      <c r="DP122" s="123"/>
      <c r="DQ122" s="123"/>
      <c r="DR122" s="123"/>
      <c r="DS122" s="123"/>
      <c r="DT122" s="123"/>
      <c r="DU122" s="123"/>
      <c r="DV122" s="123"/>
      <c r="DW122" s="123"/>
      <c r="DX122" s="123"/>
      <c r="DY122" s="123"/>
      <c r="DZ122" s="123"/>
      <c r="EA122" s="123"/>
      <c r="EB122" s="123"/>
      <c r="EC122" s="123"/>
      <c r="ED122" s="123"/>
      <c r="EE122" s="123"/>
      <c r="EF122" s="123"/>
      <c r="EG122" s="123"/>
      <c r="EH122" s="123"/>
      <c r="EI122" s="123"/>
      <c r="EJ122" s="123"/>
      <c r="EK122" s="123"/>
      <c r="EL122" s="123"/>
      <c r="EM122" s="123"/>
      <c r="EN122" s="123"/>
      <c r="EO122" s="123"/>
      <c r="EP122" s="123"/>
      <c r="EQ122" s="123"/>
      <c r="ER122" s="123"/>
      <c r="ES122" s="123"/>
      <c r="ET122" s="123"/>
      <c r="EU122" s="123"/>
      <c r="EV122" s="123"/>
      <c r="EW122" s="123"/>
      <c r="EX122" s="123"/>
      <c r="EY122" s="123"/>
      <c r="EZ122" s="123"/>
      <c r="FA122" s="123"/>
      <c r="FB122" s="123"/>
      <c r="FC122" s="123"/>
      <c r="FD122" s="123"/>
      <c r="FE122" s="123"/>
      <c r="FF122" s="123"/>
      <c r="FG122" s="123"/>
      <c r="FH122" s="123"/>
      <c r="FI122" s="123"/>
      <c r="FJ122" s="123"/>
      <c r="FK122" s="123"/>
      <c r="FL122" s="123"/>
      <c r="FM122" s="123"/>
      <c r="FN122" s="123"/>
      <c r="FO122" s="123"/>
      <c r="FP122" s="123"/>
      <c r="FQ122" s="123"/>
      <c r="FR122" s="123"/>
      <c r="FS122" s="123"/>
      <c r="FT122" s="123"/>
      <c r="FU122" s="123"/>
      <c r="FV122" s="123"/>
      <c r="FW122" s="123"/>
      <c r="FX122" s="123"/>
      <c r="FY122" s="123"/>
      <c r="FZ122" s="123"/>
      <c r="GA122" s="123"/>
      <c r="GB122" s="123"/>
      <c r="GC122" s="123"/>
      <c r="GD122" s="123"/>
      <c r="GE122" s="123"/>
      <c r="GF122" s="123"/>
      <c r="GG122" s="123"/>
      <c r="GH122" s="123"/>
      <c r="GI122" s="123"/>
      <c r="GJ122" s="123"/>
      <c r="GK122" s="123"/>
      <c r="GL122" s="123"/>
      <c r="GM122" s="123"/>
      <c r="GN122" s="123"/>
      <c r="GO122" s="123"/>
      <c r="GP122" s="123"/>
      <c r="GQ122" s="123"/>
      <c r="GR122" s="123"/>
      <c r="GS122" s="123"/>
      <c r="GT122" s="123"/>
      <c r="GU122" s="123"/>
      <c r="GV122" s="123"/>
      <c r="GW122" s="123"/>
      <c r="GX122" s="123"/>
      <c r="GY122" s="123"/>
      <c r="GZ122" s="123"/>
      <c r="HA122" s="123"/>
      <c r="HB122" s="123"/>
      <c r="HC122" s="123"/>
      <c r="HD122" s="123"/>
      <c r="HE122" s="123"/>
      <c r="HF122" s="123"/>
      <c r="HG122" s="123"/>
      <c r="HH122" s="123"/>
      <c r="HI122" s="123"/>
      <c r="HJ122" s="123"/>
      <c r="HK122" s="123"/>
      <c r="HL122" s="123"/>
      <c r="HM122" s="123"/>
      <c r="HN122" s="123"/>
      <c r="HO122" s="123"/>
      <c r="HP122" s="123"/>
      <c r="HQ122" s="123"/>
      <c r="HR122" s="123"/>
      <c r="HS122" s="123"/>
      <c r="HT122" s="123"/>
      <c r="HU122" s="123"/>
      <c r="HV122" s="123"/>
      <c r="HW122" s="123"/>
      <c r="HX122" s="123"/>
      <c r="HY122" s="123"/>
      <c r="HZ122" s="123"/>
      <c r="IA122" s="123"/>
      <c r="IB122" s="123"/>
      <c r="IC122" s="123"/>
      <c r="ID122" s="123"/>
      <c r="IE122" s="123"/>
      <c r="IF122" s="123"/>
      <c r="IG122" s="123"/>
      <c r="IH122" s="123"/>
      <c r="II122" s="123"/>
      <c r="IJ122" s="123"/>
      <c r="IK122" s="123"/>
      <c r="IL122" s="123"/>
      <c r="IM122" s="123"/>
      <c r="IN122" s="123"/>
      <c r="IO122" s="123"/>
      <c r="IP122" s="123"/>
      <c r="IQ122" s="123"/>
      <c r="IR122" s="123"/>
      <c r="IS122" s="123"/>
      <c r="IT122" s="123"/>
      <c r="IU122" s="123"/>
      <c r="IV122" s="123"/>
      <c r="IW122" s="123"/>
      <c r="IX122" s="123"/>
      <c r="IY122" s="123"/>
      <c r="IZ122" s="123"/>
      <c r="JA122" s="123"/>
      <c r="JB122" s="123"/>
      <c r="JC122" s="123"/>
      <c r="JD122" s="123"/>
      <c r="JE122" s="123"/>
      <c r="JF122" s="123"/>
      <c r="JG122" s="123"/>
      <c r="JH122" s="123"/>
      <c r="JI122" s="123"/>
      <c r="JJ122" s="123"/>
      <c r="JK122" s="123"/>
      <c r="JL122" s="123"/>
      <c r="JM122" s="123"/>
      <c r="JN122" s="123"/>
      <c r="JO122" s="123"/>
      <c r="JP122" s="123"/>
      <c r="JQ122" s="123"/>
      <c r="JR122" s="123"/>
      <c r="JS122" s="123"/>
      <c r="JT122" s="123"/>
      <c r="JU122" s="123"/>
      <c r="JV122" s="123"/>
      <c r="JW122" s="123"/>
      <c r="JX122" s="123"/>
      <c r="JY122" s="123"/>
      <c r="JZ122" s="123"/>
      <c r="KA122" s="123"/>
      <c r="KB122" s="123"/>
      <c r="KC122" s="123"/>
      <c r="KD122" s="123"/>
      <c r="KE122" s="123"/>
      <c r="KF122" s="123"/>
      <c r="KG122" s="123"/>
      <c r="KH122" s="123"/>
      <c r="KI122" s="123"/>
      <c r="KJ122" s="123"/>
      <c r="KK122" s="123"/>
      <c r="KL122" s="123"/>
      <c r="KM122" s="123"/>
      <c r="KN122" s="123"/>
      <c r="KO122" s="123"/>
      <c r="KP122" s="123"/>
      <c r="KQ122" s="123"/>
      <c r="KR122" s="123"/>
      <c r="KS122" s="123"/>
      <c r="KT122" s="123"/>
      <c r="KU122" s="123"/>
      <c r="KV122" s="123"/>
      <c r="KW122" s="123"/>
      <c r="KX122" s="123"/>
      <c r="KY122" s="123"/>
      <c r="KZ122" s="123"/>
      <c r="LA122" s="123"/>
      <c r="LB122" s="123"/>
      <c r="LC122" s="123"/>
      <c r="LD122" s="123"/>
      <c r="LE122" s="123"/>
      <c r="LF122" s="123"/>
      <c r="LG122" s="123"/>
      <c r="LH122" s="123"/>
      <c r="LI122" s="123"/>
      <c r="LJ122" s="123"/>
      <c r="LK122" s="123"/>
      <c r="LL122" s="123"/>
      <c r="LM122" s="123"/>
      <c r="LN122" s="123"/>
      <c r="LO122" s="123"/>
      <c r="LP122" s="123"/>
      <c r="LQ122" s="123"/>
      <c r="LR122" s="123"/>
      <c r="LS122" s="123"/>
      <c r="LT122" s="123"/>
      <c r="LU122" s="123"/>
      <c r="LV122" s="123"/>
      <c r="LW122" s="123"/>
      <c r="LX122" s="123"/>
      <c r="LY122" s="123"/>
      <c r="LZ122" s="123"/>
      <c r="MA122" s="123"/>
      <c r="MB122" s="123"/>
      <c r="MC122" s="123"/>
      <c r="MD122" s="123"/>
      <c r="ME122" s="123"/>
      <c r="MF122" s="123"/>
      <c r="MG122" s="123"/>
      <c r="MH122" s="123"/>
      <c r="MI122" s="123"/>
      <c r="MJ122" s="123"/>
      <c r="MK122" s="123"/>
      <c r="ML122" s="123"/>
      <c r="MM122" s="123"/>
      <c r="MN122" s="123"/>
      <c r="MO122" s="123"/>
      <c r="MP122" s="123"/>
      <c r="MQ122" s="123"/>
      <c r="MR122" s="123"/>
      <c r="MS122" s="123"/>
      <c r="MT122" s="123"/>
      <c r="MU122" s="123"/>
      <c r="MV122" s="123"/>
      <c r="MW122" s="123"/>
      <c r="MX122" s="123"/>
      <c r="MY122" s="123"/>
      <c r="MZ122" s="123"/>
      <c r="NA122" s="123"/>
      <c r="NB122" s="123"/>
      <c r="NC122" s="123"/>
      <c r="ND122" s="123"/>
      <c r="NE122" s="123"/>
      <c r="NF122" s="123"/>
      <c r="NG122" s="123"/>
      <c r="NH122" s="123"/>
      <c r="NI122" s="123"/>
      <c r="NJ122" s="123"/>
      <c r="NK122" s="123"/>
      <c r="NL122" s="123"/>
      <c r="NM122" s="123"/>
      <c r="NN122" s="123"/>
      <c r="NO122" s="123"/>
      <c r="NP122" s="123"/>
      <c r="NQ122" s="123"/>
      <c r="NR122" s="123"/>
      <c r="NS122" s="123"/>
      <c r="NT122" s="123"/>
      <c r="NU122" s="123"/>
      <c r="NV122" s="123"/>
      <c r="NW122" s="123"/>
      <c r="NX122" s="123"/>
      <c r="NY122" s="123"/>
    </row>
    <row r="123" spans="1:389" s="122" customFormat="1" ht="12">
      <c r="A123" s="136"/>
      <c r="B123" s="137"/>
      <c r="C123" s="110">
        <v>3</v>
      </c>
      <c r="D123" s="111" t="str">
        <f t="shared" si="33"/>
        <v>3.35.1</v>
      </c>
      <c r="E123" s="113" t="s">
        <v>381</v>
      </c>
      <c r="F123" s="113"/>
      <c r="G123" s="113"/>
      <c r="H123" s="114" t="str">
        <f>D85</f>
        <v>3.19</v>
      </c>
      <c r="I123" s="141"/>
      <c r="J123" s="114"/>
      <c r="K123" s="115"/>
      <c r="L123" s="115">
        <v>43480</v>
      </c>
      <c r="M123" s="116"/>
      <c r="N123" s="124"/>
      <c r="O123" s="125"/>
      <c r="P123" s="129" t="s">
        <v>34</v>
      </c>
      <c r="Q123" s="118">
        <f ca="1">IF(K123&lt;&gt;"",K123,IF(OR(H123&lt;&gt;"",I123&lt;&gt;"",J123&lt;&gt;""),WORKDAY.INTL(MAX(IFERROR(INDEX(R:R,MATCH(H123,D:D,0)),0),IFERROR(INDEX(R:R,MATCH(I123,D:D,0)),0),IFERROR(INDEX(R:R,MATCH(J123,D:D,0)),0)),1,weekend,holidays),IF(L123&lt;&gt;"",IF(M123&lt;&gt;"",WORKDAY.INTL(L123,-(MAX(M123,1)-1),weekend,holidays),L123-(MAX(N123,1)-1))," - ")))</f>
        <v>43475</v>
      </c>
      <c r="R123" s="118">
        <f t="shared" si="34"/>
        <v>43480</v>
      </c>
      <c r="S123" s="146">
        <f t="shared" ca="1" si="31"/>
        <v>4</v>
      </c>
      <c r="T123" s="146">
        <f t="shared" ca="1" si="29"/>
        <v>6</v>
      </c>
      <c r="U123" s="147">
        <f t="shared" ca="1" si="32"/>
        <v>0</v>
      </c>
      <c r="V123" s="146">
        <f t="shared" ca="1" si="30"/>
        <v>6</v>
      </c>
      <c r="W123" s="121"/>
      <c r="X123" s="121"/>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c r="CK123" s="123"/>
      <c r="CL123" s="123"/>
      <c r="CM123" s="123"/>
      <c r="CN123" s="123"/>
      <c r="CO123" s="123"/>
      <c r="CP123" s="123"/>
      <c r="CQ123" s="123"/>
      <c r="CR123" s="123"/>
      <c r="CS123" s="123"/>
      <c r="CT123" s="123"/>
      <c r="CU123" s="123"/>
      <c r="CV123" s="123"/>
      <c r="CW123" s="123"/>
      <c r="CX123" s="123"/>
      <c r="CY123" s="123"/>
      <c r="CZ123" s="123"/>
      <c r="DA123" s="123"/>
      <c r="DB123" s="123"/>
      <c r="DC123" s="123"/>
      <c r="DD123" s="123"/>
      <c r="DE123" s="123"/>
      <c r="DF123" s="123"/>
      <c r="DG123" s="123"/>
      <c r="DH123" s="123"/>
      <c r="DI123" s="123"/>
      <c r="DJ123" s="123"/>
      <c r="DK123" s="123"/>
      <c r="DL123" s="123"/>
      <c r="DM123" s="123"/>
      <c r="DN123" s="123"/>
      <c r="DO123" s="123"/>
      <c r="DP123" s="123"/>
      <c r="DQ123" s="123"/>
      <c r="DR123" s="123"/>
      <c r="DS123" s="123"/>
      <c r="DT123" s="123"/>
      <c r="DU123" s="123"/>
      <c r="DV123" s="123"/>
      <c r="DW123" s="123"/>
      <c r="DX123" s="123"/>
      <c r="DY123" s="123"/>
      <c r="DZ123" s="123"/>
      <c r="EA123" s="123"/>
      <c r="EB123" s="123"/>
      <c r="EC123" s="123"/>
      <c r="ED123" s="123"/>
      <c r="EE123" s="123"/>
      <c r="EF123" s="123"/>
      <c r="EG123" s="123"/>
      <c r="EH123" s="123"/>
      <c r="EI123" s="123"/>
      <c r="EJ123" s="123"/>
      <c r="EK123" s="123"/>
      <c r="EL123" s="123"/>
      <c r="EM123" s="123"/>
      <c r="EN123" s="123"/>
      <c r="EO123" s="123"/>
      <c r="EP123" s="123"/>
      <c r="EQ123" s="123"/>
      <c r="ER123" s="123"/>
      <c r="ES123" s="123"/>
      <c r="ET123" s="123"/>
      <c r="EU123" s="123"/>
      <c r="EV123" s="123"/>
      <c r="EW123" s="123"/>
      <c r="EX123" s="123"/>
      <c r="EY123" s="123"/>
      <c r="EZ123" s="123"/>
      <c r="FA123" s="123"/>
      <c r="FB123" s="123"/>
      <c r="FC123" s="123"/>
      <c r="FD123" s="123"/>
      <c r="FE123" s="123"/>
      <c r="FF123" s="123"/>
      <c r="FG123" s="123"/>
      <c r="FH123" s="123"/>
      <c r="FI123" s="123"/>
      <c r="FJ123" s="123"/>
      <c r="FK123" s="123"/>
      <c r="FL123" s="123"/>
      <c r="FM123" s="123"/>
      <c r="FN123" s="123"/>
      <c r="FO123" s="123"/>
      <c r="FP123" s="123"/>
      <c r="FQ123" s="123"/>
      <c r="FR123" s="123"/>
      <c r="FS123" s="123"/>
      <c r="FT123" s="123"/>
      <c r="FU123" s="123"/>
      <c r="FV123" s="123"/>
      <c r="FW123" s="123"/>
      <c r="FX123" s="123"/>
      <c r="FY123" s="123"/>
      <c r="FZ123" s="123"/>
      <c r="GA123" s="123"/>
      <c r="GB123" s="123"/>
      <c r="GC123" s="123"/>
      <c r="GD123" s="123"/>
      <c r="GE123" s="123"/>
      <c r="GF123" s="123"/>
      <c r="GG123" s="123"/>
      <c r="GH123" s="123"/>
      <c r="GI123" s="123"/>
      <c r="GJ123" s="123"/>
      <c r="GK123" s="123"/>
      <c r="GL123" s="123"/>
      <c r="GM123" s="123"/>
      <c r="GN123" s="123"/>
      <c r="GO123" s="123"/>
      <c r="GP123" s="123"/>
      <c r="GQ123" s="123"/>
      <c r="GR123" s="123"/>
      <c r="GS123" s="123"/>
      <c r="GT123" s="123"/>
      <c r="GU123" s="123"/>
      <c r="GV123" s="123"/>
      <c r="GW123" s="123"/>
      <c r="GX123" s="123"/>
      <c r="GY123" s="123"/>
      <c r="GZ123" s="123"/>
      <c r="HA123" s="123"/>
      <c r="HB123" s="123"/>
      <c r="HC123" s="123"/>
      <c r="HD123" s="123"/>
      <c r="HE123" s="123"/>
      <c r="HF123" s="123"/>
      <c r="HG123" s="123"/>
      <c r="HH123" s="123"/>
      <c r="HI123" s="123"/>
      <c r="HJ123" s="123"/>
      <c r="HK123" s="123"/>
      <c r="HL123" s="123"/>
      <c r="HM123" s="123"/>
      <c r="HN123" s="123"/>
      <c r="HO123" s="123"/>
      <c r="HP123" s="123"/>
      <c r="HQ123" s="123"/>
      <c r="HR123" s="123"/>
      <c r="HS123" s="123"/>
      <c r="HT123" s="123"/>
      <c r="HU123" s="123"/>
      <c r="HV123" s="123"/>
      <c r="HW123" s="123"/>
      <c r="HX123" s="123"/>
      <c r="HY123" s="123"/>
      <c r="HZ123" s="123"/>
      <c r="IA123" s="123"/>
      <c r="IB123" s="123"/>
      <c r="IC123" s="123"/>
      <c r="ID123" s="123"/>
      <c r="IE123" s="123"/>
      <c r="IF123" s="123"/>
      <c r="IG123" s="123"/>
      <c r="IH123" s="123"/>
      <c r="II123" s="123"/>
      <c r="IJ123" s="123"/>
      <c r="IK123" s="123"/>
      <c r="IL123" s="123"/>
      <c r="IM123" s="123"/>
      <c r="IN123" s="123"/>
      <c r="IO123" s="123"/>
      <c r="IP123" s="123"/>
      <c r="IQ123" s="123"/>
      <c r="IR123" s="123"/>
      <c r="IS123" s="123"/>
      <c r="IT123" s="123"/>
      <c r="IU123" s="123"/>
      <c r="IV123" s="123"/>
      <c r="IW123" s="123"/>
      <c r="IX123" s="123"/>
      <c r="IY123" s="123"/>
      <c r="IZ123" s="123"/>
      <c r="JA123" s="123"/>
      <c r="JB123" s="123"/>
      <c r="JC123" s="123"/>
      <c r="JD123" s="123"/>
      <c r="JE123" s="123"/>
      <c r="JF123" s="123"/>
      <c r="JG123" s="123"/>
      <c r="JH123" s="123"/>
      <c r="JI123" s="123"/>
      <c r="JJ123" s="123"/>
      <c r="JK123" s="123"/>
      <c r="JL123" s="123"/>
      <c r="JM123" s="123"/>
      <c r="JN123" s="123"/>
      <c r="JO123" s="123"/>
      <c r="JP123" s="123"/>
      <c r="JQ123" s="123"/>
      <c r="JR123" s="123"/>
      <c r="JS123" s="123"/>
      <c r="JT123" s="123"/>
      <c r="JU123" s="123"/>
      <c r="JV123" s="123"/>
      <c r="JW123" s="123"/>
      <c r="JX123" s="123"/>
      <c r="JY123" s="123"/>
      <c r="JZ123" s="123"/>
      <c r="KA123" s="123"/>
      <c r="KB123" s="123"/>
      <c r="KC123" s="123"/>
      <c r="KD123" s="123"/>
      <c r="KE123" s="123"/>
      <c r="KF123" s="123"/>
      <c r="KG123" s="123"/>
      <c r="KH123" s="123"/>
      <c r="KI123" s="123"/>
      <c r="KJ123" s="123"/>
      <c r="KK123" s="123"/>
      <c r="KL123" s="123"/>
      <c r="KM123" s="123"/>
      <c r="KN123" s="123"/>
      <c r="KO123" s="123"/>
      <c r="KP123" s="123"/>
      <c r="KQ123" s="123"/>
      <c r="KR123" s="123"/>
      <c r="KS123" s="123"/>
      <c r="KT123" s="123"/>
      <c r="KU123" s="123"/>
      <c r="KV123" s="123"/>
      <c r="KW123" s="123"/>
      <c r="KX123" s="123"/>
      <c r="KY123" s="123"/>
      <c r="KZ123" s="123"/>
      <c r="LA123" s="123"/>
      <c r="LB123" s="123"/>
      <c r="LC123" s="123"/>
      <c r="LD123" s="123"/>
      <c r="LE123" s="123"/>
      <c r="LF123" s="123"/>
      <c r="LG123" s="123"/>
      <c r="LH123" s="123"/>
      <c r="LI123" s="123"/>
      <c r="LJ123" s="123"/>
      <c r="LK123" s="123"/>
      <c r="LL123" s="123"/>
      <c r="LM123" s="123"/>
      <c r="LN123" s="123"/>
      <c r="LO123" s="123"/>
      <c r="LP123" s="123"/>
      <c r="LQ123" s="123"/>
      <c r="LR123" s="123"/>
      <c r="LS123" s="123"/>
      <c r="LT123" s="123"/>
      <c r="LU123" s="123"/>
      <c r="LV123" s="123"/>
      <c r="LW123" s="123"/>
      <c r="LX123" s="123"/>
      <c r="LY123" s="123"/>
      <c r="LZ123" s="123"/>
      <c r="MA123" s="123"/>
      <c r="MB123" s="123"/>
      <c r="MC123" s="123"/>
      <c r="MD123" s="123"/>
      <c r="ME123" s="123"/>
      <c r="MF123" s="123"/>
      <c r="MG123" s="123"/>
      <c r="MH123" s="123"/>
      <c r="MI123" s="123"/>
      <c r="MJ123" s="123"/>
      <c r="MK123" s="123"/>
      <c r="ML123" s="123"/>
      <c r="MM123" s="123"/>
      <c r="MN123" s="123"/>
      <c r="MO123" s="123"/>
      <c r="MP123" s="123"/>
      <c r="MQ123" s="123"/>
      <c r="MR123" s="123"/>
      <c r="MS123" s="123"/>
      <c r="MT123" s="123"/>
      <c r="MU123" s="123"/>
      <c r="MV123" s="123"/>
      <c r="MW123" s="123"/>
      <c r="MX123" s="123"/>
      <c r="MY123" s="123"/>
      <c r="MZ123" s="123"/>
      <c r="NA123" s="123"/>
      <c r="NB123" s="123"/>
      <c r="NC123" s="123"/>
      <c r="ND123" s="123"/>
      <c r="NE123" s="123"/>
      <c r="NF123" s="123"/>
      <c r="NG123" s="123"/>
      <c r="NH123" s="123"/>
      <c r="NI123" s="123"/>
      <c r="NJ123" s="123"/>
      <c r="NK123" s="123"/>
      <c r="NL123" s="123"/>
      <c r="NM123" s="123"/>
      <c r="NN123" s="123"/>
      <c r="NO123" s="123"/>
      <c r="NP123" s="123"/>
      <c r="NQ123" s="123"/>
      <c r="NR123" s="123"/>
      <c r="NS123" s="123"/>
      <c r="NT123" s="123"/>
      <c r="NU123" s="123"/>
      <c r="NV123" s="123"/>
      <c r="NW123" s="123"/>
      <c r="NX123" s="123"/>
      <c r="NY123" s="123"/>
    </row>
    <row r="124" spans="1:389" s="122" customFormat="1" ht="12">
      <c r="A124" s="136"/>
      <c r="B124" s="137"/>
      <c r="C124" s="110">
        <v>3</v>
      </c>
      <c r="D124" s="111" t="str">
        <f t="shared" si="33"/>
        <v>3.35.2</v>
      </c>
      <c r="E124" s="113" t="s">
        <v>382</v>
      </c>
      <c r="F124" s="113"/>
      <c r="G124" s="113"/>
      <c r="H124" s="114" t="str">
        <f>D116</f>
        <v>3.33</v>
      </c>
      <c r="I124" s="141"/>
      <c r="J124" s="114"/>
      <c r="K124" s="115"/>
      <c r="L124" s="115"/>
      <c r="M124" s="116"/>
      <c r="N124" s="124"/>
      <c r="O124" s="125"/>
      <c r="P124" s="129" t="s">
        <v>34</v>
      </c>
      <c r="Q124" s="118">
        <f ca="1">IF(K124&lt;&gt;"",K124,IF(OR(H124&lt;&gt;"",I124&lt;&gt;"",J124&lt;&gt;""),WORKDAY.INTL(MAX(IFERROR(INDEX(R:R,MATCH(H124,D:D,0)),0),IFERROR(INDEX(R:R,MATCH(I124,D:D,0)),0),IFERROR(INDEX(R:R,MATCH(J124,D:D,0)),0)),1,weekend,holidays),IF(L124&lt;&gt;"",IF(M124&lt;&gt;"",WORKDAY.INTL(L124,-(MAX(M124,1)-1),weekend,holidays),L124-(MAX(N124,1)-1))," - ")))</f>
        <v>43481</v>
      </c>
      <c r="R124" s="118">
        <f t="shared" ca="1" si="34"/>
        <v>43481</v>
      </c>
      <c r="S124" s="146">
        <f t="shared" ca="1" si="31"/>
        <v>1</v>
      </c>
      <c r="T124" s="146">
        <f t="shared" ca="1" si="29"/>
        <v>1</v>
      </c>
      <c r="U124" s="147">
        <f t="shared" ca="1" si="32"/>
        <v>0</v>
      </c>
      <c r="V124" s="146">
        <f t="shared" ca="1" si="30"/>
        <v>1</v>
      </c>
      <c r="W124" s="121"/>
      <c r="X124" s="121"/>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3"/>
      <c r="CD124" s="123"/>
      <c r="CE124" s="123"/>
      <c r="CF124" s="123"/>
      <c r="CG124" s="123"/>
      <c r="CH124" s="123"/>
      <c r="CI124" s="123"/>
      <c r="CJ124" s="123"/>
      <c r="CK124" s="123"/>
      <c r="CL124" s="123"/>
      <c r="CM124" s="123"/>
      <c r="CN124" s="123"/>
      <c r="CO124" s="123"/>
      <c r="CP124" s="123"/>
      <c r="CQ124" s="123"/>
      <c r="CR124" s="123"/>
      <c r="CS124" s="123"/>
      <c r="CT124" s="123"/>
      <c r="CU124" s="123"/>
      <c r="CV124" s="123"/>
      <c r="CW124" s="123"/>
      <c r="CX124" s="123"/>
      <c r="CY124" s="123"/>
      <c r="CZ124" s="123"/>
      <c r="DA124" s="123"/>
      <c r="DB124" s="123"/>
      <c r="DC124" s="123"/>
      <c r="DD124" s="123"/>
      <c r="DE124" s="123"/>
      <c r="DF124" s="123"/>
      <c r="DG124" s="123"/>
      <c r="DH124" s="123"/>
      <c r="DI124" s="123"/>
      <c r="DJ124" s="123"/>
      <c r="DK124" s="123"/>
      <c r="DL124" s="123"/>
      <c r="DM124" s="123"/>
      <c r="DN124" s="123"/>
      <c r="DO124" s="123"/>
      <c r="DP124" s="123"/>
      <c r="DQ124" s="123"/>
      <c r="DR124" s="123"/>
      <c r="DS124" s="123"/>
      <c r="DT124" s="123"/>
      <c r="DU124" s="123"/>
      <c r="DV124" s="123"/>
      <c r="DW124" s="123"/>
      <c r="DX124" s="123"/>
      <c r="DY124" s="123"/>
      <c r="DZ124" s="123"/>
      <c r="EA124" s="123"/>
      <c r="EB124" s="123"/>
      <c r="EC124" s="123"/>
      <c r="ED124" s="123"/>
      <c r="EE124" s="123"/>
      <c r="EF124" s="123"/>
      <c r="EG124" s="123"/>
      <c r="EH124" s="123"/>
      <c r="EI124" s="123"/>
      <c r="EJ124" s="123"/>
      <c r="EK124" s="123"/>
      <c r="EL124" s="123"/>
      <c r="EM124" s="123"/>
      <c r="EN124" s="123"/>
      <c r="EO124" s="123"/>
      <c r="EP124" s="123"/>
      <c r="EQ124" s="123"/>
      <c r="ER124" s="123"/>
      <c r="ES124" s="123"/>
      <c r="ET124" s="123"/>
      <c r="EU124" s="123"/>
      <c r="EV124" s="123"/>
      <c r="EW124" s="123"/>
      <c r="EX124" s="123"/>
      <c r="EY124" s="123"/>
      <c r="EZ124" s="123"/>
      <c r="FA124" s="123"/>
      <c r="FB124" s="123"/>
      <c r="FC124" s="123"/>
      <c r="FD124" s="123"/>
      <c r="FE124" s="123"/>
      <c r="FF124" s="123"/>
      <c r="FG124" s="123"/>
      <c r="FH124" s="123"/>
      <c r="FI124" s="123"/>
      <c r="FJ124" s="123"/>
      <c r="FK124" s="123"/>
      <c r="FL124" s="123"/>
      <c r="FM124" s="123"/>
      <c r="FN124" s="123"/>
      <c r="FO124" s="123"/>
      <c r="FP124" s="123"/>
      <c r="FQ124" s="123"/>
      <c r="FR124" s="123"/>
      <c r="FS124" s="123"/>
      <c r="FT124" s="123"/>
      <c r="FU124" s="123"/>
      <c r="FV124" s="123"/>
      <c r="FW124" s="123"/>
      <c r="FX124" s="123"/>
      <c r="FY124" s="123"/>
      <c r="FZ124" s="123"/>
      <c r="GA124" s="123"/>
      <c r="GB124" s="123"/>
      <c r="GC124" s="123"/>
      <c r="GD124" s="123"/>
      <c r="GE124" s="123"/>
      <c r="GF124" s="123"/>
      <c r="GG124" s="123"/>
      <c r="GH124" s="123"/>
      <c r="GI124" s="123"/>
      <c r="GJ124" s="123"/>
      <c r="GK124" s="123"/>
      <c r="GL124" s="123"/>
      <c r="GM124" s="123"/>
      <c r="GN124" s="123"/>
      <c r="GO124" s="123"/>
      <c r="GP124" s="123"/>
      <c r="GQ124" s="123"/>
      <c r="GR124" s="123"/>
      <c r="GS124" s="123"/>
      <c r="GT124" s="123"/>
      <c r="GU124" s="123"/>
      <c r="GV124" s="123"/>
      <c r="GW124" s="123"/>
      <c r="GX124" s="123"/>
      <c r="GY124" s="123"/>
      <c r="GZ124" s="123"/>
      <c r="HA124" s="123"/>
      <c r="HB124" s="123"/>
      <c r="HC124" s="123"/>
      <c r="HD124" s="123"/>
      <c r="HE124" s="123"/>
      <c r="HF124" s="123"/>
      <c r="HG124" s="123"/>
      <c r="HH124" s="123"/>
      <c r="HI124" s="123"/>
      <c r="HJ124" s="123"/>
      <c r="HK124" s="123"/>
      <c r="HL124" s="123"/>
      <c r="HM124" s="123"/>
      <c r="HN124" s="123"/>
      <c r="HO124" s="123"/>
      <c r="HP124" s="123"/>
      <c r="HQ124" s="123"/>
      <c r="HR124" s="123"/>
      <c r="HS124" s="123"/>
      <c r="HT124" s="123"/>
      <c r="HU124" s="123"/>
      <c r="HV124" s="123"/>
      <c r="HW124" s="123"/>
      <c r="HX124" s="123"/>
      <c r="HY124" s="123"/>
      <c r="HZ124" s="123"/>
      <c r="IA124" s="123"/>
      <c r="IB124" s="123"/>
      <c r="IC124" s="123"/>
      <c r="ID124" s="123"/>
      <c r="IE124" s="123"/>
      <c r="IF124" s="123"/>
      <c r="IG124" s="123"/>
      <c r="IH124" s="123"/>
      <c r="II124" s="123"/>
      <c r="IJ124" s="123"/>
      <c r="IK124" s="123"/>
      <c r="IL124" s="123"/>
      <c r="IM124" s="123"/>
      <c r="IN124" s="123"/>
      <c r="IO124" s="123"/>
      <c r="IP124" s="123"/>
      <c r="IQ124" s="123"/>
      <c r="IR124" s="123"/>
      <c r="IS124" s="123"/>
      <c r="IT124" s="123"/>
      <c r="IU124" s="123"/>
      <c r="IV124" s="123"/>
      <c r="IW124" s="123"/>
      <c r="IX124" s="123"/>
      <c r="IY124" s="123"/>
      <c r="IZ124" s="123"/>
      <c r="JA124" s="123"/>
      <c r="JB124" s="123"/>
      <c r="JC124" s="123"/>
      <c r="JD124" s="123"/>
      <c r="JE124" s="123"/>
      <c r="JF124" s="123"/>
      <c r="JG124" s="123"/>
      <c r="JH124" s="123"/>
      <c r="JI124" s="123"/>
      <c r="JJ124" s="123"/>
      <c r="JK124" s="123"/>
      <c r="JL124" s="123"/>
      <c r="JM124" s="123"/>
      <c r="JN124" s="123"/>
      <c r="JO124" s="123"/>
      <c r="JP124" s="123"/>
      <c r="JQ124" s="123"/>
      <c r="JR124" s="123"/>
      <c r="JS124" s="123"/>
      <c r="JT124" s="123"/>
      <c r="JU124" s="123"/>
      <c r="JV124" s="123"/>
      <c r="JW124" s="123"/>
      <c r="JX124" s="123"/>
      <c r="JY124" s="123"/>
      <c r="JZ124" s="123"/>
      <c r="KA124" s="123"/>
      <c r="KB124" s="123"/>
      <c r="KC124" s="123"/>
      <c r="KD124" s="123"/>
      <c r="KE124" s="123"/>
      <c r="KF124" s="123"/>
      <c r="KG124" s="123"/>
      <c r="KH124" s="123"/>
      <c r="KI124" s="123"/>
      <c r="KJ124" s="123"/>
      <c r="KK124" s="123"/>
      <c r="KL124" s="123"/>
      <c r="KM124" s="123"/>
      <c r="KN124" s="123"/>
      <c r="KO124" s="123"/>
      <c r="KP124" s="123"/>
      <c r="KQ124" s="123"/>
      <c r="KR124" s="123"/>
      <c r="KS124" s="123"/>
      <c r="KT124" s="123"/>
      <c r="KU124" s="123"/>
      <c r="KV124" s="123"/>
      <c r="KW124" s="123"/>
      <c r="KX124" s="123"/>
      <c r="KY124" s="123"/>
      <c r="KZ124" s="123"/>
      <c r="LA124" s="123"/>
      <c r="LB124" s="123"/>
      <c r="LC124" s="123"/>
      <c r="LD124" s="123"/>
      <c r="LE124" s="123"/>
      <c r="LF124" s="123"/>
      <c r="LG124" s="123"/>
      <c r="LH124" s="123"/>
      <c r="LI124" s="123"/>
      <c r="LJ124" s="123"/>
      <c r="LK124" s="123"/>
      <c r="LL124" s="123"/>
      <c r="LM124" s="123"/>
      <c r="LN124" s="123"/>
      <c r="LO124" s="123"/>
      <c r="LP124" s="123"/>
      <c r="LQ124" s="123"/>
      <c r="LR124" s="123"/>
      <c r="LS124" s="123"/>
      <c r="LT124" s="123"/>
      <c r="LU124" s="123"/>
      <c r="LV124" s="123"/>
      <c r="LW124" s="123"/>
      <c r="LX124" s="123"/>
      <c r="LY124" s="123"/>
      <c r="LZ124" s="123"/>
      <c r="MA124" s="123"/>
      <c r="MB124" s="123"/>
      <c r="MC124" s="123"/>
      <c r="MD124" s="123"/>
      <c r="ME124" s="123"/>
      <c r="MF124" s="123"/>
      <c r="MG124" s="123"/>
      <c r="MH124" s="123"/>
      <c r="MI124" s="123"/>
      <c r="MJ124" s="123"/>
      <c r="MK124" s="123"/>
      <c r="ML124" s="123"/>
      <c r="MM124" s="123"/>
      <c r="MN124" s="123"/>
      <c r="MO124" s="123"/>
      <c r="MP124" s="123"/>
      <c r="MQ124" s="123"/>
      <c r="MR124" s="123"/>
      <c r="MS124" s="123"/>
      <c r="MT124" s="123"/>
      <c r="MU124" s="123"/>
      <c r="MV124" s="123"/>
      <c r="MW124" s="123"/>
      <c r="MX124" s="123"/>
      <c r="MY124" s="123"/>
      <c r="MZ124" s="123"/>
      <c r="NA124" s="123"/>
      <c r="NB124" s="123"/>
      <c r="NC124" s="123"/>
      <c r="ND124" s="123"/>
      <c r="NE124" s="123"/>
      <c r="NF124" s="123"/>
      <c r="NG124" s="123"/>
      <c r="NH124" s="123"/>
      <c r="NI124" s="123"/>
      <c r="NJ124" s="123"/>
      <c r="NK124" s="123"/>
      <c r="NL124" s="123"/>
      <c r="NM124" s="123"/>
      <c r="NN124" s="123"/>
      <c r="NO124" s="123"/>
      <c r="NP124" s="123"/>
      <c r="NQ124" s="123"/>
      <c r="NR124" s="123"/>
      <c r="NS124" s="123"/>
      <c r="NT124" s="123"/>
      <c r="NU124" s="123"/>
      <c r="NV124" s="123"/>
      <c r="NW124" s="123"/>
      <c r="NX124" s="123"/>
      <c r="NY124" s="123"/>
    </row>
    <row r="125" spans="1:389" s="122" customFormat="1" ht="12">
      <c r="A125" s="136"/>
      <c r="B125" s="137"/>
      <c r="C125" s="110">
        <v>3</v>
      </c>
      <c r="D125" s="111" t="str">
        <f t="shared" si="33"/>
        <v>3.35.3</v>
      </c>
      <c r="E125" s="113" t="s">
        <v>384</v>
      </c>
      <c r="F125" s="113"/>
      <c r="G125" s="113"/>
      <c r="H125" s="114" t="str">
        <f>D124</f>
        <v>3.35.2</v>
      </c>
      <c r="I125" s="141"/>
      <c r="J125" s="114"/>
      <c r="K125" s="115"/>
      <c r="L125" s="115">
        <v>43495</v>
      </c>
      <c r="M125" s="116">
        <v>1</v>
      </c>
      <c r="N125" s="124"/>
      <c r="O125" s="125"/>
      <c r="P125" s="129" t="s">
        <v>34</v>
      </c>
      <c r="Q125" s="118">
        <f ca="1">IF(K125&lt;&gt;"",K125,IF(OR(H125&lt;&gt;"",I125&lt;&gt;"",J125&lt;&gt;""),WORKDAY.INTL(MAX(IFERROR(INDEX(R:R,MATCH(H125,D:D,0)),0),IFERROR(INDEX(R:R,MATCH(I125,D:D,0)),0),IFERROR(INDEX(R:R,MATCH(J125,D:D,0)),0)),1,weekend,holidays),IF(L125&lt;&gt;"",IF(M125&lt;&gt;"",WORKDAY.INTL(L125,-(MAX(M125,1)-1),weekend,holidays),L125-(MAX(N125,1)-1))," - ")))</f>
        <v>43482</v>
      </c>
      <c r="R125" s="118">
        <f t="shared" si="34"/>
        <v>43495</v>
      </c>
      <c r="S125" s="146">
        <f t="shared" si="31"/>
        <v>1</v>
      </c>
      <c r="T125" s="146">
        <f t="shared" ca="1" si="29"/>
        <v>14</v>
      </c>
      <c r="U125" s="147">
        <f t="shared" ca="1" si="32"/>
        <v>0</v>
      </c>
      <c r="V125" s="146">
        <f t="shared" ca="1" si="30"/>
        <v>14</v>
      </c>
      <c r="W125" s="121"/>
      <c r="X125" s="121"/>
      <c r="Z125" s="123"/>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3"/>
      <c r="CD125" s="123"/>
      <c r="CE125" s="123"/>
      <c r="CF125" s="123"/>
      <c r="CG125" s="123"/>
      <c r="CH125" s="123"/>
      <c r="CI125" s="123"/>
      <c r="CJ125" s="123"/>
      <c r="CK125" s="123"/>
      <c r="CL125" s="123"/>
      <c r="CM125" s="123"/>
      <c r="CN125" s="123"/>
      <c r="CO125" s="123"/>
      <c r="CP125" s="123"/>
      <c r="CQ125" s="123"/>
      <c r="CR125" s="123"/>
      <c r="CS125" s="123"/>
      <c r="CT125" s="123"/>
      <c r="CU125" s="123"/>
      <c r="CV125" s="123"/>
      <c r="CW125" s="123"/>
      <c r="CX125" s="123"/>
      <c r="CY125" s="123"/>
      <c r="CZ125" s="123"/>
      <c r="DA125" s="123"/>
      <c r="DB125" s="123"/>
      <c r="DC125" s="123"/>
      <c r="DD125" s="123"/>
      <c r="DE125" s="123"/>
      <c r="DF125" s="123"/>
      <c r="DG125" s="123"/>
      <c r="DH125" s="123"/>
      <c r="DI125" s="123"/>
      <c r="DJ125" s="123"/>
      <c r="DK125" s="123"/>
      <c r="DL125" s="123"/>
      <c r="DM125" s="123"/>
      <c r="DN125" s="123"/>
      <c r="DO125" s="123"/>
      <c r="DP125" s="123"/>
      <c r="DQ125" s="123"/>
      <c r="DR125" s="123"/>
      <c r="DS125" s="123"/>
      <c r="DT125" s="123"/>
      <c r="DU125" s="123"/>
      <c r="DV125" s="123"/>
      <c r="DW125" s="123"/>
      <c r="DX125" s="123"/>
      <c r="DY125" s="123"/>
      <c r="DZ125" s="123"/>
      <c r="EA125" s="123"/>
      <c r="EB125" s="123"/>
      <c r="EC125" s="123"/>
      <c r="ED125" s="123"/>
      <c r="EE125" s="123"/>
      <c r="EF125" s="123"/>
      <c r="EG125" s="123"/>
      <c r="EH125" s="123"/>
      <c r="EI125" s="123"/>
      <c r="EJ125" s="123"/>
      <c r="EK125" s="123"/>
      <c r="EL125" s="123"/>
      <c r="EM125" s="123"/>
      <c r="EN125" s="123"/>
      <c r="EO125" s="123"/>
      <c r="EP125" s="123"/>
      <c r="EQ125" s="123"/>
      <c r="ER125" s="123"/>
      <c r="ES125" s="123"/>
      <c r="ET125" s="123"/>
      <c r="EU125" s="123"/>
      <c r="EV125" s="123"/>
      <c r="EW125" s="123"/>
      <c r="EX125" s="123"/>
      <c r="EY125" s="123"/>
      <c r="EZ125" s="123"/>
      <c r="FA125" s="123"/>
      <c r="FB125" s="123"/>
      <c r="FC125" s="123"/>
      <c r="FD125" s="123"/>
      <c r="FE125" s="123"/>
      <c r="FF125" s="123"/>
      <c r="FG125" s="123"/>
      <c r="FH125" s="123"/>
      <c r="FI125" s="123"/>
      <c r="FJ125" s="123"/>
      <c r="FK125" s="123"/>
      <c r="FL125" s="123"/>
      <c r="FM125" s="123"/>
      <c r="FN125" s="123"/>
      <c r="FO125" s="123"/>
      <c r="FP125" s="123"/>
      <c r="FQ125" s="123"/>
      <c r="FR125" s="123"/>
      <c r="FS125" s="123"/>
      <c r="FT125" s="123"/>
      <c r="FU125" s="123"/>
      <c r="FV125" s="123"/>
      <c r="FW125" s="123"/>
      <c r="FX125" s="123"/>
      <c r="FY125" s="123"/>
      <c r="FZ125" s="123"/>
      <c r="GA125" s="123"/>
      <c r="GB125" s="123"/>
      <c r="GC125" s="123"/>
      <c r="GD125" s="123"/>
      <c r="GE125" s="123"/>
      <c r="GF125" s="123"/>
      <c r="GG125" s="123"/>
      <c r="GH125" s="123"/>
      <c r="GI125" s="123"/>
      <c r="GJ125" s="123"/>
      <c r="GK125" s="123"/>
      <c r="GL125" s="123"/>
      <c r="GM125" s="123"/>
      <c r="GN125" s="123"/>
      <c r="GO125" s="123"/>
      <c r="GP125" s="123"/>
      <c r="GQ125" s="123"/>
      <c r="GR125" s="123"/>
      <c r="GS125" s="123"/>
      <c r="GT125" s="123"/>
      <c r="GU125" s="123"/>
      <c r="GV125" s="123"/>
      <c r="GW125" s="123"/>
      <c r="GX125" s="123"/>
      <c r="GY125" s="123"/>
      <c r="GZ125" s="123"/>
      <c r="HA125" s="123"/>
      <c r="HB125" s="123"/>
      <c r="HC125" s="123"/>
      <c r="HD125" s="123"/>
      <c r="HE125" s="123"/>
      <c r="HF125" s="123"/>
      <c r="HG125" s="123"/>
      <c r="HH125" s="123"/>
      <c r="HI125" s="123"/>
      <c r="HJ125" s="123"/>
      <c r="HK125" s="123"/>
      <c r="HL125" s="123"/>
      <c r="HM125" s="123"/>
      <c r="HN125" s="123"/>
      <c r="HO125" s="123"/>
      <c r="HP125" s="123"/>
      <c r="HQ125" s="123"/>
      <c r="HR125" s="123"/>
      <c r="HS125" s="123"/>
      <c r="HT125" s="123"/>
      <c r="HU125" s="123"/>
      <c r="HV125" s="123"/>
      <c r="HW125" s="123"/>
      <c r="HX125" s="123"/>
      <c r="HY125" s="123"/>
      <c r="HZ125" s="123"/>
      <c r="IA125" s="123"/>
      <c r="IB125" s="123"/>
      <c r="IC125" s="123"/>
      <c r="ID125" s="123"/>
      <c r="IE125" s="123"/>
      <c r="IF125" s="123"/>
      <c r="IG125" s="123"/>
      <c r="IH125" s="123"/>
      <c r="II125" s="123"/>
      <c r="IJ125" s="123"/>
      <c r="IK125" s="123"/>
      <c r="IL125" s="123"/>
      <c r="IM125" s="123"/>
      <c r="IN125" s="123"/>
      <c r="IO125" s="123"/>
      <c r="IP125" s="123"/>
      <c r="IQ125" s="123"/>
      <c r="IR125" s="123"/>
      <c r="IS125" s="123"/>
      <c r="IT125" s="123"/>
      <c r="IU125" s="123"/>
      <c r="IV125" s="123"/>
      <c r="IW125" s="123"/>
      <c r="IX125" s="123"/>
      <c r="IY125" s="123"/>
      <c r="IZ125" s="123"/>
      <c r="JA125" s="123"/>
      <c r="JB125" s="123"/>
      <c r="JC125" s="123"/>
      <c r="JD125" s="123"/>
      <c r="JE125" s="123"/>
      <c r="JF125" s="123"/>
      <c r="JG125" s="123"/>
      <c r="JH125" s="123"/>
      <c r="JI125" s="123"/>
      <c r="JJ125" s="123"/>
      <c r="JK125" s="123"/>
      <c r="JL125" s="123"/>
      <c r="JM125" s="123"/>
      <c r="JN125" s="123"/>
      <c r="JO125" s="123"/>
      <c r="JP125" s="123"/>
      <c r="JQ125" s="123"/>
      <c r="JR125" s="123"/>
      <c r="JS125" s="123"/>
      <c r="JT125" s="123"/>
      <c r="JU125" s="123"/>
      <c r="JV125" s="123"/>
      <c r="JW125" s="123"/>
      <c r="JX125" s="123"/>
      <c r="JY125" s="123"/>
      <c r="JZ125" s="123"/>
      <c r="KA125" s="123"/>
      <c r="KB125" s="123"/>
      <c r="KC125" s="123"/>
      <c r="KD125" s="123"/>
      <c r="KE125" s="123"/>
      <c r="KF125" s="123"/>
      <c r="KG125" s="123"/>
      <c r="KH125" s="123"/>
      <c r="KI125" s="123"/>
      <c r="KJ125" s="123"/>
      <c r="KK125" s="123"/>
      <c r="KL125" s="123"/>
      <c r="KM125" s="123"/>
      <c r="KN125" s="123"/>
      <c r="KO125" s="123"/>
      <c r="KP125" s="123"/>
      <c r="KQ125" s="123"/>
      <c r="KR125" s="123"/>
      <c r="KS125" s="123"/>
      <c r="KT125" s="123"/>
      <c r="KU125" s="123"/>
      <c r="KV125" s="123"/>
      <c r="KW125" s="123"/>
      <c r="KX125" s="123"/>
      <c r="KY125" s="123"/>
      <c r="KZ125" s="123"/>
      <c r="LA125" s="123"/>
      <c r="LB125" s="123"/>
      <c r="LC125" s="123"/>
      <c r="LD125" s="123"/>
      <c r="LE125" s="123"/>
      <c r="LF125" s="123"/>
      <c r="LG125" s="123"/>
      <c r="LH125" s="123"/>
      <c r="LI125" s="123"/>
      <c r="LJ125" s="123"/>
      <c r="LK125" s="123"/>
      <c r="LL125" s="123"/>
      <c r="LM125" s="123"/>
      <c r="LN125" s="123"/>
      <c r="LO125" s="123"/>
      <c r="LP125" s="123"/>
      <c r="LQ125" s="123"/>
      <c r="LR125" s="123"/>
      <c r="LS125" s="123"/>
      <c r="LT125" s="123"/>
      <c r="LU125" s="123"/>
      <c r="LV125" s="123"/>
      <c r="LW125" s="123"/>
      <c r="LX125" s="123"/>
      <c r="LY125" s="123"/>
      <c r="LZ125" s="123"/>
      <c r="MA125" s="123"/>
      <c r="MB125" s="123"/>
      <c r="MC125" s="123"/>
      <c r="MD125" s="123"/>
      <c r="ME125" s="123"/>
      <c r="MF125" s="123"/>
      <c r="MG125" s="123"/>
      <c r="MH125" s="123"/>
      <c r="MI125" s="123"/>
      <c r="MJ125" s="123"/>
      <c r="MK125" s="123"/>
      <c r="ML125" s="123"/>
      <c r="MM125" s="123"/>
      <c r="MN125" s="123"/>
      <c r="MO125" s="123"/>
      <c r="MP125" s="123"/>
      <c r="MQ125" s="123"/>
      <c r="MR125" s="123"/>
      <c r="MS125" s="123"/>
      <c r="MT125" s="123"/>
      <c r="MU125" s="123"/>
      <c r="MV125" s="123"/>
      <c r="MW125" s="123"/>
      <c r="MX125" s="123"/>
      <c r="MY125" s="123"/>
      <c r="MZ125" s="123"/>
      <c r="NA125" s="123"/>
      <c r="NB125" s="123"/>
      <c r="NC125" s="123"/>
      <c r="ND125" s="123"/>
      <c r="NE125" s="123"/>
      <c r="NF125" s="123"/>
      <c r="NG125" s="123"/>
      <c r="NH125" s="123"/>
      <c r="NI125" s="123"/>
      <c r="NJ125" s="123"/>
      <c r="NK125" s="123"/>
      <c r="NL125" s="123"/>
      <c r="NM125" s="123"/>
      <c r="NN125" s="123"/>
      <c r="NO125" s="123"/>
      <c r="NP125" s="123"/>
      <c r="NQ125" s="123"/>
      <c r="NR125" s="123"/>
      <c r="NS125" s="123"/>
      <c r="NT125" s="123"/>
      <c r="NU125" s="123"/>
      <c r="NV125" s="123"/>
      <c r="NW125" s="123"/>
      <c r="NX125" s="123"/>
      <c r="NY125" s="123"/>
    </row>
    <row r="126" spans="1:389" s="122" customFormat="1" ht="12">
      <c r="A126" s="136"/>
      <c r="B126" s="137"/>
      <c r="C126" s="110">
        <v>3</v>
      </c>
      <c r="D126" s="111" t="str">
        <f t="shared" si="33"/>
        <v>3.35.4</v>
      </c>
      <c r="E126" s="113" t="s">
        <v>385</v>
      </c>
      <c r="F126" s="113"/>
      <c r="G126" s="113"/>
      <c r="H126" s="114"/>
      <c r="I126" s="141"/>
      <c r="J126" s="114"/>
      <c r="K126" s="115"/>
      <c r="L126" s="115">
        <v>43483</v>
      </c>
      <c r="M126" s="116"/>
      <c r="N126" s="124"/>
      <c r="O126" s="125"/>
      <c r="P126" s="129" t="s">
        <v>34</v>
      </c>
      <c r="Q126" s="118">
        <f>IF(K126&lt;&gt;"",K126,IF(OR(H126&lt;&gt;"",I126&lt;&gt;"",J126&lt;&gt;""),WORKDAY.INTL(MAX(IFERROR(INDEX(R:R,MATCH(H126,D:D,0)),0),IFERROR(INDEX(R:R,MATCH(I126,D:D,0)),0),IFERROR(INDEX(R:R,MATCH(J126,D:D,0)),0)),1,weekend,holidays),IF(L126&lt;&gt;"",IF(M126&lt;&gt;"",WORKDAY.INTL(L126,-(MAX(M126,1)-1),weekend,holidays),L126-(MAX(N126,1)-1))," - ")))</f>
        <v>43483</v>
      </c>
      <c r="R126" s="118">
        <f t="shared" si="34"/>
        <v>43483</v>
      </c>
      <c r="S126" s="146">
        <f t="shared" ca="1" si="31"/>
        <v>1</v>
      </c>
      <c r="T126" s="146">
        <f t="shared" si="29"/>
        <v>1</v>
      </c>
      <c r="U126" s="147">
        <f t="shared" ca="1" si="32"/>
        <v>0</v>
      </c>
      <c r="V126" s="146">
        <f t="shared" ca="1" si="30"/>
        <v>1</v>
      </c>
      <c r="W126" s="121"/>
      <c r="X126" s="121"/>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3"/>
      <c r="CD126" s="123"/>
      <c r="CE126" s="123"/>
      <c r="CF126" s="123"/>
      <c r="CG126" s="123"/>
      <c r="CH126" s="123"/>
      <c r="CI126" s="123"/>
      <c r="CJ126" s="123"/>
      <c r="CK126" s="123"/>
      <c r="CL126" s="123"/>
      <c r="CM126" s="123"/>
      <c r="CN126" s="123"/>
      <c r="CO126" s="123"/>
      <c r="CP126" s="123"/>
      <c r="CQ126" s="123"/>
      <c r="CR126" s="123"/>
      <c r="CS126" s="123"/>
      <c r="CT126" s="123"/>
      <c r="CU126" s="123"/>
      <c r="CV126" s="123"/>
      <c r="CW126" s="123"/>
      <c r="CX126" s="123"/>
      <c r="CY126" s="123"/>
      <c r="CZ126" s="123"/>
      <c r="DA126" s="123"/>
      <c r="DB126" s="123"/>
      <c r="DC126" s="123"/>
      <c r="DD126" s="123"/>
      <c r="DE126" s="123"/>
      <c r="DF126" s="123"/>
      <c r="DG126" s="123"/>
      <c r="DH126" s="123"/>
      <c r="DI126" s="123"/>
      <c r="DJ126" s="123"/>
      <c r="DK126" s="123"/>
      <c r="DL126" s="123"/>
      <c r="DM126" s="123"/>
      <c r="DN126" s="123"/>
      <c r="DO126" s="123"/>
      <c r="DP126" s="123"/>
      <c r="DQ126" s="123"/>
      <c r="DR126" s="123"/>
      <c r="DS126" s="123"/>
      <c r="DT126" s="123"/>
      <c r="DU126" s="123"/>
      <c r="DV126" s="123"/>
      <c r="DW126" s="123"/>
      <c r="DX126" s="123"/>
      <c r="DY126" s="123"/>
      <c r="DZ126" s="123"/>
      <c r="EA126" s="123"/>
      <c r="EB126" s="123"/>
      <c r="EC126" s="123"/>
      <c r="ED126" s="123"/>
      <c r="EE126" s="123"/>
      <c r="EF126" s="123"/>
      <c r="EG126" s="123"/>
      <c r="EH126" s="123"/>
      <c r="EI126" s="123"/>
      <c r="EJ126" s="123"/>
      <c r="EK126" s="123"/>
      <c r="EL126" s="123"/>
      <c r="EM126" s="123"/>
      <c r="EN126" s="123"/>
      <c r="EO126" s="123"/>
      <c r="EP126" s="123"/>
      <c r="EQ126" s="123"/>
      <c r="ER126" s="123"/>
      <c r="ES126" s="123"/>
      <c r="ET126" s="123"/>
      <c r="EU126" s="123"/>
      <c r="EV126" s="123"/>
      <c r="EW126" s="123"/>
      <c r="EX126" s="123"/>
      <c r="EY126" s="123"/>
      <c r="EZ126" s="123"/>
      <c r="FA126" s="123"/>
      <c r="FB126" s="123"/>
      <c r="FC126" s="123"/>
      <c r="FD126" s="123"/>
      <c r="FE126" s="123"/>
      <c r="FF126" s="123"/>
      <c r="FG126" s="123"/>
      <c r="FH126" s="123"/>
      <c r="FI126" s="123"/>
      <c r="FJ126" s="123"/>
      <c r="FK126" s="123"/>
      <c r="FL126" s="123"/>
      <c r="FM126" s="123"/>
      <c r="FN126" s="123"/>
      <c r="FO126" s="123"/>
      <c r="FP126" s="123"/>
      <c r="FQ126" s="123"/>
      <c r="FR126" s="123"/>
      <c r="FS126" s="123"/>
      <c r="FT126" s="123"/>
      <c r="FU126" s="123"/>
      <c r="FV126" s="123"/>
      <c r="FW126" s="123"/>
      <c r="FX126" s="123"/>
      <c r="FY126" s="123"/>
      <c r="FZ126" s="123"/>
      <c r="GA126" s="123"/>
      <c r="GB126" s="123"/>
      <c r="GC126" s="123"/>
      <c r="GD126" s="123"/>
      <c r="GE126" s="123"/>
      <c r="GF126" s="123"/>
      <c r="GG126" s="123"/>
      <c r="GH126" s="123"/>
      <c r="GI126" s="123"/>
      <c r="GJ126" s="123"/>
      <c r="GK126" s="123"/>
      <c r="GL126" s="123"/>
      <c r="GM126" s="123"/>
      <c r="GN126" s="123"/>
      <c r="GO126" s="123"/>
      <c r="GP126" s="123"/>
      <c r="GQ126" s="123"/>
      <c r="GR126" s="123"/>
      <c r="GS126" s="123"/>
      <c r="GT126" s="123"/>
      <c r="GU126" s="123"/>
      <c r="GV126" s="123"/>
      <c r="GW126" s="123"/>
      <c r="GX126" s="123"/>
      <c r="GY126" s="123"/>
      <c r="GZ126" s="123"/>
      <c r="HA126" s="123"/>
      <c r="HB126" s="123"/>
      <c r="HC126" s="123"/>
      <c r="HD126" s="123"/>
      <c r="HE126" s="123"/>
      <c r="HF126" s="123"/>
      <c r="HG126" s="123"/>
      <c r="HH126" s="123"/>
      <c r="HI126" s="123"/>
      <c r="HJ126" s="123"/>
      <c r="HK126" s="123"/>
      <c r="HL126" s="123"/>
      <c r="HM126" s="123"/>
      <c r="HN126" s="123"/>
      <c r="HO126" s="123"/>
      <c r="HP126" s="123"/>
      <c r="HQ126" s="123"/>
      <c r="HR126" s="123"/>
      <c r="HS126" s="123"/>
      <c r="HT126" s="123"/>
      <c r="HU126" s="123"/>
      <c r="HV126" s="123"/>
      <c r="HW126" s="123"/>
      <c r="HX126" s="123"/>
      <c r="HY126" s="123"/>
      <c r="HZ126" s="123"/>
      <c r="IA126" s="123"/>
      <c r="IB126" s="123"/>
      <c r="IC126" s="123"/>
      <c r="ID126" s="123"/>
      <c r="IE126" s="123"/>
      <c r="IF126" s="123"/>
      <c r="IG126" s="123"/>
      <c r="IH126" s="123"/>
      <c r="II126" s="123"/>
      <c r="IJ126" s="123"/>
      <c r="IK126" s="123"/>
      <c r="IL126" s="123"/>
      <c r="IM126" s="123"/>
      <c r="IN126" s="123"/>
      <c r="IO126" s="123"/>
      <c r="IP126" s="123"/>
      <c r="IQ126" s="123"/>
      <c r="IR126" s="123"/>
      <c r="IS126" s="123"/>
      <c r="IT126" s="123"/>
      <c r="IU126" s="123"/>
      <c r="IV126" s="123"/>
      <c r="IW126" s="123"/>
      <c r="IX126" s="123"/>
      <c r="IY126" s="123"/>
      <c r="IZ126" s="123"/>
      <c r="JA126" s="123"/>
      <c r="JB126" s="123"/>
      <c r="JC126" s="123"/>
      <c r="JD126" s="123"/>
      <c r="JE126" s="123"/>
      <c r="JF126" s="123"/>
      <c r="JG126" s="123"/>
      <c r="JH126" s="123"/>
      <c r="JI126" s="123"/>
      <c r="JJ126" s="123"/>
      <c r="JK126" s="123"/>
      <c r="JL126" s="123"/>
      <c r="JM126" s="123"/>
      <c r="JN126" s="123"/>
      <c r="JO126" s="123"/>
      <c r="JP126" s="123"/>
      <c r="JQ126" s="123"/>
      <c r="JR126" s="123"/>
      <c r="JS126" s="123"/>
      <c r="JT126" s="123"/>
      <c r="JU126" s="123"/>
      <c r="JV126" s="123"/>
      <c r="JW126" s="123"/>
      <c r="JX126" s="123"/>
      <c r="JY126" s="123"/>
      <c r="JZ126" s="123"/>
      <c r="KA126" s="123"/>
      <c r="KB126" s="123"/>
      <c r="KC126" s="123"/>
      <c r="KD126" s="123"/>
      <c r="KE126" s="123"/>
      <c r="KF126" s="123"/>
      <c r="KG126" s="123"/>
      <c r="KH126" s="123"/>
      <c r="KI126" s="123"/>
      <c r="KJ126" s="123"/>
      <c r="KK126" s="123"/>
      <c r="KL126" s="123"/>
      <c r="KM126" s="123"/>
      <c r="KN126" s="123"/>
      <c r="KO126" s="123"/>
      <c r="KP126" s="123"/>
      <c r="KQ126" s="123"/>
      <c r="KR126" s="123"/>
      <c r="KS126" s="123"/>
      <c r="KT126" s="123"/>
      <c r="KU126" s="123"/>
      <c r="KV126" s="123"/>
      <c r="KW126" s="123"/>
      <c r="KX126" s="123"/>
      <c r="KY126" s="123"/>
      <c r="KZ126" s="123"/>
      <c r="LA126" s="123"/>
      <c r="LB126" s="123"/>
      <c r="LC126" s="123"/>
      <c r="LD126" s="123"/>
      <c r="LE126" s="123"/>
      <c r="LF126" s="123"/>
      <c r="LG126" s="123"/>
      <c r="LH126" s="123"/>
      <c r="LI126" s="123"/>
      <c r="LJ126" s="123"/>
      <c r="LK126" s="123"/>
      <c r="LL126" s="123"/>
      <c r="LM126" s="123"/>
      <c r="LN126" s="123"/>
      <c r="LO126" s="123"/>
      <c r="LP126" s="123"/>
      <c r="LQ126" s="123"/>
      <c r="LR126" s="123"/>
      <c r="LS126" s="123"/>
      <c r="LT126" s="123"/>
      <c r="LU126" s="123"/>
      <c r="LV126" s="123"/>
      <c r="LW126" s="123"/>
      <c r="LX126" s="123"/>
      <c r="LY126" s="123"/>
      <c r="LZ126" s="123"/>
      <c r="MA126" s="123"/>
      <c r="MB126" s="123"/>
      <c r="MC126" s="123"/>
      <c r="MD126" s="123"/>
      <c r="ME126" s="123"/>
      <c r="MF126" s="123"/>
      <c r="MG126" s="123"/>
      <c r="MH126" s="123"/>
      <c r="MI126" s="123"/>
      <c r="MJ126" s="123"/>
      <c r="MK126" s="123"/>
      <c r="ML126" s="123"/>
      <c r="MM126" s="123"/>
      <c r="MN126" s="123"/>
      <c r="MO126" s="123"/>
      <c r="MP126" s="123"/>
      <c r="MQ126" s="123"/>
      <c r="MR126" s="123"/>
      <c r="MS126" s="123"/>
      <c r="MT126" s="123"/>
      <c r="MU126" s="123"/>
      <c r="MV126" s="123"/>
      <c r="MW126" s="123"/>
      <c r="MX126" s="123"/>
      <c r="MY126" s="123"/>
      <c r="MZ126" s="123"/>
      <c r="NA126" s="123"/>
      <c r="NB126" s="123"/>
      <c r="NC126" s="123"/>
      <c r="ND126" s="123"/>
      <c r="NE126" s="123"/>
      <c r="NF126" s="123"/>
      <c r="NG126" s="123"/>
      <c r="NH126" s="123"/>
      <c r="NI126" s="123"/>
      <c r="NJ126" s="123"/>
      <c r="NK126" s="123"/>
      <c r="NL126" s="123"/>
      <c r="NM126" s="123"/>
      <c r="NN126" s="123"/>
      <c r="NO126" s="123"/>
      <c r="NP126" s="123"/>
      <c r="NQ126" s="123"/>
      <c r="NR126" s="123"/>
      <c r="NS126" s="123"/>
      <c r="NT126" s="123"/>
      <c r="NU126" s="123"/>
      <c r="NV126" s="123"/>
      <c r="NW126" s="123"/>
      <c r="NX126" s="123"/>
      <c r="NY126" s="123"/>
    </row>
    <row r="127" spans="1:389" s="122" customFormat="1" ht="12">
      <c r="A127" s="136"/>
      <c r="B127" s="137"/>
      <c r="C127" s="110">
        <v>3</v>
      </c>
      <c r="D127" s="111" t="str">
        <f t="shared" si="33"/>
        <v>3.35.5</v>
      </c>
      <c r="E127" s="113" t="s">
        <v>386</v>
      </c>
      <c r="F127" s="113"/>
      <c r="G127" s="113"/>
      <c r="H127" s="114" t="str">
        <f>D126</f>
        <v>3.35.4</v>
      </c>
      <c r="I127" s="141" t="str">
        <f>D116</f>
        <v>3.33</v>
      </c>
      <c r="J127" s="114" t="str">
        <f>D125</f>
        <v>3.35.3</v>
      </c>
      <c r="K127" s="115"/>
      <c r="L127" s="115"/>
      <c r="M127" s="116">
        <v>1</v>
      </c>
      <c r="N127" s="124"/>
      <c r="O127" s="125"/>
      <c r="P127" s="129" t="s">
        <v>34</v>
      </c>
      <c r="Q127" s="118">
        <f ca="1">IF(K127&lt;&gt;"",K127,IF(OR(H127&lt;&gt;"",I127&lt;&gt;"",J127&lt;&gt;""),WORKDAY.INTL(MAX(IFERROR(INDEX(R:R,MATCH(H127,D:D,0)),0),IFERROR(INDEX(R:R,MATCH(I127,D:D,0)),0),IFERROR(INDEX(R:R,MATCH(J127,D:D,0)),0)),1,weekend,holidays),IF(L127&lt;&gt;"",IF(M127&lt;&gt;"",WORKDAY.INTL(L127,-(MAX(M127,1)-1),weekend,holidays),L127-(MAX(N127,1)-1))," - ")))</f>
        <v>43496</v>
      </c>
      <c r="R127" s="118">
        <f t="shared" ca="1" si="34"/>
        <v>43496</v>
      </c>
      <c r="S127" s="146">
        <f t="shared" si="31"/>
        <v>1</v>
      </c>
      <c r="T127" s="146">
        <f t="shared" ca="1" si="29"/>
        <v>1</v>
      </c>
      <c r="U127" s="147">
        <f t="shared" ca="1" si="32"/>
        <v>0</v>
      </c>
      <c r="V127" s="146">
        <f t="shared" ca="1" si="30"/>
        <v>1</v>
      </c>
      <c r="W127" s="121"/>
      <c r="X127" s="121"/>
      <c r="Z127" s="123"/>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3"/>
      <c r="CD127" s="123"/>
      <c r="CE127" s="123"/>
      <c r="CF127" s="123"/>
      <c r="CG127" s="123"/>
      <c r="CH127" s="123"/>
      <c r="CI127" s="123"/>
      <c r="CJ127" s="123"/>
      <c r="CK127" s="123"/>
      <c r="CL127" s="123"/>
      <c r="CM127" s="123"/>
      <c r="CN127" s="123"/>
      <c r="CO127" s="123"/>
      <c r="CP127" s="123"/>
      <c r="CQ127" s="123"/>
      <c r="CR127" s="123"/>
      <c r="CS127" s="123"/>
      <c r="CT127" s="123"/>
      <c r="CU127" s="123"/>
      <c r="CV127" s="123"/>
      <c r="CW127" s="123"/>
      <c r="CX127" s="123"/>
      <c r="CY127" s="123"/>
      <c r="CZ127" s="123"/>
      <c r="DA127" s="123"/>
      <c r="DB127" s="123"/>
      <c r="DC127" s="123"/>
      <c r="DD127" s="123"/>
      <c r="DE127" s="123"/>
      <c r="DF127" s="123"/>
      <c r="DG127" s="123"/>
      <c r="DH127" s="123"/>
      <c r="DI127" s="123"/>
      <c r="DJ127" s="123"/>
      <c r="DK127" s="123"/>
      <c r="DL127" s="123"/>
      <c r="DM127" s="123"/>
      <c r="DN127" s="123"/>
      <c r="DO127" s="123"/>
      <c r="DP127" s="123"/>
      <c r="DQ127" s="123"/>
      <c r="DR127" s="123"/>
      <c r="DS127" s="123"/>
      <c r="DT127" s="123"/>
      <c r="DU127" s="123"/>
      <c r="DV127" s="123"/>
      <c r="DW127" s="123"/>
      <c r="DX127" s="123"/>
      <c r="DY127" s="123"/>
      <c r="DZ127" s="123"/>
      <c r="EA127" s="123"/>
      <c r="EB127" s="123"/>
      <c r="EC127" s="123"/>
      <c r="ED127" s="123"/>
      <c r="EE127" s="123"/>
      <c r="EF127" s="123"/>
      <c r="EG127" s="123"/>
      <c r="EH127" s="123"/>
      <c r="EI127" s="123"/>
      <c r="EJ127" s="123"/>
      <c r="EK127" s="123"/>
      <c r="EL127" s="123"/>
      <c r="EM127" s="123"/>
      <c r="EN127" s="123"/>
      <c r="EO127" s="123"/>
      <c r="EP127" s="123"/>
      <c r="EQ127" s="123"/>
      <c r="ER127" s="123"/>
      <c r="ES127" s="123"/>
      <c r="ET127" s="123"/>
      <c r="EU127" s="123"/>
      <c r="EV127" s="123"/>
      <c r="EW127" s="123"/>
      <c r="EX127" s="123"/>
      <c r="EY127" s="123"/>
      <c r="EZ127" s="123"/>
      <c r="FA127" s="123"/>
      <c r="FB127" s="123"/>
      <c r="FC127" s="123"/>
      <c r="FD127" s="123"/>
      <c r="FE127" s="123"/>
      <c r="FF127" s="123"/>
      <c r="FG127" s="123"/>
      <c r="FH127" s="123"/>
      <c r="FI127" s="123"/>
      <c r="FJ127" s="123"/>
      <c r="FK127" s="123"/>
      <c r="FL127" s="123"/>
      <c r="FM127" s="123"/>
      <c r="FN127" s="123"/>
      <c r="FO127" s="123"/>
      <c r="FP127" s="123"/>
      <c r="FQ127" s="123"/>
      <c r="FR127" s="123"/>
      <c r="FS127" s="123"/>
      <c r="FT127" s="123"/>
      <c r="FU127" s="123"/>
      <c r="FV127" s="123"/>
      <c r="FW127" s="123"/>
      <c r="FX127" s="123"/>
      <c r="FY127" s="123"/>
      <c r="FZ127" s="123"/>
      <c r="GA127" s="123"/>
      <c r="GB127" s="123"/>
      <c r="GC127" s="123"/>
      <c r="GD127" s="123"/>
      <c r="GE127" s="123"/>
      <c r="GF127" s="123"/>
      <c r="GG127" s="123"/>
      <c r="GH127" s="123"/>
      <c r="GI127" s="123"/>
      <c r="GJ127" s="123"/>
      <c r="GK127" s="123"/>
      <c r="GL127" s="123"/>
      <c r="GM127" s="123"/>
      <c r="GN127" s="123"/>
      <c r="GO127" s="123"/>
      <c r="GP127" s="123"/>
      <c r="GQ127" s="123"/>
      <c r="GR127" s="123"/>
      <c r="GS127" s="123"/>
      <c r="GT127" s="123"/>
      <c r="GU127" s="123"/>
      <c r="GV127" s="123"/>
      <c r="GW127" s="123"/>
      <c r="GX127" s="123"/>
      <c r="GY127" s="123"/>
      <c r="GZ127" s="123"/>
      <c r="HA127" s="123"/>
      <c r="HB127" s="123"/>
      <c r="HC127" s="123"/>
      <c r="HD127" s="123"/>
      <c r="HE127" s="123"/>
      <c r="HF127" s="123"/>
      <c r="HG127" s="123"/>
      <c r="HH127" s="123"/>
      <c r="HI127" s="123"/>
      <c r="HJ127" s="123"/>
      <c r="HK127" s="123"/>
      <c r="HL127" s="123"/>
      <c r="HM127" s="123"/>
      <c r="HN127" s="123"/>
      <c r="HO127" s="123"/>
      <c r="HP127" s="123"/>
      <c r="HQ127" s="123"/>
      <c r="HR127" s="123"/>
      <c r="HS127" s="123"/>
      <c r="HT127" s="123"/>
      <c r="HU127" s="123"/>
      <c r="HV127" s="123"/>
      <c r="HW127" s="123"/>
      <c r="HX127" s="123"/>
      <c r="HY127" s="123"/>
      <c r="HZ127" s="123"/>
      <c r="IA127" s="123"/>
      <c r="IB127" s="123"/>
      <c r="IC127" s="123"/>
      <c r="ID127" s="123"/>
      <c r="IE127" s="123"/>
      <c r="IF127" s="123"/>
      <c r="IG127" s="123"/>
      <c r="IH127" s="123"/>
      <c r="II127" s="123"/>
      <c r="IJ127" s="123"/>
      <c r="IK127" s="123"/>
      <c r="IL127" s="123"/>
      <c r="IM127" s="123"/>
      <c r="IN127" s="123"/>
      <c r="IO127" s="123"/>
      <c r="IP127" s="123"/>
      <c r="IQ127" s="123"/>
      <c r="IR127" s="123"/>
      <c r="IS127" s="123"/>
      <c r="IT127" s="123"/>
      <c r="IU127" s="123"/>
      <c r="IV127" s="123"/>
      <c r="IW127" s="123"/>
      <c r="IX127" s="123"/>
      <c r="IY127" s="123"/>
      <c r="IZ127" s="123"/>
      <c r="JA127" s="123"/>
      <c r="JB127" s="123"/>
      <c r="JC127" s="123"/>
      <c r="JD127" s="123"/>
      <c r="JE127" s="123"/>
      <c r="JF127" s="123"/>
      <c r="JG127" s="123"/>
      <c r="JH127" s="123"/>
      <c r="JI127" s="123"/>
      <c r="JJ127" s="123"/>
      <c r="JK127" s="123"/>
      <c r="JL127" s="123"/>
      <c r="JM127" s="123"/>
      <c r="JN127" s="123"/>
      <c r="JO127" s="123"/>
      <c r="JP127" s="123"/>
      <c r="JQ127" s="123"/>
      <c r="JR127" s="123"/>
      <c r="JS127" s="123"/>
      <c r="JT127" s="123"/>
      <c r="JU127" s="123"/>
      <c r="JV127" s="123"/>
      <c r="JW127" s="123"/>
      <c r="JX127" s="123"/>
      <c r="JY127" s="123"/>
      <c r="JZ127" s="123"/>
      <c r="KA127" s="123"/>
      <c r="KB127" s="123"/>
      <c r="KC127" s="123"/>
      <c r="KD127" s="123"/>
      <c r="KE127" s="123"/>
      <c r="KF127" s="123"/>
      <c r="KG127" s="123"/>
      <c r="KH127" s="123"/>
      <c r="KI127" s="123"/>
      <c r="KJ127" s="123"/>
      <c r="KK127" s="123"/>
      <c r="KL127" s="123"/>
      <c r="KM127" s="123"/>
      <c r="KN127" s="123"/>
      <c r="KO127" s="123"/>
      <c r="KP127" s="123"/>
      <c r="KQ127" s="123"/>
      <c r="KR127" s="123"/>
      <c r="KS127" s="123"/>
      <c r="KT127" s="123"/>
      <c r="KU127" s="123"/>
      <c r="KV127" s="123"/>
      <c r="KW127" s="123"/>
      <c r="KX127" s="123"/>
      <c r="KY127" s="123"/>
      <c r="KZ127" s="123"/>
      <c r="LA127" s="123"/>
      <c r="LB127" s="123"/>
      <c r="LC127" s="123"/>
      <c r="LD127" s="123"/>
      <c r="LE127" s="123"/>
      <c r="LF127" s="123"/>
      <c r="LG127" s="123"/>
      <c r="LH127" s="123"/>
      <c r="LI127" s="123"/>
      <c r="LJ127" s="123"/>
      <c r="LK127" s="123"/>
      <c r="LL127" s="123"/>
      <c r="LM127" s="123"/>
      <c r="LN127" s="123"/>
      <c r="LO127" s="123"/>
      <c r="LP127" s="123"/>
      <c r="LQ127" s="123"/>
      <c r="LR127" s="123"/>
      <c r="LS127" s="123"/>
      <c r="LT127" s="123"/>
      <c r="LU127" s="123"/>
      <c r="LV127" s="123"/>
      <c r="LW127" s="123"/>
      <c r="LX127" s="123"/>
      <c r="LY127" s="123"/>
      <c r="LZ127" s="123"/>
      <c r="MA127" s="123"/>
      <c r="MB127" s="123"/>
      <c r="MC127" s="123"/>
      <c r="MD127" s="123"/>
      <c r="ME127" s="123"/>
      <c r="MF127" s="123"/>
      <c r="MG127" s="123"/>
      <c r="MH127" s="123"/>
      <c r="MI127" s="123"/>
      <c r="MJ127" s="123"/>
      <c r="MK127" s="123"/>
      <c r="ML127" s="123"/>
      <c r="MM127" s="123"/>
      <c r="MN127" s="123"/>
      <c r="MO127" s="123"/>
      <c r="MP127" s="123"/>
      <c r="MQ127" s="123"/>
      <c r="MR127" s="123"/>
      <c r="MS127" s="123"/>
      <c r="MT127" s="123"/>
      <c r="MU127" s="123"/>
      <c r="MV127" s="123"/>
      <c r="MW127" s="123"/>
      <c r="MX127" s="123"/>
      <c r="MY127" s="123"/>
      <c r="MZ127" s="123"/>
      <c r="NA127" s="123"/>
      <c r="NB127" s="123"/>
      <c r="NC127" s="123"/>
      <c r="ND127" s="123"/>
      <c r="NE127" s="123"/>
      <c r="NF127" s="123"/>
      <c r="NG127" s="123"/>
      <c r="NH127" s="123"/>
      <c r="NI127" s="123"/>
      <c r="NJ127" s="123"/>
      <c r="NK127" s="123"/>
      <c r="NL127" s="123"/>
      <c r="NM127" s="123"/>
      <c r="NN127" s="123"/>
      <c r="NO127" s="123"/>
      <c r="NP127" s="123"/>
      <c r="NQ127" s="123"/>
      <c r="NR127" s="123"/>
      <c r="NS127" s="123"/>
      <c r="NT127" s="123"/>
      <c r="NU127" s="123"/>
      <c r="NV127" s="123"/>
      <c r="NW127" s="123"/>
      <c r="NX127" s="123"/>
      <c r="NY127" s="123"/>
    </row>
    <row r="128" spans="1:389" s="122" customFormat="1" ht="12">
      <c r="A128" s="136"/>
      <c r="B128" s="137"/>
      <c r="C128" s="110">
        <v>3</v>
      </c>
      <c r="D128" s="111" t="str">
        <f t="shared" si="33"/>
        <v>3.35.6</v>
      </c>
      <c r="E128" s="113" t="s">
        <v>408</v>
      </c>
      <c r="F128" s="113"/>
      <c r="G128" s="113"/>
      <c r="H128" s="114" t="str">
        <f>D127</f>
        <v>3.35.5</v>
      </c>
      <c r="I128" s="141"/>
      <c r="J128" s="114"/>
      <c r="K128" s="115">
        <f>Q121</f>
        <v>43495</v>
      </c>
      <c r="L128" s="115">
        <f ca="1">R121</f>
        <v>43501</v>
      </c>
      <c r="M128" s="116">
        <v>5</v>
      </c>
      <c r="N128" s="124"/>
      <c r="O128" s="125"/>
      <c r="P128" s="129" t="s">
        <v>38</v>
      </c>
      <c r="Q128" s="118">
        <f>IF(K128&lt;&gt;"",K128,IF(OR(H128&lt;&gt;"",I128&lt;&gt;"",J128&lt;&gt;""),WORKDAY.INTL(MAX(IFERROR(INDEX(R:R,MATCH(H128,D:D,0)),0),IFERROR(INDEX(R:R,MATCH(I128,D:D,0)),0),IFERROR(INDEX(R:R,MATCH(J128,D:D,0)),0)),1,weekend,holidays),IF(L128&lt;&gt;"",IF(M128&lt;&gt;"",WORKDAY.INTL(L128,-(MAX(M128,1)-1),weekend,holidays),L128-(MAX(N128,1)-1))," - ")))</f>
        <v>43495</v>
      </c>
      <c r="R128" s="118">
        <f t="shared" ca="1" si="34"/>
        <v>43501</v>
      </c>
      <c r="S128" s="146">
        <f t="shared" si="31"/>
        <v>5</v>
      </c>
      <c r="T128" s="146">
        <f t="shared" ca="1" si="29"/>
        <v>7</v>
      </c>
      <c r="U128" s="147">
        <f t="shared" ca="1" si="32"/>
        <v>0</v>
      </c>
      <c r="V128" s="146">
        <f t="shared" ca="1" si="30"/>
        <v>7</v>
      </c>
      <c r="W128" s="121"/>
      <c r="X128" s="121"/>
      <c r="Z128" s="123"/>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23"/>
      <c r="BV128" s="123"/>
      <c r="BW128" s="123"/>
      <c r="BX128" s="123"/>
      <c r="BY128" s="123"/>
      <c r="BZ128" s="123"/>
      <c r="CA128" s="123"/>
      <c r="CB128" s="123"/>
      <c r="CC128" s="123"/>
      <c r="CD128" s="123"/>
      <c r="CE128" s="123"/>
      <c r="CF128" s="123"/>
      <c r="CG128" s="123"/>
      <c r="CH128" s="123"/>
      <c r="CI128" s="123"/>
      <c r="CJ128" s="123"/>
      <c r="CK128" s="123"/>
      <c r="CL128" s="123"/>
      <c r="CM128" s="123"/>
      <c r="CN128" s="123"/>
      <c r="CO128" s="123"/>
      <c r="CP128" s="123"/>
      <c r="CQ128" s="123"/>
      <c r="CR128" s="123"/>
      <c r="CS128" s="123"/>
      <c r="CT128" s="123"/>
      <c r="CU128" s="123"/>
      <c r="CV128" s="123"/>
      <c r="CW128" s="123"/>
      <c r="CX128" s="123"/>
      <c r="CY128" s="123"/>
      <c r="CZ128" s="123"/>
      <c r="DA128" s="123"/>
      <c r="DB128" s="123"/>
      <c r="DC128" s="123"/>
      <c r="DD128" s="123"/>
      <c r="DE128" s="123"/>
      <c r="DF128" s="123"/>
      <c r="DG128" s="123"/>
      <c r="DH128" s="123"/>
      <c r="DI128" s="123"/>
      <c r="DJ128" s="123"/>
      <c r="DK128" s="123"/>
      <c r="DL128" s="123"/>
      <c r="DM128" s="123"/>
      <c r="DN128" s="123"/>
      <c r="DO128" s="123"/>
      <c r="DP128" s="123"/>
      <c r="DQ128" s="123"/>
      <c r="DR128" s="123"/>
      <c r="DS128" s="123"/>
      <c r="DT128" s="123"/>
      <c r="DU128" s="123"/>
      <c r="DV128" s="123"/>
      <c r="DW128" s="123"/>
      <c r="DX128" s="123"/>
      <c r="DY128" s="123"/>
      <c r="DZ128" s="123"/>
      <c r="EA128" s="123"/>
      <c r="EB128" s="123"/>
      <c r="EC128" s="123"/>
      <c r="ED128" s="123"/>
      <c r="EE128" s="123"/>
      <c r="EF128" s="123"/>
      <c r="EG128" s="123"/>
      <c r="EH128" s="123"/>
      <c r="EI128" s="123"/>
      <c r="EJ128" s="123"/>
      <c r="EK128" s="123"/>
      <c r="EL128" s="123"/>
      <c r="EM128" s="123"/>
      <c r="EN128" s="123"/>
      <c r="EO128" s="123"/>
      <c r="EP128" s="123"/>
      <c r="EQ128" s="123"/>
      <c r="ER128" s="123"/>
      <c r="ES128" s="123"/>
      <c r="ET128" s="123"/>
      <c r="EU128" s="123"/>
      <c r="EV128" s="123"/>
      <c r="EW128" s="123"/>
      <c r="EX128" s="123"/>
      <c r="EY128" s="123"/>
      <c r="EZ128" s="123"/>
      <c r="FA128" s="123"/>
      <c r="FB128" s="123"/>
      <c r="FC128" s="123"/>
      <c r="FD128" s="123"/>
      <c r="FE128" s="123"/>
      <c r="FF128" s="123"/>
      <c r="FG128" s="123"/>
      <c r="FH128" s="123"/>
      <c r="FI128" s="123"/>
      <c r="FJ128" s="123"/>
      <c r="FK128" s="123"/>
      <c r="FL128" s="123"/>
      <c r="FM128" s="123"/>
      <c r="FN128" s="123"/>
      <c r="FO128" s="123"/>
      <c r="FP128" s="123"/>
      <c r="FQ128" s="123"/>
      <c r="FR128" s="123"/>
      <c r="FS128" s="123"/>
      <c r="FT128" s="123"/>
      <c r="FU128" s="123"/>
      <c r="FV128" s="123"/>
      <c r="FW128" s="123"/>
      <c r="FX128" s="123"/>
      <c r="FY128" s="123"/>
      <c r="FZ128" s="123"/>
      <c r="GA128" s="123"/>
      <c r="GB128" s="123"/>
      <c r="GC128" s="123"/>
      <c r="GD128" s="123"/>
      <c r="GE128" s="123"/>
      <c r="GF128" s="123"/>
      <c r="GG128" s="123"/>
      <c r="GH128" s="123"/>
      <c r="GI128" s="123"/>
      <c r="GJ128" s="123"/>
      <c r="GK128" s="123"/>
      <c r="GL128" s="123"/>
      <c r="GM128" s="123"/>
      <c r="GN128" s="123"/>
      <c r="GO128" s="123"/>
      <c r="GP128" s="123"/>
      <c r="GQ128" s="123"/>
      <c r="GR128" s="123"/>
      <c r="GS128" s="123"/>
      <c r="GT128" s="123"/>
      <c r="GU128" s="123"/>
      <c r="GV128" s="123"/>
      <c r="GW128" s="123"/>
      <c r="GX128" s="123"/>
      <c r="GY128" s="123"/>
      <c r="GZ128" s="123"/>
      <c r="HA128" s="123"/>
      <c r="HB128" s="123"/>
      <c r="HC128" s="123"/>
      <c r="HD128" s="123"/>
      <c r="HE128" s="123"/>
      <c r="HF128" s="123"/>
      <c r="HG128" s="123"/>
      <c r="HH128" s="123"/>
      <c r="HI128" s="123"/>
      <c r="HJ128" s="123"/>
      <c r="HK128" s="123"/>
      <c r="HL128" s="123"/>
      <c r="HM128" s="123"/>
      <c r="HN128" s="123"/>
      <c r="HO128" s="123"/>
      <c r="HP128" s="123"/>
      <c r="HQ128" s="123"/>
      <c r="HR128" s="123"/>
      <c r="HS128" s="123"/>
      <c r="HT128" s="123"/>
      <c r="HU128" s="123"/>
      <c r="HV128" s="123"/>
      <c r="HW128" s="123"/>
      <c r="HX128" s="123"/>
      <c r="HY128" s="123"/>
      <c r="HZ128" s="123"/>
      <c r="IA128" s="123"/>
      <c r="IB128" s="123"/>
      <c r="IC128" s="123"/>
      <c r="ID128" s="123"/>
      <c r="IE128" s="123"/>
      <c r="IF128" s="123"/>
      <c r="IG128" s="123"/>
      <c r="IH128" s="123"/>
      <c r="II128" s="123"/>
      <c r="IJ128" s="123"/>
      <c r="IK128" s="123"/>
      <c r="IL128" s="123"/>
      <c r="IM128" s="123"/>
      <c r="IN128" s="123"/>
      <c r="IO128" s="123"/>
      <c r="IP128" s="123"/>
      <c r="IQ128" s="123"/>
      <c r="IR128" s="123"/>
      <c r="IS128" s="123"/>
      <c r="IT128" s="123"/>
      <c r="IU128" s="123"/>
      <c r="IV128" s="123"/>
      <c r="IW128" s="123"/>
      <c r="IX128" s="123"/>
      <c r="IY128" s="123"/>
      <c r="IZ128" s="123"/>
      <c r="JA128" s="123"/>
      <c r="JB128" s="123"/>
      <c r="JC128" s="123"/>
      <c r="JD128" s="123"/>
      <c r="JE128" s="123"/>
      <c r="JF128" s="123"/>
      <c r="JG128" s="123"/>
      <c r="JH128" s="123"/>
      <c r="JI128" s="123"/>
      <c r="JJ128" s="123"/>
      <c r="JK128" s="123"/>
      <c r="JL128" s="123"/>
      <c r="JM128" s="123"/>
      <c r="JN128" s="123"/>
      <c r="JO128" s="123"/>
      <c r="JP128" s="123"/>
      <c r="JQ128" s="123"/>
      <c r="JR128" s="123"/>
      <c r="JS128" s="123"/>
      <c r="JT128" s="123"/>
      <c r="JU128" s="123"/>
      <c r="JV128" s="123"/>
      <c r="JW128" s="123"/>
      <c r="JX128" s="123"/>
      <c r="JY128" s="123"/>
      <c r="JZ128" s="123"/>
      <c r="KA128" s="123"/>
      <c r="KB128" s="123"/>
      <c r="KC128" s="123"/>
      <c r="KD128" s="123"/>
      <c r="KE128" s="123"/>
      <c r="KF128" s="123"/>
      <c r="KG128" s="123"/>
      <c r="KH128" s="123"/>
      <c r="KI128" s="123"/>
      <c r="KJ128" s="123"/>
      <c r="KK128" s="123"/>
      <c r="KL128" s="123"/>
      <c r="KM128" s="123"/>
      <c r="KN128" s="123"/>
      <c r="KO128" s="123"/>
      <c r="KP128" s="123"/>
      <c r="KQ128" s="123"/>
      <c r="KR128" s="123"/>
      <c r="KS128" s="123"/>
      <c r="KT128" s="123"/>
      <c r="KU128" s="123"/>
      <c r="KV128" s="123"/>
      <c r="KW128" s="123"/>
      <c r="KX128" s="123"/>
      <c r="KY128" s="123"/>
      <c r="KZ128" s="123"/>
      <c r="LA128" s="123"/>
      <c r="LB128" s="123"/>
      <c r="LC128" s="123"/>
      <c r="LD128" s="123"/>
      <c r="LE128" s="123"/>
      <c r="LF128" s="123"/>
      <c r="LG128" s="123"/>
      <c r="LH128" s="123"/>
      <c r="LI128" s="123"/>
      <c r="LJ128" s="123"/>
      <c r="LK128" s="123"/>
      <c r="LL128" s="123"/>
      <c r="LM128" s="123"/>
      <c r="LN128" s="123"/>
      <c r="LO128" s="123"/>
      <c r="LP128" s="123"/>
      <c r="LQ128" s="123"/>
      <c r="LR128" s="123"/>
      <c r="LS128" s="123"/>
      <c r="LT128" s="123"/>
      <c r="LU128" s="123"/>
      <c r="LV128" s="123"/>
      <c r="LW128" s="123"/>
      <c r="LX128" s="123"/>
      <c r="LY128" s="123"/>
      <c r="LZ128" s="123"/>
      <c r="MA128" s="123"/>
      <c r="MB128" s="123"/>
      <c r="MC128" s="123"/>
      <c r="MD128" s="123"/>
      <c r="ME128" s="123"/>
      <c r="MF128" s="123"/>
      <c r="MG128" s="123"/>
      <c r="MH128" s="123"/>
      <c r="MI128" s="123"/>
      <c r="MJ128" s="123"/>
      <c r="MK128" s="123"/>
      <c r="ML128" s="123"/>
      <c r="MM128" s="123"/>
      <c r="MN128" s="123"/>
      <c r="MO128" s="123"/>
      <c r="MP128" s="123"/>
      <c r="MQ128" s="123"/>
      <c r="MR128" s="123"/>
      <c r="MS128" s="123"/>
      <c r="MT128" s="123"/>
      <c r="MU128" s="123"/>
      <c r="MV128" s="123"/>
      <c r="MW128" s="123"/>
      <c r="MX128" s="123"/>
      <c r="MY128" s="123"/>
      <c r="MZ128" s="123"/>
      <c r="NA128" s="123"/>
      <c r="NB128" s="123"/>
      <c r="NC128" s="123"/>
      <c r="ND128" s="123"/>
      <c r="NE128" s="123"/>
      <c r="NF128" s="123"/>
      <c r="NG128" s="123"/>
      <c r="NH128" s="123"/>
      <c r="NI128" s="123"/>
      <c r="NJ128" s="123"/>
      <c r="NK128" s="123"/>
      <c r="NL128" s="123"/>
      <c r="NM128" s="123"/>
      <c r="NN128" s="123"/>
      <c r="NO128" s="123"/>
      <c r="NP128" s="123"/>
      <c r="NQ128" s="123"/>
      <c r="NR128" s="123"/>
      <c r="NS128" s="123"/>
      <c r="NT128" s="123"/>
      <c r="NU128" s="123"/>
      <c r="NV128" s="123"/>
      <c r="NW128" s="123"/>
      <c r="NX128" s="123"/>
      <c r="NY128" s="123"/>
    </row>
    <row r="129" spans="1:389" s="122" customFormat="1" ht="12">
      <c r="A129" s="136"/>
      <c r="B129" s="137"/>
      <c r="C129" s="110">
        <v>2</v>
      </c>
      <c r="D129" s="111" t="str">
        <f t="shared" si="33"/>
        <v>3.36</v>
      </c>
      <c r="E129" s="113" t="s">
        <v>392</v>
      </c>
      <c r="F129" s="113"/>
      <c r="G129" s="113"/>
      <c r="H129" s="141"/>
      <c r="I129" s="114"/>
      <c r="J129" s="114"/>
      <c r="K129" s="115">
        <v>43486</v>
      </c>
      <c r="L129" s="115"/>
      <c r="M129" s="116">
        <v>5</v>
      </c>
      <c r="N129" s="124"/>
      <c r="O129" s="125"/>
      <c r="P129" s="129" t="s">
        <v>34</v>
      </c>
      <c r="Q129" s="118">
        <f>IF(K129&lt;&gt;"",K129,IF(OR(H129&lt;&gt;"",I129&lt;&gt;"",J129&lt;&gt;""),WORKDAY.INTL(MAX(IFERROR(INDEX(R:R,MATCH(H129,D:D,0)),0),IFERROR(INDEX(R:R,MATCH(I129,D:D,0)),0),IFERROR(INDEX(R:R,MATCH(J129,D:D,0)),0)),1,weekend,holidays),IF(L129&lt;&gt;"",IF(M129&lt;&gt;"",WORKDAY.INTL(L129,-(MAX(M129,1)-1),weekend,holidays),L129-(MAX(N129,1)-1))," - ")))</f>
        <v>43486</v>
      </c>
      <c r="R129" s="118">
        <f t="shared" ref="R129:R152" ca="1" si="35">IF(L129&lt;&gt;"",L129,IF(Q129=" - "," - ",IF(M129&lt;&gt;"",WORKDAY.INTL(Q129,M129-1,weekend,holidays),Q129+MAX(N129,1)-1)))</f>
        <v>43490</v>
      </c>
      <c r="S129" s="146">
        <f t="shared" si="31"/>
        <v>5</v>
      </c>
      <c r="T129" s="146">
        <f t="shared" ca="1" si="29"/>
        <v>5</v>
      </c>
      <c r="U129" s="147">
        <f t="shared" ca="1" si="32"/>
        <v>0</v>
      </c>
      <c r="V129" s="146">
        <f t="shared" ca="1" si="30"/>
        <v>5</v>
      </c>
      <c r="W129" s="121"/>
      <c r="X129" s="121"/>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c r="CK129" s="123"/>
      <c r="CL129" s="123"/>
      <c r="CM129" s="123"/>
      <c r="CN129" s="123"/>
      <c r="CO129" s="123"/>
      <c r="CP129" s="123"/>
      <c r="CQ129" s="123"/>
      <c r="CR129" s="123"/>
      <c r="CS129" s="123"/>
      <c r="CT129" s="123"/>
      <c r="CU129" s="123"/>
      <c r="CV129" s="123"/>
      <c r="CW129" s="123"/>
      <c r="CX129" s="123"/>
      <c r="CY129" s="123"/>
      <c r="CZ129" s="123"/>
      <c r="DA129" s="123"/>
      <c r="DB129" s="123"/>
      <c r="DC129" s="123"/>
      <c r="DD129" s="123"/>
      <c r="DE129" s="123"/>
      <c r="DF129" s="123"/>
      <c r="DG129" s="123"/>
      <c r="DH129" s="123"/>
      <c r="DI129" s="123"/>
      <c r="DJ129" s="123"/>
      <c r="DK129" s="123"/>
      <c r="DL129" s="123"/>
      <c r="DM129" s="123"/>
      <c r="DN129" s="123"/>
      <c r="DO129" s="123"/>
      <c r="DP129" s="123"/>
      <c r="DQ129" s="123"/>
      <c r="DR129" s="123"/>
      <c r="DS129" s="123"/>
      <c r="DT129" s="123"/>
      <c r="DU129" s="123"/>
      <c r="DV129" s="123"/>
      <c r="DW129" s="123"/>
      <c r="DX129" s="123"/>
      <c r="DY129" s="123"/>
      <c r="DZ129" s="123"/>
      <c r="EA129" s="123"/>
      <c r="EB129" s="123"/>
      <c r="EC129" s="123"/>
      <c r="ED129" s="123"/>
      <c r="EE129" s="123"/>
      <c r="EF129" s="123"/>
      <c r="EG129" s="123"/>
      <c r="EH129" s="123"/>
      <c r="EI129" s="123"/>
      <c r="EJ129" s="123"/>
      <c r="EK129" s="123"/>
      <c r="EL129" s="123"/>
      <c r="EM129" s="123"/>
      <c r="EN129" s="123"/>
      <c r="EO129" s="123"/>
      <c r="EP129" s="123"/>
      <c r="EQ129" s="123"/>
      <c r="ER129" s="123"/>
      <c r="ES129" s="123"/>
      <c r="ET129" s="123"/>
      <c r="EU129" s="123"/>
      <c r="EV129" s="123"/>
      <c r="EW129" s="123"/>
      <c r="EX129" s="123"/>
      <c r="EY129" s="123"/>
      <c r="EZ129" s="123"/>
      <c r="FA129" s="123"/>
      <c r="FB129" s="123"/>
      <c r="FC129" s="123"/>
      <c r="FD129" s="123"/>
      <c r="FE129" s="123"/>
      <c r="FF129" s="123"/>
      <c r="FG129" s="123"/>
      <c r="FH129" s="123"/>
      <c r="FI129" s="123"/>
      <c r="FJ129" s="123"/>
      <c r="FK129" s="123"/>
      <c r="FL129" s="123"/>
      <c r="FM129" s="123"/>
      <c r="FN129" s="123"/>
      <c r="FO129" s="123"/>
      <c r="FP129" s="123"/>
      <c r="FQ129" s="123"/>
      <c r="FR129" s="123"/>
      <c r="FS129" s="123"/>
      <c r="FT129" s="123"/>
      <c r="FU129" s="123"/>
      <c r="FV129" s="123"/>
      <c r="FW129" s="123"/>
      <c r="FX129" s="123"/>
      <c r="FY129" s="123"/>
      <c r="FZ129" s="123"/>
      <c r="GA129" s="123"/>
      <c r="GB129" s="123"/>
      <c r="GC129" s="123"/>
      <c r="GD129" s="123"/>
      <c r="GE129" s="123"/>
      <c r="GF129" s="123"/>
      <c r="GG129" s="123"/>
      <c r="GH129" s="123"/>
      <c r="GI129" s="123"/>
      <c r="GJ129" s="123"/>
      <c r="GK129" s="123"/>
      <c r="GL129" s="123"/>
      <c r="GM129" s="123"/>
      <c r="GN129" s="123"/>
      <c r="GO129" s="123"/>
      <c r="GP129" s="123"/>
      <c r="GQ129" s="123"/>
      <c r="GR129" s="123"/>
      <c r="GS129" s="123"/>
      <c r="GT129" s="123"/>
      <c r="GU129" s="123"/>
      <c r="GV129" s="123"/>
      <c r="GW129" s="123"/>
      <c r="GX129" s="123"/>
      <c r="GY129" s="123"/>
      <c r="GZ129" s="123"/>
      <c r="HA129" s="123"/>
      <c r="HB129" s="123"/>
      <c r="HC129" s="123"/>
      <c r="HD129" s="123"/>
      <c r="HE129" s="123"/>
      <c r="HF129" s="123"/>
      <c r="HG129" s="123"/>
      <c r="HH129" s="123"/>
      <c r="HI129" s="123"/>
      <c r="HJ129" s="123"/>
      <c r="HK129" s="123"/>
      <c r="HL129" s="123"/>
      <c r="HM129" s="123"/>
      <c r="HN129" s="123"/>
      <c r="HO129" s="123"/>
      <c r="HP129" s="123"/>
      <c r="HQ129" s="123"/>
      <c r="HR129" s="123"/>
      <c r="HS129" s="123"/>
      <c r="HT129" s="123"/>
      <c r="HU129" s="123"/>
      <c r="HV129" s="123"/>
      <c r="HW129" s="123"/>
      <c r="HX129" s="123"/>
      <c r="HY129" s="123"/>
      <c r="HZ129" s="123"/>
      <c r="IA129" s="123"/>
      <c r="IB129" s="123"/>
      <c r="IC129" s="123"/>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c r="NJ129" s="123"/>
      <c r="NK129" s="123"/>
      <c r="NL129" s="123"/>
      <c r="NM129" s="123"/>
      <c r="NN129" s="123"/>
      <c r="NO129" s="123"/>
      <c r="NP129" s="123"/>
      <c r="NQ129" s="123"/>
      <c r="NR129" s="123"/>
      <c r="NS129" s="123"/>
      <c r="NT129" s="123"/>
      <c r="NU129" s="123"/>
      <c r="NV129" s="123"/>
      <c r="NW129" s="123"/>
      <c r="NX129" s="123"/>
      <c r="NY129" s="123"/>
    </row>
    <row r="130" spans="1:389" s="122" customFormat="1" ht="12">
      <c r="A130" s="136"/>
      <c r="B130" s="137"/>
      <c r="C130" s="110">
        <v>2</v>
      </c>
      <c r="D130" s="111" t="str">
        <f t="shared" si="33"/>
        <v>3.37</v>
      </c>
      <c r="E130" s="113" t="s">
        <v>391</v>
      </c>
      <c r="F130" s="113"/>
      <c r="G130" s="113"/>
      <c r="H130" s="114" t="str">
        <f>D129</f>
        <v>3.36</v>
      </c>
      <c r="I130" s="141"/>
      <c r="J130" s="114"/>
      <c r="K130" s="115"/>
      <c r="L130" s="115"/>
      <c r="M130" s="124">
        <v>5</v>
      </c>
      <c r="N130" s="124"/>
      <c r="O130" s="125"/>
      <c r="P130" s="129" t="s">
        <v>418</v>
      </c>
      <c r="Q130" s="118">
        <f ca="1">IF(K130&lt;&gt;"",K130,IF(OR(H130&lt;&gt;"",I130&lt;&gt;"",J130&lt;&gt;""),WORKDAY.INTL(MAX(IFERROR(INDEX(R:R,MATCH(H130,D:D,0)),0),IFERROR(INDEX(R:R,MATCH(I130,D:D,0)),0),IFERROR(INDEX(R:R,MATCH(J130,D:D,0)),0)),1,weekend,holidays),IF(L130&lt;&gt;"",IF(M130&lt;&gt;"",WORKDAY.INTL(L130,-(MAX(M130,1)-1),weekend,holidays),L130-(MAX(N130,1)-1))," - ")))</f>
        <v>43493</v>
      </c>
      <c r="R130" s="118">
        <f t="shared" ca="1" si="35"/>
        <v>43497</v>
      </c>
      <c r="S130" s="146">
        <f t="shared" si="31"/>
        <v>5</v>
      </c>
      <c r="T130" s="146">
        <f t="shared" ca="1" si="29"/>
        <v>5</v>
      </c>
      <c r="U130" s="147">
        <f t="shared" ca="1" si="32"/>
        <v>0</v>
      </c>
      <c r="V130" s="146">
        <f t="shared" ca="1" si="30"/>
        <v>5</v>
      </c>
      <c r="W130" s="121"/>
      <c r="X130" s="121"/>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c r="CK130" s="123"/>
      <c r="CL130" s="123"/>
      <c r="CM130" s="123"/>
      <c r="CN130" s="123"/>
      <c r="CO130" s="123"/>
      <c r="CP130" s="123"/>
      <c r="CQ130" s="123"/>
      <c r="CR130" s="123"/>
      <c r="CS130" s="123"/>
      <c r="CT130" s="123"/>
      <c r="CU130" s="123"/>
      <c r="CV130" s="123"/>
      <c r="CW130" s="123"/>
      <c r="CX130" s="123"/>
      <c r="CY130" s="123"/>
      <c r="CZ130" s="123"/>
      <c r="DA130" s="123"/>
      <c r="DB130" s="123"/>
      <c r="DC130" s="123"/>
      <c r="DD130" s="123"/>
      <c r="DE130" s="123"/>
      <c r="DF130" s="123"/>
      <c r="DG130" s="123"/>
      <c r="DH130" s="123"/>
      <c r="DI130" s="123"/>
      <c r="DJ130" s="123"/>
      <c r="DK130" s="123"/>
      <c r="DL130" s="123"/>
      <c r="DM130" s="123"/>
      <c r="DN130" s="123"/>
      <c r="DO130" s="123"/>
      <c r="DP130" s="123"/>
      <c r="DQ130" s="123"/>
      <c r="DR130" s="123"/>
      <c r="DS130" s="123"/>
      <c r="DT130" s="123"/>
      <c r="DU130" s="123"/>
      <c r="DV130" s="123"/>
      <c r="DW130" s="123"/>
      <c r="DX130" s="123"/>
      <c r="DY130" s="123"/>
      <c r="DZ130" s="123"/>
      <c r="EA130" s="123"/>
      <c r="EB130" s="123"/>
      <c r="EC130" s="123"/>
      <c r="ED130" s="123"/>
      <c r="EE130" s="123"/>
      <c r="EF130" s="123"/>
      <c r="EG130" s="123"/>
      <c r="EH130" s="123"/>
      <c r="EI130" s="123"/>
      <c r="EJ130" s="123"/>
      <c r="EK130" s="123"/>
      <c r="EL130" s="123"/>
      <c r="EM130" s="123"/>
      <c r="EN130" s="123"/>
      <c r="EO130" s="123"/>
      <c r="EP130" s="123"/>
      <c r="EQ130" s="123"/>
      <c r="ER130" s="123"/>
      <c r="ES130" s="123"/>
      <c r="ET130" s="123"/>
      <c r="EU130" s="123"/>
      <c r="EV130" s="123"/>
      <c r="EW130" s="123"/>
      <c r="EX130" s="123"/>
      <c r="EY130" s="123"/>
      <c r="EZ130" s="123"/>
      <c r="FA130" s="123"/>
      <c r="FB130" s="123"/>
      <c r="FC130" s="123"/>
      <c r="FD130" s="123"/>
      <c r="FE130" s="123"/>
      <c r="FF130" s="123"/>
      <c r="FG130" s="123"/>
      <c r="FH130" s="123"/>
      <c r="FI130" s="123"/>
      <c r="FJ130" s="123"/>
      <c r="FK130" s="123"/>
      <c r="FL130" s="123"/>
      <c r="FM130" s="123"/>
      <c r="FN130" s="123"/>
      <c r="FO130" s="123"/>
      <c r="FP130" s="123"/>
      <c r="FQ130" s="123"/>
      <c r="FR130" s="123"/>
      <c r="FS130" s="123"/>
      <c r="FT130" s="123"/>
      <c r="FU130" s="123"/>
      <c r="FV130" s="123"/>
      <c r="FW130" s="123"/>
      <c r="FX130" s="123"/>
      <c r="FY130" s="123"/>
      <c r="FZ130" s="123"/>
      <c r="GA130" s="123"/>
      <c r="GB130" s="123"/>
      <c r="GC130" s="123"/>
      <c r="GD130" s="123"/>
      <c r="GE130" s="123"/>
      <c r="GF130" s="123"/>
      <c r="GG130" s="123"/>
      <c r="GH130" s="123"/>
      <c r="GI130" s="123"/>
      <c r="GJ130" s="123"/>
      <c r="GK130" s="123"/>
      <c r="GL130" s="123"/>
      <c r="GM130" s="123"/>
      <c r="GN130" s="123"/>
      <c r="GO130" s="123"/>
      <c r="GP130" s="123"/>
      <c r="GQ130" s="123"/>
      <c r="GR130" s="123"/>
      <c r="GS130" s="123"/>
      <c r="GT130" s="123"/>
      <c r="GU130" s="123"/>
      <c r="GV130" s="123"/>
      <c r="GW130" s="123"/>
      <c r="GX130" s="123"/>
      <c r="GY130" s="123"/>
      <c r="GZ130" s="123"/>
      <c r="HA130" s="123"/>
      <c r="HB130" s="123"/>
      <c r="HC130" s="123"/>
      <c r="HD130" s="123"/>
      <c r="HE130" s="123"/>
      <c r="HF130" s="123"/>
      <c r="HG130" s="123"/>
      <c r="HH130" s="123"/>
      <c r="HI130" s="123"/>
      <c r="HJ130" s="123"/>
      <c r="HK130" s="123"/>
      <c r="HL130" s="123"/>
      <c r="HM130" s="123"/>
      <c r="HN130" s="123"/>
      <c r="HO130" s="123"/>
      <c r="HP130" s="123"/>
      <c r="HQ130" s="123"/>
      <c r="HR130" s="123"/>
      <c r="HS130" s="123"/>
      <c r="HT130" s="123"/>
      <c r="HU130" s="123"/>
      <c r="HV130" s="123"/>
      <c r="HW130" s="123"/>
      <c r="HX130" s="123"/>
      <c r="HY130" s="123"/>
      <c r="HZ130" s="123"/>
      <c r="IA130" s="123"/>
      <c r="IB130" s="123"/>
      <c r="IC130" s="123"/>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c r="NJ130" s="123"/>
      <c r="NK130" s="123"/>
      <c r="NL130" s="123"/>
      <c r="NM130" s="123"/>
      <c r="NN130" s="123"/>
      <c r="NO130" s="123"/>
      <c r="NP130" s="123"/>
      <c r="NQ130" s="123"/>
      <c r="NR130" s="123"/>
      <c r="NS130" s="123"/>
      <c r="NT130" s="123"/>
      <c r="NU130" s="123"/>
      <c r="NV130" s="123"/>
      <c r="NW130" s="123"/>
      <c r="NX130" s="123"/>
      <c r="NY130" s="123"/>
    </row>
    <row r="131" spans="1:389" s="122" customFormat="1" ht="12">
      <c r="A131" s="136"/>
      <c r="B131" s="137"/>
      <c r="C131" s="110">
        <v>2</v>
      </c>
      <c r="D131" s="111" t="str">
        <f>IF(C131="","",IF(C131&gt;prevLevel,IF(prevWBS="","1",prevWBS)&amp;REPT(".1",C131-MAX(prevLevel,1)),IF(ISERROR(FIND(".",prevWBS)),REPT("1.",C131-1)&amp;IFERROR(VALUE(prevWBS)+1,"1"),IF(C131=1,"",IFERROR(LEFT(prevWBS,FIND("^",SUBSTITUTE(prevWBS,".","^",C131-1))),""))&amp;VALUE(TRIM(MID(SUBSTITUTE(prevWBS,".",REPT(" ",LEN(prevWBS))),(C131-1)*LEN(prevWBS)+1,LEN(prevWBS))))+1)))</f>
        <v>3.38</v>
      </c>
      <c r="E131" s="113" t="s">
        <v>412</v>
      </c>
      <c r="F131" s="113"/>
      <c r="G131" s="113"/>
      <c r="H131" s="114" t="str">
        <f>D102</f>
        <v>3.27.9</v>
      </c>
      <c r="I131" s="141"/>
      <c r="J131" s="114"/>
      <c r="K131" s="144"/>
      <c r="L131" s="115"/>
      <c r="M131" s="124"/>
      <c r="N131" s="124"/>
      <c r="O131" s="125"/>
      <c r="P131" s="129" t="s">
        <v>418</v>
      </c>
      <c r="Q131" s="118">
        <f ca="1">IF(K131&lt;&gt;"",K131,IF(OR(H131&lt;&gt;"",I131&lt;&gt;"",J131&lt;&gt;""),WORKDAY.INTL(MAX(IFERROR(INDEX(R:R,MATCH(H131,D:D,0)),0),IFERROR(INDEX(R:R,MATCH(I131,D:D,0)),0),IFERROR(INDEX(R:R,MATCH(J131,D:D,0)),0)),1,weekend,holidays),IF(L131&lt;&gt;"",IF(M131&lt;&gt;"",WORKDAY.INTL(L131,-(MAX(M131,1)-1),weekend,holidays),L131-(MAX(N131,1)-1))," - ")))</f>
        <v>43517</v>
      </c>
      <c r="R131" s="118">
        <f t="shared" ca="1" si="35"/>
        <v>43517</v>
      </c>
      <c r="S131" s="146">
        <f ca="1">IF(M131&lt;&gt;"",M131,IF(OR(NOT(ISNUMBER(Q131)),NOT(ISNUMBER(R131)))," - ",NETWORKDAYS.INTL(Q131,R131,weekend,holidays)))</f>
        <v>1</v>
      </c>
      <c r="T131" s="146">
        <f t="shared" ref="T131:T152" ca="1" si="36">IF(N131&lt;&gt;"",N131,IF(OR(NOT(ISNUMBER(Q131)),NOT(ISNUMBER(R131)))," - ",R131-Q131+1))</f>
        <v>1</v>
      </c>
      <c r="U131" s="147">
        <f ca="1">IF(OR(Q131=" - ",R131=" - ")," - ",MIN(T131,WORKDAY.INTL(Q131,ROUNDDOWN(O131*S131,0),weekend,holidays)-Q131))</f>
        <v>0</v>
      </c>
      <c r="V131" s="146">
        <f t="shared" ref="V131:V152" ca="1" si="37">IF(OR(Q131=" - ",R131=" - ")," - ",T131-U131)</f>
        <v>1</v>
      </c>
      <c r="W131" s="121"/>
      <c r="X131" s="121"/>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c r="BX131" s="123"/>
      <c r="BY131" s="123"/>
      <c r="BZ131" s="123"/>
      <c r="CA131" s="123"/>
      <c r="CB131" s="123"/>
      <c r="CC131" s="123"/>
      <c r="CD131" s="123"/>
      <c r="CE131" s="123"/>
      <c r="CF131" s="123"/>
      <c r="CG131" s="123"/>
      <c r="CH131" s="123"/>
      <c r="CI131" s="123"/>
      <c r="CJ131" s="123"/>
      <c r="CK131" s="123"/>
      <c r="CL131" s="123"/>
      <c r="CM131" s="123"/>
      <c r="CN131" s="123"/>
      <c r="CO131" s="123"/>
      <c r="CP131" s="123"/>
      <c r="CQ131" s="123"/>
      <c r="CR131" s="123"/>
      <c r="CS131" s="123"/>
      <c r="CT131" s="123"/>
      <c r="CU131" s="123"/>
      <c r="CV131" s="123"/>
      <c r="CW131" s="123"/>
      <c r="CX131" s="123"/>
      <c r="CY131" s="123"/>
      <c r="CZ131" s="123"/>
      <c r="DA131" s="123"/>
      <c r="DB131" s="123"/>
      <c r="DC131" s="123"/>
      <c r="DD131" s="123"/>
      <c r="DE131" s="123"/>
      <c r="DF131" s="123"/>
      <c r="DG131" s="123"/>
      <c r="DH131" s="123"/>
      <c r="DI131" s="123"/>
      <c r="DJ131" s="123"/>
      <c r="DK131" s="123"/>
      <c r="DL131" s="123"/>
      <c r="DM131" s="123"/>
      <c r="DN131" s="123"/>
      <c r="DO131" s="123"/>
      <c r="DP131" s="123"/>
      <c r="DQ131" s="123"/>
      <c r="DR131" s="123"/>
      <c r="DS131" s="123"/>
      <c r="DT131" s="123"/>
      <c r="DU131" s="123"/>
      <c r="DV131" s="123"/>
      <c r="DW131" s="123"/>
      <c r="DX131" s="123"/>
      <c r="DY131" s="123"/>
      <c r="DZ131" s="123"/>
      <c r="EA131" s="123"/>
      <c r="EB131" s="123"/>
      <c r="EC131" s="123"/>
      <c r="ED131" s="123"/>
      <c r="EE131" s="123"/>
      <c r="EF131" s="123"/>
      <c r="EG131" s="123"/>
      <c r="EH131" s="123"/>
      <c r="EI131" s="123"/>
      <c r="EJ131" s="123"/>
      <c r="EK131" s="123"/>
      <c r="EL131" s="123"/>
      <c r="EM131" s="123"/>
      <c r="EN131" s="123"/>
      <c r="EO131" s="123"/>
      <c r="EP131" s="123"/>
      <c r="EQ131" s="123"/>
      <c r="ER131" s="123"/>
      <c r="ES131" s="123"/>
      <c r="ET131" s="123"/>
      <c r="EU131" s="123"/>
      <c r="EV131" s="123"/>
      <c r="EW131" s="123"/>
      <c r="EX131" s="123"/>
      <c r="EY131" s="123"/>
      <c r="EZ131" s="123"/>
      <c r="FA131" s="123"/>
      <c r="FB131" s="123"/>
      <c r="FC131" s="123"/>
      <c r="FD131" s="123"/>
      <c r="FE131" s="123"/>
      <c r="FF131" s="123"/>
      <c r="FG131" s="123"/>
      <c r="FH131" s="123"/>
      <c r="FI131" s="123"/>
      <c r="FJ131" s="123"/>
      <c r="FK131" s="123"/>
      <c r="FL131" s="123"/>
      <c r="FM131" s="123"/>
      <c r="FN131" s="123"/>
      <c r="FO131" s="123"/>
      <c r="FP131" s="123"/>
      <c r="FQ131" s="123"/>
      <c r="FR131" s="123"/>
      <c r="FS131" s="123"/>
      <c r="FT131" s="123"/>
      <c r="FU131" s="123"/>
      <c r="FV131" s="123"/>
      <c r="FW131" s="123"/>
      <c r="FX131" s="123"/>
      <c r="FY131" s="123"/>
      <c r="FZ131" s="123"/>
      <c r="GA131" s="123"/>
      <c r="GB131" s="123"/>
      <c r="GC131" s="123"/>
      <c r="GD131" s="123"/>
      <c r="GE131" s="123"/>
      <c r="GF131" s="123"/>
      <c r="GG131" s="123"/>
      <c r="GH131" s="123"/>
      <c r="GI131" s="123"/>
      <c r="GJ131" s="123"/>
      <c r="GK131" s="123"/>
      <c r="GL131" s="123"/>
      <c r="GM131" s="123"/>
      <c r="GN131" s="123"/>
      <c r="GO131" s="123"/>
      <c r="GP131" s="123"/>
      <c r="GQ131" s="123"/>
      <c r="GR131" s="123"/>
      <c r="GS131" s="123"/>
      <c r="GT131" s="123"/>
      <c r="GU131" s="123"/>
      <c r="GV131" s="123"/>
      <c r="GW131" s="123"/>
      <c r="GX131" s="123"/>
      <c r="GY131" s="123"/>
      <c r="GZ131" s="123"/>
      <c r="HA131" s="123"/>
      <c r="HB131" s="123"/>
      <c r="HC131" s="123"/>
      <c r="HD131" s="123"/>
      <c r="HE131" s="123"/>
      <c r="HF131" s="123"/>
      <c r="HG131" s="123"/>
      <c r="HH131" s="123"/>
      <c r="HI131" s="123"/>
      <c r="HJ131" s="123"/>
      <c r="HK131" s="123"/>
      <c r="HL131" s="123"/>
      <c r="HM131" s="123"/>
      <c r="HN131" s="123"/>
      <c r="HO131" s="123"/>
      <c r="HP131" s="123"/>
      <c r="HQ131" s="123"/>
      <c r="HR131" s="123"/>
      <c r="HS131" s="123"/>
      <c r="HT131" s="123"/>
      <c r="HU131" s="123"/>
      <c r="HV131" s="123"/>
      <c r="HW131" s="123"/>
      <c r="HX131" s="123"/>
      <c r="HY131" s="123"/>
      <c r="HZ131" s="123"/>
      <c r="IA131" s="123"/>
      <c r="IB131" s="123"/>
      <c r="IC131" s="123"/>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c r="NJ131" s="123"/>
      <c r="NK131" s="123"/>
      <c r="NL131" s="123"/>
      <c r="NM131" s="123"/>
      <c r="NN131" s="123"/>
      <c r="NO131" s="123"/>
      <c r="NP131" s="123"/>
      <c r="NQ131" s="123"/>
      <c r="NR131" s="123"/>
      <c r="NS131" s="123"/>
      <c r="NT131" s="123"/>
      <c r="NU131" s="123"/>
      <c r="NV131" s="123"/>
      <c r="NW131" s="123"/>
      <c r="NX131" s="123"/>
      <c r="NY131" s="123"/>
    </row>
    <row r="132" spans="1:389" s="122" customFormat="1" ht="12">
      <c r="A132" s="136"/>
      <c r="B132" s="137"/>
      <c r="C132" s="110">
        <v>3</v>
      </c>
      <c r="D132" s="111" t="str">
        <f t="shared" si="33"/>
        <v>3.38.1</v>
      </c>
      <c r="E132" s="113" t="s">
        <v>404</v>
      </c>
      <c r="F132" s="113"/>
      <c r="G132" s="113"/>
      <c r="H132" s="149" t="str">
        <f>D96</f>
        <v>3.27.3</v>
      </c>
      <c r="I132" s="141"/>
      <c r="J132" s="114"/>
      <c r="K132" s="115"/>
      <c r="L132" s="115"/>
      <c r="M132" s="116">
        <v>11</v>
      </c>
      <c r="N132" s="124"/>
      <c r="O132" s="125"/>
      <c r="P132" s="129"/>
      <c r="Q132" s="118">
        <f ca="1">IF(K132&lt;&gt;"",K132,IF(OR(H132&lt;&gt;"",I132&lt;&gt;"",J132&lt;&gt;""),WORKDAY.INTL(MAX(IFERROR(INDEX(R:R,MATCH(H132,D:D,0)),0),IFERROR(INDEX(R:R,MATCH(I132,D:D,0)),0),IFERROR(INDEX(R:R,MATCH(J132,D:D,0)),0)),1,weekend,holidays),IF(L132&lt;&gt;"",IF(M132&lt;&gt;"",WORKDAY.INTL(L132,-(MAX(M132,1)-1),weekend,holidays),L132-(MAX(N132,1)-1))," - ")))</f>
        <v>43509</v>
      </c>
      <c r="R132" s="134">
        <f t="shared" ca="1" si="35"/>
        <v>43524</v>
      </c>
      <c r="S132" s="146">
        <f t="shared" si="31"/>
        <v>11</v>
      </c>
      <c r="T132" s="146">
        <f t="shared" ca="1" si="36"/>
        <v>16</v>
      </c>
      <c r="U132" s="147">
        <f t="shared" ca="1" si="32"/>
        <v>0</v>
      </c>
      <c r="V132" s="146">
        <f t="shared" ca="1" si="37"/>
        <v>16</v>
      </c>
      <c r="W132" s="121"/>
      <c r="X132" s="121"/>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row>
    <row r="133" spans="1:389" s="122" customFormat="1" ht="12">
      <c r="A133" s="136"/>
      <c r="B133" s="137"/>
      <c r="C133" s="110">
        <v>3</v>
      </c>
      <c r="D133" s="111" t="str">
        <f t="shared" si="33"/>
        <v>3.38.2</v>
      </c>
      <c r="E133" s="113" t="s">
        <v>405</v>
      </c>
      <c r="F133" s="113"/>
      <c r="G133" s="113"/>
      <c r="H133" s="114" t="str">
        <f>D132</f>
        <v>3.38.1</v>
      </c>
      <c r="I133" s="141"/>
      <c r="J133" s="114"/>
      <c r="K133" s="144"/>
      <c r="L133" s="115"/>
      <c r="M133" s="124"/>
      <c r="N133" s="124"/>
      <c r="O133" s="125"/>
      <c r="P133" s="129"/>
      <c r="Q133" s="118">
        <f ca="1">IF(K133&lt;&gt;"",K133,IF(OR(H133&lt;&gt;"",I133&lt;&gt;"",J133&lt;&gt;""),WORKDAY.INTL(MAX(IFERROR(INDEX(R:R,MATCH(H133,D:D,0)),0),IFERROR(INDEX(R:R,MATCH(I133,D:D,0)),0),IFERROR(INDEX(R:R,MATCH(J133,D:D,0)),0)),1,weekend,holidays),IF(L133&lt;&gt;"",IF(M133&lt;&gt;"",WORKDAY.INTL(L133,-(MAX(M133,1)-1),weekend,holidays),L133-(MAX(N133,1)-1))," - ")))</f>
        <v>43525</v>
      </c>
      <c r="R133" s="118">
        <f t="shared" ca="1" si="35"/>
        <v>43525</v>
      </c>
      <c r="S133" s="146">
        <f t="shared" ca="1" si="31"/>
        <v>1</v>
      </c>
      <c r="T133" s="146">
        <f t="shared" ca="1" si="36"/>
        <v>1</v>
      </c>
      <c r="U133" s="147">
        <f t="shared" ca="1" si="32"/>
        <v>0</v>
      </c>
      <c r="V133" s="146">
        <f t="shared" ca="1" si="37"/>
        <v>1</v>
      </c>
      <c r="W133" s="121"/>
      <c r="X133" s="121"/>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row>
    <row r="134" spans="1:389" s="122" customFormat="1" ht="12">
      <c r="A134" s="136"/>
      <c r="B134" s="137"/>
      <c r="C134" s="110">
        <v>3</v>
      </c>
      <c r="D134" s="111" t="str">
        <f>IF(C134="","",IF(C134&gt;prevLevel,IF(prevWBS="","1",prevWBS)&amp;REPT(".1",C134-MAX(prevLevel,1)),IF(ISERROR(FIND(".",prevWBS)),REPT("1.",C134-1)&amp;IFERROR(VALUE(prevWBS)+1,"1"),IF(C134=1,"",IFERROR(LEFT(prevWBS,FIND("^",SUBSTITUTE(prevWBS,".","^",C134-1))),""))&amp;VALUE(TRIM(MID(SUBSTITUTE(prevWBS,".",REPT(" ",LEN(prevWBS))),(C134-1)*LEN(prevWBS)+1,LEN(prevWBS))))+1)))</f>
        <v>3.38.3</v>
      </c>
      <c r="E134" s="113" t="s">
        <v>431</v>
      </c>
      <c r="F134" s="113"/>
      <c r="G134" s="113"/>
      <c r="H134" s="114" t="str">
        <f>D133</f>
        <v>3.38.2</v>
      </c>
      <c r="I134" s="141"/>
      <c r="J134" s="114"/>
      <c r="K134" s="144"/>
      <c r="L134" s="115"/>
      <c r="M134" s="124">
        <v>30</v>
      </c>
      <c r="N134" s="124"/>
      <c r="O134" s="125"/>
      <c r="P134" s="129" t="s">
        <v>39</v>
      </c>
      <c r="Q134" s="118">
        <f ca="1">IF(K134&lt;&gt;"",K134,IF(OR(H134&lt;&gt;"",I134&lt;&gt;"",J134&lt;&gt;""),WORKDAY.INTL(MAX(IFERROR(INDEX(R:R,MATCH(H134,D:D,0)),0),IFERROR(INDEX(R:R,MATCH(I134,D:D,0)),0),IFERROR(INDEX(R:R,MATCH(J134,D:D,0)),0)),1,weekend,holidays),IF(L134&lt;&gt;"",IF(M134&lt;&gt;"",WORKDAY.INTL(L134,-(MAX(M134,1)-1),weekend,holidays),L134-(MAX(N134,1)-1))," - ")))</f>
        <v>43528</v>
      </c>
      <c r="R134" s="118">
        <f t="shared" ca="1" si="35"/>
        <v>43567</v>
      </c>
      <c r="S134" s="146">
        <f t="shared" ref="S134:S147" si="38">IF(M134&lt;&gt;"",M134,IF(OR(NOT(ISNUMBER(Q134)),NOT(ISNUMBER(R134)))," - ",NETWORKDAYS.INTL(Q134,R134,weekend,holidays)))</f>
        <v>30</v>
      </c>
      <c r="T134" s="146">
        <f t="shared" ca="1" si="36"/>
        <v>40</v>
      </c>
      <c r="U134" s="147">
        <f t="shared" ref="U134:U152" ca="1" si="39">IF(OR(Q134=" - ",R134=" - ")," - ",MIN(T134,WORKDAY.INTL(Q134,ROUNDDOWN(O134*S134,0),weekend,holidays)-Q134))</f>
        <v>0</v>
      </c>
      <c r="V134" s="146">
        <f t="shared" ca="1" si="37"/>
        <v>40</v>
      </c>
      <c r="W134" s="121"/>
      <c r="X134" s="121"/>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row>
    <row r="135" spans="1:389" s="122" customFormat="1" ht="12">
      <c r="A135" s="136"/>
      <c r="B135" s="137"/>
      <c r="C135" s="110">
        <v>2</v>
      </c>
      <c r="D135" s="111" t="str">
        <f>IF(C135="","",IF(C135&gt;prevLevel,IF(prevWBS="","1",prevWBS)&amp;REPT(".1",C135-MAX(prevLevel,1)),IF(ISERROR(FIND(".",prevWBS)),REPT("1.",C135-1)&amp;IFERROR(VALUE(prevWBS)+1,"1"),IF(C135=1,"",IFERROR(LEFT(prevWBS,FIND("^",SUBSTITUTE(prevWBS,".","^",C135-1))),""))&amp;VALUE(TRIM(MID(SUBSTITUTE(prevWBS,".",REPT(" ",LEN(prevWBS))),(C135-1)*LEN(prevWBS)+1,LEN(prevWBS))))+1)))</f>
        <v>3.39</v>
      </c>
      <c r="E135" s="113" t="s">
        <v>413</v>
      </c>
      <c r="F135" s="113"/>
      <c r="G135" s="113"/>
      <c r="H135" s="114"/>
      <c r="I135" s="141"/>
      <c r="J135" s="114"/>
      <c r="K135" s="115">
        <f ca="1">R111</f>
        <v>43521</v>
      </c>
      <c r="L135" s="115">
        <f ca="1">R143</f>
        <v>43530</v>
      </c>
      <c r="M135" s="116"/>
      <c r="N135" s="124"/>
      <c r="O135" s="125"/>
      <c r="P135" s="129"/>
      <c r="Q135" s="118">
        <f ca="1">IF(K135&lt;&gt;"",K135,IF(OR(H135&lt;&gt;"",I135&lt;&gt;"",J135&lt;&gt;""),WORKDAY.INTL(MAX(IFERROR(INDEX(R:R,MATCH(H135,D:D,0)),0),IFERROR(INDEX(R:R,MATCH(I135,D:D,0)),0),IFERROR(INDEX(R:R,MATCH(J135,D:D,0)),0)),1,weekend,holidays),IF(L135&lt;&gt;"",IF(M135&lt;&gt;"",WORKDAY.INTL(L135,-(MAX(M135,1)-1),weekend,holidays),L135-(MAX(N135,1)-1))," - ")))</f>
        <v>43521</v>
      </c>
      <c r="R135" s="134">
        <f t="shared" ca="1" si="35"/>
        <v>43530</v>
      </c>
      <c r="S135" s="146">
        <f t="shared" ca="1" si="38"/>
        <v>8</v>
      </c>
      <c r="T135" s="146">
        <f t="shared" ca="1" si="36"/>
        <v>10</v>
      </c>
      <c r="U135" s="147">
        <f t="shared" ca="1" si="39"/>
        <v>0</v>
      </c>
      <c r="V135" s="146">
        <f t="shared" ca="1" si="37"/>
        <v>10</v>
      </c>
      <c r="W135" s="121"/>
      <c r="X135" s="121"/>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row>
    <row r="136" spans="1:389" s="122" customFormat="1" ht="12">
      <c r="A136" s="136"/>
      <c r="B136" s="137"/>
      <c r="C136" s="110">
        <v>3</v>
      </c>
      <c r="D136" s="111" t="str">
        <f t="shared" si="33"/>
        <v>3.39.1</v>
      </c>
      <c r="E136" s="113" t="s">
        <v>414</v>
      </c>
      <c r="F136" s="113"/>
      <c r="G136" s="113"/>
      <c r="H136" s="114" t="str">
        <f>D111</f>
        <v>3.28.5</v>
      </c>
      <c r="I136" s="141"/>
      <c r="J136" s="114"/>
      <c r="K136" s="144"/>
      <c r="L136" s="115"/>
      <c r="M136" s="124">
        <v>5</v>
      </c>
      <c r="N136" s="124"/>
      <c r="O136" s="125"/>
      <c r="P136" s="129"/>
      <c r="Q136" s="118">
        <f ca="1">IF(K136&lt;&gt;"",K136,IF(OR(H136&lt;&gt;"",I136&lt;&gt;"",J136&lt;&gt;""),WORKDAY.INTL(MAX(IFERROR(INDEX(R:R,MATCH(H136,D:D,0)),0),IFERROR(INDEX(R:R,MATCH(I136,D:D,0)),0),IFERROR(INDEX(R:R,MATCH(J136,D:D,0)),0)),1,weekend,holidays),IF(L136&lt;&gt;"",IF(M136&lt;&gt;"",WORKDAY.INTL(L136,-(MAX(M136,1)-1),weekend,holidays),L136-(MAX(N136,1)-1))," - ")))</f>
        <v>43522</v>
      </c>
      <c r="R136" s="118">
        <f t="shared" ca="1" si="35"/>
        <v>43528</v>
      </c>
      <c r="S136" s="146">
        <f t="shared" si="38"/>
        <v>5</v>
      </c>
      <c r="T136" s="146">
        <f t="shared" ca="1" si="36"/>
        <v>7</v>
      </c>
      <c r="U136" s="147">
        <f t="shared" ca="1" si="39"/>
        <v>0</v>
      </c>
      <c r="V136" s="146">
        <f t="shared" ca="1" si="37"/>
        <v>7</v>
      </c>
      <c r="W136" s="121"/>
      <c r="X136" s="121"/>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row>
    <row r="137" spans="1:389" s="122" customFormat="1" ht="12">
      <c r="A137" s="136"/>
      <c r="B137" s="137"/>
      <c r="C137" s="110">
        <v>3</v>
      </c>
      <c r="D137" s="111" t="str">
        <f t="shared" ref="D137:D152" si="40">IF(C137="","",IF(C137&gt;prevLevel,IF(prevWBS="","1",prevWBS)&amp;REPT(".1",C137-MAX(prevLevel,1)),IF(ISERROR(FIND(".",prevWBS)),REPT("1.",C137-1)&amp;IFERROR(VALUE(prevWBS)+1,"1"),IF(C137=1,"",IFERROR(LEFT(prevWBS,FIND("^",SUBSTITUTE(prevWBS,".","^",C137-1))),""))&amp;VALUE(TRIM(MID(SUBSTITUTE(prevWBS,".",REPT(" ",LEN(prevWBS))),(C137-1)*LEN(prevWBS)+1,LEN(prevWBS))))+1)))</f>
        <v>3.39.2</v>
      </c>
      <c r="E137" s="113" t="s">
        <v>415</v>
      </c>
      <c r="F137" s="113"/>
      <c r="G137" s="113"/>
      <c r="H137" s="114" t="str">
        <f>D111</f>
        <v>3.28.5</v>
      </c>
      <c r="I137" s="141"/>
      <c r="J137" s="114"/>
      <c r="K137" s="144"/>
      <c r="L137" s="115"/>
      <c r="M137" s="124">
        <v>10</v>
      </c>
      <c r="N137" s="124"/>
      <c r="O137" s="125"/>
      <c r="P137" s="129"/>
      <c r="Q137" s="118">
        <f ca="1">IF(K137&lt;&gt;"",K137,IF(OR(H137&lt;&gt;"",I137&lt;&gt;"",J137&lt;&gt;""),WORKDAY.INTL(MAX(IFERROR(INDEX(R:R,MATCH(H137,D:D,0)),0),IFERROR(INDEX(R:R,MATCH(I137,D:D,0)),0),IFERROR(INDEX(R:R,MATCH(J137,D:D,0)),0)),1,weekend,holidays),IF(L137&lt;&gt;"",IF(M137&lt;&gt;"",WORKDAY.INTL(L137,-(MAX(M137,1)-1),weekend,holidays),L137-(MAX(N137,1)-1))," - ")))</f>
        <v>43522</v>
      </c>
      <c r="R137" s="118">
        <f t="shared" ca="1" si="35"/>
        <v>43535</v>
      </c>
      <c r="S137" s="146">
        <f t="shared" si="38"/>
        <v>10</v>
      </c>
      <c r="T137" s="146">
        <f t="shared" ca="1" si="36"/>
        <v>14</v>
      </c>
      <c r="U137" s="147">
        <f t="shared" ca="1" si="39"/>
        <v>0</v>
      </c>
      <c r="V137" s="146">
        <f t="shared" ca="1" si="37"/>
        <v>14</v>
      </c>
      <c r="W137" s="121"/>
      <c r="X137" s="121"/>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row>
    <row r="138" spans="1:389" s="122" customFormat="1" ht="12">
      <c r="A138" s="136"/>
      <c r="B138" s="137"/>
      <c r="C138" s="110">
        <v>3</v>
      </c>
      <c r="D138" s="111" t="str">
        <f t="shared" si="40"/>
        <v>3.39.3</v>
      </c>
      <c r="E138" s="113" t="s">
        <v>416</v>
      </c>
      <c r="F138" s="113"/>
      <c r="G138" s="113"/>
      <c r="H138" s="114" t="str">
        <f>D136</f>
        <v>3.39.1</v>
      </c>
      <c r="I138" s="141" t="str">
        <f>D105</f>
        <v>3.27.12</v>
      </c>
      <c r="J138" s="114"/>
      <c r="K138" s="144"/>
      <c r="L138" s="115"/>
      <c r="M138" s="124">
        <v>5</v>
      </c>
      <c r="N138" s="124"/>
      <c r="O138" s="125"/>
      <c r="P138" s="129"/>
      <c r="Q138" s="118">
        <f ca="1">IF(K138&lt;&gt;"",K138,IF(OR(H138&lt;&gt;"",I138&lt;&gt;"",J138&lt;&gt;""),WORKDAY.INTL(MAX(IFERROR(INDEX(R:R,MATCH(H138,D:D,0)),0),IFERROR(INDEX(R:R,MATCH(I138,D:D,0)),0),IFERROR(INDEX(R:R,MATCH(J138,D:D,0)),0)),1,weekend,holidays),IF(L138&lt;&gt;"",IF(M138&lt;&gt;"",WORKDAY.INTL(L138,-(MAX(M138,1)-1),weekend,holidays),L138-(MAX(N138,1)-1))," - ")))</f>
        <v>43531</v>
      </c>
      <c r="R138" s="118">
        <f t="shared" ca="1" si="35"/>
        <v>43537</v>
      </c>
      <c r="S138" s="146">
        <f t="shared" si="38"/>
        <v>5</v>
      </c>
      <c r="T138" s="146">
        <f t="shared" ca="1" si="36"/>
        <v>7</v>
      </c>
      <c r="U138" s="147">
        <f t="shared" ca="1" si="39"/>
        <v>0</v>
      </c>
      <c r="V138" s="146">
        <f t="shared" ca="1" si="37"/>
        <v>7</v>
      </c>
      <c r="W138" s="121"/>
      <c r="X138" s="121"/>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row>
    <row r="139" spans="1:389" s="122" customFormat="1" ht="12">
      <c r="A139" s="136"/>
      <c r="B139" s="137"/>
      <c r="C139" s="110">
        <v>3</v>
      </c>
      <c r="D139" s="111" t="str">
        <f t="shared" si="40"/>
        <v>3.39.4</v>
      </c>
      <c r="E139" s="155" t="s">
        <v>426</v>
      </c>
      <c r="F139" s="113"/>
      <c r="G139" s="113"/>
      <c r="H139" s="114" t="str">
        <f>D111</f>
        <v>3.28.5</v>
      </c>
      <c r="I139" s="141" t="str">
        <f>D128</f>
        <v>3.35.6</v>
      </c>
      <c r="J139" s="114"/>
      <c r="K139" s="144"/>
      <c r="L139" s="115"/>
      <c r="M139" s="124">
        <v>5</v>
      </c>
      <c r="N139" s="124"/>
      <c r="O139" s="125"/>
      <c r="P139" s="129"/>
      <c r="Q139" s="118">
        <f ca="1">IF(K139&lt;&gt;"",K139,IF(OR(H139&lt;&gt;"",I139&lt;&gt;"",J139&lt;&gt;""),WORKDAY.INTL(MAX(IFERROR(INDEX(R:R,MATCH(H139,D:D,0)),0),IFERROR(INDEX(R:R,MATCH(I139,D:D,0)),0),IFERROR(INDEX(R:R,MATCH(J139,D:D,0)),0)),1,weekend,holidays),IF(L139&lt;&gt;"",IF(M139&lt;&gt;"",WORKDAY.INTL(L139,-(MAX(M139,1)-1),weekend,holidays),L139-(MAX(N139,1)-1))," - ")))</f>
        <v>43522</v>
      </c>
      <c r="R139" s="118">
        <f t="shared" ca="1" si="35"/>
        <v>43528</v>
      </c>
      <c r="S139" s="146">
        <f t="shared" si="38"/>
        <v>5</v>
      </c>
      <c r="T139" s="146">
        <f t="shared" ca="1" si="36"/>
        <v>7</v>
      </c>
      <c r="U139" s="147">
        <f t="shared" ca="1" si="39"/>
        <v>0</v>
      </c>
      <c r="V139" s="146">
        <f t="shared" ca="1" si="37"/>
        <v>7</v>
      </c>
      <c r="W139" s="121"/>
      <c r="X139" s="121"/>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row>
    <row r="140" spans="1:389" s="122" customFormat="1" ht="12">
      <c r="A140" s="136"/>
      <c r="B140" s="137"/>
      <c r="C140" s="110">
        <v>3</v>
      </c>
      <c r="D140" s="111" t="str">
        <f t="shared" si="40"/>
        <v>3.39.5</v>
      </c>
      <c r="E140" s="113" t="s">
        <v>417</v>
      </c>
      <c r="F140" s="113"/>
      <c r="G140" s="113"/>
      <c r="H140" s="114" t="str">
        <f>D132</f>
        <v>3.38.1</v>
      </c>
      <c r="I140" s="141" t="str">
        <f>D139</f>
        <v>3.39.4</v>
      </c>
      <c r="J140" s="114" t="str">
        <f>D138</f>
        <v>3.39.3</v>
      </c>
      <c r="K140" s="144"/>
      <c r="L140" s="115"/>
      <c r="M140" s="124">
        <v>5</v>
      </c>
      <c r="N140" s="124"/>
      <c r="O140" s="125"/>
      <c r="P140" s="129"/>
      <c r="Q140" s="118">
        <f ca="1">IF(K140&lt;&gt;"",K140,IF(OR(H140&lt;&gt;"",I140&lt;&gt;"",J140&lt;&gt;""),WORKDAY.INTL(MAX(IFERROR(INDEX(R:R,MATCH(H140,D:D,0)),0),IFERROR(INDEX(R:R,MATCH(I140,D:D,0)),0),IFERROR(INDEX(R:R,MATCH(J140,D:D,0)),0)),1,weekend,holidays),IF(L140&lt;&gt;"",IF(M140&lt;&gt;"",WORKDAY.INTL(L140,-(MAX(M140,1)-1),weekend,holidays),L140-(MAX(N140,1)-1))," - ")))</f>
        <v>43538</v>
      </c>
      <c r="R140" s="118">
        <f t="shared" ca="1" si="35"/>
        <v>43544</v>
      </c>
      <c r="S140" s="146">
        <f t="shared" si="38"/>
        <v>5</v>
      </c>
      <c r="T140" s="146">
        <f t="shared" ca="1" si="36"/>
        <v>7</v>
      </c>
      <c r="U140" s="147">
        <f t="shared" ca="1" si="39"/>
        <v>0</v>
      </c>
      <c r="V140" s="146">
        <f t="shared" ca="1" si="37"/>
        <v>7</v>
      </c>
      <c r="W140" s="121"/>
      <c r="X140" s="121"/>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row>
    <row r="141" spans="1:389" s="122" customFormat="1" ht="12">
      <c r="A141" s="136"/>
      <c r="B141" s="137"/>
      <c r="C141" s="110">
        <v>3</v>
      </c>
      <c r="D141" s="111" t="str">
        <f t="shared" si="40"/>
        <v>3.39.6</v>
      </c>
      <c r="E141" s="113" t="s">
        <v>421</v>
      </c>
      <c r="F141" s="113"/>
      <c r="G141" s="113"/>
      <c r="H141" s="114" t="str">
        <f>D140</f>
        <v>3.39.5</v>
      </c>
      <c r="I141" s="141" t="s">
        <v>418</v>
      </c>
      <c r="J141" s="131" t="s">
        <v>418</v>
      </c>
      <c r="K141" s="144"/>
      <c r="L141" s="115"/>
      <c r="M141" s="124">
        <v>10</v>
      </c>
      <c r="N141" s="124"/>
      <c r="O141" s="125"/>
      <c r="P141" s="129" t="s">
        <v>37</v>
      </c>
      <c r="Q141" s="118">
        <f ca="1">IF(K141&lt;&gt;"",K141,IF(OR(H141&lt;&gt;"",I141&lt;&gt;"",J141&lt;&gt;""),WORKDAY.INTL(MAX(IFERROR(INDEX(R:R,MATCH(H141,D:D,0)),0),IFERROR(INDEX(R:R,MATCH(I141,D:D,0)),0),IFERROR(INDEX(R:R,MATCH(J141,D:D,0)),0)),1,weekend,holidays),IF(L141&lt;&gt;"",IF(M141&lt;&gt;"",WORKDAY.INTL(L141,-(MAX(M141,1)-1),weekend,holidays),L141-(MAX(N141,1)-1))," - ")))</f>
        <v>43545</v>
      </c>
      <c r="R141" s="118">
        <f t="shared" ca="1" si="35"/>
        <v>43558</v>
      </c>
      <c r="S141" s="146">
        <f t="shared" si="38"/>
        <v>10</v>
      </c>
      <c r="T141" s="146">
        <f t="shared" ca="1" si="36"/>
        <v>14</v>
      </c>
      <c r="U141" s="147">
        <f t="shared" ca="1" si="39"/>
        <v>0</v>
      </c>
      <c r="V141" s="146">
        <f t="shared" ca="1" si="37"/>
        <v>14</v>
      </c>
      <c r="W141" s="121"/>
      <c r="X141" s="121"/>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row>
    <row r="142" spans="1:389" s="122" customFormat="1" ht="12">
      <c r="A142" s="136"/>
      <c r="B142" s="137"/>
      <c r="C142" s="110">
        <v>2</v>
      </c>
      <c r="D142" s="111" t="str">
        <f t="shared" si="40"/>
        <v>3.40</v>
      </c>
      <c r="E142" s="156" t="s">
        <v>436</v>
      </c>
      <c r="F142" s="113"/>
      <c r="G142" s="113"/>
      <c r="H142" s="114" t="str">
        <f>D141</f>
        <v>3.39.6</v>
      </c>
      <c r="I142" s="141" t="s">
        <v>418</v>
      </c>
      <c r="J142" s="131" t="s">
        <v>418</v>
      </c>
      <c r="K142" s="144"/>
      <c r="L142" s="115"/>
      <c r="M142" s="124">
        <v>5</v>
      </c>
      <c r="N142" s="124"/>
      <c r="O142" s="125"/>
      <c r="P142" s="129" t="s">
        <v>437</v>
      </c>
      <c r="Q142" s="118">
        <f ca="1">IF(K142&lt;&gt;"",K142,IF(OR(H142&lt;&gt;"",I142&lt;&gt;"",J142&lt;&gt;""),WORKDAY.INTL(MAX(IFERROR(INDEX(R:R,MATCH(H142,D:D,0)),0),IFERROR(INDEX(R:R,MATCH(I142,D:D,0)),0),IFERROR(INDEX(R:R,MATCH(J142,D:D,0)),0)),1,weekend,holidays),IF(L142&lt;&gt;"",IF(M142&lt;&gt;"",WORKDAY.INTL(L142,-(MAX(M142,1)-1),weekend,holidays),L142-(MAX(N142,1)-1))," - ")))</f>
        <v>43559</v>
      </c>
      <c r="R142" s="157">
        <f t="shared" ca="1" si="35"/>
        <v>43565</v>
      </c>
      <c r="S142" s="146">
        <f t="shared" si="38"/>
        <v>5</v>
      </c>
      <c r="T142" s="146">
        <f t="shared" ca="1" si="36"/>
        <v>7</v>
      </c>
      <c r="U142" s="147">
        <f t="shared" ca="1" si="39"/>
        <v>0</v>
      </c>
      <c r="V142" s="146">
        <f t="shared" ca="1" si="37"/>
        <v>7</v>
      </c>
      <c r="W142" s="121"/>
      <c r="X142" s="121"/>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row>
    <row r="143" spans="1:389" s="122" customFormat="1" ht="12">
      <c r="A143" s="136"/>
      <c r="B143" s="137"/>
      <c r="C143" s="110">
        <v>2</v>
      </c>
      <c r="D143" s="111" t="str">
        <f t="shared" si="40"/>
        <v>3.41</v>
      </c>
      <c r="E143" s="113" t="s">
        <v>427</v>
      </c>
      <c r="F143" s="113"/>
      <c r="G143" s="113"/>
      <c r="H143" s="114"/>
      <c r="I143" s="141" t="s">
        <v>418</v>
      </c>
      <c r="J143" s="131" t="s">
        <v>418</v>
      </c>
      <c r="K143" s="144">
        <f ca="1">R105</f>
        <v>43530</v>
      </c>
      <c r="L143" s="115"/>
      <c r="M143" s="124"/>
      <c r="N143" s="124"/>
      <c r="O143" s="125"/>
      <c r="P143" s="129"/>
      <c r="Q143" s="118">
        <f ca="1">IF(K143&lt;&gt;"",K143,IF(OR(H143&lt;&gt;"",I143&lt;&gt;"",J143&lt;&gt;""),WORKDAY.INTL(MAX(IFERROR(INDEX(R:R,MATCH(H143,D:D,0)),0),IFERROR(INDEX(R:R,MATCH(I143,D:D,0)),0),IFERROR(INDEX(R:R,MATCH(J143,D:D,0)),0)),1,weekend,holidays),IF(L143&lt;&gt;"",IF(M143&lt;&gt;"",WORKDAY.INTL(L143,-(MAX(M143,1)-1),weekend,holidays),L143-(MAX(N143,1)-1))," - ")))</f>
        <v>43530</v>
      </c>
      <c r="R143" s="118">
        <f t="shared" ca="1" si="35"/>
        <v>43530</v>
      </c>
      <c r="S143" s="146">
        <f t="shared" ca="1" si="38"/>
        <v>1</v>
      </c>
      <c r="T143" s="146">
        <f t="shared" ca="1" si="36"/>
        <v>1</v>
      </c>
      <c r="U143" s="147">
        <f t="shared" ca="1" si="39"/>
        <v>0</v>
      </c>
      <c r="V143" s="146">
        <f t="shared" ca="1" si="37"/>
        <v>1</v>
      </c>
      <c r="W143" s="121"/>
      <c r="X143" s="121"/>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row>
    <row r="144" spans="1:389" s="122" customFormat="1" ht="12">
      <c r="A144" s="136"/>
      <c r="B144" s="137"/>
      <c r="C144" s="110">
        <v>3</v>
      </c>
      <c r="D144" s="111" t="str">
        <f t="shared" si="40"/>
        <v>3.41.1</v>
      </c>
      <c r="E144" s="113" t="s">
        <v>422</v>
      </c>
      <c r="F144" s="113" t="s">
        <v>424</v>
      </c>
      <c r="G144" s="113"/>
      <c r="H144" s="114"/>
      <c r="I144" s="141" t="s">
        <v>418</v>
      </c>
      <c r="J144" s="131" t="s">
        <v>418</v>
      </c>
      <c r="K144" s="144">
        <v>43472</v>
      </c>
      <c r="L144" s="115"/>
      <c r="M144" s="124">
        <v>1</v>
      </c>
      <c r="N144" s="124"/>
      <c r="O144" s="125"/>
      <c r="P144" s="129"/>
      <c r="Q144" s="118">
        <f>IF(K144&lt;&gt;"",K144,IF(OR(H144&lt;&gt;"",I144&lt;&gt;"",J144&lt;&gt;""),WORKDAY.INTL(MAX(IFERROR(INDEX(R:R,MATCH(H144,D:D,0)),0),IFERROR(INDEX(R:R,MATCH(I144,D:D,0)),0),IFERROR(INDEX(R:R,MATCH(J144,D:D,0)),0)),1,weekend,holidays),IF(L144&lt;&gt;"",IF(M144&lt;&gt;"",WORKDAY.INTL(L144,-(MAX(M144,1)-1),weekend,holidays),L144-(MAX(N144,1)-1))," - ")))</f>
        <v>43472</v>
      </c>
      <c r="R144" s="118">
        <f t="shared" ca="1" si="35"/>
        <v>43472</v>
      </c>
      <c r="S144" s="146">
        <f t="shared" si="38"/>
        <v>1</v>
      </c>
      <c r="T144" s="146">
        <f t="shared" ca="1" si="36"/>
        <v>1</v>
      </c>
      <c r="U144" s="147">
        <f t="shared" ca="1" si="39"/>
        <v>0</v>
      </c>
      <c r="V144" s="146">
        <f t="shared" ca="1" si="37"/>
        <v>1</v>
      </c>
      <c r="W144" s="121"/>
      <c r="X144" s="121"/>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row>
    <row r="145" spans="1:389" s="122" customFormat="1" ht="12">
      <c r="A145" s="136"/>
      <c r="B145" s="137"/>
      <c r="C145" s="110">
        <v>3</v>
      </c>
      <c r="D145" s="111" t="str">
        <f t="shared" si="40"/>
        <v>3.41.2</v>
      </c>
      <c r="E145" s="113" t="s">
        <v>423</v>
      </c>
      <c r="F145" s="113" t="s">
        <v>424</v>
      </c>
      <c r="G145" s="113"/>
      <c r="H145" s="114"/>
      <c r="I145" s="141" t="s">
        <v>418</v>
      </c>
      <c r="J145" s="131" t="s">
        <v>418</v>
      </c>
      <c r="K145" s="144">
        <v>43449</v>
      </c>
      <c r="L145" s="115"/>
      <c r="M145" s="124">
        <v>1</v>
      </c>
      <c r="N145" s="124"/>
      <c r="O145" s="125"/>
      <c r="P145" s="129"/>
      <c r="Q145" s="118">
        <f>IF(K145&lt;&gt;"",K145,IF(OR(H145&lt;&gt;"",I145&lt;&gt;"",J145&lt;&gt;""),WORKDAY.INTL(MAX(IFERROR(INDEX(R:R,MATCH(H145,D:D,0)),0),IFERROR(INDEX(R:R,MATCH(I145,D:D,0)),0),IFERROR(INDEX(R:R,MATCH(J145,D:D,0)),0)),1,weekend,holidays),IF(L145&lt;&gt;"",IF(M145&lt;&gt;"",WORKDAY.INTL(L145,-(MAX(M145,1)-1),weekend,holidays),L145-(MAX(N145,1)-1))," - ")))</f>
        <v>43449</v>
      </c>
      <c r="R145" s="118">
        <f t="shared" ca="1" si="35"/>
        <v>43449</v>
      </c>
      <c r="S145" s="146">
        <f t="shared" si="38"/>
        <v>1</v>
      </c>
      <c r="T145" s="146">
        <f t="shared" ca="1" si="36"/>
        <v>1</v>
      </c>
      <c r="U145" s="147">
        <f t="shared" ca="1" si="39"/>
        <v>0</v>
      </c>
      <c r="V145" s="146">
        <f t="shared" ca="1" si="37"/>
        <v>1</v>
      </c>
      <c r="W145" s="121"/>
      <c r="X145" s="121"/>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row>
    <row r="146" spans="1:389" s="122" customFormat="1" ht="12">
      <c r="A146" s="136"/>
      <c r="B146" s="137"/>
      <c r="C146" s="110">
        <v>3</v>
      </c>
      <c r="D146" s="111" t="str">
        <f t="shared" si="40"/>
        <v>3.41.3</v>
      </c>
      <c r="E146" s="113" t="s">
        <v>425</v>
      </c>
      <c r="F146" s="113"/>
      <c r="G146" s="113"/>
      <c r="H146" s="114"/>
      <c r="I146" s="141" t="s">
        <v>418</v>
      </c>
      <c r="J146" s="131" t="s">
        <v>418</v>
      </c>
      <c r="K146" s="144">
        <f>L92</f>
        <v>43493</v>
      </c>
      <c r="L146" s="115"/>
      <c r="M146" s="124">
        <v>10</v>
      </c>
      <c r="N146" s="124"/>
      <c r="O146" s="125"/>
      <c r="P146" s="129"/>
      <c r="Q146" s="118">
        <f>IF(K146&lt;&gt;"",K146,IF(OR(H146&lt;&gt;"",I146&lt;&gt;"",J146&lt;&gt;""),WORKDAY.INTL(MAX(IFERROR(INDEX(R:R,MATCH(H146,D:D,0)),0),IFERROR(INDEX(R:R,MATCH(I146,D:D,0)),0),IFERROR(INDEX(R:R,MATCH(J146,D:D,0)),0)),1,weekend,holidays),IF(L146&lt;&gt;"",IF(M146&lt;&gt;"",WORKDAY.INTL(L146,-(MAX(M146,1)-1),weekend,holidays),L146-(MAX(N146,1)-1))," - ")))</f>
        <v>43493</v>
      </c>
      <c r="R146" s="118">
        <f t="shared" ca="1" si="35"/>
        <v>43504</v>
      </c>
      <c r="S146" s="146">
        <f t="shared" si="38"/>
        <v>10</v>
      </c>
      <c r="T146" s="146">
        <f t="shared" ca="1" si="36"/>
        <v>12</v>
      </c>
      <c r="U146" s="147">
        <f t="shared" ca="1" si="39"/>
        <v>0</v>
      </c>
      <c r="V146" s="146">
        <f t="shared" ca="1" si="37"/>
        <v>12</v>
      </c>
      <c r="W146" s="121"/>
      <c r="X146" s="121"/>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row>
    <row r="147" spans="1:389" s="122" customFormat="1" ht="12">
      <c r="A147" s="136"/>
      <c r="B147" s="137"/>
      <c r="C147" s="110">
        <v>3</v>
      </c>
      <c r="D147" s="111" t="str">
        <f t="shared" si="40"/>
        <v>3.41.4</v>
      </c>
      <c r="E147" s="113" t="s">
        <v>428</v>
      </c>
      <c r="F147" s="113" t="s">
        <v>429</v>
      </c>
      <c r="G147" s="113"/>
      <c r="H147" s="114" t="str">
        <f>D105</f>
        <v>3.27.12</v>
      </c>
      <c r="I147" s="141" t="str">
        <f>D146</f>
        <v>3.41.3</v>
      </c>
      <c r="J147" s="131" t="str">
        <f>D144</f>
        <v>3.41.1</v>
      </c>
      <c r="K147" s="144"/>
      <c r="L147" s="115"/>
      <c r="M147" s="124">
        <v>5</v>
      </c>
      <c r="N147" s="124"/>
      <c r="O147" s="125"/>
      <c r="P147" s="129"/>
      <c r="Q147" s="118">
        <f ca="1">IF(K147&lt;&gt;"",K147,IF(OR(H147&lt;&gt;"",I147&lt;&gt;"",J147&lt;&gt;""),WORKDAY.INTL(MAX(IFERROR(INDEX(R:R,MATCH(H147,D:D,0)),0),IFERROR(INDEX(R:R,MATCH(I147,D:D,0)),0),IFERROR(INDEX(R:R,MATCH(J147,D:D,0)),0)),1,weekend,holidays),IF(L147&lt;&gt;"",IF(M147&lt;&gt;"",WORKDAY.INTL(L147,-(MAX(M147,1)-1),weekend,holidays),L147-(MAX(N147,1)-1))," - ")))</f>
        <v>43531</v>
      </c>
      <c r="R147" s="118">
        <f t="shared" ca="1" si="35"/>
        <v>43537</v>
      </c>
      <c r="S147" s="146">
        <f t="shared" si="38"/>
        <v>5</v>
      </c>
      <c r="T147" s="146">
        <f t="shared" ca="1" si="36"/>
        <v>7</v>
      </c>
      <c r="U147" s="147">
        <f t="shared" ca="1" si="39"/>
        <v>0</v>
      </c>
      <c r="V147" s="146">
        <f t="shared" ca="1" si="37"/>
        <v>7</v>
      </c>
      <c r="W147" s="121"/>
      <c r="X147" s="121"/>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row>
    <row r="148" spans="1:389" s="122" customFormat="1" ht="12">
      <c r="A148" s="136"/>
      <c r="B148" s="137"/>
      <c r="C148" s="110">
        <v>3</v>
      </c>
      <c r="D148" s="111" t="str">
        <f t="shared" si="40"/>
        <v>3.41.5</v>
      </c>
      <c r="E148" s="113" t="s">
        <v>430</v>
      </c>
      <c r="F148" s="113"/>
      <c r="G148" s="113"/>
      <c r="H148" s="114" t="str">
        <f>D147</f>
        <v>3.41.4</v>
      </c>
      <c r="I148" s="141"/>
      <c r="J148" s="131"/>
      <c r="K148" s="144"/>
      <c r="L148" s="115"/>
      <c r="M148" s="124">
        <v>5</v>
      </c>
      <c r="N148" s="124"/>
      <c r="O148" s="125"/>
      <c r="P148" s="129" t="s">
        <v>38</v>
      </c>
      <c r="Q148" s="118">
        <f ca="1">IF(K148&lt;&gt;"",K148,IF(OR(H148&lt;&gt;"",I148&lt;&gt;"",J148&lt;&gt;""),WORKDAY.INTL(MAX(IFERROR(INDEX(R:R,MATCH(H148,D:D,0)),0),IFERROR(INDEX(R:R,MATCH(I148,D:D,0)),0),IFERROR(INDEX(R:R,MATCH(J148,D:D,0)),0)),1,weekend,holidays),IF(L148&lt;&gt;"",IF(M148&lt;&gt;"",WORKDAY.INTL(L148,-(MAX(M148,1)-1),weekend,holidays),L148-(MAX(N148,1)-1))," - ")))</f>
        <v>43538</v>
      </c>
      <c r="R148" s="118">
        <f t="shared" ca="1" si="35"/>
        <v>43544</v>
      </c>
      <c r="S148" s="146">
        <v>10</v>
      </c>
      <c r="T148" s="146">
        <f t="shared" ca="1" si="36"/>
        <v>7</v>
      </c>
      <c r="U148" s="147">
        <f t="shared" ca="1" si="39"/>
        <v>0</v>
      </c>
      <c r="V148" s="146">
        <f t="shared" ca="1" si="37"/>
        <v>7</v>
      </c>
      <c r="W148" s="121"/>
      <c r="X148" s="121"/>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row>
    <row r="149" spans="1:389" s="122" customFormat="1" ht="12">
      <c r="A149" s="136"/>
      <c r="B149" s="137"/>
      <c r="C149" s="110">
        <v>3</v>
      </c>
      <c r="D149" s="111" t="str">
        <f t="shared" si="40"/>
        <v>3.41.6</v>
      </c>
      <c r="E149" s="113" t="s">
        <v>432</v>
      </c>
      <c r="F149" s="113"/>
      <c r="G149" s="113"/>
      <c r="H149" s="114" t="str">
        <f>D148</f>
        <v>3.41.5</v>
      </c>
      <c r="I149" s="141"/>
      <c r="J149" s="131"/>
      <c r="K149" s="144"/>
      <c r="L149" s="115"/>
      <c r="M149" s="124">
        <v>5</v>
      </c>
      <c r="N149" s="124"/>
      <c r="O149" s="125"/>
      <c r="P149" s="129" t="s">
        <v>38</v>
      </c>
      <c r="Q149" s="118">
        <f ca="1">IF(K149&lt;&gt;"",K149,IF(OR(H149&lt;&gt;"",I149&lt;&gt;"",J149&lt;&gt;""),WORKDAY.INTL(MAX(IFERROR(INDEX(R:R,MATCH(H149,D:D,0)),0),IFERROR(INDEX(R:R,MATCH(I149,D:D,0)),0),IFERROR(INDEX(R:R,MATCH(J149,D:D,0)),0)),1,weekend,holidays),IF(L149&lt;&gt;"",IF(M149&lt;&gt;"",WORKDAY.INTL(L149,-(MAX(M149,1)-1),weekend,holidays),L149-(MAX(N149,1)-1))," - ")))</f>
        <v>43545</v>
      </c>
      <c r="R149" s="118">
        <f t="shared" ca="1" si="35"/>
        <v>43551</v>
      </c>
      <c r="S149" s="146">
        <v>5</v>
      </c>
      <c r="T149" s="146">
        <f t="shared" ca="1" si="36"/>
        <v>7</v>
      </c>
      <c r="U149" s="147">
        <f t="shared" ca="1" si="39"/>
        <v>0</v>
      </c>
      <c r="V149" s="146">
        <f t="shared" ca="1" si="37"/>
        <v>7</v>
      </c>
      <c r="W149" s="121"/>
      <c r="X149" s="121"/>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row>
    <row r="150" spans="1:389" s="122" customFormat="1" ht="12">
      <c r="A150" s="136"/>
      <c r="B150" s="137"/>
      <c r="C150" s="110">
        <v>3</v>
      </c>
      <c r="D150" s="111" t="str">
        <f t="shared" si="40"/>
        <v>3.41.7</v>
      </c>
      <c r="E150" s="113" t="s">
        <v>433</v>
      </c>
      <c r="F150" s="113"/>
      <c r="G150" s="113"/>
      <c r="H150" s="114" t="str">
        <f>D149</f>
        <v>3.41.6</v>
      </c>
      <c r="I150" s="141"/>
      <c r="J150" s="131"/>
      <c r="K150" s="144"/>
      <c r="L150" s="115"/>
      <c r="M150" s="124">
        <v>5</v>
      </c>
      <c r="N150" s="124"/>
      <c r="O150" s="125"/>
      <c r="P150" s="129" t="s">
        <v>435</v>
      </c>
      <c r="Q150" s="118">
        <f ca="1">IF(K150&lt;&gt;"",K150,IF(OR(H150&lt;&gt;"",I150&lt;&gt;"",J150&lt;&gt;""),WORKDAY.INTL(MAX(IFERROR(INDEX(R:R,MATCH(H150,D:D,0)),0),IFERROR(INDEX(R:R,MATCH(I150,D:D,0)),0),IFERROR(INDEX(R:R,MATCH(J150,D:D,0)),0)),1,weekend,holidays),IF(L150&lt;&gt;"",IF(M150&lt;&gt;"",WORKDAY.INTL(L150,-(MAX(M150,1)-1),weekend,holidays),L150-(MAX(N150,1)-1))," - ")))</f>
        <v>43552</v>
      </c>
      <c r="R150" s="118">
        <f t="shared" ca="1" si="35"/>
        <v>43558</v>
      </c>
      <c r="S150" s="146">
        <v>5</v>
      </c>
      <c r="T150" s="146">
        <f t="shared" ca="1" si="36"/>
        <v>7</v>
      </c>
      <c r="U150" s="147">
        <f t="shared" ca="1" si="39"/>
        <v>0</v>
      </c>
      <c r="V150" s="146">
        <f t="shared" ca="1" si="37"/>
        <v>7</v>
      </c>
      <c r="W150" s="121"/>
      <c r="X150" s="121"/>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row>
    <row r="151" spans="1:389" s="122" customFormat="1" ht="12">
      <c r="A151" s="136"/>
      <c r="B151" s="137"/>
      <c r="C151" s="110">
        <v>3</v>
      </c>
      <c r="D151" s="111" t="str">
        <f t="shared" si="40"/>
        <v>3.41.8</v>
      </c>
      <c r="E151" s="113" t="s">
        <v>434</v>
      </c>
      <c r="F151" s="113"/>
      <c r="G151" s="113"/>
      <c r="H151" s="114" t="str">
        <f>D150</f>
        <v>3.41.7</v>
      </c>
      <c r="I151" s="141"/>
      <c r="J151" s="131"/>
      <c r="K151" s="144"/>
      <c r="L151" s="115"/>
      <c r="M151" s="124">
        <v>14</v>
      </c>
      <c r="N151" s="124"/>
      <c r="O151" s="125"/>
      <c r="P151" s="129" t="s">
        <v>35</v>
      </c>
      <c r="Q151" s="118">
        <f ca="1">IF(K151&lt;&gt;"",K151,IF(OR(H151&lt;&gt;"",I151&lt;&gt;"",J151&lt;&gt;""),WORKDAY.INTL(MAX(IFERROR(INDEX(R:R,MATCH(H151,D:D,0)),0),IFERROR(INDEX(R:R,MATCH(I151,D:D,0)),0),IFERROR(INDEX(R:R,MATCH(J151,D:D,0)),0)),1,weekend,holidays),IF(L151&lt;&gt;"",IF(M151&lt;&gt;"",WORKDAY.INTL(L151,-(MAX(M151,1)-1),weekend,holidays),L151-(MAX(N151,1)-1))," - ")))</f>
        <v>43559</v>
      </c>
      <c r="R151" s="118">
        <f t="shared" ca="1" si="35"/>
        <v>43580</v>
      </c>
      <c r="S151" s="146">
        <v>5</v>
      </c>
      <c r="T151" s="146">
        <f t="shared" ca="1" si="36"/>
        <v>22</v>
      </c>
      <c r="U151" s="147">
        <f t="shared" ca="1" si="39"/>
        <v>0</v>
      </c>
      <c r="V151" s="146">
        <f t="shared" ca="1" si="37"/>
        <v>22</v>
      </c>
      <c r="W151" s="121"/>
      <c r="X151" s="121"/>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row>
    <row r="152" spans="1:389" s="122" customFormat="1" ht="12">
      <c r="A152" s="136"/>
      <c r="B152" s="137"/>
      <c r="C152" s="110">
        <v>2</v>
      </c>
      <c r="D152" s="111" t="str">
        <f t="shared" si="40"/>
        <v>3.42</v>
      </c>
      <c r="E152" s="156" t="s">
        <v>438</v>
      </c>
      <c r="F152" s="113"/>
      <c r="G152" s="113"/>
      <c r="H152" s="114" t="str">
        <f>D149</f>
        <v>3.41.6</v>
      </c>
      <c r="I152" s="141"/>
      <c r="J152" s="131"/>
      <c r="K152" s="144"/>
      <c r="L152" s="115"/>
      <c r="M152" s="124">
        <v>1</v>
      </c>
      <c r="N152" s="124"/>
      <c r="O152" s="125"/>
      <c r="P152" s="129"/>
      <c r="Q152" s="118">
        <f ca="1">IF(K152&lt;&gt;"",K152,IF(OR(H152&lt;&gt;"",I152&lt;&gt;"",J152&lt;&gt;""),WORKDAY.INTL(MAX(IFERROR(INDEX(R:R,MATCH(H152,D:D,0)),0),IFERROR(INDEX(R:R,MATCH(I152,D:D,0)),0),IFERROR(INDEX(R:R,MATCH(J152,D:D,0)),0)),1,weekend,holidays),IF(L152&lt;&gt;"",IF(M152&lt;&gt;"",WORKDAY.INTL(L152,-(MAX(M152,1)-1),weekend,holidays),L152-(MAX(N152,1)-1))," - ")))</f>
        <v>43552</v>
      </c>
      <c r="R152" s="157">
        <f t="shared" ca="1" si="35"/>
        <v>43552</v>
      </c>
      <c r="S152" s="146">
        <v>5</v>
      </c>
      <c r="T152" s="146">
        <f t="shared" ca="1" si="36"/>
        <v>1</v>
      </c>
      <c r="U152" s="147">
        <f t="shared" ca="1" si="39"/>
        <v>0</v>
      </c>
      <c r="V152" s="146">
        <f t="shared" ca="1" si="37"/>
        <v>1</v>
      </c>
      <c r="W152" s="121"/>
      <c r="X152" s="121"/>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row>
    <row r="153" spans="1:389" s="122" customFormat="1" ht="12">
      <c r="A153" s="136"/>
      <c r="B153" s="137"/>
      <c r="C153" s="110"/>
      <c r="D153" s="111"/>
      <c r="E153" s="113"/>
      <c r="F153" s="113"/>
      <c r="G153" s="113"/>
      <c r="H153" s="114"/>
      <c r="I153" s="114"/>
      <c r="J153" s="114"/>
      <c r="K153" s="115"/>
      <c r="L153" s="115"/>
      <c r="M153" s="124"/>
      <c r="N153" s="124"/>
      <c r="O153" s="125"/>
      <c r="P153" s="116"/>
      <c r="Q153" s="118"/>
      <c r="R153" s="118"/>
      <c r="S153" s="119"/>
      <c r="T153" s="119"/>
      <c r="U153" s="120"/>
      <c r="V153" s="119"/>
      <c r="W153" s="121"/>
      <c r="X153" s="121"/>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row>
    <row r="154" spans="1:389" s="122" customFormat="1" ht="12">
      <c r="A154" s="136"/>
      <c r="B154" s="137"/>
      <c r="C154" s="110"/>
      <c r="D154" s="111"/>
      <c r="E154" s="113"/>
      <c r="F154" s="113"/>
      <c r="G154" s="113"/>
      <c r="H154" s="114"/>
      <c r="I154" s="114"/>
      <c r="J154" s="114"/>
      <c r="K154" s="115"/>
      <c r="L154" s="115"/>
      <c r="M154" s="124"/>
      <c r="N154" s="124"/>
      <c r="O154" s="125"/>
      <c r="P154" s="116"/>
      <c r="Q154" s="118"/>
      <c r="R154" s="118"/>
      <c r="S154" s="119"/>
      <c r="T154" s="119"/>
      <c r="U154" s="120"/>
      <c r="V154" s="119"/>
      <c r="W154" s="121"/>
      <c r="X154" s="121"/>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row>
    <row r="155" spans="1:389" s="122" customFormat="1" ht="12">
      <c r="A155" s="136"/>
      <c r="B155" s="137"/>
      <c r="C155" s="110"/>
      <c r="D155" s="111"/>
      <c r="E155" s="113"/>
      <c r="F155" s="113"/>
      <c r="G155" s="113"/>
      <c r="H155" s="114"/>
      <c r="I155" s="114"/>
      <c r="J155" s="114"/>
      <c r="K155" s="115"/>
      <c r="L155" s="115"/>
      <c r="M155" s="124"/>
      <c r="N155" s="124"/>
      <c r="O155" s="125"/>
      <c r="P155" s="116"/>
      <c r="Q155" s="118"/>
      <c r="R155" s="118"/>
      <c r="S155" s="119"/>
      <c r="T155" s="119"/>
      <c r="U155" s="120"/>
      <c r="V155" s="119"/>
      <c r="W155" s="121"/>
      <c r="X155" s="121"/>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row>
    <row r="156" spans="1:389" s="122" customFormat="1" ht="12.75" customHeight="1">
      <c r="A156" s="136"/>
      <c r="B156" s="137"/>
      <c r="C156" s="110"/>
      <c r="D156" s="111"/>
      <c r="E156" s="113"/>
      <c r="F156" s="126"/>
      <c r="G156" s="126"/>
      <c r="H156" s="114"/>
      <c r="I156" s="114"/>
      <c r="J156" s="114"/>
      <c r="K156" s="115"/>
      <c r="L156" s="115"/>
      <c r="M156" s="124"/>
      <c r="N156" s="124"/>
      <c r="O156" s="125"/>
      <c r="P156" s="116"/>
      <c r="Q156" s="118"/>
      <c r="R156" s="118"/>
      <c r="S156" s="119"/>
      <c r="T156" s="119"/>
      <c r="U156" s="120"/>
      <c r="V156" s="119"/>
      <c r="W156" s="121"/>
      <c r="X156" s="121"/>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row>
    <row r="157" spans="1:389" s="122" customFormat="1" ht="12">
      <c r="A157" s="136"/>
      <c r="B157" s="137"/>
      <c r="C157" s="110"/>
      <c r="D157" s="111"/>
      <c r="E157" s="113"/>
      <c r="F157" s="113"/>
      <c r="G157" s="113"/>
      <c r="H157" s="114"/>
      <c r="I157" s="114"/>
      <c r="J157" s="114"/>
      <c r="K157" s="115"/>
      <c r="L157" s="115"/>
      <c r="M157" s="116"/>
      <c r="N157" s="116"/>
      <c r="O157" s="117"/>
      <c r="P157" s="116"/>
      <c r="Q157" s="118"/>
      <c r="R157" s="118"/>
      <c r="S157" s="119"/>
      <c r="T157" s="119"/>
      <c r="U157" s="120"/>
      <c r="V157" s="119"/>
      <c r="W157" s="121"/>
      <c r="X157" s="121"/>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row>
    <row r="158" spans="1:389" s="122" customFormat="1" ht="12">
      <c r="A158" s="136"/>
      <c r="B158" s="137"/>
      <c r="C158" s="110"/>
      <c r="D158" s="111"/>
      <c r="E158" s="113"/>
      <c r="F158" s="113"/>
      <c r="G158" s="113"/>
      <c r="H158" s="114"/>
      <c r="I158" s="114"/>
      <c r="J158" s="114"/>
      <c r="K158" s="115"/>
      <c r="L158" s="115"/>
      <c r="M158" s="124"/>
      <c r="N158" s="124"/>
      <c r="O158" s="125"/>
      <c r="P158" s="116"/>
      <c r="Q158" s="118"/>
      <c r="R158" s="118"/>
      <c r="S158" s="119"/>
      <c r="T158" s="119"/>
      <c r="U158" s="120"/>
      <c r="V158" s="119"/>
      <c r="W158" s="121"/>
      <c r="X158" s="121"/>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row>
    <row r="159" spans="1:389" s="122" customFormat="1" ht="12">
      <c r="A159" s="136"/>
      <c r="B159" s="137"/>
      <c r="C159" s="110"/>
      <c r="D159" s="111"/>
      <c r="E159" s="112"/>
      <c r="F159" s="113"/>
      <c r="G159" s="113"/>
      <c r="H159" s="114"/>
      <c r="I159" s="114"/>
      <c r="J159" s="114"/>
      <c r="K159" s="115"/>
      <c r="L159" s="115"/>
      <c r="M159" s="124"/>
      <c r="N159" s="124"/>
      <c r="O159" s="125"/>
      <c r="P159" s="116"/>
      <c r="Q159" s="118"/>
      <c r="R159" s="118"/>
      <c r="S159" s="119"/>
      <c r="T159" s="119"/>
      <c r="U159" s="120"/>
      <c r="V159" s="119"/>
      <c r="W159" s="121"/>
      <c r="X159" s="121"/>
      <c r="Z159" s="123"/>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row>
    <row r="160" spans="1:389" s="122" customFormat="1" ht="12">
      <c r="A160" s="136"/>
      <c r="B160" s="137"/>
      <c r="C160" s="110"/>
      <c r="D160" s="111"/>
      <c r="E160" s="113"/>
      <c r="F160" s="113"/>
      <c r="G160" s="113"/>
      <c r="H160" s="114"/>
      <c r="I160" s="114"/>
      <c r="J160" s="114"/>
      <c r="K160" s="115"/>
      <c r="L160" s="115"/>
      <c r="M160" s="124"/>
      <c r="N160" s="124"/>
      <c r="O160" s="125"/>
      <c r="P160" s="116"/>
      <c r="Q160" s="118"/>
      <c r="R160" s="118"/>
      <c r="S160" s="119"/>
      <c r="T160" s="119"/>
      <c r="U160" s="120"/>
      <c r="V160" s="119"/>
      <c r="W160" s="121"/>
      <c r="X160" s="121"/>
      <c r="Z160" s="123"/>
      <c r="AA160" s="123"/>
      <c r="AB160" s="123"/>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23"/>
      <c r="BV160" s="123"/>
      <c r="BW160" s="123"/>
      <c r="BX160" s="123"/>
      <c r="BY160" s="123"/>
      <c r="BZ160" s="123"/>
      <c r="CA160" s="123"/>
      <c r="CB160" s="123"/>
      <c r="CC160" s="123"/>
      <c r="CD160" s="123"/>
      <c r="CE160" s="123"/>
      <c r="CF160" s="123"/>
      <c r="CG160" s="123"/>
      <c r="CH160" s="123"/>
      <c r="CI160" s="123"/>
      <c r="CJ160" s="123"/>
      <c r="CK160" s="123"/>
      <c r="CL160" s="123"/>
      <c r="CM160" s="123"/>
      <c r="CN160" s="123"/>
      <c r="CO160" s="123"/>
      <c r="CP160" s="123"/>
      <c r="CQ160" s="123"/>
      <c r="CR160" s="123"/>
      <c r="CS160" s="123"/>
      <c r="CT160" s="123"/>
      <c r="CU160" s="123"/>
      <c r="CV160" s="123"/>
      <c r="CW160" s="123"/>
      <c r="CX160" s="123"/>
      <c r="CY160" s="123"/>
      <c r="CZ160" s="123"/>
      <c r="DA160" s="123"/>
      <c r="DB160" s="123"/>
      <c r="DC160" s="123"/>
      <c r="DD160" s="123"/>
      <c r="DE160" s="123"/>
      <c r="DF160" s="123"/>
      <c r="DG160" s="123"/>
      <c r="DH160" s="123"/>
      <c r="DI160" s="123"/>
      <c r="DJ160" s="123"/>
      <c r="DK160" s="123"/>
      <c r="DL160" s="123"/>
      <c r="DM160" s="123"/>
      <c r="DN160" s="123"/>
      <c r="DO160" s="123"/>
      <c r="DP160" s="123"/>
      <c r="DQ160" s="123"/>
      <c r="DR160" s="123"/>
      <c r="DS160" s="123"/>
      <c r="DT160" s="123"/>
      <c r="DU160" s="123"/>
      <c r="DV160" s="123"/>
      <c r="DW160" s="123"/>
      <c r="DX160" s="123"/>
      <c r="DY160" s="123"/>
      <c r="DZ160" s="123"/>
      <c r="EA160" s="123"/>
      <c r="EB160" s="123"/>
      <c r="EC160" s="123"/>
      <c r="ED160" s="123"/>
      <c r="EE160" s="123"/>
      <c r="EF160" s="123"/>
      <c r="EG160" s="123"/>
      <c r="EH160" s="123"/>
      <c r="EI160" s="123"/>
      <c r="EJ160" s="123"/>
      <c r="EK160" s="123"/>
      <c r="EL160" s="123"/>
      <c r="EM160" s="123"/>
      <c r="EN160" s="123"/>
      <c r="EO160" s="123"/>
      <c r="EP160" s="123"/>
      <c r="EQ160" s="123"/>
      <c r="ER160" s="123"/>
      <c r="ES160" s="123"/>
      <c r="ET160" s="123"/>
      <c r="EU160" s="123"/>
      <c r="EV160" s="123"/>
      <c r="EW160" s="123"/>
      <c r="EX160" s="123"/>
      <c r="EY160" s="123"/>
      <c r="EZ160" s="123"/>
      <c r="FA160" s="123"/>
      <c r="FB160" s="123"/>
      <c r="FC160" s="123"/>
      <c r="FD160" s="123"/>
      <c r="FE160" s="123"/>
      <c r="FF160" s="123"/>
      <c r="FG160" s="123"/>
      <c r="FH160" s="123"/>
      <c r="FI160" s="123"/>
      <c r="FJ160" s="123"/>
      <c r="FK160" s="123"/>
      <c r="FL160" s="123"/>
      <c r="FM160" s="123"/>
      <c r="FN160" s="123"/>
      <c r="FO160" s="123"/>
      <c r="FP160" s="123"/>
      <c r="FQ160" s="123"/>
      <c r="FR160" s="123"/>
      <c r="FS160" s="123"/>
      <c r="FT160" s="123"/>
      <c r="FU160" s="123"/>
      <c r="FV160" s="123"/>
      <c r="FW160" s="123"/>
      <c r="FX160" s="123"/>
      <c r="FY160" s="123"/>
      <c r="FZ160" s="123"/>
      <c r="GA160" s="123"/>
      <c r="GB160" s="123"/>
      <c r="GC160" s="123"/>
      <c r="GD160" s="123"/>
      <c r="GE160" s="123"/>
      <c r="GF160" s="123"/>
      <c r="GG160" s="123"/>
      <c r="GH160" s="123"/>
      <c r="GI160" s="123"/>
      <c r="GJ160" s="123"/>
      <c r="GK160" s="123"/>
      <c r="GL160" s="123"/>
      <c r="GM160" s="123"/>
      <c r="GN160" s="123"/>
      <c r="GO160" s="123"/>
      <c r="GP160" s="123"/>
      <c r="GQ160" s="123"/>
      <c r="GR160" s="123"/>
      <c r="GS160" s="123"/>
      <c r="GT160" s="123"/>
      <c r="GU160" s="123"/>
      <c r="GV160" s="123"/>
      <c r="GW160" s="123"/>
      <c r="GX160" s="123"/>
      <c r="GY160" s="123"/>
      <c r="GZ160" s="123"/>
      <c r="HA160" s="123"/>
      <c r="HB160" s="123"/>
      <c r="HC160" s="123"/>
      <c r="HD160" s="123"/>
      <c r="HE160" s="123"/>
      <c r="HF160" s="123"/>
      <c r="HG160" s="123"/>
      <c r="HH160" s="123"/>
      <c r="HI160" s="123"/>
      <c r="HJ160" s="123"/>
      <c r="HK160" s="123"/>
      <c r="HL160" s="123"/>
      <c r="HM160" s="123"/>
      <c r="HN160" s="123"/>
      <c r="HO160" s="123"/>
      <c r="HP160" s="123"/>
      <c r="HQ160" s="123"/>
      <c r="HR160" s="123"/>
      <c r="HS160" s="123"/>
      <c r="HT160" s="123"/>
      <c r="HU160" s="123"/>
      <c r="HV160" s="123"/>
      <c r="HW160" s="123"/>
      <c r="HX160" s="123"/>
      <c r="HY160" s="123"/>
      <c r="HZ160" s="123"/>
      <c r="IA160" s="123"/>
      <c r="IB160" s="123"/>
      <c r="IC160" s="123"/>
      <c r="ID160" s="123"/>
      <c r="IE160" s="123"/>
      <c r="IF160" s="123"/>
      <c r="IG160" s="123"/>
      <c r="IH160" s="123"/>
      <c r="II160" s="123"/>
      <c r="IJ160" s="123"/>
      <c r="IK160" s="123"/>
      <c r="IL160" s="123"/>
      <c r="IM160" s="123"/>
      <c r="IN160" s="123"/>
      <c r="IO160" s="123"/>
      <c r="IP160" s="123"/>
      <c r="IQ160" s="123"/>
      <c r="IR160" s="123"/>
      <c r="IS160" s="123"/>
      <c r="IT160" s="123"/>
      <c r="IU160" s="123"/>
      <c r="IV160" s="123"/>
      <c r="IW160" s="123"/>
      <c r="IX160" s="123"/>
      <c r="IY160" s="123"/>
      <c r="IZ160" s="123"/>
      <c r="JA160" s="123"/>
      <c r="JB160" s="123"/>
      <c r="JC160" s="123"/>
      <c r="JD160" s="123"/>
      <c r="JE160" s="123"/>
      <c r="JF160" s="123"/>
      <c r="JG160" s="123"/>
      <c r="JH160" s="123"/>
      <c r="JI160" s="123"/>
      <c r="JJ160" s="123"/>
      <c r="JK160" s="123"/>
      <c r="JL160" s="123"/>
      <c r="JM160" s="123"/>
      <c r="JN160" s="123"/>
      <c r="JO160" s="123"/>
      <c r="JP160" s="123"/>
      <c r="JQ160" s="123"/>
      <c r="JR160" s="123"/>
      <c r="JS160" s="123"/>
      <c r="JT160" s="123"/>
      <c r="JU160" s="123"/>
      <c r="JV160" s="123"/>
      <c r="JW160" s="123"/>
      <c r="JX160" s="123"/>
      <c r="JY160" s="123"/>
      <c r="JZ160" s="123"/>
      <c r="KA160" s="123"/>
      <c r="KB160" s="123"/>
      <c r="KC160" s="123"/>
      <c r="KD160" s="123"/>
      <c r="KE160" s="123"/>
      <c r="KF160" s="123"/>
      <c r="KG160" s="123"/>
      <c r="KH160" s="123"/>
      <c r="KI160" s="123"/>
      <c r="KJ160" s="123"/>
      <c r="KK160" s="123"/>
      <c r="KL160" s="123"/>
      <c r="KM160" s="123"/>
      <c r="KN160" s="123"/>
      <c r="KO160" s="123"/>
      <c r="KP160" s="123"/>
      <c r="KQ160" s="123"/>
      <c r="KR160" s="123"/>
      <c r="KS160" s="123"/>
      <c r="KT160" s="123"/>
      <c r="KU160" s="123"/>
      <c r="KV160" s="123"/>
      <c r="KW160" s="123"/>
      <c r="KX160" s="123"/>
      <c r="KY160" s="123"/>
      <c r="KZ160" s="123"/>
      <c r="LA160" s="123"/>
      <c r="LB160" s="123"/>
      <c r="LC160" s="123"/>
      <c r="LD160" s="123"/>
      <c r="LE160" s="123"/>
      <c r="LF160" s="123"/>
      <c r="LG160" s="123"/>
      <c r="LH160" s="123"/>
      <c r="LI160" s="123"/>
      <c r="LJ160" s="123"/>
      <c r="LK160" s="123"/>
      <c r="LL160" s="123"/>
      <c r="LM160" s="123"/>
      <c r="LN160" s="123"/>
      <c r="LO160" s="123"/>
      <c r="LP160" s="123"/>
      <c r="LQ160" s="123"/>
      <c r="LR160" s="123"/>
      <c r="LS160" s="123"/>
      <c r="LT160" s="123"/>
      <c r="LU160" s="123"/>
      <c r="LV160" s="123"/>
      <c r="LW160" s="123"/>
      <c r="LX160" s="123"/>
      <c r="LY160" s="123"/>
      <c r="LZ160" s="123"/>
      <c r="MA160" s="123"/>
      <c r="MB160" s="123"/>
      <c r="MC160" s="123"/>
      <c r="MD160" s="123"/>
      <c r="ME160" s="123"/>
      <c r="MF160" s="123"/>
      <c r="MG160" s="123"/>
      <c r="MH160" s="123"/>
      <c r="MI160" s="123"/>
      <c r="MJ160" s="123"/>
      <c r="MK160" s="123"/>
      <c r="ML160" s="123"/>
      <c r="MM160" s="123"/>
      <c r="MN160" s="123"/>
      <c r="MO160" s="123"/>
      <c r="MP160" s="123"/>
      <c r="MQ160" s="123"/>
      <c r="MR160" s="123"/>
      <c r="MS160" s="123"/>
      <c r="MT160" s="123"/>
      <c r="MU160" s="123"/>
      <c r="MV160" s="123"/>
      <c r="MW160" s="123"/>
      <c r="MX160" s="123"/>
      <c r="MY160" s="123"/>
      <c r="MZ160" s="123"/>
      <c r="NA160" s="123"/>
      <c r="NB160" s="123"/>
      <c r="NC160" s="123"/>
      <c r="ND160" s="123"/>
      <c r="NE160" s="123"/>
      <c r="NF160" s="123"/>
      <c r="NG160" s="123"/>
      <c r="NH160" s="123"/>
      <c r="NI160" s="123"/>
      <c r="NJ160" s="123"/>
      <c r="NK160" s="123"/>
      <c r="NL160" s="123"/>
      <c r="NM160" s="123"/>
      <c r="NN160" s="123"/>
      <c r="NO160" s="123"/>
      <c r="NP160" s="123"/>
      <c r="NQ160" s="123"/>
      <c r="NR160" s="123"/>
      <c r="NS160" s="123"/>
      <c r="NT160" s="123"/>
      <c r="NU160" s="123"/>
      <c r="NV160" s="123"/>
      <c r="NW160" s="123"/>
      <c r="NX160" s="123"/>
      <c r="NY160" s="123"/>
    </row>
    <row r="161" spans="1:389" s="122" customFormat="1" ht="12">
      <c r="A161" s="136"/>
      <c r="B161" s="137"/>
      <c r="C161" s="110"/>
      <c r="D161" s="111"/>
      <c r="E161" s="113"/>
      <c r="F161" s="113"/>
      <c r="G161" s="113"/>
      <c r="H161" s="114"/>
      <c r="I161" s="114"/>
      <c r="J161" s="114"/>
      <c r="K161" s="115"/>
      <c r="L161" s="115"/>
      <c r="M161" s="124"/>
      <c r="N161" s="124"/>
      <c r="O161" s="125"/>
      <c r="P161" s="116"/>
      <c r="Q161" s="118"/>
      <c r="R161" s="118"/>
      <c r="S161" s="119"/>
      <c r="T161" s="119"/>
      <c r="U161" s="120"/>
      <c r="V161" s="119"/>
      <c r="W161" s="121"/>
      <c r="X161" s="121"/>
      <c r="Z161" s="123"/>
      <c r="AA161" s="123"/>
      <c r="AB161" s="123"/>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23"/>
      <c r="BV161" s="123"/>
      <c r="BW161" s="123"/>
      <c r="BX161" s="123"/>
      <c r="BY161" s="123"/>
      <c r="BZ161" s="123"/>
      <c r="CA161" s="123"/>
      <c r="CB161" s="123"/>
      <c r="CC161" s="123"/>
      <c r="CD161" s="123"/>
      <c r="CE161" s="123"/>
      <c r="CF161" s="123"/>
      <c r="CG161" s="123"/>
      <c r="CH161" s="123"/>
      <c r="CI161" s="123"/>
      <c r="CJ161" s="123"/>
      <c r="CK161" s="123"/>
      <c r="CL161" s="123"/>
      <c r="CM161" s="123"/>
      <c r="CN161" s="123"/>
      <c r="CO161" s="123"/>
      <c r="CP161" s="123"/>
      <c r="CQ161" s="123"/>
      <c r="CR161" s="123"/>
      <c r="CS161" s="123"/>
      <c r="CT161" s="123"/>
      <c r="CU161" s="123"/>
      <c r="CV161" s="123"/>
      <c r="CW161" s="123"/>
      <c r="CX161" s="123"/>
      <c r="CY161" s="123"/>
      <c r="CZ161" s="123"/>
      <c r="DA161" s="123"/>
      <c r="DB161" s="123"/>
      <c r="DC161" s="123"/>
      <c r="DD161" s="123"/>
      <c r="DE161" s="123"/>
      <c r="DF161" s="123"/>
      <c r="DG161" s="123"/>
      <c r="DH161" s="123"/>
      <c r="DI161" s="123"/>
      <c r="DJ161" s="123"/>
      <c r="DK161" s="123"/>
      <c r="DL161" s="123"/>
      <c r="DM161" s="123"/>
      <c r="DN161" s="123"/>
      <c r="DO161" s="123"/>
      <c r="DP161" s="123"/>
      <c r="DQ161" s="123"/>
      <c r="DR161" s="123"/>
      <c r="DS161" s="123"/>
      <c r="DT161" s="123"/>
      <c r="DU161" s="123"/>
      <c r="DV161" s="123"/>
      <c r="DW161" s="123"/>
      <c r="DX161" s="123"/>
      <c r="DY161" s="123"/>
      <c r="DZ161" s="123"/>
      <c r="EA161" s="123"/>
      <c r="EB161" s="123"/>
      <c r="EC161" s="123"/>
      <c r="ED161" s="123"/>
      <c r="EE161" s="123"/>
      <c r="EF161" s="123"/>
      <c r="EG161" s="123"/>
      <c r="EH161" s="123"/>
      <c r="EI161" s="123"/>
      <c r="EJ161" s="123"/>
      <c r="EK161" s="123"/>
      <c r="EL161" s="123"/>
      <c r="EM161" s="123"/>
      <c r="EN161" s="123"/>
      <c r="EO161" s="123"/>
      <c r="EP161" s="123"/>
      <c r="EQ161" s="123"/>
      <c r="ER161" s="123"/>
      <c r="ES161" s="123"/>
      <c r="ET161" s="123"/>
      <c r="EU161" s="123"/>
      <c r="EV161" s="123"/>
      <c r="EW161" s="123"/>
      <c r="EX161" s="123"/>
      <c r="EY161" s="123"/>
      <c r="EZ161" s="123"/>
      <c r="FA161" s="123"/>
      <c r="FB161" s="123"/>
      <c r="FC161" s="123"/>
      <c r="FD161" s="123"/>
      <c r="FE161" s="123"/>
      <c r="FF161" s="123"/>
      <c r="FG161" s="123"/>
      <c r="FH161" s="123"/>
      <c r="FI161" s="123"/>
      <c r="FJ161" s="123"/>
      <c r="FK161" s="123"/>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123"/>
      <c r="GS161" s="123"/>
      <c r="GT161" s="123"/>
      <c r="GU161" s="123"/>
      <c r="GV161" s="123"/>
      <c r="GW161" s="123"/>
      <c r="GX161" s="123"/>
      <c r="GY161" s="123"/>
      <c r="GZ161" s="123"/>
      <c r="HA161" s="123"/>
      <c r="HB161" s="123"/>
      <c r="HC161" s="123"/>
      <c r="HD161" s="123"/>
      <c r="HE161" s="123"/>
      <c r="HF161" s="123"/>
      <c r="HG161" s="123"/>
      <c r="HH161" s="123"/>
      <c r="HI161" s="123"/>
      <c r="HJ161" s="123"/>
      <c r="HK161" s="123"/>
      <c r="HL161" s="123"/>
      <c r="HM161" s="123"/>
      <c r="HN161" s="123"/>
      <c r="HO161" s="123"/>
      <c r="HP161" s="123"/>
      <c r="HQ161" s="123"/>
      <c r="HR161" s="123"/>
      <c r="HS161" s="123"/>
      <c r="HT161" s="123"/>
      <c r="HU161" s="123"/>
      <c r="HV161" s="123"/>
      <c r="HW161" s="123"/>
      <c r="HX161" s="123"/>
      <c r="HY161" s="123"/>
      <c r="HZ161" s="123"/>
      <c r="IA161" s="123"/>
      <c r="IB161" s="123"/>
      <c r="IC161" s="123"/>
      <c r="ID161" s="123"/>
      <c r="IE161" s="123"/>
      <c r="IF161" s="123"/>
      <c r="IG161" s="123"/>
      <c r="IH161" s="123"/>
      <c r="II161" s="123"/>
      <c r="IJ161" s="123"/>
      <c r="IK161" s="123"/>
      <c r="IL161" s="123"/>
      <c r="IM161" s="123"/>
      <c r="IN161" s="123"/>
      <c r="IO161" s="123"/>
      <c r="IP161" s="123"/>
      <c r="IQ161" s="123"/>
      <c r="IR161" s="123"/>
      <c r="IS161" s="123"/>
      <c r="IT161" s="123"/>
      <c r="IU161" s="123"/>
      <c r="IV161" s="123"/>
      <c r="IW161" s="123"/>
      <c r="IX161" s="123"/>
      <c r="IY161" s="123"/>
      <c r="IZ161" s="123"/>
      <c r="JA161" s="123"/>
      <c r="JB161" s="123"/>
      <c r="JC161" s="123"/>
      <c r="JD161" s="123"/>
      <c r="JE161" s="123"/>
      <c r="JF161" s="123"/>
      <c r="JG161" s="123"/>
      <c r="JH161" s="123"/>
      <c r="JI161" s="123"/>
      <c r="JJ161" s="123"/>
      <c r="JK161" s="123"/>
      <c r="JL161" s="123"/>
      <c r="JM161" s="123"/>
      <c r="JN161" s="123"/>
      <c r="JO161" s="123"/>
      <c r="JP161" s="123"/>
      <c r="JQ161" s="123"/>
      <c r="JR161" s="123"/>
      <c r="JS161" s="123"/>
      <c r="JT161" s="123"/>
      <c r="JU161" s="123"/>
      <c r="JV161" s="123"/>
      <c r="JW161" s="123"/>
      <c r="JX161" s="123"/>
      <c r="JY161" s="123"/>
      <c r="JZ161" s="123"/>
      <c r="KA161" s="123"/>
      <c r="KB161" s="123"/>
      <c r="KC161" s="123"/>
      <c r="KD161" s="123"/>
      <c r="KE161" s="123"/>
      <c r="KF161" s="123"/>
      <c r="KG161" s="123"/>
      <c r="KH161" s="123"/>
      <c r="KI161" s="123"/>
      <c r="KJ161" s="123"/>
      <c r="KK161" s="123"/>
      <c r="KL161" s="123"/>
      <c r="KM161" s="123"/>
      <c r="KN161" s="123"/>
      <c r="KO161" s="123"/>
      <c r="KP161" s="123"/>
      <c r="KQ161" s="123"/>
      <c r="KR161" s="123"/>
      <c r="KS161" s="123"/>
      <c r="KT161" s="123"/>
      <c r="KU161" s="123"/>
      <c r="KV161" s="123"/>
      <c r="KW161" s="123"/>
      <c r="KX161" s="123"/>
      <c r="KY161" s="123"/>
      <c r="KZ161" s="123"/>
      <c r="LA161" s="123"/>
      <c r="LB161" s="123"/>
      <c r="LC161" s="123"/>
      <c r="LD161" s="123"/>
      <c r="LE161" s="123"/>
      <c r="LF161" s="123"/>
      <c r="LG161" s="123"/>
      <c r="LH161" s="123"/>
      <c r="LI161" s="123"/>
      <c r="LJ161" s="123"/>
      <c r="LK161" s="123"/>
      <c r="LL161" s="123"/>
      <c r="LM161" s="123"/>
      <c r="LN161" s="123"/>
      <c r="LO161" s="123"/>
      <c r="LP161" s="123"/>
      <c r="LQ161" s="123"/>
      <c r="LR161" s="123"/>
      <c r="LS161" s="123"/>
      <c r="LT161" s="123"/>
      <c r="LU161" s="123"/>
      <c r="LV161" s="123"/>
      <c r="LW161" s="123"/>
      <c r="LX161" s="123"/>
      <c r="LY161" s="123"/>
      <c r="LZ161" s="123"/>
      <c r="MA161" s="123"/>
      <c r="MB161" s="123"/>
      <c r="MC161" s="123"/>
      <c r="MD161" s="123"/>
      <c r="ME161" s="123"/>
      <c r="MF161" s="123"/>
      <c r="MG161" s="123"/>
      <c r="MH161" s="123"/>
      <c r="MI161" s="123"/>
      <c r="MJ161" s="123"/>
      <c r="MK161" s="123"/>
      <c r="ML161" s="123"/>
      <c r="MM161" s="123"/>
      <c r="MN161" s="123"/>
      <c r="MO161" s="123"/>
      <c r="MP161" s="123"/>
      <c r="MQ161" s="123"/>
      <c r="MR161" s="123"/>
      <c r="MS161" s="123"/>
      <c r="MT161" s="123"/>
      <c r="MU161" s="123"/>
      <c r="MV161" s="123"/>
      <c r="MW161" s="123"/>
      <c r="MX161" s="123"/>
      <c r="MY161" s="123"/>
      <c r="MZ161" s="123"/>
      <c r="NA161" s="123"/>
      <c r="NB161" s="123"/>
      <c r="NC161" s="123"/>
      <c r="ND161" s="123"/>
      <c r="NE161" s="123"/>
      <c r="NF161" s="123"/>
      <c r="NG161" s="123"/>
      <c r="NH161" s="123"/>
      <c r="NI161" s="123"/>
      <c r="NJ161" s="123"/>
      <c r="NK161" s="123"/>
      <c r="NL161" s="123"/>
      <c r="NM161" s="123"/>
      <c r="NN161" s="123"/>
      <c r="NO161" s="123"/>
      <c r="NP161" s="123"/>
      <c r="NQ161" s="123"/>
      <c r="NR161" s="123"/>
      <c r="NS161" s="123"/>
      <c r="NT161" s="123"/>
      <c r="NU161" s="123"/>
      <c r="NV161" s="123"/>
      <c r="NW161" s="123"/>
      <c r="NX161" s="123"/>
      <c r="NY161" s="123"/>
    </row>
    <row r="162" spans="1:389" s="122" customFormat="1" ht="12">
      <c r="A162" s="136"/>
      <c r="B162" s="137"/>
      <c r="C162" s="110"/>
      <c r="D162" s="111"/>
      <c r="E162" s="113"/>
      <c r="F162" s="113"/>
      <c r="G162" s="113"/>
      <c r="H162" s="114"/>
      <c r="I162" s="114"/>
      <c r="J162" s="114"/>
      <c r="K162" s="115"/>
      <c r="L162" s="115"/>
      <c r="M162" s="124"/>
      <c r="N162" s="124"/>
      <c r="O162" s="125"/>
      <c r="P162" s="116"/>
      <c r="Q162" s="118"/>
      <c r="R162" s="118"/>
      <c r="S162" s="119"/>
      <c r="T162" s="119"/>
      <c r="U162" s="120"/>
      <c r="V162" s="119"/>
      <c r="W162" s="121"/>
      <c r="X162" s="121"/>
      <c r="Z162" s="123"/>
      <c r="AA162" s="123"/>
      <c r="AB162" s="123"/>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23"/>
      <c r="CK162" s="123"/>
      <c r="CL162" s="123"/>
      <c r="CM162" s="123"/>
      <c r="CN162" s="123"/>
      <c r="CO162" s="123"/>
      <c r="CP162" s="123"/>
      <c r="CQ162" s="123"/>
      <c r="CR162" s="123"/>
      <c r="CS162" s="123"/>
      <c r="CT162" s="123"/>
      <c r="CU162" s="123"/>
      <c r="CV162" s="123"/>
      <c r="CW162" s="123"/>
      <c r="CX162" s="123"/>
      <c r="CY162" s="123"/>
      <c r="CZ162" s="123"/>
      <c r="DA162" s="123"/>
      <c r="DB162" s="123"/>
      <c r="DC162" s="123"/>
      <c r="DD162" s="123"/>
      <c r="DE162" s="123"/>
      <c r="DF162" s="123"/>
      <c r="DG162" s="123"/>
      <c r="DH162" s="123"/>
      <c r="DI162" s="123"/>
      <c r="DJ162" s="123"/>
      <c r="DK162" s="123"/>
      <c r="DL162" s="123"/>
      <c r="DM162" s="123"/>
      <c r="DN162" s="123"/>
      <c r="DO162" s="123"/>
      <c r="DP162" s="123"/>
      <c r="DQ162" s="123"/>
      <c r="DR162" s="123"/>
      <c r="DS162" s="123"/>
      <c r="DT162" s="123"/>
      <c r="DU162" s="123"/>
      <c r="DV162" s="123"/>
      <c r="DW162" s="123"/>
      <c r="DX162" s="123"/>
      <c r="DY162" s="123"/>
      <c r="DZ162" s="123"/>
      <c r="EA162" s="123"/>
      <c r="EB162" s="123"/>
      <c r="EC162" s="123"/>
      <c r="ED162" s="123"/>
      <c r="EE162" s="123"/>
      <c r="EF162" s="123"/>
      <c r="EG162" s="123"/>
      <c r="EH162" s="123"/>
      <c r="EI162" s="123"/>
      <c r="EJ162" s="123"/>
      <c r="EK162" s="123"/>
      <c r="EL162" s="123"/>
      <c r="EM162" s="123"/>
      <c r="EN162" s="123"/>
      <c r="EO162" s="123"/>
      <c r="EP162" s="123"/>
      <c r="EQ162" s="123"/>
      <c r="ER162" s="123"/>
      <c r="ES162" s="123"/>
      <c r="ET162" s="123"/>
      <c r="EU162" s="123"/>
      <c r="EV162" s="123"/>
      <c r="EW162" s="123"/>
      <c r="EX162" s="123"/>
      <c r="EY162" s="123"/>
      <c r="EZ162" s="123"/>
      <c r="FA162" s="123"/>
      <c r="FB162" s="123"/>
      <c r="FC162" s="123"/>
      <c r="FD162" s="123"/>
      <c r="FE162" s="123"/>
      <c r="FF162" s="123"/>
      <c r="FG162" s="123"/>
      <c r="FH162" s="123"/>
      <c r="FI162" s="123"/>
      <c r="FJ162" s="123"/>
      <c r="FK162" s="123"/>
      <c r="FL162" s="123"/>
      <c r="FM162" s="123"/>
      <c r="FN162" s="123"/>
      <c r="FO162" s="123"/>
      <c r="FP162" s="123"/>
      <c r="FQ162" s="123"/>
      <c r="FR162" s="123"/>
      <c r="FS162" s="123"/>
      <c r="FT162" s="123"/>
      <c r="FU162" s="123"/>
      <c r="FV162" s="123"/>
      <c r="FW162" s="123"/>
      <c r="FX162" s="123"/>
      <c r="FY162" s="123"/>
      <c r="FZ162" s="123"/>
      <c r="GA162" s="123"/>
      <c r="GB162" s="123"/>
      <c r="GC162" s="123"/>
      <c r="GD162" s="123"/>
      <c r="GE162" s="123"/>
      <c r="GF162" s="123"/>
      <c r="GG162" s="123"/>
      <c r="GH162" s="123"/>
      <c r="GI162" s="123"/>
      <c r="GJ162" s="123"/>
      <c r="GK162" s="123"/>
      <c r="GL162" s="123"/>
      <c r="GM162" s="123"/>
      <c r="GN162" s="123"/>
      <c r="GO162" s="123"/>
      <c r="GP162" s="123"/>
      <c r="GQ162" s="123"/>
      <c r="GR162" s="123"/>
      <c r="GS162" s="123"/>
      <c r="GT162" s="123"/>
      <c r="GU162" s="123"/>
      <c r="GV162" s="123"/>
      <c r="GW162" s="123"/>
      <c r="GX162" s="123"/>
      <c r="GY162" s="123"/>
      <c r="GZ162" s="123"/>
      <c r="HA162" s="123"/>
      <c r="HB162" s="123"/>
      <c r="HC162" s="123"/>
      <c r="HD162" s="123"/>
      <c r="HE162" s="123"/>
      <c r="HF162" s="123"/>
      <c r="HG162" s="123"/>
      <c r="HH162" s="123"/>
      <c r="HI162" s="123"/>
      <c r="HJ162" s="123"/>
      <c r="HK162" s="123"/>
      <c r="HL162" s="123"/>
      <c r="HM162" s="123"/>
      <c r="HN162" s="123"/>
      <c r="HO162" s="123"/>
      <c r="HP162" s="123"/>
      <c r="HQ162" s="123"/>
      <c r="HR162" s="123"/>
      <c r="HS162" s="123"/>
      <c r="HT162" s="123"/>
      <c r="HU162" s="123"/>
      <c r="HV162" s="123"/>
      <c r="HW162" s="123"/>
      <c r="HX162" s="123"/>
      <c r="HY162" s="123"/>
      <c r="HZ162" s="123"/>
      <c r="IA162" s="123"/>
      <c r="IB162" s="123"/>
      <c r="IC162" s="123"/>
      <c r="ID162" s="123"/>
      <c r="IE162" s="123"/>
      <c r="IF162" s="123"/>
      <c r="IG162" s="123"/>
      <c r="IH162" s="123"/>
      <c r="II162" s="123"/>
      <c r="IJ162" s="123"/>
      <c r="IK162" s="123"/>
      <c r="IL162" s="123"/>
      <c r="IM162" s="123"/>
      <c r="IN162" s="123"/>
      <c r="IO162" s="123"/>
      <c r="IP162" s="123"/>
      <c r="IQ162" s="123"/>
      <c r="IR162" s="123"/>
      <c r="IS162" s="123"/>
      <c r="IT162" s="123"/>
      <c r="IU162" s="123"/>
      <c r="IV162" s="123"/>
      <c r="IW162" s="123"/>
      <c r="IX162" s="123"/>
      <c r="IY162" s="123"/>
      <c r="IZ162" s="123"/>
      <c r="JA162" s="123"/>
      <c r="JB162" s="123"/>
      <c r="JC162" s="123"/>
      <c r="JD162" s="123"/>
      <c r="JE162" s="123"/>
      <c r="JF162" s="123"/>
      <c r="JG162" s="123"/>
      <c r="JH162" s="123"/>
      <c r="JI162" s="123"/>
      <c r="JJ162" s="123"/>
      <c r="JK162" s="123"/>
      <c r="JL162" s="123"/>
      <c r="JM162" s="123"/>
      <c r="JN162" s="123"/>
      <c r="JO162" s="123"/>
      <c r="JP162" s="123"/>
      <c r="JQ162" s="123"/>
      <c r="JR162" s="123"/>
      <c r="JS162" s="123"/>
      <c r="JT162" s="123"/>
      <c r="JU162" s="123"/>
      <c r="JV162" s="123"/>
      <c r="JW162" s="123"/>
      <c r="JX162" s="123"/>
      <c r="JY162" s="123"/>
      <c r="JZ162" s="123"/>
      <c r="KA162" s="123"/>
      <c r="KB162" s="123"/>
      <c r="KC162" s="123"/>
      <c r="KD162" s="123"/>
      <c r="KE162" s="123"/>
      <c r="KF162" s="123"/>
      <c r="KG162" s="123"/>
      <c r="KH162" s="123"/>
      <c r="KI162" s="123"/>
      <c r="KJ162" s="123"/>
      <c r="KK162" s="123"/>
      <c r="KL162" s="123"/>
      <c r="KM162" s="123"/>
      <c r="KN162" s="123"/>
      <c r="KO162" s="123"/>
      <c r="KP162" s="123"/>
      <c r="KQ162" s="123"/>
      <c r="KR162" s="123"/>
      <c r="KS162" s="123"/>
      <c r="KT162" s="123"/>
      <c r="KU162" s="123"/>
      <c r="KV162" s="123"/>
      <c r="KW162" s="123"/>
      <c r="KX162" s="123"/>
      <c r="KY162" s="123"/>
      <c r="KZ162" s="123"/>
      <c r="LA162" s="123"/>
      <c r="LB162" s="123"/>
      <c r="LC162" s="123"/>
      <c r="LD162" s="123"/>
      <c r="LE162" s="123"/>
      <c r="LF162" s="123"/>
      <c r="LG162" s="123"/>
      <c r="LH162" s="123"/>
      <c r="LI162" s="123"/>
      <c r="LJ162" s="123"/>
      <c r="LK162" s="123"/>
      <c r="LL162" s="123"/>
      <c r="LM162" s="123"/>
      <c r="LN162" s="123"/>
      <c r="LO162" s="123"/>
      <c r="LP162" s="123"/>
      <c r="LQ162" s="123"/>
      <c r="LR162" s="123"/>
      <c r="LS162" s="123"/>
      <c r="LT162" s="123"/>
      <c r="LU162" s="123"/>
      <c r="LV162" s="123"/>
      <c r="LW162" s="123"/>
      <c r="LX162" s="123"/>
      <c r="LY162" s="123"/>
      <c r="LZ162" s="123"/>
      <c r="MA162" s="123"/>
      <c r="MB162" s="123"/>
      <c r="MC162" s="123"/>
      <c r="MD162" s="123"/>
      <c r="ME162" s="123"/>
      <c r="MF162" s="123"/>
      <c r="MG162" s="123"/>
      <c r="MH162" s="123"/>
      <c r="MI162" s="123"/>
      <c r="MJ162" s="123"/>
      <c r="MK162" s="123"/>
      <c r="ML162" s="123"/>
      <c r="MM162" s="123"/>
      <c r="MN162" s="123"/>
      <c r="MO162" s="123"/>
      <c r="MP162" s="123"/>
      <c r="MQ162" s="123"/>
      <c r="MR162" s="123"/>
      <c r="MS162" s="123"/>
      <c r="MT162" s="123"/>
      <c r="MU162" s="123"/>
      <c r="MV162" s="123"/>
      <c r="MW162" s="123"/>
      <c r="MX162" s="123"/>
      <c r="MY162" s="123"/>
      <c r="MZ162" s="123"/>
      <c r="NA162" s="123"/>
      <c r="NB162" s="123"/>
      <c r="NC162" s="123"/>
      <c r="ND162" s="123"/>
      <c r="NE162" s="123"/>
      <c r="NF162" s="123"/>
      <c r="NG162" s="123"/>
      <c r="NH162" s="123"/>
      <c r="NI162" s="123"/>
      <c r="NJ162" s="123"/>
      <c r="NK162" s="123"/>
      <c r="NL162" s="123"/>
      <c r="NM162" s="123"/>
      <c r="NN162" s="123"/>
      <c r="NO162" s="123"/>
      <c r="NP162" s="123"/>
      <c r="NQ162" s="123"/>
      <c r="NR162" s="123"/>
      <c r="NS162" s="123"/>
      <c r="NT162" s="123"/>
      <c r="NU162" s="123"/>
      <c r="NV162" s="123"/>
      <c r="NW162" s="123"/>
      <c r="NX162" s="123"/>
      <c r="NY162" s="123"/>
    </row>
    <row r="163" spans="1:389" s="122" customFormat="1" ht="12">
      <c r="A163" s="136"/>
      <c r="B163" s="137"/>
      <c r="C163" s="110"/>
      <c r="D163" s="111"/>
      <c r="E163" s="113"/>
      <c r="F163" s="113"/>
      <c r="G163" s="113"/>
      <c r="H163" s="114"/>
      <c r="I163" s="114"/>
      <c r="J163" s="114"/>
      <c r="K163" s="115"/>
      <c r="L163" s="115"/>
      <c r="M163" s="124"/>
      <c r="N163" s="124"/>
      <c r="O163" s="125"/>
      <c r="P163" s="116"/>
      <c r="Q163" s="118"/>
      <c r="R163" s="118"/>
      <c r="S163" s="119"/>
      <c r="T163" s="119"/>
      <c r="U163" s="120"/>
      <c r="V163" s="119"/>
      <c r="W163" s="121"/>
      <c r="X163" s="121"/>
      <c r="Z163" s="123"/>
      <c r="AA163" s="123"/>
      <c r="AB163" s="123"/>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23"/>
      <c r="BV163" s="123"/>
      <c r="BW163" s="123"/>
      <c r="BX163" s="123"/>
      <c r="BY163" s="123"/>
      <c r="BZ163" s="123"/>
      <c r="CA163" s="123"/>
      <c r="CB163" s="123"/>
      <c r="CC163" s="123"/>
      <c r="CD163" s="123"/>
      <c r="CE163" s="123"/>
      <c r="CF163" s="123"/>
      <c r="CG163" s="123"/>
      <c r="CH163" s="123"/>
      <c r="CI163" s="123"/>
      <c r="CJ163" s="123"/>
      <c r="CK163" s="123"/>
      <c r="CL163" s="123"/>
      <c r="CM163" s="123"/>
      <c r="CN163" s="123"/>
      <c r="CO163" s="123"/>
      <c r="CP163" s="123"/>
      <c r="CQ163" s="123"/>
      <c r="CR163" s="123"/>
      <c r="CS163" s="123"/>
      <c r="CT163" s="123"/>
      <c r="CU163" s="123"/>
      <c r="CV163" s="123"/>
      <c r="CW163" s="123"/>
      <c r="CX163" s="123"/>
      <c r="CY163" s="123"/>
      <c r="CZ163" s="123"/>
      <c r="DA163" s="123"/>
      <c r="DB163" s="123"/>
      <c r="DC163" s="123"/>
      <c r="DD163" s="123"/>
      <c r="DE163" s="123"/>
      <c r="DF163" s="123"/>
      <c r="DG163" s="123"/>
      <c r="DH163" s="123"/>
      <c r="DI163" s="123"/>
      <c r="DJ163" s="123"/>
      <c r="DK163" s="123"/>
      <c r="DL163" s="123"/>
      <c r="DM163" s="123"/>
      <c r="DN163" s="123"/>
      <c r="DO163" s="123"/>
      <c r="DP163" s="123"/>
      <c r="DQ163" s="123"/>
      <c r="DR163" s="123"/>
      <c r="DS163" s="123"/>
      <c r="DT163" s="123"/>
      <c r="DU163" s="123"/>
      <c r="DV163" s="123"/>
      <c r="DW163" s="123"/>
      <c r="DX163" s="123"/>
      <c r="DY163" s="123"/>
      <c r="DZ163" s="123"/>
      <c r="EA163" s="123"/>
      <c r="EB163" s="123"/>
      <c r="EC163" s="123"/>
      <c r="ED163" s="123"/>
      <c r="EE163" s="123"/>
      <c r="EF163" s="123"/>
      <c r="EG163" s="123"/>
      <c r="EH163" s="123"/>
      <c r="EI163" s="123"/>
      <c r="EJ163" s="123"/>
      <c r="EK163" s="123"/>
      <c r="EL163" s="123"/>
      <c r="EM163" s="123"/>
      <c r="EN163" s="123"/>
      <c r="EO163" s="123"/>
      <c r="EP163" s="123"/>
      <c r="EQ163" s="123"/>
      <c r="ER163" s="123"/>
      <c r="ES163" s="123"/>
      <c r="ET163" s="123"/>
      <c r="EU163" s="123"/>
      <c r="EV163" s="123"/>
      <c r="EW163" s="123"/>
      <c r="EX163" s="123"/>
      <c r="EY163" s="123"/>
      <c r="EZ163" s="123"/>
      <c r="FA163" s="123"/>
      <c r="FB163" s="123"/>
      <c r="FC163" s="123"/>
      <c r="FD163" s="123"/>
      <c r="FE163" s="123"/>
      <c r="FF163" s="123"/>
      <c r="FG163" s="123"/>
      <c r="FH163" s="123"/>
      <c r="FI163" s="123"/>
      <c r="FJ163" s="123"/>
      <c r="FK163" s="123"/>
      <c r="FL163" s="123"/>
      <c r="FM163" s="123"/>
      <c r="FN163" s="123"/>
      <c r="FO163" s="123"/>
      <c r="FP163" s="123"/>
      <c r="FQ163" s="123"/>
      <c r="FR163" s="123"/>
      <c r="FS163" s="123"/>
      <c r="FT163" s="123"/>
      <c r="FU163" s="123"/>
      <c r="FV163" s="123"/>
      <c r="FW163" s="123"/>
      <c r="FX163" s="123"/>
      <c r="FY163" s="123"/>
      <c r="FZ163" s="123"/>
      <c r="GA163" s="123"/>
      <c r="GB163" s="123"/>
      <c r="GC163" s="123"/>
      <c r="GD163" s="123"/>
      <c r="GE163" s="123"/>
      <c r="GF163" s="123"/>
      <c r="GG163" s="123"/>
      <c r="GH163" s="123"/>
      <c r="GI163" s="123"/>
      <c r="GJ163" s="123"/>
      <c r="GK163" s="123"/>
      <c r="GL163" s="123"/>
      <c r="GM163" s="123"/>
      <c r="GN163" s="123"/>
      <c r="GO163" s="123"/>
      <c r="GP163" s="123"/>
      <c r="GQ163" s="123"/>
      <c r="GR163" s="123"/>
      <c r="GS163" s="123"/>
      <c r="GT163" s="123"/>
      <c r="GU163" s="123"/>
      <c r="GV163" s="123"/>
      <c r="GW163" s="123"/>
      <c r="GX163" s="123"/>
      <c r="GY163" s="123"/>
      <c r="GZ163" s="123"/>
      <c r="HA163" s="123"/>
      <c r="HB163" s="123"/>
      <c r="HC163" s="123"/>
      <c r="HD163" s="123"/>
      <c r="HE163" s="123"/>
      <c r="HF163" s="123"/>
      <c r="HG163" s="123"/>
      <c r="HH163" s="123"/>
      <c r="HI163" s="123"/>
      <c r="HJ163" s="123"/>
      <c r="HK163" s="123"/>
      <c r="HL163" s="123"/>
      <c r="HM163" s="123"/>
      <c r="HN163" s="123"/>
      <c r="HO163" s="123"/>
      <c r="HP163" s="123"/>
      <c r="HQ163" s="123"/>
      <c r="HR163" s="123"/>
      <c r="HS163" s="123"/>
      <c r="HT163" s="123"/>
      <c r="HU163" s="123"/>
      <c r="HV163" s="123"/>
      <c r="HW163" s="123"/>
      <c r="HX163" s="123"/>
      <c r="HY163" s="123"/>
      <c r="HZ163" s="123"/>
      <c r="IA163" s="123"/>
      <c r="IB163" s="123"/>
      <c r="IC163" s="123"/>
      <c r="ID163" s="123"/>
      <c r="IE163" s="123"/>
      <c r="IF163" s="123"/>
      <c r="IG163" s="123"/>
      <c r="IH163" s="123"/>
      <c r="II163" s="123"/>
      <c r="IJ163" s="123"/>
      <c r="IK163" s="123"/>
      <c r="IL163" s="123"/>
      <c r="IM163" s="123"/>
      <c r="IN163" s="123"/>
      <c r="IO163" s="123"/>
      <c r="IP163" s="123"/>
      <c r="IQ163" s="123"/>
      <c r="IR163" s="123"/>
      <c r="IS163" s="123"/>
      <c r="IT163" s="123"/>
      <c r="IU163" s="123"/>
      <c r="IV163" s="123"/>
      <c r="IW163" s="123"/>
      <c r="IX163" s="123"/>
      <c r="IY163" s="123"/>
      <c r="IZ163" s="123"/>
      <c r="JA163" s="123"/>
      <c r="JB163" s="123"/>
      <c r="JC163" s="123"/>
      <c r="JD163" s="123"/>
      <c r="JE163" s="123"/>
      <c r="JF163" s="123"/>
      <c r="JG163" s="123"/>
      <c r="JH163" s="123"/>
      <c r="JI163" s="123"/>
      <c r="JJ163" s="123"/>
      <c r="JK163" s="123"/>
      <c r="JL163" s="123"/>
      <c r="JM163" s="123"/>
      <c r="JN163" s="123"/>
      <c r="JO163" s="123"/>
      <c r="JP163" s="123"/>
      <c r="JQ163" s="123"/>
      <c r="JR163" s="123"/>
      <c r="JS163" s="123"/>
      <c r="JT163" s="123"/>
      <c r="JU163" s="123"/>
      <c r="JV163" s="123"/>
      <c r="JW163" s="123"/>
      <c r="JX163" s="123"/>
      <c r="JY163" s="123"/>
      <c r="JZ163" s="123"/>
      <c r="KA163" s="123"/>
      <c r="KB163" s="123"/>
      <c r="KC163" s="123"/>
      <c r="KD163" s="123"/>
      <c r="KE163" s="123"/>
      <c r="KF163" s="123"/>
      <c r="KG163" s="123"/>
      <c r="KH163" s="123"/>
      <c r="KI163" s="123"/>
      <c r="KJ163" s="123"/>
      <c r="KK163" s="123"/>
      <c r="KL163" s="123"/>
      <c r="KM163" s="123"/>
      <c r="KN163" s="123"/>
      <c r="KO163" s="123"/>
      <c r="KP163" s="123"/>
      <c r="KQ163" s="123"/>
      <c r="KR163" s="123"/>
      <c r="KS163" s="123"/>
      <c r="KT163" s="123"/>
      <c r="KU163" s="123"/>
      <c r="KV163" s="123"/>
      <c r="KW163" s="123"/>
      <c r="KX163" s="123"/>
      <c r="KY163" s="123"/>
      <c r="KZ163" s="123"/>
      <c r="LA163" s="123"/>
      <c r="LB163" s="123"/>
      <c r="LC163" s="123"/>
      <c r="LD163" s="123"/>
      <c r="LE163" s="123"/>
      <c r="LF163" s="123"/>
      <c r="LG163" s="123"/>
      <c r="LH163" s="123"/>
      <c r="LI163" s="123"/>
      <c r="LJ163" s="123"/>
      <c r="LK163" s="123"/>
      <c r="LL163" s="123"/>
      <c r="LM163" s="123"/>
      <c r="LN163" s="123"/>
      <c r="LO163" s="123"/>
      <c r="LP163" s="123"/>
      <c r="LQ163" s="123"/>
      <c r="LR163" s="123"/>
      <c r="LS163" s="123"/>
      <c r="LT163" s="123"/>
      <c r="LU163" s="123"/>
      <c r="LV163" s="123"/>
      <c r="LW163" s="123"/>
      <c r="LX163" s="123"/>
      <c r="LY163" s="123"/>
      <c r="LZ163" s="123"/>
      <c r="MA163" s="123"/>
      <c r="MB163" s="123"/>
      <c r="MC163" s="123"/>
      <c r="MD163" s="123"/>
      <c r="ME163" s="123"/>
      <c r="MF163" s="123"/>
      <c r="MG163" s="123"/>
      <c r="MH163" s="123"/>
      <c r="MI163" s="123"/>
      <c r="MJ163" s="123"/>
      <c r="MK163" s="123"/>
      <c r="ML163" s="123"/>
      <c r="MM163" s="123"/>
      <c r="MN163" s="123"/>
      <c r="MO163" s="123"/>
      <c r="MP163" s="123"/>
      <c r="MQ163" s="123"/>
      <c r="MR163" s="123"/>
      <c r="MS163" s="123"/>
      <c r="MT163" s="123"/>
      <c r="MU163" s="123"/>
      <c r="MV163" s="123"/>
      <c r="MW163" s="123"/>
      <c r="MX163" s="123"/>
      <c r="MY163" s="123"/>
      <c r="MZ163" s="123"/>
      <c r="NA163" s="123"/>
      <c r="NB163" s="123"/>
      <c r="NC163" s="123"/>
      <c r="ND163" s="123"/>
      <c r="NE163" s="123"/>
      <c r="NF163" s="123"/>
      <c r="NG163" s="123"/>
      <c r="NH163" s="123"/>
      <c r="NI163" s="123"/>
      <c r="NJ163" s="123"/>
      <c r="NK163" s="123"/>
      <c r="NL163" s="123"/>
      <c r="NM163" s="123"/>
      <c r="NN163" s="123"/>
      <c r="NO163" s="123"/>
      <c r="NP163" s="123"/>
      <c r="NQ163" s="123"/>
      <c r="NR163" s="123"/>
      <c r="NS163" s="123"/>
      <c r="NT163" s="123"/>
      <c r="NU163" s="123"/>
      <c r="NV163" s="123"/>
      <c r="NW163" s="123"/>
      <c r="NX163" s="123"/>
      <c r="NY163" s="123"/>
    </row>
    <row r="164" spans="1:389" s="122" customFormat="1" ht="12">
      <c r="A164" s="136"/>
      <c r="B164" s="137"/>
      <c r="C164" s="110"/>
      <c r="D164" s="111"/>
      <c r="E164" s="113"/>
      <c r="F164" s="113"/>
      <c r="G164" s="113"/>
      <c r="H164" s="114"/>
      <c r="I164" s="114"/>
      <c r="J164" s="114"/>
      <c r="K164" s="115"/>
      <c r="L164" s="115"/>
      <c r="M164" s="124"/>
      <c r="N164" s="124"/>
      <c r="O164" s="125"/>
      <c r="P164" s="116"/>
      <c r="Q164" s="118"/>
      <c r="R164" s="118"/>
      <c r="S164" s="119"/>
      <c r="T164" s="119"/>
      <c r="U164" s="120"/>
      <c r="V164" s="119"/>
      <c r="W164" s="121"/>
      <c r="X164" s="121"/>
      <c r="Z164" s="123"/>
      <c r="AA164" s="123"/>
      <c r="AB164" s="123"/>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c r="BP164" s="123"/>
      <c r="BQ164" s="123"/>
      <c r="BR164" s="123"/>
      <c r="BS164" s="123"/>
      <c r="BT164" s="123"/>
      <c r="BU164" s="123"/>
      <c r="BV164" s="123"/>
      <c r="BW164" s="123"/>
      <c r="BX164" s="123"/>
      <c r="BY164" s="123"/>
      <c r="BZ164" s="123"/>
      <c r="CA164" s="123"/>
      <c r="CB164" s="123"/>
      <c r="CC164" s="123"/>
      <c r="CD164" s="123"/>
      <c r="CE164" s="123"/>
      <c r="CF164" s="123"/>
      <c r="CG164" s="123"/>
      <c r="CH164" s="123"/>
      <c r="CI164" s="123"/>
      <c r="CJ164" s="123"/>
      <c r="CK164" s="123"/>
      <c r="CL164" s="123"/>
      <c r="CM164" s="123"/>
      <c r="CN164" s="123"/>
      <c r="CO164" s="123"/>
      <c r="CP164" s="123"/>
      <c r="CQ164" s="123"/>
      <c r="CR164" s="123"/>
      <c r="CS164" s="123"/>
      <c r="CT164" s="123"/>
      <c r="CU164" s="123"/>
      <c r="CV164" s="123"/>
      <c r="CW164" s="123"/>
      <c r="CX164" s="123"/>
      <c r="CY164" s="123"/>
      <c r="CZ164" s="123"/>
      <c r="DA164" s="123"/>
      <c r="DB164" s="123"/>
      <c r="DC164" s="123"/>
      <c r="DD164" s="123"/>
      <c r="DE164" s="123"/>
      <c r="DF164" s="123"/>
      <c r="DG164" s="123"/>
      <c r="DH164" s="123"/>
      <c r="DI164" s="123"/>
      <c r="DJ164" s="123"/>
      <c r="DK164" s="123"/>
      <c r="DL164" s="123"/>
      <c r="DM164" s="123"/>
      <c r="DN164" s="123"/>
      <c r="DO164" s="123"/>
      <c r="DP164" s="123"/>
      <c r="DQ164" s="123"/>
      <c r="DR164" s="123"/>
      <c r="DS164" s="123"/>
      <c r="DT164" s="123"/>
      <c r="DU164" s="123"/>
      <c r="DV164" s="123"/>
      <c r="DW164" s="123"/>
      <c r="DX164" s="123"/>
      <c r="DY164" s="123"/>
      <c r="DZ164" s="123"/>
      <c r="EA164" s="123"/>
      <c r="EB164" s="123"/>
      <c r="EC164" s="123"/>
      <c r="ED164" s="123"/>
      <c r="EE164" s="123"/>
      <c r="EF164" s="123"/>
      <c r="EG164" s="123"/>
      <c r="EH164" s="123"/>
      <c r="EI164" s="123"/>
      <c r="EJ164" s="123"/>
      <c r="EK164" s="123"/>
      <c r="EL164" s="123"/>
      <c r="EM164" s="123"/>
      <c r="EN164" s="123"/>
      <c r="EO164" s="123"/>
      <c r="EP164" s="123"/>
      <c r="EQ164" s="123"/>
      <c r="ER164" s="123"/>
      <c r="ES164" s="123"/>
      <c r="ET164" s="123"/>
      <c r="EU164" s="123"/>
      <c r="EV164" s="123"/>
      <c r="EW164" s="123"/>
      <c r="EX164" s="123"/>
      <c r="EY164" s="123"/>
      <c r="EZ164" s="123"/>
      <c r="FA164" s="123"/>
      <c r="FB164" s="123"/>
      <c r="FC164" s="123"/>
      <c r="FD164" s="123"/>
      <c r="FE164" s="123"/>
      <c r="FF164" s="123"/>
      <c r="FG164" s="123"/>
      <c r="FH164" s="123"/>
      <c r="FI164" s="123"/>
      <c r="FJ164" s="123"/>
      <c r="FK164" s="123"/>
      <c r="FL164" s="123"/>
      <c r="FM164" s="123"/>
      <c r="FN164" s="123"/>
      <c r="FO164" s="123"/>
      <c r="FP164" s="123"/>
      <c r="FQ164" s="123"/>
      <c r="FR164" s="123"/>
      <c r="FS164" s="123"/>
      <c r="FT164" s="123"/>
      <c r="FU164" s="123"/>
      <c r="FV164" s="123"/>
      <c r="FW164" s="123"/>
      <c r="FX164" s="123"/>
      <c r="FY164" s="123"/>
      <c r="FZ164" s="123"/>
      <c r="GA164" s="123"/>
      <c r="GB164" s="123"/>
      <c r="GC164" s="123"/>
      <c r="GD164" s="123"/>
      <c r="GE164" s="123"/>
      <c r="GF164" s="123"/>
      <c r="GG164" s="123"/>
      <c r="GH164" s="123"/>
      <c r="GI164" s="123"/>
      <c r="GJ164" s="123"/>
      <c r="GK164" s="123"/>
      <c r="GL164" s="123"/>
      <c r="GM164" s="123"/>
      <c r="GN164" s="123"/>
      <c r="GO164" s="123"/>
      <c r="GP164" s="123"/>
      <c r="GQ164" s="123"/>
      <c r="GR164" s="123"/>
      <c r="GS164" s="123"/>
      <c r="GT164" s="123"/>
      <c r="GU164" s="123"/>
      <c r="GV164" s="123"/>
      <c r="GW164" s="123"/>
      <c r="GX164" s="123"/>
      <c r="GY164" s="123"/>
      <c r="GZ164" s="123"/>
      <c r="HA164" s="123"/>
      <c r="HB164" s="123"/>
      <c r="HC164" s="123"/>
      <c r="HD164" s="123"/>
      <c r="HE164" s="123"/>
      <c r="HF164" s="123"/>
      <c r="HG164" s="123"/>
      <c r="HH164" s="123"/>
      <c r="HI164" s="123"/>
      <c r="HJ164" s="123"/>
      <c r="HK164" s="123"/>
      <c r="HL164" s="123"/>
      <c r="HM164" s="123"/>
      <c r="HN164" s="123"/>
      <c r="HO164" s="123"/>
      <c r="HP164" s="123"/>
      <c r="HQ164" s="123"/>
      <c r="HR164" s="123"/>
      <c r="HS164" s="123"/>
      <c r="HT164" s="123"/>
      <c r="HU164" s="123"/>
      <c r="HV164" s="123"/>
      <c r="HW164" s="123"/>
      <c r="HX164" s="123"/>
      <c r="HY164" s="123"/>
      <c r="HZ164" s="123"/>
      <c r="IA164" s="123"/>
      <c r="IB164" s="123"/>
      <c r="IC164" s="123"/>
      <c r="ID164" s="123"/>
      <c r="IE164" s="123"/>
      <c r="IF164" s="123"/>
      <c r="IG164" s="123"/>
      <c r="IH164" s="123"/>
      <c r="II164" s="123"/>
      <c r="IJ164" s="123"/>
      <c r="IK164" s="123"/>
      <c r="IL164" s="123"/>
      <c r="IM164" s="123"/>
      <c r="IN164" s="123"/>
      <c r="IO164" s="123"/>
      <c r="IP164" s="123"/>
      <c r="IQ164" s="123"/>
      <c r="IR164" s="123"/>
      <c r="IS164" s="123"/>
      <c r="IT164" s="123"/>
      <c r="IU164" s="123"/>
      <c r="IV164" s="123"/>
      <c r="IW164" s="123"/>
      <c r="IX164" s="123"/>
      <c r="IY164" s="123"/>
      <c r="IZ164" s="123"/>
      <c r="JA164" s="123"/>
      <c r="JB164" s="123"/>
      <c r="JC164" s="123"/>
      <c r="JD164" s="123"/>
      <c r="JE164" s="123"/>
      <c r="JF164" s="123"/>
      <c r="JG164" s="123"/>
      <c r="JH164" s="123"/>
      <c r="JI164" s="123"/>
      <c r="JJ164" s="123"/>
      <c r="JK164" s="123"/>
      <c r="JL164" s="123"/>
      <c r="JM164" s="123"/>
      <c r="JN164" s="123"/>
      <c r="JO164" s="123"/>
      <c r="JP164" s="123"/>
      <c r="JQ164" s="123"/>
      <c r="JR164" s="123"/>
      <c r="JS164" s="123"/>
      <c r="JT164" s="123"/>
      <c r="JU164" s="123"/>
      <c r="JV164" s="123"/>
      <c r="JW164" s="123"/>
      <c r="JX164" s="123"/>
      <c r="JY164" s="123"/>
      <c r="JZ164" s="123"/>
      <c r="KA164" s="123"/>
      <c r="KB164" s="123"/>
      <c r="KC164" s="123"/>
      <c r="KD164" s="123"/>
      <c r="KE164" s="123"/>
      <c r="KF164" s="123"/>
      <c r="KG164" s="123"/>
      <c r="KH164" s="123"/>
      <c r="KI164" s="123"/>
      <c r="KJ164" s="123"/>
      <c r="KK164" s="123"/>
      <c r="KL164" s="123"/>
      <c r="KM164" s="123"/>
      <c r="KN164" s="123"/>
      <c r="KO164" s="123"/>
      <c r="KP164" s="123"/>
      <c r="KQ164" s="123"/>
      <c r="KR164" s="123"/>
      <c r="KS164" s="123"/>
      <c r="KT164" s="123"/>
      <c r="KU164" s="123"/>
      <c r="KV164" s="123"/>
      <c r="KW164" s="123"/>
      <c r="KX164" s="123"/>
      <c r="KY164" s="123"/>
      <c r="KZ164" s="123"/>
      <c r="LA164" s="123"/>
      <c r="LB164" s="123"/>
      <c r="LC164" s="123"/>
      <c r="LD164" s="123"/>
      <c r="LE164" s="123"/>
      <c r="LF164" s="123"/>
      <c r="LG164" s="123"/>
      <c r="LH164" s="123"/>
      <c r="LI164" s="123"/>
      <c r="LJ164" s="123"/>
      <c r="LK164" s="123"/>
      <c r="LL164" s="123"/>
      <c r="LM164" s="123"/>
      <c r="LN164" s="123"/>
      <c r="LO164" s="123"/>
      <c r="LP164" s="123"/>
      <c r="LQ164" s="123"/>
      <c r="LR164" s="123"/>
      <c r="LS164" s="123"/>
      <c r="LT164" s="123"/>
      <c r="LU164" s="123"/>
      <c r="LV164" s="123"/>
      <c r="LW164" s="123"/>
      <c r="LX164" s="123"/>
      <c r="LY164" s="123"/>
      <c r="LZ164" s="123"/>
      <c r="MA164" s="123"/>
      <c r="MB164" s="123"/>
      <c r="MC164" s="123"/>
      <c r="MD164" s="123"/>
      <c r="ME164" s="123"/>
      <c r="MF164" s="123"/>
      <c r="MG164" s="123"/>
      <c r="MH164" s="123"/>
      <c r="MI164" s="123"/>
      <c r="MJ164" s="123"/>
      <c r="MK164" s="123"/>
      <c r="ML164" s="123"/>
      <c r="MM164" s="123"/>
      <c r="MN164" s="123"/>
      <c r="MO164" s="123"/>
      <c r="MP164" s="123"/>
      <c r="MQ164" s="123"/>
      <c r="MR164" s="123"/>
      <c r="MS164" s="123"/>
      <c r="MT164" s="123"/>
      <c r="MU164" s="123"/>
      <c r="MV164" s="123"/>
      <c r="MW164" s="123"/>
      <c r="MX164" s="123"/>
      <c r="MY164" s="123"/>
      <c r="MZ164" s="123"/>
      <c r="NA164" s="123"/>
      <c r="NB164" s="123"/>
      <c r="NC164" s="123"/>
      <c r="ND164" s="123"/>
      <c r="NE164" s="123"/>
      <c r="NF164" s="123"/>
      <c r="NG164" s="123"/>
      <c r="NH164" s="123"/>
      <c r="NI164" s="123"/>
      <c r="NJ164" s="123"/>
      <c r="NK164" s="123"/>
      <c r="NL164" s="123"/>
      <c r="NM164" s="123"/>
      <c r="NN164" s="123"/>
      <c r="NO164" s="123"/>
      <c r="NP164" s="123"/>
      <c r="NQ164" s="123"/>
      <c r="NR164" s="123"/>
      <c r="NS164" s="123"/>
      <c r="NT164" s="123"/>
      <c r="NU164" s="123"/>
      <c r="NV164" s="123"/>
      <c r="NW164" s="123"/>
      <c r="NX164" s="123"/>
      <c r="NY164" s="123"/>
    </row>
    <row r="165" spans="1:389" s="122" customFormat="1" ht="12">
      <c r="A165" s="136"/>
      <c r="B165" s="137"/>
      <c r="C165" s="110"/>
      <c r="D165" s="111"/>
      <c r="E165" s="113"/>
      <c r="F165" s="113"/>
      <c r="G165" s="113"/>
      <c r="H165" s="114"/>
      <c r="I165" s="114"/>
      <c r="J165" s="114"/>
      <c r="K165" s="115"/>
      <c r="L165" s="115"/>
      <c r="M165" s="124"/>
      <c r="N165" s="124"/>
      <c r="O165" s="125"/>
      <c r="P165" s="116"/>
      <c r="Q165" s="118"/>
      <c r="R165" s="118"/>
      <c r="S165" s="119"/>
      <c r="T165" s="119"/>
      <c r="U165" s="120"/>
      <c r="V165" s="119"/>
      <c r="W165" s="121"/>
      <c r="X165" s="121"/>
      <c r="Z165" s="123"/>
      <c r="AA165" s="123"/>
      <c r="AB165" s="123"/>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c r="BP165" s="123"/>
      <c r="BQ165" s="123"/>
      <c r="BR165" s="123"/>
      <c r="BS165" s="123"/>
      <c r="BT165" s="123"/>
      <c r="BU165" s="123"/>
      <c r="BV165" s="123"/>
      <c r="BW165" s="123"/>
      <c r="BX165" s="123"/>
      <c r="BY165" s="123"/>
      <c r="BZ165" s="123"/>
      <c r="CA165" s="123"/>
      <c r="CB165" s="123"/>
      <c r="CC165" s="123"/>
      <c r="CD165" s="123"/>
      <c r="CE165" s="123"/>
      <c r="CF165" s="123"/>
      <c r="CG165" s="123"/>
      <c r="CH165" s="123"/>
      <c r="CI165" s="123"/>
      <c r="CJ165" s="123"/>
      <c r="CK165" s="123"/>
      <c r="CL165" s="123"/>
      <c r="CM165" s="123"/>
      <c r="CN165" s="123"/>
      <c r="CO165" s="123"/>
      <c r="CP165" s="123"/>
      <c r="CQ165" s="123"/>
      <c r="CR165" s="123"/>
      <c r="CS165" s="123"/>
      <c r="CT165" s="123"/>
      <c r="CU165" s="123"/>
      <c r="CV165" s="123"/>
      <c r="CW165" s="123"/>
      <c r="CX165" s="123"/>
      <c r="CY165" s="123"/>
      <c r="CZ165" s="123"/>
      <c r="DA165" s="123"/>
      <c r="DB165" s="123"/>
      <c r="DC165" s="123"/>
      <c r="DD165" s="123"/>
      <c r="DE165" s="123"/>
      <c r="DF165" s="123"/>
      <c r="DG165" s="123"/>
      <c r="DH165" s="123"/>
      <c r="DI165" s="123"/>
      <c r="DJ165" s="123"/>
      <c r="DK165" s="123"/>
      <c r="DL165" s="123"/>
      <c r="DM165" s="123"/>
      <c r="DN165" s="123"/>
      <c r="DO165" s="123"/>
      <c r="DP165" s="123"/>
      <c r="DQ165" s="123"/>
      <c r="DR165" s="123"/>
      <c r="DS165" s="123"/>
      <c r="DT165" s="123"/>
      <c r="DU165" s="123"/>
      <c r="DV165" s="123"/>
      <c r="DW165" s="123"/>
      <c r="DX165" s="123"/>
      <c r="DY165" s="123"/>
      <c r="DZ165" s="123"/>
      <c r="EA165" s="123"/>
      <c r="EB165" s="123"/>
      <c r="EC165" s="123"/>
      <c r="ED165" s="123"/>
      <c r="EE165" s="123"/>
      <c r="EF165" s="123"/>
      <c r="EG165" s="123"/>
      <c r="EH165" s="123"/>
      <c r="EI165" s="123"/>
      <c r="EJ165" s="123"/>
      <c r="EK165" s="123"/>
      <c r="EL165" s="123"/>
      <c r="EM165" s="123"/>
      <c r="EN165" s="123"/>
      <c r="EO165" s="123"/>
      <c r="EP165" s="123"/>
      <c r="EQ165" s="123"/>
      <c r="ER165" s="123"/>
      <c r="ES165" s="123"/>
      <c r="ET165" s="123"/>
      <c r="EU165" s="123"/>
      <c r="EV165" s="123"/>
      <c r="EW165" s="123"/>
      <c r="EX165" s="123"/>
      <c r="EY165" s="123"/>
      <c r="EZ165" s="123"/>
      <c r="FA165" s="123"/>
      <c r="FB165" s="123"/>
      <c r="FC165" s="123"/>
      <c r="FD165" s="123"/>
      <c r="FE165" s="123"/>
      <c r="FF165" s="123"/>
      <c r="FG165" s="123"/>
      <c r="FH165" s="123"/>
      <c r="FI165" s="123"/>
      <c r="FJ165" s="123"/>
      <c r="FK165" s="123"/>
      <c r="FL165" s="123"/>
      <c r="FM165" s="123"/>
      <c r="FN165" s="123"/>
      <c r="FO165" s="123"/>
      <c r="FP165" s="123"/>
      <c r="FQ165" s="123"/>
      <c r="FR165" s="123"/>
      <c r="FS165" s="123"/>
      <c r="FT165" s="123"/>
      <c r="FU165" s="123"/>
      <c r="FV165" s="123"/>
      <c r="FW165" s="123"/>
      <c r="FX165" s="123"/>
      <c r="FY165" s="123"/>
      <c r="FZ165" s="123"/>
      <c r="GA165" s="123"/>
      <c r="GB165" s="123"/>
      <c r="GC165" s="123"/>
      <c r="GD165" s="123"/>
      <c r="GE165" s="123"/>
      <c r="GF165" s="123"/>
      <c r="GG165" s="123"/>
      <c r="GH165" s="123"/>
      <c r="GI165" s="123"/>
      <c r="GJ165" s="123"/>
      <c r="GK165" s="123"/>
      <c r="GL165" s="123"/>
      <c r="GM165" s="123"/>
      <c r="GN165" s="123"/>
      <c r="GO165" s="123"/>
      <c r="GP165" s="123"/>
      <c r="GQ165" s="123"/>
      <c r="GR165" s="123"/>
      <c r="GS165" s="123"/>
      <c r="GT165" s="123"/>
      <c r="GU165" s="123"/>
      <c r="GV165" s="123"/>
      <c r="GW165" s="123"/>
      <c r="GX165" s="123"/>
      <c r="GY165" s="123"/>
      <c r="GZ165" s="123"/>
      <c r="HA165" s="123"/>
      <c r="HB165" s="123"/>
      <c r="HC165" s="123"/>
      <c r="HD165" s="123"/>
      <c r="HE165" s="123"/>
      <c r="HF165" s="123"/>
      <c r="HG165" s="123"/>
      <c r="HH165" s="123"/>
      <c r="HI165" s="123"/>
      <c r="HJ165" s="123"/>
      <c r="HK165" s="123"/>
      <c r="HL165" s="123"/>
      <c r="HM165" s="123"/>
      <c r="HN165" s="123"/>
      <c r="HO165" s="123"/>
      <c r="HP165" s="123"/>
      <c r="HQ165" s="123"/>
      <c r="HR165" s="123"/>
      <c r="HS165" s="123"/>
      <c r="HT165" s="123"/>
      <c r="HU165" s="123"/>
      <c r="HV165" s="123"/>
      <c r="HW165" s="123"/>
      <c r="HX165" s="123"/>
      <c r="HY165" s="123"/>
      <c r="HZ165" s="123"/>
      <c r="IA165" s="123"/>
      <c r="IB165" s="123"/>
      <c r="IC165" s="123"/>
      <c r="ID165" s="123"/>
      <c r="IE165" s="123"/>
      <c r="IF165" s="123"/>
      <c r="IG165" s="123"/>
      <c r="IH165" s="123"/>
      <c r="II165" s="123"/>
      <c r="IJ165" s="123"/>
      <c r="IK165" s="123"/>
      <c r="IL165" s="123"/>
      <c r="IM165" s="123"/>
      <c r="IN165" s="123"/>
      <c r="IO165" s="123"/>
      <c r="IP165" s="123"/>
      <c r="IQ165" s="123"/>
      <c r="IR165" s="123"/>
      <c r="IS165" s="123"/>
      <c r="IT165" s="123"/>
      <c r="IU165" s="123"/>
      <c r="IV165" s="123"/>
      <c r="IW165" s="123"/>
      <c r="IX165" s="123"/>
      <c r="IY165" s="123"/>
      <c r="IZ165" s="123"/>
      <c r="JA165" s="123"/>
      <c r="JB165" s="123"/>
      <c r="JC165" s="123"/>
      <c r="JD165" s="123"/>
      <c r="JE165" s="123"/>
      <c r="JF165" s="123"/>
      <c r="JG165" s="123"/>
      <c r="JH165" s="123"/>
      <c r="JI165" s="123"/>
      <c r="JJ165" s="123"/>
      <c r="JK165" s="123"/>
      <c r="JL165" s="123"/>
      <c r="JM165" s="123"/>
      <c r="JN165" s="123"/>
      <c r="JO165" s="123"/>
      <c r="JP165" s="123"/>
      <c r="JQ165" s="123"/>
      <c r="JR165" s="123"/>
      <c r="JS165" s="123"/>
      <c r="JT165" s="123"/>
      <c r="JU165" s="123"/>
      <c r="JV165" s="123"/>
      <c r="JW165" s="123"/>
      <c r="JX165" s="123"/>
      <c r="JY165" s="123"/>
      <c r="JZ165" s="123"/>
      <c r="KA165" s="123"/>
      <c r="KB165" s="123"/>
      <c r="KC165" s="123"/>
      <c r="KD165" s="123"/>
      <c r="KE165" s="123"/>
      <c r="KF165" s="123"/>
      <c r="KG165" s="123"/>
      <c r="KH165" s="123"/>
      <c r="KI165" s="123"/>
      <c r="KJ165" s="123"/>
      <c r="KK165" s="123"/>
      <c r="KL165" s="123"/>
      <c r="KM165" s="123"/>
      <c r="KN165" s="123"/>
      <c r="KO165" s="123"/>
      <c r="KP165" s="123"/>
      <c r="KQ165" s="123"/>
      <c r="KR165" s="123"/>
      <c r="KS165" s="123"/>
      <c r="KT165" s="123"/>
      <c r="KU165" s="123"/>
      <c r="KV165" s="123"/>
      <c r="KW165" s="123"/>
      <c r="KX165" s="123"/>
      <c r="KY165" s="123"/>
      <c r="KZ165" s="123"/>
      <c r="LA165" s="123"/>
      <c r="LB165" s="123"/>
      <c r="LC165" s="123"/>
      <c r="LD165" s="123"/>
      <c r="LE165" s="123"/>
      <c r="LF165" s="123"/>
      <c r="LG165" s="123"/>
      <c r="LH165" s="123"/>
      <c r="LI165" s="123"/>
      <c r="LJ165" s="123"/>
      <c r="LK165" s="123"/>
      <c r="LL165" s="123"/>
      <c r="LM165" s="123"/>
      <c r="LN165" s="123"/>
      <c r="LO165" s="123"/>
      <c r="LP165" s="123"/>
      <c r="LQ165" s="123"/>
      <c r="LR165" s="123"/>
      <c r="LS165" s="123"/>
      <c r="LT165" s="123"/>
      <c r="LU165" s="123"/>
      <c r="LV165" s="123"/>
      <c r="LW165" s="123"/>
      <c r="LX165" s="123"/>
      <c r="LY165" s="123"/>
      <c r="LZ165" s="123"/>
      <c r="MA165" s="123"/>
      <c r="MB165" s="123"/>
      <c r="MC165" s="123"/>
      <c r="MD165" s="123"/>
      <c r="ME165" s="123"/>
      <c r="MF165" s="123"/>
      <c r="MG165" s="123"/>
      <c r="MH165" s="123"/>
      <c r="MI165" s="123"/>
      <c r="MJ165" s="123"/>
      <c r="MK165" s="123"/>
      <c r="ML165" s="123"/>
      <c r="MM165" s="123"/>
      <c r="MN165" s="123"/>
      <c r="MO165" s="123"/>
      <c r="MP165" s="123"/>
      <c r="MQ165" s="123"/>
      <c r="MR165" s="123"/>
      <c r="MS165" s="123"/>
      <c r="MT165" s="123"/>
      <c r="MU165" s="123"/>
      <c r="MV165" s="123"/>
      <c r="MW165" s="123"/>
      <c r="MX165" s="123"/>
      <c r="MY165" s="123"/>
      <c r="MZ165" s="123"/>
      <c r="NA165" s="123"/>
      <c r="NB165" s="123"/>
      <c r="NC165" s="123"/>
      <c r="ND165" s="123"/>
      <c r="NE165" s="123"/>
      <c r="NF165" s="123"/>
      <c r="NG165" s="123"/>
      <c r="NH165" s="123"/>
      <c r="NI165" s="123"/>
      <c r="NJ165" s="123"/>
      <c r="NK165" s="123"/>
      <c r="NL165" s="123"/>
      <c r="NM165" s="123"/>
      <c r="NN165" s="123"/>
      <c r="NO165" s="123"/>
      <c r="NP165" s="123"/>
      <c r="NQ165" s="123"/>
      <c r="NR165" s="123"/>
      <c r="NS165" s="123"/>
      <c r="NT165" s="123"/>
      <c r="NU165" s="123"/>
      <c r="NV165" s="123"/>
      <c r="NW165" s="123"/>
      <c r="NX165" s="123"/>
      <c r="NY165" s="123"/>
    </row>
    <row r="166" spans="1:389" s="122" customFormat="1" ht="12">
      <c r="A166" s="136"/>
      <c r="B166" s="137"/>
      <c r="C166" s="110"/>
      <c r="D166" s="111"/>
      <c r="E166" s="113"/>
      <c r="F166" s="113"/>
      <c r="G166" s="113"/>
      <c r="H166" s="114"/>
      <c r="I166" s="114"/>
      <c r="J166" s="114"/>
      <c r="K166" s="115"/>
      <c r="L166" s="115"/>
      <c r="M166" s="124"/>
      <c r="N166" s="124"/>
      <c r="O166" s="125"/>
      <c r="P166" s="116"/>
      <c r="Q166" s="118"/>
      <c r="R166" s="118"/>
      <c r="S166" s="119"/>
      <c r="T166" s="119"/>
      <c r="U166" s="120"/>
      <c r="V166" s="119"/>
      <c r="W166" s="121"/>
      <c r="X166" s="121"/>
      <c r="Z166" s="123"/>
      <c r="AA166" s="123"/>
      <c r="AB166" s="123"/>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c r="BP166" s="123"/>
      <c r="BQ166" s="123"/>
      <c r="BR166" s="123"/>
      <c r="BS166" s="123"/>
      <c r="BT166" s="123"/>
      <c r="BU166" s="123"/>
      <c r="BV166" s="123"/>
      <c r="BW166" s="123"/>
      <c r="BX166" s="123"/>
      <c r="BY166" s="123"/>
      <c r="BZ166" s="123"/>
      <c r="CA166" s="123"/>
      <c r="CB166" s="123"/>
      <c r="CC166" s="123"/>
      <c r="CD166" s="123"/>
      <c r="CE166" s="123"/>
      <c r="CF166" s="123"/>
      <c r="CG166" s="123"/>
      <c r="CH166" s="123"/>
      <c r="CI166" s="123"/>
      <c r="CJ166" s="123"/>
      <c r="CK166" s="123"/>
      <c r="CL166" s="123"/>
      <c r="CM166" s="123"/>
      <c r="CN166" s="123"/>
      <c r="CO166" s="123"/>
      <c r="CP166" s="123"/>
      <c r="CQ166" s="123"/>
      <c r="CR166" s="123"/>
      <c r="CS166" s="123"/>
      <c r="CT166" s="123"/>
      <c r="CU166" s="123"/>
      <c r="CV166" s="123"/>
      <c r="CW166" s="123"/>
      <c r="CX166" s="123"/>
      <c r="CY166" s="123"/>
      <c r="CZ166" s="123"/>
      <c r="DA166" s="123"/>
      <c r="DB166" s="123"/>
      <c r="DC166" s="123"/>
      <c r="DD166" s="123"/>
      <c r="DE166" s="123"/>
      <c r="DF166" s="123"/>
      <c r="DG166" s="123"/>
      <c r="DH166" s="123"/>
      <c r="DI166" s="123"/>
      <c r="DJ166" s="123"/>
      <c r="DK166" s="123"/>
      <c r="DL166" s="123"/>
      <c r="DM166" s="123"/>
      <c r="DN166" s="123"/>
      <c r="DO166" s="123"/>
      <c r="DP166" s="123"/>
      <c r="DQ166" s="123"/>
      <c r="DR166" s="123"/>
      <c r="DS166" s="123"/>
      <c r="DT166" s="123"/>
      <c r="DU166" s="123"/>
      <c r="DV166" s="123"/>
      <c r="DW166" s="123"/>
      <c r="DX166" s="123"/>
      <c r="DY166" s="123"/>
      <c r="DZ166" s="123"/>
      <c r="EA166" s="123"/>
      <c r="EB166" s="123"/>
      <c r="EC166" s="123"/>
      <c r="ED166" s="123"/>
      <c r="EE166" s="123"/>
      <c r="EF166" s="123"/>
      <c r="EG166" s="123"/>
      <c r="EH166" s="123"/>
      <c r="EI166" s="123"/>
      <c r="EJ166" s="123"/>
      <c r="EK166" s="123"/>
      <c r="EL166" s="123"/>
      <c r="EM166" s="123"/>
      <c r="EN166" s="123"/>
      <c r="EO166" s="123"/>
      <c r="EP166" s="123"/>
      <c r="EQ166" s="123"/>
      <c r="ER166" s="123"/>
      <c r="ES166" s="123"/>
      <c r="ET166" s="123"/>
      <c r="EU166" s="123"/>
      <c r="EV166" s="123"/>
      <c r="EW166" s="123"/>
      <c r="EX166" s="123"/>
      <c r="EY166" s="123"/>
      <c r="EZ166" s="123"/>
      <c r="FA166" s="123"/>
      <c r="FB166" s="123"/>
      <c r="FC166" s="123"/>
      <c r="FD166" s="123"/>
      <c r="FE166" s="123"/>
      <c r="FF166" s="123"/>
      <c r="FG166" s="123"/>
      <c r="FH166" s="123"/>
      <c r="FI166" s="123"/>
      <c r="FJ166" s="123"/>
      <c r="FK166" s="123"/>
      <c r="FL166" s="123"/>
      <c r="FM166" s="123"/>
      <c r="FN166" s="123"/>
      <c r="FO166" s="123"/>
      <c r="FP166" s="123"/>
      <c r="FQ166" s="123"/>
      <c r="FR166" s="123"/>
      <c r="FS166" s="123"/>
      <c r="FT166" s="123"/>
      <c r="FU166" s="123"/>
      <c r="FV166" s="123"/>
      <c r="FW166" s="123"/>
      <c r="FX166" s="123"/>
      <c r="FY166" s="123"/>
      <c r="FZ166" s="123"/>
      <c r="GA166" s="123"/>
      <c r="GB166" s="123"/>
      <c r="GC166" s="123"/>
      <c r="GD166" s="123"/>
      <c r="GE166" s="123"/>
      <c r="GF166" s="123"/>
      <c r="GG166" s="123"/>
      <c r="GH166" s="123"/>
      <c r="GI166" s="123"/>
      <c r="GJ166" s="123"/>
      <c r="GK166" s="123"/>
      <c r="GL166" s="123"/>
      <c r="GM166" s="123"/>
      <c r="GN166" s="123"/>
      <c r="GO166" s="123"/>
      <c r="GP166" s="123"/>
      <c r="GQ166" s="123"/>
      <c r="GR166" s="123"/>
      <c r="GS166" s="123"/>
      <c r="GT166" s="123"/>
      <c r="GU166" s="123"/>
      <c r="GV166" s="123"/>
      <c r="GW166" s="123"/>
      <c r="GX166" s="123"/>
      <c r="GY166" s="123"/>
      <c r="GZ166" s="123"/>
      <c r="HA166" s="123"/>
      <c r="HB166" s="123"/>
      <c r="HC166" s="123"/>
      <c r="HD166" s="123"/>
      <c r="HE166" s="123"/>
      <c r="HF166" s="123"/>
      <c r="HG166" s="123"/>
      <c r="HH166" s="123"/>
      <c r="HI166" s="123"/>
      <c r="HJ166" s="123"/>
      <c r="HK166" s="123"/>
      <c r="HL166" s="123"/>
      <c r="HM166" s="123"/>
      <c r="HN166" s="123"/>
      <c r="HO166" s="123"/>
      <c r="HP166" s="123"/>
      <c r="HQ166" s="123"/>
      <c r="HR166" s="123"/>
      <c r="HS166" s="123"/>
      <c r="HT166" s="123"/>
      <c r="HU166" s="123"/>
      <c r="HV166" s="123"/>
      <c r="HW166" s="123"/>
      <c r="HX166" s="123"/>
      <c r="HY166" s="123"/>
      <c r="HZ166" s="123"/>
      <c r="IA166" s="123"/>
      <c r="IB166" s="123"/>
      <c r="IC166" s="123"/>
      <c r="ID166" s="123"/>
      <c r="IE166" s="123"/>
      <c r="IF166" s="123"/>
      <c r="IG166" s="123"/>
      <c r="IH166" s="123"/>
      <c r="II166" s="123"/>
      <c r="IJ166" s="123"/>
      <c r="IK166" s="123"/>
      <c r="IL166" s="123"/>
      <c r="IM166" s="123"/>
      <c r="IN166" s="123"/>
      <c r="IO166" s="123"/>
      <c r="IP166" s="123"/>
      <c r="IQ166" s="123"/>
      <c r="IR166" s="123"/>
      <c r="IS166" s="123"/>
      <c r="IT166" s="123"/>
      <c r="IU166" s="123"/>
      <c r="IV166" s="123"/>
      <c r="IW166" s="123"/>
      <c r="IX166" s="123"/>
      <c r="IY166" s="123"/>
      <c r="IZ166" s="123"/>
      <c r="JA166" s="123"/>
      <c r="JB166" s="123"/>
      <c r="JC166" s="123"/>
      <c r="JD166" s="123"/>
      <c r="JE166" s="123"/>
      <c r="JF166" s="123"/>
      <c r="JG166" s="123"/>
      <c r="JH166" s="123"/>
      <c r="JI166" s="123"/>
      <c r="JJ166" s="123"/>
      <c r="JK166" s="123"/>
      <c r="JL166" s="123"/>
      <c r="JM166" s="123"/>
      <c r="JN166" s="123"/>
      <c r="JO166" s="123"/>
      <c r="JP166" s="123"/>
      <c r="JQ166" s="123"/>
      <c r="JR166" s="123"/>
      <c r="JS166" s="123"/>
      <c r="JT166" s="123"/>
      <c r="JU166" s="123"/>
      <c r="JV166" s="123"/>
      <c r="JW166" s="123"/>
      <c r="JX166" s="123"/>
      <c r="JY166" s="123"/>
      <c r="JZ166" s="123"/>
      <c r="KA166" s="123"/>
      <c r="KB166" s="123"/>
      <c r="KC166" s="123"/>
      <c r="KD166" s="123"/>
      <c r="KE166" s="123"/>
      <c r="KF166" s="123"/>
      <c r="KG166" s="123"/>
      <c r="KH166" s="123"/>
      <c r="KI166" s="123"/>
      <c r="KJ166" s="123"/>
      <c r="KK166" s="123"/>
      <c r="KL166" s="123"/>
      <c r="KM166" s="123"/>
      <c r="KN166" s="123"/>
      <c r="KO166" s="123"/>
      <c r="KP166" s="123"/>
      <c r="KQ166" s="123"/>
      <c r="KR166" s="123"/>
      <c r="KS166" s="123"/>
      <c r="KT166" s="123"/>
      <c r="KU166" s="123"/>
      <c r="KV166" s="123"/>
      <c r="KW166" s="123"/>
      <c r="KX166" s="123"/>
      <c r="KY166" s="123"/>
      <c r="KZ166" s="123"/>
      <c r="LA166" s="123"/>
      <c r="LB166" s="123"/>
      <c r="LC166" s="123"/>
      <c r="LD166" s="123"/>
      <c r="LE166" s="123"/>
      <c r="LF166" s="123"/>
      <c r="LG166" s="123"/>
      <c r="LH166" s="123"/>
      <c r="LI166" s="123"/>
      <c r="LJ166" s="123"/>
      <c r="LK166" s="123"/>
      <c r="LL166" s="123"/>
      <c r="LM166" s="123"/>
      <c r="LN166" s="123"/>
      <c r="LO166" s="123"/>
      <c r="LP166" s="123"/>
      <c r="LQ166" s="123"/>
      <c r="LR166" s="123"/>
      <c r="LS166" s="123"/>
      <c r="LT166" s="123"/>
      <c r="LU166" s="123"/>
      <c r="LV166" s="123"/>
      <c r="LW166" s="123"/>
      <c r="LX166" s="123"/>
      <c r="LY166" s="123"/>
      <c r="LZ166" s="123"/>
      <c r="MA166" s="123"/>
      <c r="MB166" s="123"/>
      <c r="MC166" s="123"/>
      <c r="MD166" s="123"/>
      <c r="ME166" s="123"/>
      <c r="MF166" s="123"/>
      <c r="MG166" s="123"/>
      <c r="MH166" s="123"/>
      <c r="MI166" s="123"/>
      <c r="MJ166" s="123"/>
      <c r="MK166" s="123"/>
      <c r="ML166" s="123"/>
      <c r="MM166" s="123"/>
      <c r="MN166" s="123"/>
      <c r="MO166" s="123"/>
      <c r="MP166" s="123"/>
      <c r="MQ166" s="123"/>
      <c r="MR166" s="123"/>
      <c r="MS166" s="123"/>
      <c r="MT166" s="123"/>
      <c r="MU166" s="123"/>
      <c r="MV166" s="123"/>
      <c r="MW166" s="123"/>
      <c r="MX166" s="123"/>
      <c r="MY166" s="123"/>
      <c r="MZ166" s="123"/>
      <c r="NA166" s="123"/>
      <c r="NB166" s="123"/>
      <c r="NC166" s="123"/>
      <c r="ND166" s="123"/>
      <c r="NE166" s="123"/>
      <c r="NF166" s="123"/>
      <c r="NG166" s="123"/>
      <c r="NH166" s="123"/>
      <c r="NI166" s="123"/>
      <c r="NJ166" s="123"/>
      <c r="NK166" s="123"/>
      <c r="NL166" s="123"/>
      <c r="NM166" s="123"/>
      <c r="NN166" s="123"/>
      <c r="NO166" s="123"/>
      <c r="NP166" s="123"/>
      <c r="NQ166" s="123"/>
      <c r="NR166" s="123"/>
      <c r="NS166" s="123"/>
      <c r="NT166" s="123"/>
      <c r="NU166" s="123"/>
      <c r="NV166" s="123"/>
      <c r="NW166" s="123"/>
      <c r="NX166" s="123"/>
      <c r="NY166" s="123"/>
    </row>
    <row r="167" spans="1:389" s="122" customFormat="1" ht="12">
      <c r="A167" s="136"/>
      <c r="B167" s="137"/>
      <c r="C167" s="110"/>
      <c r="D167" s="111"/>
      <c r="E167" s="113"/>
      <c r="F167" s="113"/>
      <c r="G167" s="113"/>
      <c r="H167" s="114"/>
      <c r="I167" s="114"/>
      <c r="J167" s="114"/>
      <c r="K167" s="115"/>
      <c r="L167" s="115"/>
      <c r="M167" s="124"/>
      <c r="N167" s="124"/>
      <c r="O167" s="125"/>
      <c r="P167" s="116"/>
      <c r="Q167" s="118"/>
      <c r="R167" s="118"/>
      <c r="S167" s="119"/>
      <c r="T167" s="119"/>
      <c r="U167" s="120"/>
      <c r="V167" s="119"/>
      <c r="W167" s="121"/>
      <c r="X167" s="121"/>
      <c r="Z167" s="123"/>
      <c r="AA167" s="123"/>
      <c r="AB167" s="123"/>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c r="BP167" s="123"/>
      <c r="BQ167" s="123"/>
      <c r="BR167" s="123"/>
      <c r="BS167" s="123"/>
      <c r="BT167" s="123"/>
      <c r="BU167" s="123"/>
      <c r="BV167" s="123"/>
      <c r="BW167" s="123"/>
      <c r="BX167" s="123"/>
      <c r="BY167" s="123"/>
      <c r="BZ167" s="123"/>
      <c r="CA167" s="123"/>
      <c r="CB167" s="123"/>
      <c r="CC167" s="123"/>
      <c r="CD167" s="123"/>
      <c r="CE167" s="123"/>
      <c r="CF167" s="123"/>
      <c r="CG167" s="123"/>
      <c r="CH167" s="123"/>
      <c r="CI167" s="123"/>
      <c r="CJ167" s="123"/>
      <c r="CK167" s="123"/>
      <c r="CL167" s="123"/>
      <c r="CM167" s="123"/>
      <c r="CN167" s="123"/>
      <c r="CO167" s="123"/>
      <c r="CP167" s="123"/>
      <c r="CQ167" s="123"/>
      <c r="CR167" s="123"/>
      <c r="CS167" s="123"/>
      <c r="CT167" s="123"/>
      <c r="CU167" s="123"/>
      <c r="CV167" s="123"/>
      <c r="CW167" s="123"/>
      <c r="CX167" s="123"/>
      <c r="CY167" s="123"/>
      <c r="CZ167" s="123"/>
      <c r="DA167" s="123"/>
      <c r="DB167" s="123"/>
      <c r="DC167" s="123"/>
      <c r="DD167" s="123"/>
      <c r="DE167" s="123"/>
      <c r="DF167" s="123"/>
      <c r="DG167" s="123"/>
      <c r="DH167" s="123"/>
      <c r="DI167" s="123"/>
      <c r="DJ167" s="123"/>
      <c r="DK167" s="123"/>
      <c r="DL167" s="123"/>
      <c r="DM167" s="123"/>
      <c r="DN167" s="123"/>
      <c r="DO167" s="123"/>
      <c r="DP167" s="123"/>
      <c r="DQ167" s="123"/>
      <c r="DR167" s="123"/>
      <c r="DS167" s="123"/>
      <c r="DT167" s="123"/>
      <c r="DU167" s="123"/>
      <c r="DV167" s="123"/>
      <c r="DW167" s="123"/>
      <c r="DX167" s="123"/>
      <c r="DY167" s="123"/>
      <c r="DZ167" s="123"/>
      <c r="EA167" s="123"/>
      <c r="EB167" s="123"/>
      <c r="EC167" s="123"/>
      <c r="ED167" s="123"/>
      <c r="EE167" s="123"/>
      <c r="EF167" s="123"/>
      <c r="EG167" s="123"/>
      <c r="EH167" s="123"/>
      <c r="EI167" s="123"/>
      <c r="EJ167" s="123"/>
      <c r="EK167" s="123"/>
      <c r="EL167" s="123"/>
      <c r="EM167" s="123"/>
      <c r="EN167" s="123"/>
      <c r="EO167" s="123"/>
      <c r="EP167" s="123"/>
      <c r="EQ167" s="123"/>
      <c r="ER167" s="123"/>
      <c r="ES167" s="123"/>
      <c r="ET167" s="123"/>
      <c r="EU167" s="123"/>
      <c r="EV167" s="123"/>
      <c r="EW167" s="123"/>
      <c r="EX167" s="123"/>
      <c r="EY167" s="123"/>
      <c r="EZ167" s="123"/>
      <c r="FA167" s="123"/>
      <c r="FB167" s="123"/>
      <c r="FC167" s="123"/>
      <c r="FD167" s="123"/>
      <c r="FE167" s="123"/>
      <c r="FF167" s="123"/>
      <c r="FG167" s="123"/>
      <c r="FH167" s="123"/>
      <c r="FI167" s="123"/>
      <c r="FJ167" s="123"/>
      <c r="FK167" s="123"/>
      <c r="FL167" s="123"/>
      <c r="FM167" s="123"/>
      <c r="FN167" s="123"/>
      <c r="FO167" s="123"/>
      <c r="FP167" s="123"/>
      <c r="FQ167" s="123"/>
      <c r="FR167" s="123"/>
      <c r="FS167" s="123"/>
      <c r="FT167" s="123"/>
      <c r="FU167" s="123"/>
      <c r="FV167" s="123"/>
      <c r="FW167" s="123"/>
      <c r="FX167" s="123"/>
      <c r="FY167" s="123"/>
      <c r="FZ167" s="123"/>
      <c r="GA167" s="123"/>
      <c r="GB167" s="123"/>
      <c r="GC167" s="123"/>
      <c r="GD167" s="123"/>
      <c r="GE167" s="123"/>
      <c r="GF167" s="123"/>
      <c r="GG167" s="123"/>
      <c r="GH167" s="123"/>
      <c r="GI167" s="123"/>
      <c r="GJ167" s="123"/>
      <c r="GK167" s="123"/>
      <c r="GL167" s="123"/>
      <c r="GM167" s="123"/>
      <c r="GN167" s="123"/>
      <c r="GO167" s="123"/>
      <c r="GP167" s="123"/>
      <c r="GQ167" s="123"/>
      <c r="GR167" s="123"/>
      <c r="GS167" s="123"/>
      <c r="GT167" s="123"/>
      <c r="GU167" s="123"/>
      <c r="GV167" s="123"/>
      <c r="GW167" s="123"/>
      <c r="GX167" s="123"/>
      <c r="GY167" s="123"/>
      <c r="GZ167" s="123"/>
      <c r="HA167" s="123"/>
      <c r="HB167" s="123"/>
      <c r="HC167" s="123"/>
      <c r="HD167" s="123"/>
      <c r="HE167" s="123"/>
      <c r="HF167" s="123"/>
      <c r="HG167" s="123"/>
      <c r="HH167" s="123"/>
      <c r="HI167" s="123"/>
      <c r="HJ167" s="123"/>
      <c r="HK167" s="123"/>
      <c r="HL167" s="123"/>
      <c r="HM167" s="123"/>
      <c r="HN167" s="123"/>
      <c r="HO167" s="123"/>
      <c r="HP167" s="123"/>
      <c r="HQ167" s="123"/>
      <c r="HR167" s="123"/>
      <c r="HS167" s="123"/>
      <c r="HT167" s="123"/>
      <c r="HU167" s="123"/>
      <c r="HV167" s="123"/>
      <c r="HW167" s="123"/>
      <c r="HX167" s="123"/>
      <c r="HY167" s="123"/>
      <c r="HZ167" s="123"/>
      <c r="IA167" s="123"/>
      <c r="IB167" s="123"/>
      <c r="IC167" s="123"/>
      <c r="ID167" s="123"/>
      <c r="IE167" s="123"/>
      <c r="IF167" s="123"/>
      <c r="IG167" s="123"/>
      <c r="IH167" s="123"/>
      <c r="II167" s="123"/>
      <c r="IJ167" s="123"/>
      <c r="IK167" s="123"/>
      <c r="IL167" s="123"/>
      <c r="IM167" s="123"/>
      <c r="IN167" s="123"/>
      <c r="IO167" s="123"/>
      <c r="IP167" s="123"/>
      <c r="IQ167" s="123"/>
      <c r="IR167" s="123"/>
      <c r="IS167" s="123"/>
      <c r="IT167" s="123"/>
      <c r="IU167" s="123"/>
      <c r="IV167" s="123"/>
      <c r="IW167" s="123"/>
      <c r="IX167" s="123"/>
      <c r="IY167" s="123"/>
      <c r="IZ167" s="123"/>
      <c r="JA167" s="123"/>
      <c r="JB167" s="123"/>
      <c r="JC167" s="123"/>
      <c r="JD167" s="123"/>
      <c r="JE167" s="123"/>
      <c r="JF167" s="123"/>
      <c r="JG167" s="123"/>
      <c r="JH167" s="123"/>
      <c r="JI167" s="123"/>
      <c r="JJ167" s="123"/>
      <c r="JK167" s="123"/>
      <c r="JL167" s="123"/>
      <c r="JM167" s="123"/>
      <c r="JN167" s="123"/>
      <c r="JO167" s="123"/>
      <c r="JP167" s="123"/>
      <c r="JQ167" s="123"/>
      <c r="JR167" s="123"/>
      <c r="JS167" s="123"/>
      <c r="JT167" s="123"/>
      <c r="JU167" s="123"/>
      <c r="JV167" s="123"/>
      <c r="JW167" s="123"/>
      <c r="JX167" s="123"/>
      <c r="JY167" s="123"/>
      <c r="JZ167" s="123"/>
      <c r="KA167" s="123"/>
      <c r="KB167" s="123"/>
      <c r="KC167" s="123"/>
      <c r="KD167" s="123"/>
      <c r="KE167" s="123"/>
      <c r="KF167" s="123"/>
      <c r="KG167" s="123"/>
      <c r="KH167" s="123"/>
      <c r="KI167" s="123"/>
      <c r="KJ167" s="123"/>
      <c r="KK167" s="123"/>
      <c r="KL167" s="123"/>
      <c r="KM167" s="123"/>
      <c r="KN167" s="123"/>
      <c r="KO167" s="123"/>
      <c r="KP167" s="123"/>
      <c r="KQ167" s="123"/>
      <c r="KR167" s="123"/>
      <c r="KS167" s="123"/>
      <c r="KT167" s="123"/>
      <c r="KU167" s="123"/>
      <c r="KV167" s="123"/>
      <c r="KW167" s="123"/>
      <c r="KX167" s="123"/>
      <c r="KY167" s="123"/>
      <c r="KZ167" s="123"/>
      <c r="LA167" s="123"/>
      <c r="LB167" s="123"/>
      <c r="LC167" s="123"/>
      <c r="LD167" s="123"/>
      <c r="LE167" s="123"/>
      <c r="LF167" s="123"/>
      <c r="LG167" s="123"/>
      <c r="LH167" s="123"/>
      <c r="LI167" s="123"/>
      <c r="LJ167" s="123"/>
      <c r="LK167" s="123"/>
      <c r="LL167" s="123"/>
      <c r="LM167" s="123"/>
      <c r="LN167" s="123"/>
      <c r="LO167" s="123"/>
      <c r="LP167" s="123"/>
      <c r="LQ167" s="123"/>
      <c r="LR167" s="123"/>
      <c r="LS167" s="123"/>
      <c r="LT167" s="123"/>
      <c r="LU167" s="123"/>
      <c r="LV167" s="123"/>
      <c r="LW167" s="123"/>
      <c r="LX167" s="123"/>
      <c r="LY167" s="123"/>
      <c r="LZ167" s="123"/>
      <c r="MA167" s="123"/>
      <c r="MB167" s="123"/>
      <c r="MC167" s="123"/>
      <c r="MD167" s="123"/>
      <c r="ME167" s="123"/>
      <c r="MF167" s="123"/>
      <c r="MG167" s="123"/>
      <c r="MH167" s="123"/>
      <c r="MI167" s="123"/>
      <c r="MJ167" s="123"/>
      <c r="MK167" s="123"/>
      <c r="ML167" s="123"/>
      <c r="MM167" s="123"/>
      <c r="MN167" s="123"/>
      <c r="MO167" s="123"/>
      <c r="MP167" s="123"/>
      <c r="MQ167" s="123"/>
      <c r="MR167" s="123"/>
      <c r="MS167" s="123"/>
      <c r="MT167" s="123"/>
      <c r="MU167" s="123"/>
      <c r="MV167" s="123"/>
      <c r="MW167" s="123"/>
      <c r="MX167" s="123"/>
      <c r="MY167" s="123"/>
      <c r="MZ167" s="123"/>
      <c r="NA167" s="123"/>
      <c r="NB167" s="123"/>
      <c r="NC167" s="123"/>
      <c r="ND167" s="123"/>
      <c r="NE167" s="123"/>
      <c r="NF167" s="123"/>
      <c r="NG167" s="123"/>
      <c r="NH167" s="123"/>
      <c r="NI167" s="123"/>
      <c r="NJ167" s="123"/>
      <c r="NK167" s="123"/>
      <c r="NL167" s="123"/>
      <c r="NM167" s="123"/>
      <c r="NN167" s="123"/>
      <c r="NO167" s="123"/>
      <c r="NP167" s="123"/>
      <c r="NQ167" s="123"/>
      <c r="NR167" s="123"/>
      <c r="NS167" s="123"/>
      <c r="NT167" s="123"/>
      <c r="NU167" s="123"/>
      <c r="NV167" s="123"/>
      <c r="NW167" s="123"/>
      <c r="NX167" s="123"/>
      <c r="NY167" s="123"/>
    </row>
    <row r="168" spans="1:389" s="122" customFormat="1" ht="12.75" customHeight="1">
      <c r="A168" s="136"/>
      <c r="B168" s="137"/>
      <c r="C168" s="110"/>
      <c r="D168" s="111"/>
      <c r="E168" s="113"/>
      <c r="F168" s="126"/>
      <c r="G168" s="126"/>
      <c r="H168" s="114"/>
      <c r="I168" s="114"/>
      <c r="J168" s="114"/>
      <c r="K168" s="115"/>
      <c r="L168" s="115"/>
      <c r="M168" s="124"/>
      <c r="N168" s="124"/>
      <c r="O168" s="125"/>
      <c r="P168" s="116"/>
      <c r="Q168" s="118"/>
      <c r="R168" s="118"/>
      <c r="S168" s="119"/>
      <c r="T168" s="119"/>
      <c r="U168" s="120"/>
      <c r="V168" s="119"/>
      <c r="W168" s="121"/>
      <c r="X168" s="121"/>
      <c r="Z168" s="123"/>
      <c r="AA168" s="123"/>
      <c r="AB168" s="123"/>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c r="BP168" s="123"/>
      <c r="BQ168" s="123"/>
      <c r="BR168" s="123"/>
      <c r="BS168" s="123"/>
      <c r="BT168" s="123"/>
      <c r="BU168" s="123"/>
      <c r="BV168" s="123"/>
      <c r="BW168" s="123"/>
      <c r="BX168" s="123"/>
      <c r="BY168" s="123"/>
      <c r="BZ168" s="123"/>
      <c r="CA168" s="123"/>
      <c r="CB168" s="123"/>
      <c r="CC168" s="123"/>
      <c r="CD168" s="123"/>
      <c r="CE168" s="123"/>
      <c r="CF168" s="123"/>
      <c r="CG168" s="123"/>
      <c r="CH168" s="123"/>
      <c r="CI168" s="123"/>
      <c r="CJ168" s="123"/>
      <c r="CK168" s="123"/>
      <c r="CL168" s="123"/>
      <c r="CM168" s="123"/>
      <c r="CN168" s="123"/>
      <c r="CO168" s="123"/>
      <c r="CP168" s="123"/>
      <c r="CQ168" s="123"/>
      <c r="CR168" s="123"/>
      <c r="CS168" s="123"/>
      <c r="CT168" s="123"/>
      <c r="CU168" s="123"/>
      <c r="CV168" s="123"/>
      <c r="CW168" s="123"/>
      <c r="CX168" s="123"/>
      <c r="CY168" s="123"/>
      <c r="CZ168" s="123"/>
      <c r="DA168" s="123"/>
      <c r="DB168" s="123"/>
      <c r="DC168" s="123"/>
      <c r="DD168" s="123"/>
      <c r="DE168" s="123"/>
      <c r="DF168" s="123"/>
      <c r="DG168" s="123"/>
      <c r="DH168" s="123"/>
      <c r="DI168" s="123"/>
      <c r="DJ168" s="123"/>
      <c r="DK168" s="123"/>
      <c r="DL168" s="123"/>
      <c r="DM168" s="123"/>
      <c r="DN168" s="123"/>
      <c r="DO168" s="123"/>
      <c r="DP168" s="123"/>
      <c r="DQ168" s="123"/>
      <c r="DR168" s="123"/>
      <c r="DS168" s="123"/>
      <c r="DT168" s="123"/>
      <c r="DU168" s="123"/>
      <c r="DV168" s="123"/>
      <c r="DW168" s="123"/>
      <c r="DX168" s="123"/>
      <c r="DY168" s="123"/>
      <c r="DZ168" s="123"/>
      <c r="EA168" s="123"/>
      <c r="EB168" s="123"/>
      <c r="EC168" s="123"/>
      <c r="ED168" s="123"/>
      <c r="EE168" s="123"/>
      <c r="EF168" s="123"/>
      <c r="EG168" s="123"/>
      <c r="EH168" s="123"/>
      <c r="EI168" s="123"/>
      <c r="EJ168" s="123"/>
      <c r="EK168" s="123"/>
      <c r="EL168" s="123"/>
      <c r="EM168" s="123"/>
      <c r="EN168" s="123"/>
      <c r="EO168" s="123"/>
      <c r="EP168" s="123"/>
      <c r="EQ168" s="123"/>
      <c r="ER168" s="123"/>
      <c r="ES168" s="123"/>
      <c r="ET168" s="123"/>
      <c r="EU168" s="123"/>
      <c r="EV168" s="123"/>
      <c r="EW168" s="123"/>
      <c r="EX168" s="123"/>
      <c r="EY168" s="123"/>
      <c r="EZ168" s="123"/>
      <c r="FA168" s="123"/>
      <c r="FB168" s="123"/>
      <c r="FC168" s="123"/>
      <c r="FD168" s="123"/>
      <c r="FE168" s="123"/>
      <c r="FF168" s="123"/>
      <c r="FG168" s="123"/>
      <c r="FH168" s="123"/>
      <c r="FI168" s="123"/>
      <c r="FJ168" s="123"/>
      <c r="FK168" s="123"/>
      <c r="FL168" s="123"/>
      <c r="FM168" s="123"/>
      <c r="FN168" s="123"/>
      <c r="FO168" s="123"/>
      <c r="FP168" s="123"/>
      <c r="FQ168" s="123"/>
      <c r="FR168" s="123"/>
      <c r="FS168" s="123"/>
      <c r="FT168" s="123"/>
      <c r="FU168" s="123"/>
      <c r="FV168" s="123"/>
      <c r="FW168" s="123"/>
      <c r="FX168" s="123"/>
      <c r="FY168" s="123"/>
      <c r="FZ168" s="123"/>
      <c r="GA168" s="123"/>
      <c r="GB168" s="123"/>
      <c r="GC168" s="123"/>
      <c r="GD168" s="123"/>
      <c r="GE168" s="123"/>
      <c r="GF168" s="123"/>
      <c r="GG168" s="123"/>
      <c r="GH168" s="123"/>
      <c r="GI168" s="123"/>
      <c r="GJ168" s="123"/>
      <c r="GK168" s="123"/>
      <c r="GL168" s="123"/>
      <c r="GM168" s="123"/>
      <c r="GN168" s="123"/>
      <c r="GO168" s="123"/>
      <c r="GP168" s="123"/>
      <c r="GQ168" s="123"/>
      <c r="GR168" s="123"/>
      <c r="GS168" s="123"/>
      <c r="GT168" s="123"/>
      <c r="GU168" s="123"/>
      <c r="GV168" s="123"/>
      <c r="GW168" s="123"/>
      <c r="GX168" s="123"/>
      <c r="GY168" s="123"/>
      <c r="GZ168" s="123"/>
      <c r="HA168" s="123"/>
      <c r="HB168" s="123"/>
      <c r="HC168" s="123"/>
      <c r="HD168" s="123"/>
      <c r="HE168" s="123"/>
      <c r="HF168" s="123"/>
      <c r="HG168" s="123"/>
      <c r="HH168" s="123"/>
      <c r="HI168" s="123"/>
      <c r="HJ168" s="123"/>
      <c r="HK168" s="123"/>
      <c r="HL168" s="123"/>
      <c r="HM168" s="123"/>
      <c r="HN168" s="123"/>
      <c r="HO168" s="123"/>
      <c r="HP168" s="123"/>
      <c r="HQ168" s="123"/>
      <c r="HR168" s="123"/>
      <c r="HS168" s="123"/>
      <c r="HT168" s="123"/>
      <c r="HU168" s="123"/>
      <c r="HV168" s="123"/>
      <c r="HW168" s="123"/>
      <c r="HX168" s="123"/>
      <c r="HY168" s="123"/>
      <c r="HZ168" s="123"/>
      <c r="IA168" s="123"/>
      <c r="IB168" s="123"/>
      <c r="IC168" s="123"/>
      <c r="ID168" s="123"/>
      <c r="IE168" s="123"/>
      <c r="IF168" s="123"/>
      <c r="IG168" s="123"/>
      <c r="IH168" s="123"/>
      <c r="II168" s="123"/>
      <c r="IJ168" s="123"/>
      <c r="IK168" s="123"/>
      <c r="IL168" s="123"/>
      <c r="IM168" s="123"/>
      <c r="IN168" s="123"/>
      <c r="IO168" s="123"/>
      <c r="IP168" s="123"/>
      <c r="IQ168" s="123"/>
      <c r="IR168" s="123"/>
      <c r="IS168" s="123"/>
      <c r="IT168" s="123"/>
      <c r="IU168" s="123"/>
      <c r="IV168" s="123"/>
      <c r="IW168" s="123"/>
      <c r="IX168" s="123"/>
      <c r="IY168" s="123"/>
      <c r="IZ168" s="123"/>
      <c r="JA168" s="123"/>
      <c r="JB168" s="123"/>
      <c r="JC168" s="123"/>
      <c r="JD168" s="123"/>
      <c r="JE168" s="123"/>
      <c r="JF168" s="123"/>
      <c r="JG168" s="123"/>
      <c r="JH168" s="123"/>
      <c r="JI168" s="123"/>
      <c r="JJ168" s="123"/>
      <c r="JK168" s="123"/>
      <c r="JL168" s="123"/>
      <c r="JM168" s="123"/>
      <c r="JN168" s="123"/>
      <c r="JO168" s="123"/>
      <c r="JP168" s="123"/>
      <c r="JQ168" s="123"/>
      <c r="JR168" s="123"/>
      <c r="JS168" s="123"/>
      <c r="JT168" s="123"/>
      <c r="JU168" s="123"/>
      <c r="JV168" s="123"/>
      <c r="JW168" s="123"/>
      <c r="JX168" s="123"/>
      <c r="JY168" s="123"/>
      <c r="JZ168" s="123"/>
      <c r="KA168" s="123"/>
      <c r="KB168" s="123"/>
      <c r="KC168" s="123"/>
      <c r="KD168" s="123"/>
      <c r="KE168" s="123"/>
      <c r="KF168" s="123"/>
      <c r="KG168" s="123"/>
      <c r="KH168" s="123"/>
      <c r="KI168" s="123"/>
      <c r="KJ168" s="123"/>
      <c r="KK168" s="123"/>
      <c r="KL168" s="123"/>
      <c r="KM168" s="123"/>
      <c r="KN168" s="123"/>
      <c r="KO168" s="123"/>
      <c r="KP168" s="123"/>
      <c r="KQ168" s="123"/>
      <c r="KR168" s="123"/>
      <c r="KS168" s="123"/>
      <c r="KT168" s="123"/>
      <c r="KU168" s="123"/>
      <c r="KV168" s="123"/>
      <c r="KW168" s="123"/>
      <c r="KX168" s="123"/>
      <c r="KY168" s="123"/>
      <c r="KZ168" s="123"/>
      <c r="LA168" s="123"/>
      <c r="LB168" s="123"/>
      <c r="LC168" s="123"/>
      <c r="LD168" s="123"/>
      <c r="LE168" s="123"/>
      <c r="LF168" s="123"/>
      <c r="LG168" s="123"/>
      <c r="LH168" s="123"/>
      <c r="LI168" s="123"/>
      <c r="LJ168" s="123"/>
      <c r="LK168" s="123"/>
      <c r="LL168" s="123"/>
      <c r="LM168" s="123"/>
      <c r="LN168" s="123"/>
      <c r="LO168" s="123"/>
      <c r="LP168" s="123"/>
      <c r="LQ168" s="123"/>
      <c r="LR168" s="123"/>
      <c r="LS168" s="123"/>
      <c r="LT168" s="123"/>
      <c r="LU168" s="123"/>
      <c r="LV168" s="123"/>
      <c r="LW168" s="123"/>
      <c r="LX168" s="123"/>
      <c r="LY168" s="123"/>
      <c r="LZ168" s="123"/>
      <c r="MA168" s="123"/>
      <c r="MB168" s="123"/>
      <c r="MC168" s="123"/>
      <c r="MD168" s="123"/>
      <c r="ME168" s="123"/>
      <c r="MF168" s="123"/>
      <c r="MG168" s="123"/>
      <c r="MH168" s="123"/>
      <c r="MI168" s="123"/>
      <c r="MJ168" s="123"/>
      <c r="MK168" s="123"/>
      <c r="ML168" s="123"/>
      <c r="MM168" s="123"/>
      <c r="MN168" s="123"/>
      <c r="MO168" s="123"/>
      <c r="MP168" s="123"/>
      <c r="MQ168" s="123"/>
      <c r="MR168" s="123"/>
      <c r="MS168" s="123"/>
      <c r="MT168" s="123"/>
      <c r="MU168" s="123"/>
      <c r="MV168" s="123"/>
      <c r="MW168" s="123"/>
      <c r="MX168" s="123"/>
      <c r="MY168" s="123"/>
      <c r="MZ168" s="123"/>
      <c r="NA168" s="123"/>
      <c r="NB168" s="123"/>
      <c r="NC168" s="123"/>
      <c r="ND168" s="123"/>
      <c r="NE168" s="123"/>
      <c r="NF168" s="123"/>
      <c r="NG168" s="123"/>
      <c r="NH168" s="123"/>
      <c r="NI168" s="123"/>
      <c r="NJ168" s="123"/>
      <c r="NK168" s="123"/>
      <c r="NL168" s="123"/>
      <c r="NM168" s="123"/>
      <c r="NN168" s="123"/>
      <c r="NO168" s="123"/>
      <c r="NP168" s="123"/>
      <c r="NQ168" s="123"/>
      <c r="NR168" s="123"/>
      <c r="NS168" s="123"/>
      <c r="NT168" s="123"/>
      <c r="NU168" s="123"/>
      <c r="NV168" s="123"/>
      <c r="NW168" s="123"/>
      <c r="NX168" s="123"/>
      <c r="NY168" s="123"/>
    </row>
    <row r="169" spans="1:389" s="122" customFormat="1" ht="12">
      <c r="A169" s="136"/>
      <c r="B169" s="137"/>
      <c r="C169" s="110"/>
      <c r="D169" s="111"/>
      <c r="E169" s="112"/>
      <c r="F169" s="113"/>
      <c r="G169" s="113"/>
      <c r="H169" s="114"/>
      <c r="I169" s="114"/>
      <c r="J169" s="114"/>
      <c r="K169" s="115"/>
      <c r="L169" s="115"/>
      <c r="M169" s="116"/>
      <c r="N169" s="116"/>
      <c r="O169" s="117"/>
      <c r="P169" s="116"/>
      <c r="Q169" s="118"/>
      <c r="R169" s="118"/>
      <c r="S169" s="119"/>
      <c r="T169" s="119"/>
      <c r="U169" s="120"/>
      <c r="V169" s="119"/>
      <c r="W169" s="121"/>
      <c r="X169" s="121"/>
      <c r="Z169" s="123"/>
      <c r="AA169" s="123"/>
      <c r="AB169" s="123"/>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c r="BP169" s="123"/>
      <c r="BQ169" s="123"/>
      <c r="BR169" s="123"/>
      <c r="BS169" s="123"/>
      <c r="BT169" s="123"/>
      <c r="BU169" s="123"/>
      <c r="BV169" s="123"/>
      <c r="BW169" s="123"/>
      <c r="BX169" s="123"/>
      <c r="BY169" s="123"/>
      <c r="BZ169" s="123"/>
      <c r="CA169" s="123"/>
      <c r="CB169" s="123"/>
      <c r="CC169" s="123"/>
      <c r="CD169" s="123"/>
      <c r="CE169" s="123"/>
      <c r="CF169" s="123"/>
      <c r="CG169" s="123"/>
      <c r="CH169" s="123"/>
      <c r="CI169" s="123"/>
      <c r="CJ169" s="123"/>
      <c r="CK169" s="123"/>
      <c r="CL169" s="123"/>
      <c r="CM169" s="123"/>
      <c r="CN169" s="123"/>
      <c r="CO169" s="123"/>
      <c r="CP169" s="123"/>
      <c r="CQ169" s="123"/>
      <c r="CR169" s="123"/>
      <c r="CS169" s="123"/>
      <c r="CT169" s="123"/>
      <c r="CU169" s="123"/>
      <c r="CV169" s="123"/>
      <c r="CW169" s="123"/>
      <c r="CX169" s="123"/>
      <c r="CY169" s="123"/>
      <c r="CZ169" s="123"/>
      <c r="DA169" s="123"/>
      <c r="DB169" s="123"/>
      <c r="DC169" s="123"/>
      <c r="DD169" s="123"/>
      <c r="DE169" s="123"/>
      <c r="DF169" s="123"/>
      <c r="DG169" s="123"/>
      <c r="DH169" s="123"/>
      <c r="DI169" s="123"/>
      <c r="DJ169" s="123"/>
      <c r="DK169" s="123"/>
      <c r="DL169" s="123"/>
      <c r="DM169" s="123"/>
      <c r="DN169" s="123"/>
      <c r="DO169" s="123"/>
      <c r="DP169" s="123"/>
      <c r="DQ169" s="123"/>
      <c r="DR169" s="123"/>
      <c r="DS169" s="123"/>
      <c r="DT169" s="123"/>
      <c r="DU169" s="123"/>
      <c r="DV169" s="123"/>
      <c r="DW169" s="123"/>
      <c r="DX169" s="123"/>
      <c r="DY169" s="123"/>
      <c r="DZ169" s="123"/>
      <c r="EA169" s="123"/>
      <c r="EB169" s="123"/>
      <c r="EC169" s="123"/>
      <c r="ED169" s="123"/>
      <c r="EE169" s="123"/>
      <c r="EF169" s="123"/>
      <c r="EG169" s="123"/>
      <c r="EH169" s="123"/>
      <c r="EI169" s="123"/>
      <c r="EJ169" s="123"/>
      <c r="EK169" s="123"/>
      <c r="EL169" s="123"/>
      <c r="EM169" s="123"/>
      <c r="EN169" s="123"/>
      <c r="EO169" s="123"/>
      <c r="EP169" s="123"/>
      <c r="EQ169" s="123"/>
      <c r="ER169" s="123"/>
      <c r="ES169" s="123"/>
      <c r="ET169" s="123"/>
      <c r="EU169" s="123"/>
      <c r="EV169" s="123"/>
      <c r="EW169" s="123"/>
      <c r="EX169" s="123"/>
      <c r="EY169" s="123"/>
      <c r="EZ169" s="123"/>
      <c r="FA169" s="123"/>
      <c r="FB169" s="123"/>
      <c r="FC169" s="123"/>
      <c r="FD169" s="123"/>
      <c r="FE169" s="123"/>
      <c r="FF169" s="123"/>
      <c r="FG169" s="123"/>
      <c r="FH169" s="123"/>
      <c r="FI169" s="123"/>
      <c r="FJ169" s="123"/>
      <c r="FK169" s="123"/>
      <c r="FL169" s="123"/>
      <c r="FM169" s="123"/>
      <c r="FN169" s="123"/>
      <c r="FO169" s="123"/>
      <c r="FP169" s="123"/>
      <c r="FQ169" s="123"/>
      <c r="FR169" s="123"/>
      <c r="FS169" s="123"/>
      <c r="FT169" s="123"/>
      <c r="FU169" s="123"/>
      <c r="FV169" s="123"/>
      <c r="FW169" s="123"/>
      <c r="FX169" s="123"/>
      <c r="FY169" s="123"/>
      <c r="FZ169" s="123"/>
      <c r="GA169" s="123"/>
      <c r="GB169" s="123"/>
      <c r="GC169" s="123"/>
      <c r="GD169" s="123"/>
      <c r="GE169" s="123"/>
      <c r="GF169" s="123"/>
      <c r="GG169" s="123"/>
      <c r="GH169" s="123"/>
      <c r="GI169" s="123"/>
      <c r="GJ169" s="123"/>
      <c r="GK169" s="123"/>
      <c r="GL169" s="123"/>
      <c r="GM169" s="123"/>
      <c r="GN169" s="123"/>
      <c r="GO169" s="123"/>
      <c r="GP169" s="123"/>
      <c r="GQ169" s="123"/>
      <c r="GR169" s="123"/>
      <c r="GS169" s="123"/>
      <c r="GT169" s="123"/>
      <c r="GU169" s="123"/>
      <c r="GV169" s="123"/>
      <c r="GW169" s="123"/>
      <c r="GX169" s="123"/>
      <c r="GY169" s="123"/>
      <c r="GZ169" s="123"/>
      <c r="HA169" s="123"/>
      <c r="HB169" s="123"/>
      <c r="HC169" s="123"/>
      <c r="HD169" s="123"/>
      <c r="HE169" s="123"/>
      <c r="HF169" s="123"/>
      <c r="HG169" s="123"/>
      <c r="HH169" s="123"/>
      <c r="HI169" s="123"/>
      <c r="HJ169" s="123"/>
      <c r="HK169" s="123"/>
      <c r="HL169" s="123"/>
      <c r="HM169" s="123"/>
      <c r="HN169" s="123"/>
      <c r="HO169" s="123"/>
      <c r="HP169" s="123"/>
      <c r="HQ169" s="123"/>
      <c r="HR169" s="123"/>
      <c r="HS169" s="123"/>
      <c r="HT169" s="123"/>
      <c r="HU169" s="123"/>
      <c r="HV169" s="123"/>
      <c r="HW169" s="123"/>
      <c r="HX169" s="123"/>
      <c r="HY169" s="123"/>
      <c r="HZ169" s="123"/>
      <c r="IA169" s="123"/>
      <c r="IB169" s="123"/>
      <c r="IC169" s="123"/>
      <c r="ID169" s="123"/>
      <c r="IE169" s="123"/>
      <c r="IF169" s="123"/>
      <c r="IG169" s="123"/>
      <c r="IH169" s="123"/>
      <c r="II169" s="123"/>
      <c r="IJ169" s="123"/>
      <c r="IK169" s="123"/>
      <c r="IL169" s="123"/>
      <c r="IM169" s="123"/>
      <c r="IN169" s="123"/>
      <c r="IO169" s="123"/>
      <c r="IP169" s="123"/>
      <c r="IQ169" s="123"/>
      <c r="IR169" s="123"/>
      <c r="IS169" s="123"/>
      <c r="IT169" s="123"/>
      <c r="IU169" s="123"/>
      <c r="IV169" s="123"/>
      <c r="IW169" s="123"/>
      <c r="IX169" s="123"/>
      <c r="IY169" s="123"/>
      <c r="IZ169" s="123"/>
      <c r="JA169" s="123"/>
      <c r="JB169" s="123"/>
      <c r="JC169" s="123"/>
      <c r="JD169" s="123"/>
      <c r="JE169" s="123"/>
      <c r="JF169" s="123"/>
      <c r="JG169" s="123"/>
      <c r="JH169" s="123"/>
      <c r="JI169" s="123"/>
      <c r="JJ169" s="123"/>
      <c r="JK169" s="123"/>
      <c r="JL169" s="123"/>
      <c r="JM169" s="123"/>
      <c r="JN169" s="123"/>
      <c r="JO169" s="123"/>
      <c r="JP169" s="123"/>
      <c r="JQ169" s="123"/>
      <c r="JR169" s="123"/>
      <c r="JS169" s="123"/>
      <c r="JT169" s="123"/>
      <c r="JU169" s="123"/>
      <c r="JV169" s="123"/>
      <c r="JW169" s="123"/>
      <c r="JX169" s="123"/>
      <c r="JY169" s="123"/>
      <c r="JZ169" s="123"/>
      <c r="KA169" s="123"/>
      <c r="KB169" s="123"/>
      <c r="KC169" s="123"/>
      <c r="KD169" s="123"/>
      <c r="KE169" s="123"/>
      <c r="KF169" s="123"/>
      <c r="KG169" s="123"/>
      <c r="KH169" s="123"/>
      <c r="KI169" s="123"/>
      <c r="KJ169" s="123"/>
      <c r="KK169" s="123"/>
      <c r="KL169" s="123"/>
      <c r="KM169" s="123"/>
      <c r="KN169" s="123"/>
      <c r="KO169" s="123"/>
      <c r="KP169" s="123"/>
      <c r="KQ169" s="123"/>
      <c r="KR169" s="123"/>
      <c r="KS169" s="123"/>
      <c r="KT169" s="123"/>
      <c r="KU169" s="123"/>
      <c r="KV169" s="123"/>
      <c r="KW169" s="123"/>
      <c r="KX169" s="123"/>
      <c r="KY169" s="123"/>
      <c r="KZ169" s="123"/>
      <c r="LA169" s="123"/>
      <c r="LB169" s="123"/>
      <c r="LC169" s="123"/>
      <c r="LD169" s="123"/>
      <c r="LE169" s="123"/>
      <c r="LF169" s="123"/>
      <c r="LG169" s="123"/>
      <c r="LH169" s="123"/>
      <c r="LI169" s="123"/>
      <c r="LJ169" s="123"/>
      <c r="LK169" s="123"/>
      <c r="LL169" s="123"/>
      <c r="LM169" s="123"/>
      <c r="LN169" s="123"/>
      <c r="LO169" s="123"/>
      <c r="LP169" s="123"/>
      <c r="LQ169" s="123"/>
      <c r="LR169" s="123"/>
      <c r="LS169" s="123"/>
      <c r="LT169" s="123"/>
      <c r="LU169" s="123"/>
      <c r="LV169" s="123"/>
      <c r="LW169" s="123"/>
      <c r="LX169" s="123"/>
      <c r="LY169" s="123"/>
      <c r="LZ169" s="123"/>
      <c r="MA169" s="123"/>
      <c r="MB169" s="123"/>
      <c r="MC169" s="123"/>
      <c r="MD169" s="123"/>
      <c r="ME169" s="123"/>
      <c r="MF169" s="123"/>
      <c r="MG169" s="123"/>
      <c r="MH169" s="123"/>
      <c r="MI169" s="123"/>
      <c r="MJ169" s="123"/>
      <c r="MK169" s="123"/>
      <c r="ML169" s="123"/>
      <c r="MM169" s="123"/>
      <c r="MN169" s="123"/>
      <c r="MO169" s="123"/>
      <c r="MP169" s="123"/>
      <c r="MQ169" s="123"/>
      <c r="MR169" s="123"/>
      <c r="MS169" s="123"/>
      <c r="MT169" s="123"/>
      <c r="MU169" s="123"/>
      <c r="MV169" s="123"/>
      <c r="MW169" s="123"/>
      <c r="MX169" s="123"/>
      <c r="MY169" s="123"/>
      <c r="MZ169" s="123"/>
      <c r="NA169" s="123"/>
      <c r="NB169" s="123"/>
      <c r="NC169" s="123"/>
      <c r="ND169" s="123"/>
      <c r="NE169" s="123"/>
      <c r="NF169" s="123"/>
      <c r="NG169" s="123"/>
      <c r="NH169" s="123"/>
      <c r="NI169" s="123"/>
      <c r="NJ169" s="123"/>
      <c r="NK169" s="123"/>
      <c r="NL169" s="123"/>
      <c r="NM169" s="123"/>
      <c r="NN169" s="123"/>
      <c r="NO169" s="123"/>
      <c r="NP169" s="123"/>
      <c r="NQ169" s="123"/>
      <c r="NR169" s="123"/>
      <c r="NS169" s="123"/>
      <c r="NT169" s="123"/>
      <c r="NU169" s="123"/>
      <c r="NV169" s="123"/>
      <c r="NW169" s="123"/>
      <c r="NX169" s="123"/>
      <c r="NY169" s="123"/>
    </row>
    <row r="170" spans="1:389" s="122" customFormat="1" ht="12">
      <c r="A170" s="136"/>
      <c r="B170" s="137"/>
      <c r="C170" s="110"/>
      <c r="D170" s="111"/>
      <c r="E170" s="113"/>
      <c r="F170" s="113"/>
      <c r="G170" s="113"/>
      <c r="H170" s="114"/>
      <c r="I170" s="114"/>
      <c r="J170" s="114"/>
      <c r="K170" s="115"/>
      <c r="L170" s="115"/>
      <c r="M170" s="124"/>
      <c r="N170" s="124"/>
      <c r="O170" s="125"/>
      <c r="P170" s="116"/>
      <c r="Q170" s="118"/>
      <c r="R170" s="118"/>
      <c r="S170" s="119"/>
      <c r="T170" s="119"/>
      <c r="U170" s="120"/>
      <c r="V170" s="119"/>
      <c r="W170" s="121"/>
      <c r="X170" s="121"/>
      <c r="Z170" s="123"/>
      <c r="AA170" s="123"/>
      <c r="AB170" s="123"/>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c r="BP170" s="123"/>
      <c r="BQ170" s="123"/>
      <c r="BR170" s="123"/>
      <c r="BS170" s="123"/>
      <c r="BT170" s="123"/>
      <c r="BU170" s="123"/>
      <c r="BV170" s="123"/>
      <c r="BW170" s="123"/>
      <c r="BX170" s="123"/>
      <c r="BY170" s="123"/>
      <c r="BZ170" s="123"/>
      <c r="CA170" s="123"/>
      <c r="CB170" s="123"/>
      <c r="CC170" s="123"/>
      <c r="CD170" s="123"/>
      <c r="CE170" s="123"/>
      <c r="CF170" s="123"/>
      <c r="CG170" s="123"/>
      <c r="CH170" s="123"/>
      <c r="CI170" s="123"/>
      <c r="CJ170" s="123"/>
      <c r="CK170" s="123"/>
      <c r="CL170" s="123"/>
      <c r="CM170" s="123"/>
      <c r="CN170" s="123"/>
      <c r="CO170" s="123"/>
      <c r="CP170" s="123"/>
      <c r="CQ170" s="123"/>
      <c r="CR170" s="123"/>
      <c r="CS170" s="123"/>
      <c r="CT170" s="123"/>
      <c r="CU170" s="123"/>
      <c r="CV170" s="123"/>
      <c r="CW170" s="123"/>
      <c r="CX170" s="123"/>
      <c r="CY170" s="123"/>
      <c r="CZ170" s="123"/>
      <c r="DA170" s="123"/>
      <c r="DB170" s="123"/>
      <c r="DC170" s="123"/>
      <c r="DD170" s="123"/>
      <c r="DE170" s="123"/>
      <c r="DF170" s="123"/>
      <c r="DG170" s="123"/>
      <c r="DH170" s="123"/>
      <c r="DI170" s="123"/>
      <c r="DJ170" s="123"/>
      <c r="DK170" s="123"/>
      <c r="DL170" s="123"/>
      <c r="DM170" s="123"/>
      <c r="DN170" s="123"/>
      <c r="DO170" s="123"/>
      <c r="DP170" s="123"/>
      <c r="DQ170" s="123"/>
      <c r="DR170" s="123"/>
      <c r="DS170" s="123"/>
      <c r="DT170" s="123"/>
      <c r="DU170" s="123"/>
      <c r="DV170" s="123"/>
      <c r="DW170" s="123"/>
      <c r="DX170" s="123"/>
      <c r="DY170" s="123"/>
      <c r="DZ170" s="123"/>
      <c r="EA170" s="123"/>
      <c r="EB170" s="123"/>
      <c r="EC170" s="123"/>
      <c r="ED170" s="123"/>
      <c r="EE170" s="123"/>
      <c r="EF170" s="123"/>
      <c r="EG170" s="123"/>
      <c r="EH170" s="123"/>
      <c r="EI170" s="123"/>
      <c r="EJ170" s="123"/>
      <c r="EK170" s="123"/>
      <c r="EL170" s="123"/>
      <c r="EM170" s="123"/>
      <c r="EN170" s="123"/>
      <c r="EO170" s="123"/>
      <c r="EP170" s="123"/>
      <c r="EQ170" s="123"/>
      <c r="ER170" s="123"/>
      <c r="ES170" s="123"/>
      <c r="ET170" s="123"/>
      <c r="EU170" s="123"/>
      <c r="EV170" s="123"/>
      <c r="EW170" s="123"/>
      <c r="EX170" s="123"/>
      <c r="EY170" s="123"/>
      <c r="EZ170" s="123"/>
      <c r="FA170" s="123"/>
      <c r="FB170" s="123"/>
      <c r="FC170" s="123"/>
      <c r="FD170" s="123"/>
      <c r="FE170" s="123"/>
      <c r="FF170" s="123"/>
      <c r="FG170" s="123"/>
      <c r="FH170" s="123"/>
      <c r="FI170" s="123"/>
      <c r="FJ170" s="123"/>
      <c r="FK170" s="123"/>
      <c r="FL170" s="123"/>
      <c r="FM170" s="123"/>
      <c r="FN170" s="123"/>
      <c r="FO170" s="123"/>
      <c r="FP170" s="123"/>
      <c r="FQ170" s="123"/>
      <c r="FR170" s="123"/>
      <c r="FS170" s="123"/>
      <c r="FT170" s="123"/>
      <c r="FU170" s="123"/>
      <c r="FV170" s="123"/>
      <c r="FW170" s="123"/>
      <c r="FX170" s="123"/>
      <c r="FY170" s="123"/>
      <c r="FZ170" s="123"/>
      <c r="GA170" s="123"/>
      <c r="GB170" s="123"/>
      <c r="GC170" s="123"/>
      <c r="GD170" s="123"/>
      <c r="GE170" s="123"/>
      <c r="GF170" s="123"/>
      <c r="GG170" s="123"/>
      <c r="GH170" s="123"/>
      <c r="GI170" s="123"/>
      <c r="GJ170" s="123"/>
      <c r="GK170" s="123"/>
      <c r="GL170" s="123"/>
      <c r="GM170" s="123"/>
      <c r="GN170" s="123"/>
      <c r="GO170" s="123"/>
      <c r="GP170" s="123"/>
      <c r="GQ170" s="123"/>
      <c r="GR170" s="123"/>
      <c r="GS170" s="123"/>
      <c r="GT170" s="123"/>
      <c r="GU170" s="123"/>
      <c r="GV170" s="123"/>
      <c r="GW170" s="123"/>
      <c r="GX170" s="123"/>
      <c r="GY170" s="123"/>
      <c r="GZ170" s="123"/>
      <c r="HA170" s="123"/>
      <c r="HB170" s="123"/>
      <c r="HC170" s="123"/>
      <c r="HD170" s="123"/>
      <c r="HE170" s="123"/>
      <c r="HF170" s="123"/>
      <c r="HG170" s="123"/>
      <c r="HH170" s="123"/>
      <c r="HI170" s="123"/>
      <c r="HJ170" s="123"/>
      <c r="HK170" s="123"/>
      <c r="HL170" s="123"/>
      <c r="HM170" s="123"/>
      <c r="HN170" s="123"/>
      <c r="HO170" s="123"/>
      <c r="HP170" s="123"/>
      <c r="HQ170" s="123"/>
      <c r="HR170" s="123"/>
      <c r="HS170" s="123"/>
      <c r="HT170" s="123"/>
      <c r="HU170" s="123"/>
      <c r="HV170" s="123"/>
      <c r="HW170" s="123"/>
      <c r="HX170" s="123"/>
      <c r="HY170" s="123"/>
      <c r="HZ170" s="123"/>
      <c r="IA170" s="123"/>
      <c r="IB170" s="123"/>
      <c r="IC170" s="123"/>
      <c r="ID170" s="123"/>
      <c r="IE170" s="123"/>
      <c r="IF170" s="123"/>
      <c r="IG170" s="123"/>
      <c r="IH170" s="123"/>
      <c r="II170" s="123"/>
      <c r="IJ170" s="123"/>
      <c r="IK170" s="123"/>
      <c r="IL170" s="123"/>
      <c r="IM170" s="123"/>
      <c r="IN170" s="123"/>
      <c r="IO170" s="123"/>
      <c r="IP170" s="123"/>
      <c r="IQ170" s="123"/>
      <c r="IR170" s="123"/>
      <c r="IS170" s="123"/>
      <c r="IT170" s="123"/>
      <c r="IU170" s="123"/>
      <c r="IV170" s="123"/>
      <c r="IW170" s="123"/>
      <c r="IX170" s="123"/>
      <c r="IY170" s="123"/>
      <c r="IZ170" s="123"/>
      <c r="JA170" s="123"/>
      <c r="JB170" s="123"/>
      <c r="JC170" s="123"/>
      <c r="JD170" s="123"/>
      <c r="JE170" s="123"/>
      <c r="JF170" s="123"/>
      <c r="JG170" s="123"/>
      <c r="JH170" s="123"/>
      <c r="JI170" s="123"/>
      <c r="JJ170" s="123"/>
      <c r="JK170" s="123"/>
      <c r="JL170" s="123"/>
      <c r="JM170" s="123"/>
      <c r="JN170" s="123"/>
      <c r="JO170" s="123"/>
      <c r="JP170" s="123"/>
      <c r="JQ170" s="123"/>
      <c r="JR170" s="123"/>
      <c r="JS170" s="123"/>
      <c r="JT170" s="123"/>
      <c r="JU170" s="123"/>
      <c r="JV170" s="123"/>
      <c r="JW170" s="123"/>
      <c r="JX170" s="123"/>
      <c r="JY170" s="123"/>
      <c r="JZ170" s="123"/>
      <c r="KA170" s="123"/>
      <c r="KB170" s="123"/>
      <c r="KC170" s="123"/>
      <c r="KD170" s="123"/>
      <c r="KE170" s="123"/>
      <c r="KF170" s="123"/>
      <c r="KG170" s="123"/>
      <c r="KH170" s="123"/>
      <c r="KI170" s="123"/>
      <c r="KJ170" s="123"/>
      <c r="KK170" s="123"/>
      <c r="KL170" s="123"/>
      <c r="KM170" s="123"/>
      <c r="KN170" s="123"/>
      <c r="KO170" s="123"/>
      <c r="KP170" s="123"/>
      <c r="KQ170" s="123"/>
      <c r="KR170" s="123"/>
      <c r="KS170" s="123"/>
      <c r="KT170" s="123"/>
      <c r="KU170" s="123"/>
      <c r="KV170" s="123"/>
      <c r="KW170" s="123"/>
      <c r="KX170" s="123"/>
      <c r="KY170" s="123"/>
      <c r="KZ170" s="123"/>
      <c r="LA170" s="123"/>
      <c r="LB170" s="123"/>
      <c r="LC170" s="123"/>
      <c r="LD170" s="123"/>
      <c r="LE170" s="123"/>
      <c r="LF170" s="123"/>
      <c r="LG170" s="123"/>
      <c r="LH170" s="123"/>
      <c r="LI170" s="123"/>
      <c r="LJ170" s="123"/>
      <c r="LK170" s="123"/>
      <c r="LL170" s="123"/>
      <c r="LM170" s="123"/>
      <c r="LN170" s="123"/>
      <c r="LO170" s="123"/>
      <c r="LP170" s="123"/>
      <c r="LQ170" s="123"/>
      <c r="LR170" s="123"/>
      <c r="LS170" s="123"/>
      <c r="LT170" s="123"/>
      <c r="LU170" s="123"/>
      <c r="LV170" s="123"/>
      <c r="LW170" s="123"/>
      <c r="LX170" s="123"/>
      <c r="LY170" s="123"/>
      <c r="LZ170" s="123"/>
      <c r="MA170" s="123"/>
      <c r="MB170" s="123"/>
      <c r="MC170" s="123"/>
      <c r="MD170" s="123"/>
      <c r="ME170" s="123"/>
      <c r="MF170" s="123"/>
      <c r="MG170" s="123"/>
      <c r="MH170" s="123"/>
      <c r="MI170" s="123"/>
      <c r="MJ170" s="123"/>
      <c r="MK170" s="123"/>
      <c r="ML170" s="123"/>
      <c r="MM170" s="123"/>
      <c r="MN170" s="123"/>
      <c r="MO170" s="123"/>
      <c r="MP170" s="123"/>
      <c r="MQ170" s="123"/>
      <c r="MR170" s="123"/>
      <c r="MS170" s="123"/>
      <c r="MT170" s="123"/>
      <c r="MU170" s="123"/>
      <c r="MV170" s="123"/>
      <c r="MW170" s="123"/>
      <c r="MX170" s="123"/>
      <c r="MY170" s="123"/>
      <c r="MZ170" s="123"/>
      <c r="NA170" s="123"/>
      <c r="NB170" s="123"/>
      <c r="NC170" s="123"/>
      <c r="ND170" s="123"/>
      <c r="NE170" s="123"/>
      <c r="NF170" s="123"/>
      <c r="NG170" s="123"/>
      <c r="NH170" s="123"/>
      <c r="NI170" s="123"/>
      <c r="NJ170" s="123"/>
      <c r="NK170" s="123"/>
      <c r="NL170" s="123"/>
      <c r="NM170" s="123"/>
      <c r="NN170" s="123"/>
      <c r="NO170" s="123"/>
      <c r="NP170" s="123"/>
      <c r="NQ170" s="123"/>
      <c r="NR170" s="123"/>
      <c r="NS170" s="123"/>
      <c r="NT170" s="123"/>
      <c r="NU170" s="123"/>
      <c r="NV170" s="123"/>
      <c r="NW170" s="123"/>
      <c r="NX170" s="123"/>
      <c r="NY170" s="123"/>
    </row>
    <row r="171" spans="1:389" s="122" customFormat="1" ht="12">
      <c r="A171" s="136"/>
      <c r="B171" s="137"/>
      <c r="C171" s="110"/>
      <c r="D171" s="111"/>
      <c r="E171" s="113"/>
      <c r="F171" s="113"/>
      <c r="G171" s="113"/>
      <c r="H171" s="114"/>
      <c r="I171" s="114"/>
      <c r="J171" s="114"/>
      <c r="K171" s="115"/>
      <c r="L171" s="115"/>
      <c r="M171" s="124"/>
      <c r="N171" s="124"/>
      <c r="O171" s="125"/>
      <c r="P171" s="116"/>
      <c r="Q171" s="118"/>
      <c r="R171" s="118"/>
      <c r="S171" s="119"/>
      <c r="T171" s="119"/>
      <c r="U171" s="120"/>
      <c r="V171" s="119"/>
      <c r="W171" s="121"/>
      <c r="X171" s="121"/>
      <c r="Z171" s="123"/>
      <c r="AA171" s="123"/>
      <c r="AB171" s="123"/>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c r="BP171" s="123"/>
      <c r="BQ171" s="123"/>
      <c r="BR171" s="123"/>
      <c r="BS171" s="123"/>
      <c r="BT171" s="123"/>
      <c r="BU171" s="123"/>
      <c r="BV171" s="123"/>
      <c r="BW171" s="123"/>
      <c r="BX171" s="123"/>
      <c r="BY171" s="123"/>
      <c r="BZ171" s="123"/>
      <c r="CA171" s="123"/>
      <c r="CB171" s="123"/>
      <c r="CC171" s="123"/>
      <c r="CD171" s="123"/>
      <c r="CE171" s="123"/>
      <c r="CF171" s="123"/>
      <c r="CG171" s="123"/>
      <c r="CH171" s="123"/>
      <c r="CI171" s="123"/>
      <c r="CJ171" s="123"/>
      <c r="CK171" s="123"/>
      <c r="CL171" s="123"/>
      <c r="CM171" s="123"/>
      <c r="CN171" s="123"/>
      <c r="CO171" s="123"/>
      <c r="CP171" s="123"/>
      <c r="CQ171" s="123"/>
      <c r="CR171" s="123"/>
      <c r="CS171" s="123"/>
      <c r="CT171" s="123"/>
      <c r="CU171" s="123"/>
      <c r="CV171" s="123"/>
      <c r="CW171" s="123"/>
      <c r="CX171" s="123"/>
      <c r="CY171" s="123"/>
      <c r="CZ171" s="123"/>
      <c r="DA171" s="123"/>
      <c r="DB171" s="123"/>
      <c r="DC171" s="123"/>
      <c r="DD171" s="123"/>
      <c r="DE171" s="123"/>
      <c r="DF171" s="123"/>
      <c r="DG171" s="123"/>
      <c r="DH171" s="123"/>
      <c r="DI171" s="123"/>
      <c r="DJ171" s="123"/>
      <c r="DK171" s="123"/>
      <c r="DL171" s="123"/>
      <c r="DM171" s="123"/>
      <c r="DN171" s="123"/>
      <c r="DO171" s="123"/>
      <c r="DP171" s="123"/>
      <c r="DQ171" s="123"/>
      <c r="DR171" s="123"/>
      <c r="DS171" s="123"/>
      <c r="DT171" s="123"/>
      <c r="DU171" s="123"/>
      <c r="DV171" s="123"/>
      <c r="DW171" s="123"/>
      <c r="DX171" s="123"/>
      <c r="DY171" s="123"/>
      <c r="DZ171" s="123"/>
      <c r="EA171" s="123"/>
      <c r="EB171" s="123"/>
      <c r="EC171" s="123"/>
      <c r="ED171" s="123"/>
      <c r="EE171" s="123"/>
      <c r="EF171" s="123"/>
      <c r="EG171" s="123"/>
      <c r="EH171" s="123"/>
      <c r="EI171" s="123"/>
      <c r="EJ171" s="123"/>
      <c r="EK171" s="123"/>
      <c r="EL171" s="123"/>
      <c r="EM171" s="123"/>
      <c r="EN171" s="123"/>
      <c r="EO171" s="123"/>
      <c r="EP171" s="123"/>
      <c r="EQ171" s="123"/>
      <c r="ER171" s="123"/>
      <c r="ES171" s="123"/>
      <c r="ET171" s="123"/>
      <c r="EU171" s="123"/>
      <c r="EV171" s="123"/>
      <c r="EW171" s="123"/>
      <c r="EX171" s="123"/>
      <c r="EY171" s="123"/>
      <c r="EZ171" s="123"/>
      <c r="FA171" s="123"/>
      <c r="FB171" s="123"/>
      <c r="FC171" s="123"/>
      <c r="FD171" s="123"/>
      <c r="FE171" s="123"/>
      <c r="FF171" s="123"/>
      <c r="FG171" s="123"/>
      <c r="FH171" s="123"/>
      <c r="FI171" s="123"/>
      <c r="FJ171" s="123"/>
      <c r="FK171" s="123"/>
      <c r="FL171" s="123"/>
      <c r="FM171" s="123"/>
      <c r="FN171" s="123"/>
      <c r="FO171" s="123"/>
      <c r="FP171" s="123"/>
      <c r="FQ171" s="123"/>
      <c r="FR171" s="123"/>
      <c r="FS171" s="123"/>
      <c r="FT171" s="123"/>
      <c r="FU171" s="123"/>
      <c r="FV171" s="123"/>
      <c r="FW171" s="123"/>
      <c r="FX171" s="123"/>
      <c r="FY171" s="123"/>
      <c r="FZ171" s="123"/>
      <c r="GA171" s="123"/>
      <c r="GB171" s="123"/>
      <c r="GC171" s="123"/>
      <c r="GD171" s="123"/>
      <c r="GE171" s="123"/>
      <c r="GF171" s="123"/>
      <c r="GG171" s="123"/>
      <c r="GH171" s="123"/>
      <c r="GI171" s="123"/>
      <c r="GJ171" s="123"/>
      <c r="GK171" s="123"/>
      <c r="GL171" s="123"/>
      <c r="GM171" s="123"/>
      <c r="GN171" s="123"/>
      <c r="GO171" s="123"/>
      <c r="GP171" s="123"/>
      <c r="GQ171" s="123"/>
      <c r="GR171" s="123"/>
      <c r="GS171" s="123"/>
      <c r="GT171" s="123"/>
      <c r="GU171" s="123"/>
      <c r="GV171" s="123"/>
      <c r="GW171" s="123"/>
      <c r="GX171" s="123"/>
      <c r="GY171" s="123"/>
      <c r="GZ171" s="123"/>
      <c r="HA171" s="123"/>
      <c r="HB171" s="123"/>
      <c r="HC171" s="123"/>
      <c r="HD171" s="123"/>
      <c r="HE171" s="123"/>
      <c r="HF171" s="123"/>
      <c r="HG171" s="123"/>
      <c r="HH171" s="123"/>
      <c r="HI171" s="123"/>
      <c r="HJ171" s="123"/>
      <c r="HK171" s="123"/>
      <c r="HL171" s="123"/>
      <c r="HM171" s="123"/>
      <c r="HN171" s="123"/>
      <c r="HO171" s="123"/>
      <c r="HP171" s="123"/>
      <c r="HQ171" s="123"/>
      <c r="HR171" s="123"/>
      <c r="HS171" s="123"/>
      <c r="HT171" s="123"/>
      <c r="HU171" s="123"/>
      <c r="HV171" s="123"/>
      <c r="HW171" s="123"/>
      <c r="HX171" s="123"/>
      <c r="HY171" s="123"/>
      <c r="HZ171" s="123"/>
      <c r="IA171" s="123"/>
      <c r="IB171" s="123"/>
      <c r="IC171" s="123"/>
      <c r="ID171" s="123"/>
      <c r="IE171" s="123"/>
      <c r="IF171" s="123"/>
      <c r="IG171" s="123"/>
      <c r="IH171" s="123"/>
      <c r="II171" s="123"/>
      <c r="IJ171" s="123"/>
      <c r="IK171" s="123"/>
      <c r="IL171" s="123"/>
      <c r="IM171" s="123"/>
      <c r="IN171" s="123"/>
      <c r="IO171" s="123"/>
      <c r="IP171" s="123"/>
      <c r="IQ171" s="123"/>
      <c r="IR171" s="123"/>
      <c r="IS171" s="123"/>
      <c r="IT171" s="123"/>
      <c r="IU171" s="123"/>
      <c r="IV171" s="123"/>
      <c r="IW171" s="123"/>
      <c r="IX171" s="123"/>
      <c r="IY171" s="123"/>
      <c r="IZ171" s="123"/>
      <c r="JA171" s="123"/>
      <c r="JB171" s="123"/>
      <c r="JC171" s="123"/>
      <c r="JD171" s="123"/>
      <c r="JE171" s="123"/>
      <c r="JF171" s="123"/>
      <c r="JG171" s="123"/>
      <c r="JH171" s="123"/>
      <c r="JI171" s="123"/>
      <c r="JJ171" s="123"/>
      <c r="JK171" s="123"/>
      <c r="JL171" s="123"/>
      <c r="JM171" s="123"/>
      <c r="JN171" s="123"/>
      <c r="JO171" s="123"/>
      <c r="JP171" s="123"/>
      <c r="JQ171" s="123"/>
      <c r="JR171" s="123"/>
      <c r="JS171" s="123"/>
      <c r="JT171" s="123"/>
      <c r="JU171" s="123"/>
      <c r="JV171" s="123"/>
      <c r="JW171" s="123"/>
      <c r="JX171" s="123"/>
      <c r="JY171" s="123"/>
      <c r="JZ171" s="123"/>
      <c r="KA171" s="123"/>
      <c r="KB171" s="123"/>
      <c r="KC171" s="123"/>
      <c r="KD171" s="123"/>
      <c r="KE171" s="123"/>
      <c r="KF171" s="123"/>
      <c r="KG171" s="123"/>
      <c r="KH171" s="123"/>
      <c r="KI171" s="123"/>
      <c r="KJ171" s="123"/>
      <c r="KK171" s="123"/>
      <c r="KL171" s="123"/>
      <c r="KM171" s="123"/>
      <c r="KN171" s="123"/>
      <c r="KO171" s="123"/>
      <c r="KP171" s="123"/>
      <c r="KQ171" s="123"/>
      <c r="KR171" s="123"/>
      <c r="KS171" s="123"/>
      <c r="KT171" s="123"/>
      <c r="KU171" s="123"/>
      <c r="KV171" s="123"/>
      <c r="KW171" s="123"/>
      <c r="KX171" s="123"/>
      <c r="KY171" s="123"/>
      <c r="KZ171" s="123"/>
      <c r="LA171" s="123"/>
      <c r="LB171" s="123"/>
      <c r="LC171" s="123"/>
      <c r="LD171" s="123"/>
      <c r="LE171" s="123"/>
      <c r="LF171" s="123"/>
      <c r="LG171" s="123"/>
      <c r="LH171" s="123"/>
      <c r="LI171" s="123"/>
      <c r="LJ171" s="123"/>
      <c r="LK171" s="123"/>
      <c r="LL171" s="123"/>
      <c r="LM171" s="123"/>
      <c r="LN171" s="123"/>
      <c r="LO171" s="123"/>
      <c r="LP171" s="123"/>
      <c r="LQ171" s="123"/>
      <c r="LR171" s="123"/>
      <c r="LS171" s="123"/>
      <c r="LT171" s="123"/>
      <c r="LU171" s="123"/>
      <c r="LV171" s="123"/>
      <c r="LW171" s="123"/>
      <c r="LX171" s="123"/>
      <c r="LY171" s="123"/>
      <c r="LZ171" s="123"/>
      <c r="MA171" s="123"/>
      <c r="MB171" s="123"/>
      <c r="MC171" s="123"/>
      <c r="MD171" s="123"/>
      <c r="ME171" s="123"/>
      <c r="MF171" s="123"/>
      <c r="MG171" s="123"/>
      <c r="MH171" s="123"/>
      <c r="MI171" s="123"/>
      <c r="MJ171" s="123"/>
      <c r="MK171" s="123"/>
      <c r="ML171" s="123"/>
      <c r="MM171" s="123"/>
      <c r="MN171" s="123"/>
      <c r="MO171" s="123"/>
      <c r="MP171" s="123"/>
      <c r="MQ171" s="123"/>
      <c r="MR171" s="123"/>
      <c r="MS171" s="123"/>
      <c r="MT171" s="123"/>
      <c r="MU171" s="123"/>
      <c r="MV171" s="123"/>
      <c r="MW171" s="123"/>
      <c r="MX171" s="123"/>
      <c r="MY171" s="123"/>
      <c r="MZ171" s="123"/>
      <c r="NA171" s="123"/>
      <c r="NB171" s="123"/>
      <c r="NC171" s="123"/>
      <c r="ND171" s="123"/>
      <c r="NE171" s="123"/>
      <c r="NF171" s="123"/>
      <c r="NG171" s="123"/>
      <c r="NH171" s="123"/>
      <c r="NI171" s="123"/>
      <c r="NJ171" s="123"/>
      <c r="NK171" s="123"/>
      <c r="NL171" s="123"/>
      <c r="NM171" s="123"/>
      <c r="NN171" s="123"/>
      <c r="NO171" s="123"/>
      <c r="NP171" s="123"/>
      <c r="NQ171" s="123"/>
      <c r="NR171" s="123"/>
      <c r="NS171" s="123"/>
      <c r="NT171" s="123"/>
      <c r="NU171" s="123"/>
      <c r="NV171" s="123"/>
      <c r="NW171" s="123"/>
      <c r="NX171" s="123"/>
      <c r="NY171" s="123"/>
    </row>
    <row r="172" spans="1:389" s="122" customFormat="1" ht="12">
      <c r="A172" s="136"/>
      <c r="B172" s="137"/>
      <c r="C172" s="110"/>
      <c r="D172" s="111"/>
      <c r="E172" s="113"/>
      <c r="F172" s="113"/>
      <c r="G172" s="113"/>
      <c r="H172" s="114"/>
      <c r="I172" s="114"/>
      <c r="J172" s="114"/>
      <c r="K172" s="115"/>
      <c r="L172" s="115"/>
      <c r="M172" s="124"/>
      <c r="N172" s="124"/>
      <c r="O172" s="125"/>
      <c r="P172" s="116"/>
      <c r="Q172" s="118"/>
      <c r="R172" s="118"/>
      <c r="S172" s="119"/>
      <c r="T172" s="119"/>
      <c r="U172" s="120"/>
      <c r="V172" s="119"/>
      <c r="W172" s="121"/>
      <c r="X172" s="121"/>
      <c r="Z172" s="123"/>
      <c r="AA172" s="123"/>
      <c r="AB172" s="123"/>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23"/>
      <c r="BV172" s="123"/>
      <c r="BW172" s="123"/>
      <c r="BX172" s="123"/>
      <c r="BY172" s="123"/>
      <c r="BZ172" s="123"/>
      <c r="CA172" s="123"/>
      <c r="CB172" s="123"/>
      <c r="CC172" s="123"/>
      <c r="CD172" s="123"/>
      <c r="CE172" s="123"/>
      <c r="CF172" s="123"/>
      <c r="CG172" s="123"/>
      <c r="CH172" s="123"/>
      <c r="CI172" s="123"/>
      <c r="CJ172" s="123"/>
      <c r="CK172" s="123"/>
      <c r="CL172" s="123"/>
      <c r="CM172" s="123"/>
      <c r="CN172" s="123"/>
      <c r="CO172" s="123"/>
      <c r="CP172" s="123"/>
      <c r="CQ172" s="123"/>
      <c r="CR172" s="123"/>
      <c r="CS172" s="123"/>
      <c r="CT172" s="123"/>
      <c r="CU172" s="123"/>
      <c r="CV172" s="123"/>
      <c r="CW172" s="123"/>
      <c r="CX172" s="123"/>
      <c r="CY172" s="123"/>
      <c r="CZ172" s="123"/>
      <c r="DA172" s="123"/>
      <c r="DB172" s="123"/>
      <c r="DC172" s="123"/>
      <c r="DD172" s="123"/>
      <c r="DE172" s="123"/>
      <c r="DF172" s="123"/>
      <c r="DG172" s="123"/>
      <c r="DH172" s="123"/>
      <c r="DI172" s="123"/>
      <c r="DJ172" s="123"/>
      <c r="DK172" s="123"/>
      <c r="DL172" s="123"/>
      <c r="DM172" s="123"/>
      <c r="DN172" s="123"/>
      <c r="DO172" s="123"/>
      <c r="DP172" s="123"/>
      <c r="DQ172" s="123"/>
      <c r="DR172" s="123"/>
      <c r="DS172" s="123"/>
      <c r="DT172" s="123"/>
      <c r="DU172" s="123"/>
      <c r="DV172" s="123"/>
      <c r="DW172" s="123"/>
      <c r="DX172" s="123"/>
      <c r="DY172" s="123"/>
      <c r="DZ172" s="123"/>
      <c r="EA172" s="123"/>
      <c r="EB172" s="123"/>
      <c r="EC172" s="123"/>
      <c r="ED172" s="123"/>
      <c r="EE172" s="123"/>
      <c r="EF172" s="123"/>
      <c r="EG172" s="123"/>
      <c r="EH172" s="123"/>
      <c r="EI172" s="123"/>
      <c r="EJ172" s="123"/>
      <c r="EK172" s="123"/>
      <c r="EL172" s="123"/>
      <c r="EM172" s="123"/>
      <c r="EN172" s="123"/>
      <c r="EO172" s="123"/>
      <c r="EP172" s="123"/>
      <c r="EQ172" s="123"/>
      <c r="ER172" s="123"/>
      <c r="ES172" s="123"/>
      <c r="ET172" s="123"/>
      <c r="EU172" s="123"/>
      <c r="EV172" s="123"/>
      <c r="EW172" s="123"/>
      <c r="EX172" s="123"/>
      <c r="EY172" s="123"/>
      <c r="EZ172" s="123"/>
      <c r="FA172" s="123"/>
      <c r="FB172" s="123"/>
      <c r="FC172" s="123"/>
      <c r="FD172" s="123"/>
      <c r="FE172" s="123"/>
      <c r="FF172" s="123"/>
      <c r="FG172" s="123"/>
      <c r="FH172" s="123"/>
      <c r="FI172" s="123"/>
      <c r="FJ172" s="123"/>
      <c r="FK172" s="123"/>
      <c r="FL172" s="123"/>
      <c r="FM172" s="123"/>
      <c r="FN172" s="123"/>
      <c r="FO172" s="123"/>
      <c r="FP172" s="123"/>
      <c r="FQ172" s="123"/>
      <c r="FR172" s="123"/>
      <c r="FS172" s="123"/>
      <c r="FT172" s="123"/>
      <c r="FU172" s="123"/>
      <c r="FV172" s="123"/>
      <c r="FW172" s="123"/>
      <c r="FX172" s="123"/>
      <c r="FY172" s="123"/>
      <c r="FZ172" s="123"/>
      <c r="GA172" s="123"/>
      <c r="GB172" s="123"/>
      <c r="GC172" s="123"/>
      <c r="GD172" s="123"/>
      <c r="GE172" s="123"/>
      <c r="GF172" s="123"/>
      <c r="GG172" s="123"/>
      <c r="GH172" s="123"/>
      <c r="GI172" s="123"/>
      <c r="GJ172" s="123"/>
      <c r="GK172" s="123"/>
      <c r="GL172" s="123"/>
      <c r="GM172" s="123"/>
      <c r="GN172" s="123"/>
      <c r="GO172" s="123"/>
      <c r="GP172" s="123"/>
      <c r="GQ172" s="123"/>
      <c r="GR172" s="123"/>
      <c r="GS172" s="123"/>
      <c r="GT172" s="123"/>
      <c r="GU172" s="123"/>
      <c r="GV172" s="123"/>
      <c r="GW172" s="123"/>
      <c r="GX172" s="123"/>
      <c r="GY172" s="123"/>
      <c r="GZ172" s="123"/>
      <c r="HA172" s="123"/>
      <c r="HB172" s="123"/>
      <c r="HC172" s="123"/>
      <c r="HD172" s="123"/>
      <c r="HE172" s="123"/>
      <c r="HF172" s="123"/>
      <c r="HG172" s="123"/>
      <c r="HH172" s="123"/>
      <c r="HI172" s="123"/>
      <c r="HJ172" s="123"/>
      <c r="HK172" s="123"/>
      <c r="HL172" s="123"/>
      <c r="HM172" s="123"/>
      <c r="HN172" s="123"/>
      <c r="HO172" s="123"/>
      <c r="HP172" s="123"/>
      <c r="HQ172" s="123"/>
      <c r="HR172" s="123"/>
      <c r="HS172" s="123"/>
      <c r="HT172" s="123"/>
      <c r="HU172" s="123"/>
      <c r="HV172" s="123"/>
      <c r="HW172" s="123"/>
      <c r="HX172" s="123"/>
      <c r="HY172" s="123"/>
      <c r="HZ172" s="123"/>
      <c r="IA172" s="123"/>
      <c r="IB172" s="123"/>
      <c r="IC172" s="123"/>
      <c r="ID172" s="123"/>
      <c r="IE172" s="123"/>
      <c r="IF172" s="123"/>
      <c r="IG172" s="123"/>
      <c r="IH172" s="123"/>
      <c r="II172" s="123"/>
      <c r="IJ172" s="123"/>
      <c r="IK172" s="123"/>
      <c r="IL172" s="123"/>
      <c r="IM172" s="123"/>
      <c r="IN172" s="123"/>
      <c r="IO172" s="123"/>
      <c r="IP172" s="123"/>
      <c r="IQ172" s="123"/>
      <c r="IR172" s="123"/>
      <c r="IS172" s="123"/>
      <c r="IT172" s="123"/>
      <c r="IU172" s="123"/>
      <c r="IV172" s="123"/>
      <c r="IW172" s="123"/>
      <c r="IX172" s="123"/>
      <c r="IY172" s="123"/>
      <c r="IZ172" s="123"/>
      <c r="JA172" s="123"/>
      <c r="JB172" s="123"/>
      <c r="JC172" s="123"/>
      <c r="JD172" s="123"/>
      <c r="JE172" s="123"/>
      <c r="JF172" s="123"/>
      <c r="JG172" s="123"/>
      <c r="JH172" s="123"/>
      <c r="JI172" s="123"/>
      <c r="JJ172" s="123"/>
      <c r="JK172" s="123"/>
      <c r="JL172" s="123"/>
      <c r="JM172" s="123"/>
      <c r="JN172" s="123"/>
      <c r="JO172" s="123"/>
      <c r="JP172" s="123"/>
      <c r="JQ172" s="123"/>
      <c r="JR172" s="123"/>
      <c r="JS172" s="123"/>
      <c r="JT172" s="123"/>
      <c r="JU172" s="123"/>
      <c r="JV172" s="123"/>
      <c r="JW172" s="123"/>
      <c r="JX172" s="123"/>
      <c r="JY172" s="123"/>
      <c r="JZ172" s="123"/>
      <c r="KA172" s="123"/>
      <c r="KB172" s="123"/>
      <c r="KC172" s="123"/>
      <c r="KD172" s="123"/>
      <c r="KE172" s="123"/>
      <c r="KF172" s="123"/>
      <c r="KG172" s="123"/>
      <c r="KH172" s="123"/>
      <c r="KI172" s="123"/>
      <c r="KJ172" s="123"/>
      <c r="KK172" s="123"/>
      <c r="KL172" s="123"/>
      <c r="KM172" s="123"/>
      <c r="KN172" s="123"/>
      <c r="KO172" s="123"/>
      <c r="KP172" s="123"/>
      <c r="KQ172" s="123"/>
      <c r="KR172" s="123"/>
      <c r="KS172" s="123"/>
      <c r="KT172" s="123"/>
      <c r="KU172" s="123"/>
      <c r="KV172" s="123"/>
      <c r="KW172" s="123"/>
      <c r="KX172" s="123"/>
      <c r="KY172" s="123"/>
      <c r="KZ172" s="123"/>
      <c r="LA172" s="123"/>
      <c r="LB172" s="123"/>
      <c r="LC172" s="123"/>
      <c r="LD172" s="123"/>
      <c r="LE172" s="123"/>
      <c r="LF172" s="123"/>
      <c r="LG172" s="123"/>
      <c r="LH172" s="123"/>
      <c r="LI172" s="123"/>
      <c r="LJ172" s="123"/>
      <c r="LK172" s="123"/>
      <c r="LL172" s="123"/>
      <c r="LM172" s="123"/>
      <c r="LN172" s="123"/>
      <c r="LO172" s="123"/>
      <c r="LP172" s="123"/>
      <c r="LQ172" s="123"/>
      <c r="LR172" s="123"/>
      <c r="LS172" s="123"/>
      <c r="LT172" s="123"/>
      <c r="LU172" s="123"/>
      <c r="LV172" s="123"/>
      <c r="LW172" s="123"/>
      <c r="LX172" s="123"/>
      <c r="LY172" s="123"/>
      <c r="LZ172" s="123"/>
      <c r="MA172" s="123"/>
      <c r="MB172" s="123"/>
      <c r="MC172" s="123"/>
      <c r="MD172" s="123"/>
      <c r="ME172" s="123"/>
      <c r="MF172" s="123"/>
      <c r="MG172" s="123"/>
      <c r="MH172" s="123"/>
      <c r="MI172" s="123"/>
      <c r="MJ172" s="123"/>
      <c r="MK172" s="123"/>
      <c r="ML172" s="123"/>
      <c r="MM172" s="123"/>
      <c r="MN172" s="123"/>
      <c r="MO172" s="123"/>
      <c r="MP172" s="123"/>
      <c r="MQ172" s="123"/>
      <c r="MR172" s="123"/>
      <c r="MS172" s="123"/>
      <c r="MT172" s="123"/>
      <c r="MU172" s="123"/>
      <c r="MV172" s="123"/>
      <c r="MW172" s="123"/>
      <c r="MX172" s="123"/>
      <c r="MY172" s="123"/>
      <c r="MZ172" s="123"/>
      <c r="NA172" s="123"/>
      <c r="NB172" s="123"/>
      <c r="NC172" s="123"/>
      <c r="ND172" s="123"/>
      <c r="NE172" s="123"/>
      <c r="NF172" s="123"/>
      <c r="NG172" s="123"/>
      <c r="NH172" s="123"/>
      <c r="NI172" s="123"/>
      <c r="NJ172" s="123"/>
      <c r="NK172" s="123"/>
      <c r="NL172" s="123"/>
      <c r="NM172" s="123"/>
      <c r="NN172" s="123"/>
      <c r="NO172" s="123"/>
      <c r="NP172" s="123"/>
      <c r="NQ172" s="123"/>
      <c r="NR172" s="123"/>
      <c r="NS172" s="123"/>
      <c r="NT172" s="123"/>
      <c r="NU172" s="123"/>
      <c r="NV172" s="123"/>
      <c r="NW172" s="123"/>
      <c r="NX172" s="123"/>
      <c r="NY172" s="123"/>
    </row>
    <row r="173" spans="1:389" s="122" customFormat="1" ht="12">
      <c r="A173" s="136"/>
      <c r="B173" s="137"/>
      <c r="C173" s="110"/>
      <c r="D173" s="111"/>
      <c r="E173" s="113"/>
      <c r="F173" s="113"/>
      <c r="G173" s="113"/>
      <c r="H173" s="114"/>
      <c r="I173" s="114"/>
      <c r="J173" s="114"/>
      <c r="K173" s="115"/>
      <c r="L173" s="115"/>
      <c r="M173" s="124"/>
      <c r="N173" s="124"/>
      <c r="O173" s="125"/>
      <c r="P173" s="116"/>
      <c r="Q173" s="118"/>
      <c r="R173" s="118"/>
      <c r="S173" s="119"/>
      <c r="T173" s="119"/>
      <c r="U173" s="120"/>
      <c r="V173" s="119"/>
      <c r="W173" s="121"/>
      <c r="X173" s="121"/>
      <c r="Z173" s="123"/>
      <c r="AA173" s="123"/>
      <c r="AB173" s="123"/>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23"/>
      <c r="BV173" s="123"/>
      <c r="BW173" s="123"/>
      <c r="BX173" s="123"/>
      <c r="BY173" s="123"/>
      <c r="BZ173" s="123"/>
      <c r="CA173" s="123"/>
      <c r="CB173" s="123"/>
      <c r="CC173" s="123"/>
      <c r="CD173" s="123"/>
      <c r="CE173" s="123"/>
      <c r="CF173" s="123"/>
      <c r="CG173" s="123"/>
      <c r="CH173" s="123"/>
      <c r="CI173" s="123"/>
      <c r="CJ173" s="123"/>
      <c r="CK173" s="123"/>
      <c r="CL173" s="123"/>
      <c r="CM173" s="123"/>
      <c r="CN173" s="123"/>
      <c r="CO173" s="123"/>
      <c r="CP173" s="123"/>
      <c r="CQ173" s="123"/>
      <c r="CR173" s="123"/>
      <c r="CS173" s="123"/>
      <c r="CT173" s="123"/>
      <c r="CU173" s="123"/>
      <c r="CV173" s="123"/>
      <c r="CW173" s="123"/>
      <c r="CX173" s="123"/>
      <c r="CY173" s="123"/>
      <c r="CZ173" s="123"/>
      <c r="DA173" s="123"/>
      <c r="DB173" s="123"/>
      <c r="DC173" s="123"/>
      <c r="DD173" s="123"/>
      <c r="DE173" s="123"/>
      <c r="DF173" s="123"/>
      <c r="DG173" s="123"/>
      <c r="DH173" s="123"/>
      <c r="DI173" s="123"/>
      <c r="DJ173" s="123"/>
      <c r="DK173" s="123"/>
      <c r="DL173" s="123"/>
      <c r="DM173" s="123"/>
      <c r="DN173" s="123"/>
      <c r="DO173" s="123"/>
      <c r="DP173" s="123"/>
      <c r="DQ173" s="123"/>
      <c r="DR173" s="123"/>
      <c r="DS173" s="123"/>
      <c r="DT173" s="123"/>
      <c r="DU173" s="123"/>
      <c r="DV173" s="123"/>
      <c r="DW173" s="123"/>
      <c r="DX173" s="123"/>
      <c r="DY173" s="123"/>
      <c r="DZ173" s="123"/>
      <c r="EA173" s="123"/>
      <c r="EB173" s="123"/>
      <c r="EC173" s="123"/>
      <c r="ED173" s="123"/>
      <c r="EE173" s="123"/>
      <c r="EF173" s="123"/>
      <c r="EG173" s="123"/>
      <c r="EH173" s="123"/>
      <c r="EI173" s="123"/>
      <c r="EJ173" s="123"/>
      <c r="EK173" s="123"/>
      <c r="EL173" s="123"/>
      <c r="EM173" s="123"/>
      <c r="EN173" s="123"/>
      <c r="EO173" s="123"/>
      <c r="EP173" s="123"/>
      <c r="EQ173" s="123"/>
      <c r="ER173" s="123"/>
      <c r="ES173" s="123"/>
      <c r="ET173" s="123"/>
      <c r="EU173" s="123"/>
      <c r="EV173" s="123"/>
      <c r="EW173" s="123"/>
      <c r="EX173" s="123"/>
      <c r="EY173" s="123"/>
      <c r="EZ173" s="123"/>
      <c r="FA173" s="123"/>
      <c r="FB173" s="123"/>
      <c r="FC173" s="123"/>
      <c r="FD173" s="123"/>
      <c r="FE173" s="123"/>
      <c r="FF173" s="123"/>
      <c r="FG173" s="123"/>
      <c r="FH173" s="123"/>
      <c r="FI173" s="123"/>
      <c r="FJ173" s="123"/>
      <c r="FK173" s="123"/>
      <c r="FL173" s="123"/>
      <c r="FM173" s="123"/>
      <c r="FN173" s="123"/>
      <c r="FO173" s="123"/>
      <c r="FP173" s="123"/>
      <c r="FQ173" s="123"/>
      <c r="FR173" s="123"/>
      <c r="FS173" s="123"/>
      <c r="FT173" s="123"/>
      <c r="FU173" s="123"/>
      <c r="FV173" s="123"/>
      <c r="FW173" s="123"/>
      <c r="FX173" s="123"/>
      <c r="FY173" s="123"/>
      <c r="FZ173" s="123"/>
      <c r="GA173" s="123"/>
      <c r="GB173" s="123"/>
      <c r="GC173" s="123"/>
      <c r="GD173" s="123"/>
      <c r="GE173" s="123"/>
      <c r="GF173" s="123"/>
      <c r="GG173" s="123"/>
      <c r="GH173" s="123"/>
      <c r="GI173" s="123"/>
      <c r="GJ173" s="123"/>
      <c r="GK173" s="123"/>
      <c r="GL173" s="123"/>
      <c r="GM173" s="123"/>
      <c r="GN173" s="123"/>
      <c r="GO173" s="123"/>
      <c r="GP173" s="123"/>
      <c r="GQ173" s="123"/>
      <c r="GR173" s="123"/>
      <c r="GS173" s="123"/>
      <c r="GT173" s="123"/>
      <c r="GU173" s="123"/>
      <c r="GV173" s="123"/>
      <c r="GW173" s="123"/>
      <c r="GX173" s="123"/>
      <c r="GY173" s="123"/>
      <c r="GZ173" s="123"/>
      <c r="HA173" s="123"/>
      <c r="HB173" s="123"/>
      <c r="HC173" s="123"/>
      <c r="HD173" s="123"/>
      <c r="HE173" s="123"/>
      <c r="HF173" s="123"/>
      <c r="HG173" s="123"/>
      <c r="HH173" s="123"/>
      <c r="HI173" s="123"/>
      <c r="HJ173" s="123"/>
      <c r="HK173" s="123"/>
      <c r="HL173" s="123"/>
      <c r="HM173" s="123"/>
      <c r="HN173" s="123"/>
      <c r="HO173" s="123"/>
      <c r="HP173" s="123"/>
      <c r="HQ173" s="123"/>
      <c r="HR173" s="123"/>
      <c r="HS173" s="123"/>
      <c r="HT173" s="123"/>
      <c r="HU173" s="123"/>
      <c r="HV173" s="123"/>
      <c r="HW173" s="123"/>
      <c r="HX173" s="123"/>
      <c r="HY173" s="123"/>
      <c r="HZ173" s="123"/>
      <c r="IA173" s="123"/>
      <c r="IB173" s="123"/>
      <c r="IC173" s="123"/>
      <c r="ID173" s="123"/>
      <c r="IE173" s="123"/>
      <c r="IF173" s="123"/>
      <c r="IG173" s="123"/>
      <c r="IH173" s="123"/>
      <c r="II173" s="123"/>
      <c r="IJ173" s="123"/>
      <c r="IK173" s="123"/>
      <c r="IL173" s="123"/>
      <c r="IM173" s="123"/>
      <c r="IN173" s="123"/>
      <c r="IO173" s="123"/>
      <c r="IP173" s="123"/>
      <c r="IQ173" s="123"/>
      <c r="IR173" s="123"/>
      <c r="IS173" s="123"/>
      <c r="IT173" s="123"/>
      <c r="IU173" s="123"/>
      <c r="IV173" s="123"/>
      <c r="IW173" s="123"/>
      <c r="IX173" s="123"/>
      <c r="IY173" s="123"/>
      <c r="IZ173" s="123"/>
      <c r="JA173" s="123"/>
      <c r="JB173" s="123"/>
      <c r="JC173" s="123"/>
      <c r="JD173" s="123"/>
      <c r="JE173" s="123"/>
      <c r="JF173" s="123"/>
      <c r="JG173" s="123"/>
      <c r="JH173" s="123"/>
      <c r="JI173" s="123"/>
      <c r="JJ173" s="123"/>
      <c r="JK173" s="123"/>
      <c r="JL173" s="123"/>
      <c r="JM173" s="123"/>
      <c r="JN173" s="123"/>
      <c r="JO173" s="123"/>
      <c r="JP173" s="123"/>
      <c r="JQ173" s="123"/>
      <c r="JR173" s="123"/>
      <c r="JS173" s="123"/>
      <c r="JT173" s="123"/>
      <c r="JU173" s="123"/>
      <c r="JV173" s="123"/>
      <c r="JW173" s="123"/>
      <c r="JX173" s="123"/>
      <c r="JY173" s="123"/>
      <c r="JZ173" s="123"/>
      <c r="KA173" s="123"/>
      <c r="KB173" s="123"/>
      <c r="KC173" s="123"/>
      <c r="KD173" s="123"/>
      <c r="KE173" s="123"/>
      <c r="KF173" s="123"/>
      <c r="KG173" s="123"/>
      <c r="KH173" s="123"/>
      <c r="KI173" s="123"/>
      <c r="KJ173" s="123"/>
      <c r="KK173" s="123"/>
      <c r="KL173" s="123"/>
      <c r="KM173" s="123"/>
      <c r="KN173" s="123"/>
      <c r="KO173" s="123"/>
      <c r="KP173" s="123"/>
      <c r="KQ173" s="123"/>
      <c r="KR173" s="123"/>
      <c r="KS173" s="123"/>
      <c r="KT173" s="123"/>
      <c r="KU173" s="123"/>
      <c r="KV173" s="123"/>
      <c r="KW173" s="123"/>
      <c r="KX173" s="123"/>
      <c r="KY173" s="123"/>
      <c r="KZ173" s="123"/>
      <c r="LA173" s="123"/>
      <c r="LB173" s="123"/>
      <c r="LC173" s="123"/>
      <c r="LD173" s="123"/>
      <c r="LE173" s="123"/>
      <c r="LF173" s="123"/>
      <c r="LG173" s="123"/>
      <c r="LH173" s="123"/>
      <c r="LI173" s="123"/>
      <c r="LJ173" s="123"/>
      <c r="LK173" s="123"/>
      <c r="LL173" s="123"/>
      <c r="LM173" s="123"/>
      <c r="LN173" s="123"/>
      <c r="LO173" s="123"/>
      <c r="LP173" s="123"/>
      <c r="LQ173" s="123"/>
      <c r="LR173" s="123"/>
      <c r="LS173" s="123"/>
      <c r="LT173" s="123"/>
      <c r="LU173" s="123"/>
      <c r="LV173" s="123"/>
      <c r="LW173" s="123"/>
      <c r="LX173" s="123"/>
      <c r="LY173" s="123"/>
      <c r="LZ173" s="123"/>
      <c r="MA173" s="123"/>
      <c r="MB173" s="123"/>
      <c r="MC173" s="123"/>
      <c r="MD173" s="123"/>
      <c r="ME173" s="123"/>
      <c r="MF173" s="123"/>
      <c r="MG173" s="123"/>
      <c r="MH173" s="123"/>
      <c r="MI173" s="123"/>
      <c r="MJ173" s="123"/>
      <c r="MK173" s="123"/>
      <c r="ML173" s="123"/>
      <c r="MM173" s="123"/>
      <c r="MN173" s="123"/>
      <c r="MO173" s="123"/>
      <c r="MP173" s="123"/>
      <c r="MQ173" s="123"/>
      <c r="MR173" s="123"/>
      <c r="MS173" s="123"/>
      <c r="MT173" s="123"/>
      <c r="MU173" s="123"/>
      <c r="MV173" s="123"/>
      <c r="MW173" s="123"/>
      <c r="MX173" s="123"/>
      <c r="MY173" s="123"/>
      <c r="MZ173" s="123"/>
      <c r="NA173" s="123"/>
      <c r="NB173" s="123"/>
      <c r="NC173" s="123"/>
      <c r="ND173" s="123"/>
      <c r="NE173" s="123"/>
      <c r="NF173" s="123"/>
      <c r="NG173" s="123"/>
      <c r="NH173" s="123"/>
      <c r="NI173" s="123"/>
      <c r="NJ173" s="123"/>
      <c r="NK173" s="123"/>
      <c r="NL173" s="123"/>
      <c r="NM173" s="123"/>
      <c r="NN173" s="123"/>
      <c r="NO173" s="123"/>
      <c r="NP173" s="123"/>
      <c r="NQ173" s="123"/>
      <c r="NR173" s="123"/>
      <c r="NS173" s="123"/>
      <c r="NT173" s="123"/>
      <c r="NU173" s="123"/>
      <c r="NV173" s="123"/>
      <c r="NW173" s="123"/>
      <c r="NX173" s="123"/>
      <c r="NY173" s="123"/>
    </row>
    <row r="174" spans="1:389" s="122" customFormat="1" ht="12">
      <c r="A174" s="136"/>
      <c r="B174" s="137"/>
      <c r="C174" s="110"/>
      <c r="D174" s="111"/>
      <c r="E174" s="113"/>
      <c r="F174" s="113"/>
      <c r="G174" s="113"/>
      <c r="H174" s="114"/>
      <c r="I174" s="114"/>
      <c r="J174" s="114"/>
      <c r="K174" s="115"/>
      <c r="L174" s="115"/>
      <c r="M174" s="124"/>
      <c r="N174" s="124"/>
      <c r="O174" s="125"/>
      <c r="P174" s="116"/>
      <c r="Q174" s="118"/>
      <c r="R174" s="118"/>
      <c r="S174" s="119"/>
      <c r="T174" s="119"/>
      <c r="U174" s="120"/>
      <c r="V174" s="119"/>
      <c r="W174" s="121"/>
      <c r="X174" s="121"/>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23"/>
      <c r="BV174" s="123"/>
      <c r="BW174" s="123"/>
      <c r="BX174" s="123"/>
      <c r="BY174" s="123"/>
      <c r="BZ174" s="123"/>
      <c r="CA174" s="123"/>
      <c r="CB174" s="123"/>
      <c r="CC174" s="123"/>
      <c r="CD174" s="123"/>
      <c r="CE174" s="123"/>
      <c r="CF174" s="123"/>
      <c r="CG174" s="123"/>
      <c r="CH174" s="123"/>
      <c r="CI174" s="123"/>
      <c r="CJ174" s="123"/>
      <c r="CK174" s="123"/>
      <c r="CL174" s="123"/>
      <c r="CM174" s="123"/>
      <c r="CN174" s="123"/>
      <c r="CO174" s="123"/>
      <c r="CP174" s="123"/>
      <c r="CQ174" s="123"/>
      <c r="CR174" s="123"/>
      <c r="CS174" s="123"/>
      <c r="CT174" s="123"/>
      <c r="CU174" s="123"/>
      <c r="CV174" s="123"/>
      <c r="CW174" s="123"/>
      <c r="CX174" s="123"/>
      <c r="CY174" s="123"/>
      <c r="CZ174" s="123"/>
      <c r="DA174" s="123"/>
      <c r="DB174" s="123"/>
      <c r="DC174" s="123"/>
      <c r="DD174" s="123"/>
      <c r="DE174" s="123"/>
      <c r="DF174" s="123"/>
      <c r="DG174" s="123"/>
      <c r="DH174" s="123"/>
      <c r="DI174" s="123"/>
      <c r="DJ174" s="123"/>
      <c r="DK174" s="123"/>
      <c r="DL174" s="123"/>
      <c r="DM174" s="123"/>
      <c r="DN174" s="123"/>
      <c r="DO174" s="123"/>
      <c r="DP174" s="123"/>
      <c r="DQ174" s="123"/>
      <c r="DR174" s="123"/>
      <c r="DS174" s="123"/>
      <c r="DT174" s="123"/>
      <c r="DU174" s="123"/>
      <c r="DV174" s="123"/>
      <c r="DW174" s="123"/>
      <c r="DX174" s="123"/>
      <c r="DY174" s="123"/>
      <c r="DZ174" s="123"/>
      <c r="EA174" s="123"/>
      <c r="EB174" s="123"/>
      <c r="EC174" s="123"/>
      <c r="ED174" s="123"/>
      <c r="EE174" s="123"/>
      <c r="EF174" s="123"/>
      <c r="EG174" s="123"/>
      <c r="EH174" s="123"/>
      <c r="EI174" s="123"/>
      <c r="EJ174" s="123"/>
      <c r="EK174" s="123"/>
      <c r="EL174" s="123"/>
      <c r="EM174" s="123"/>
      <c r="EN174" s="123"/>
      <c r="EO174" s="123"/>
      <c r="EP174" s="123"/>
      <c r="EQ174" s="123"/>
      <c r="ER174" s="123"/>
      <c r="ES174" s="123"/>
      <c r="ET174" s="123"/>
      <c r="EU174" s="123"/>
      <c r="EV174" s="123"/>
      <c r="EW174" s="123"/>
      <c r="EX174" s="123"/>
      <c r="EY174" s="123"/>
      <c r="EZ174" s="123"/>
      <c r="FA174" s="123"/>
      <c r="FB174" s="123"/>
      <c r="FC174" s="123"/>
      <c r="FD174" s="123"/>
      <c r="FE174" s="123"/>
      <c r="FF174" s="123"/>
      <c r="FG174" s="123"/>
      <c r="FH174" s="123"/>
      <c r="FI174" s="123"/>
      <c r="FJ174" s="123"/>
      <c r="FK174" s="123"/>
      <c r="FL174" s="123"/>
      <c r="FM174" s="123"/>
      <c r="FN174" s="123"/>
      <c r="FO174" s="123"/>
      <c r="FP174" s="123"/>
      <c r="FQ174" s="123"/>
      <c r="FR174" s="123"/>
      <c r="FS174" s="123"/>
      <c r="FT174" s="123"/>
      <c r="FU174" s="123"/>
      <c r="FV174" s="123"/>
      <c r="FW174" s="123"/>
      <c r="FX174" s="123"/>
      <c r="FY174" s="123"/>
      <c r="FZ174" s="123"/>
      <c r="GA174" s="123"/>
      <c r="GB174" s="123"/>
      <c r="GC174" s="123"/>
      <c r="GD174" s="123"/>
      <c r="GE174" s="123"/>
      <c r="GF174" s="123"/>
      <c r="GG174" s="123"/>
      <c r="GH174" s="123"/>
      <c r="GI174" s="123"/>
      <c r="GJ174" s="123"/>
      <c r="GK174" s="123"/>
      <c r="GL174" s="123"/>
      <c r="GM174" s="123"/>
      <c r="GN174" s="123"/>
      <c r="GO174" s="123"/>
      <c r="GP174" s="123"/>
      <c r="GQ174" s="123"/>
      <c r="GR174" s="123"/>
      <c r="GS174" s="123"/>
      <c r="GT174" s="123"/>
      <c r="GU174" s="123"/>
      <c r="GV174" s="123"/>
      <c r="GW174" s="123"/>
      <c r="GX174" s="123"/>
      <c r="GY174" s="123"/>
      <c r="GZ174" s="123"/>
      <c r="HA174" s="123"/>
      <c r="HB174" s="123"/>
      <c r="HC174" s="123"/>
      <c r="HD174" s="123"/>
      <c r="HE174" s="123"/>
      <c r="HF174" s="123"/>
      <c r="HG174" s="123"/>
      <c r="HH174" s="123"/>
      <c r="HI174" s="123"/>
      <c r="HJ174" s="123"/>
      <c r="HK174" s="123"/>
      <c r="HL174" s="123"/>
      <c r="HM174" s="123"/>
      <c r="HN174" s="123"/>
      <c r="HO174" s="123"/>
      <c r="HP174" s="123"/>
      <c r="HQ174" s="123"/>
      <c r="HR174" s="123"/>
      <c r="HS174" s="123"/>
      <c r="HT174" s="123"/>
      <c r="HU174" s="123"/>
      <c r="HV174" s="123"/>
      <c r="HW174" s="123"/>
      <c r="HX174" s="123"/>
      <c r="HY174" s="123"/>
      <c r="HZ174" s="123"/>
      <c r="IA174" s="123"/>
      <c r="IB174" s="123"/>
      <c r="IC174" s="123"/>
      <c r="ID174" s="123"/>
      <c r="IE174" s="123"/>
      <c r="IF174" s="123"/>
      <c r="IG174" s="123"/>
      <c r="IH174" s="123"/>
      <c r="II174" s="123"/>
      <c r="IJ174" s="123"/>
      <c r="IK174" s="123"/>
      <c r="IL174" s="123"/>
      <c r="IM174" s="123"/>
      <c r="IN174" s="123"/>
      <c r="IO174" s="123"/>
      <c r="IP174" s="123"/>
      <c r="IQ174" s="123"/>
      <c r="IR174" s="123"/>
      <c r="IS174" s="123"/>
      <c r="IT174" s="123"/>
      <c r="IU174" s="123"/>
      <c r="IV174" s="123"/>
      <c r="IW174" s="123"/>
      <c r="IX174" s="123"/>
      <c r="IY174" s="123"/>
      <c r="IZ174" s="123"/>
      <c r="JA174" s="123"/>
      <c r="JB174" s="123"/>
      <c r="JC174" s="123"/>
      <c r="JD174" s="123"/>
      <c r="JE174" s="123"/>
      <c r="JF174" s="123"/>
      <c r="JG174" s="123"/>
      <c r="JH174" s="123"/>
      <c r="JI174" s="123"/>
      <c r="JJ174" s="123"/>
      <c r="JK174" s="123"/>
      <c r="JL174" s="123"/>
      <c r="JM174" s="123"/>
      <c r="JN174" s="123"/>
      <c r="JO174" s="123"/>
      <c r="JP174" s="123"/>
      <c r="JQ174" s="123"/>
      <c r="JR174" s="123"/>
      <c r="JS174" s="123"/>
      <c r="JT174" s="123"/>
      <c r="JU174" s="123"/>
      <c r="JV174" s="123"/>
      <c r="JW174" s="123"/>
      <c r="JX174" s="123"/>
      <c r="JY174" s="123"/>
      <c r="JZ174" s="123"/>
      <c r="KA174" s="123"/>
      <c r="KB174" s="123"/>
      <c r="KC174" s="123"/>
      <c r="KD174" s="123"/>
      <c r="KE174" s="123"/>
      <c r="KF174" s="123"/>
      <c r="KG174" s="123"/>
      <c r="KH174" s="123"/>
      <c r="KI174" s="123"/>
      <c r="KJ174" s="123"/>
      <c r="KK174" s="123"/>
      <c r="KL174" s="123"/>
      <c r="KM174" s="123"/>
      <c r="KN174" s="123"/>
      <c r="KO174" s="123"/>
      <c r="KP174" s="123"/>
      <c r="KQ174" s="123"/>
      <c r="KR174" s="123"/>
      <c r="KS174" s="123"/>
      <c r="KT174" s="123"/>
      <c r="KU174" s="123"/>
      <c r="KV174" s="123"/>
      <c r="KW174" s="123"/>
      <c r="KX174" s="123"/>
      <c r="KY174" s="123"/>
      <c r="KZ174" s="123"/>
      <c r="LA174" s="123"/>
      <c r="LB174" s="123"/>
      <c r="LC174" s="123"/>
      <c r="LD174" s="123"/>
      <c r="LE174" s="123"/>
      <c r="LF174" s="123"/>
      <c r="LG174" s="123"/>
      <c r="LH174" s="123"/>
      <c r="LI174" s="123"/>
      <c r="LJ174" s="123"/>
      <c r="LK174" s="123"/>
      <c r="LL174" s="123"/>
      <c r="LM174" s="123"/>
      <c r="LN174" s="123"/>
      <c r="LO174" s="123"/>
      <c r="LP174" s="123"/>
      <c r="LQ174" s="123"/>
      <c r="LR174" s="123"/>
      <c r="LS174" s="123"/>
      <c r="LT174" s="123"/>
      <c r="LU174" s="123"/>
      <c r="LV174" s="123"/>
      <c r="LW174" s="123"/>
      <c r="LX174" s="123"/>
      <c r="LY174" s="123"/>
      <c r="LZ174" s="123"/>
      <c r="MA174" s="123"/>
      <c r="MB174" s="123"/>
      <c r="MC174" s="123"/>
      <c r="MD174" s="123"/>
      <c r="ME174" s="123"/>
      <c r="MF174" s="123"/>
      <c r="MG174" s="123"/>
      <c r="MH174" s="123"/>
      <c r="MI174" s="123"/>
      <c r="MJ174" s="123"/>
      <c r="MK174" s="123"/>
      <c r="ML174" s="123"/>
      <c r="MM174" s="123"/>
      <c r="MN174" s="123"/>
      <c r="MO174" s="123"/>
      <c r="MP174" s="123"/>
      <c r="MQ174" s="123"/>
      <c r="MR174" s="123"/>
      <c r="MS174" s="123"/>
      <c r="MT174" s="123"/>
      <c r="MU174" s="123"/>
      <c r="MV174" s="123"/>
      <c r="MW174" s="123"/>
      <c r="MX174" s="123"/>
      <c r="MY174" s="123"/>
      <c r="MZ174" s="123"/>
      <c r="NA174" s="123"/>
      <c r="NB174" s="123"/>
      <c r="NC174" s="123"/>
      <c r="ND174" s="123"/>
      <c r="NE174" s="123"/>
      <c r="NF174" s="123"/>
      <c r="NG174" s="123"/>
      <c r="NH174" s="123"/>
      <c r="NI174" s="123"/>
      <c r="NJ174" s="123"/>
      <c r="NK174" s="123"/>
      <c r="NL174" s="123"/>
      <c r="NM174" s="123"/>
      <c r="NN174" s="123"/>
      <c r="NO174" s="123"/>
      <c r="NP174" s="123"/>
      <c r="NQ174" s="123"/>
      <c r="NR174" s="123"/>
      <c r="NS174" s="123"/>
      <c r="NT174" s="123"/>
      <c r="NU174" s="123"/>
      <c r="NV174" s="123"/>
      <c r="NW174" s="123"/>
      <c r="NX174" s="123"/>
      <c r="NY174" s="123"/>
    </row>
    <row r="175" spans="1:389" s="122" customFormat="1" ht="12">
      <c r="A175" s="136"/>
      <c r="B175" s="137"/>
      <c r="C175" s="110"/>
      <c r="D175" s="111"/>
      <c r="E175" s="113"/>
      <c r="F175" s="113"/>
      <c r="G175" s="113"/>
      <c r="H175" s="114"/>
      <c r="I175" s="114"/>
      <c r="J175" s="114"/>
      <c r="K175" s="115"/>
      <c r="L175" s="115"/>
      <c r="M175" s="124"/>
      <c r="N175" s="124"/>
      <c r="O175" s="125"/>
      <c r="P175" s="116"/>
      <c r="Q175" s="118"/>
      <c r="R175" s="118"/>
      <c r="S175" s="119"/>
      <c r="T175" s="119"/>
      <c r="U175" s="120"/>
      <c r="V175" s="119"/>
      <c r="W175" s="121"/>
      <c r="X175" s="121"/>
      <c r="Z175" s="123"/>
      <c r="AA175" s="123"/>
      <c r="AB175" s="123"/>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23"/>
      <c r="BV175" s="123"/>
      <c r="BW175" s="123"/>
      <c r="BX175" s="123"/>
      <c r="BY175" s="123"/>
      <c r="BZ175" s="123"/>
      <c r="CA175" s="123"/>
      <c r="CB175" s="123"/>
      <c r="CC175" s="123"/>
      <c r="CD175" s="123"/>
      <c r="CE175" s="123"/>
      <c r="CF175" s="123"/>
      <c r="CG175" s="123"/>
      <c r="CH175" s="123"/>
      <c r="CI175" s="123"/>
      <c r="CJ175" s="123"/>
      <c r="CK175" s="123"/>
      <c r="CL175" s="123"/>
      <c r="CM175" s="123"/>
      <c r="CN175" s="123"/>
      <c r="CO175" s="123"/>
      <c r="CP175" s="123"/>
      <c r="CQ175" s="123"/>
      <c r="CR175" s="123"/>
      <c r="CS175" s="123"/>
      <c r="CT175" s="123"/>
      <c r="CU175" s="123"/>
      <c r="CV175" s="123"/>
      <c r="CW175" s="123"/>
      <c r="CX175" s="123"/>
      <c r="CY175" s="123"/>
      <c r="CZ175" s="123"/>
      <c r="DA175" s="123"/>
      <c r="DB175" s="123"/>
      <c r="DC175" s="123"/>
      <c r="DD175" s="123"/>
      <c r="DE175" s="123"/>
      <c r="DF175" s="123"/>
      <c r="DG175" s="123"/>
      <c r="DH175" s="123"/>
      <c r="DI175" s="123"/>
      <c r="DJ175" s="123"/>
      <c r="DK175" s="123"/>
      <c r="DL175" s="123"/>
      <c r="DM175" s="123"/>
      <c r="DN175" s="123"/>
      <c r="DO175" s="123"/>
      <c r="DP175" s="123"/>
      <c r="DQ175" s="123"/>
      <c r="DR175" s="123"/>
      <c r="DS175" s="123"/>
      <c r="DT175" s="123"/>
      <c r="DU175" s="123"/>
      <c r="DV175" s="123"/>
      <c r="DW175" s="123"/>
      <c r="DX175" s="123"/>
      <c r="DY175" s="123"/>
      <c r="DZ175" s="123"/>
      <c r="EA175" s="123"/>
      <c r="EB175" s="123"/>
      <c r="EC175" s="123"/>
      <c r="ED175" s="123"/>
      <c r="EE175" s="123"/>
      <c r="EF175" s="123"/>
      <c r="EG175" s="123"/>
      <c r="EH175" s="123"/>
      <c r="EI175" s="123"/>
      <c r="EJ175" s="123"/>
      <c r="EK175" s="123"/>
      <c r="EL175" s="123"/>
      <c r="EM175" s="123"/>
      <c r="EN175" s="123"/>
      <c r="EO175" s="123"/>
      <c r="EP175" s="123"/>
      <c r="EQ175" s="123"/>
      <c r="ER175" s="123"/>
      <c r="ES175" s="123"/>
      <c r="ET175" s="123"/>
      <c r="EU175" s="123"/>
      <c r="EV175" s="123"/>
      <c r="EW175" s="123"/>
      <c r="EX175" s="123"/>
      <c r="EY175" s="123"/>
      <c r="EZ175" s="123"/>
      <c r="FA175" s="123"/>
      <c r="FB175" s="123"/>
      <c r="FC175" s="123"/>
      <c r="FD175" s="123"/>
      <c r="FE175" s="123"/>
      <c r="FF175" s="123"/>
      <c r="FG175" s="123"/>
      <c r="FH175" s="123"/>
      <c r="FI175" s="123"/>
      <c r="FJ175" s="123"/>
      <c r="FK175" s="123"/>
      <c r="FL175" s="123"/>
      <c r="FM175" s="123"/>
      <c r="FN175" s="123"/>
      <c r="FO175" s="123"/>
      <c r="FP175" s="123"/>
      <c r="FQ175" s="123"/>
      <c r="FR175" s="123"/>
      <c r="FS175" s="123"/>
      <c r="FT175" s="123"/>
      <c r="FU175" s="123"/>
      <c r="FV175" s="123"/>
      <c r="FW175" s="123"/>
      <c r="FX175" s="123"/>
      <c r="FY175" s="123"/>
      <c r="FZ175" s="123"/>
      <c r="GA175" s="123"/>
      <c r="GB175" s="123"/>
      <c r="GC175" s="123"/>
      <c r="GD175" s="123"/>
      <c r="GE175" s="123"/>
      <c r="GF175" s="123"/>
      <c r="GG175" s="123"/>
      <c r="GH175" s="123"/>
      <c r="GI175" s="123"/>
      <c r="GJ175" s="123"/>
      <c r="GK175" s="123"/>
      <c r="GL175" s="123"/>
      <c r="GM175" s="123"/>
      <c r="GN175" s="123"/>
      <c r="GO175" s="123"/>
      <c r="GP175" s="123"/>
      <c r="GQ175" s="123"/>
      <c r="GR175" s="123"/>
      <c r="GS175" s="123"/>
      <c r="GT175" s="123"/>
      <c r="GU175" s="123"/>
      <c r="GV175" s="123"/>
      <c r="GW175" s="123"/>
      <c r="GX175" s="123"/>
      <c r="GY175" s="123"/>
      <c r="GZ175" s="123"/>
      <c r="HA175" s="123"/>
      <c r="HB175" s="123"/>
      <c r="HC175" s="123"/>
      <c r="HD175" s="123"/>
      <c r="HE175" s="123"/>
      <c r="HF175" s="123"/>
      <c r="HG175" s="123"/>
      <c r="HH175" s="123"/>
      <c r="HI175" s="123"/>
      <c r="HJ175" s="123"/>
      <c r="HK175" s="123"/>
      <c r="HL175" s="123"/>
      <c r="HM175" s="123"/>
      <c r="HN175" s="123"/>
      <c r="HO175" s="123"/>
      <c r="HP175" s="123"/>
      <c r="HQ175" s="123"/>
      <c r="HR175" s="123"/>
      <c r="HS175" s="123"/>
      <c r="HT175" s="123"/>
      <c r="HU175" s="123"/>
      <c r="HV175" s="123"/>
      <c r="HW175" s="123"/>
      <c r="HX175" s="123"/>
      <c r="HY175" s="123"/>
      <c r="HZ175" s="123"/>
      <c r="IA175" s="123"/>
      <c r="IB175" s="123"/>
      <c r="IC175" s="123"/>
      <c r="ID175" s="123"/>
      <c r="IE175" s="123"/>
      <c r="IF175" s="123"/>
      <c r="IG175" s="123"/>
      <c r="IH175" s="123"/>
      <c r="II175" s="123"/>
      <c r="IJ175" s="123"/>
      <c r="IK175" s="123"/>
      <c r="IL175" s="123"/>
      <c r="IM175" s="123"/>
      <c r="IN175" s="123"/>
      <c r="IO175" s="123"/>
      <c r="IP175" s="123"/>
      <c r="IQ175" s="123"/>
      <c r="IR175" s="123"/>
      <c r="IS175" s="123"/>
      <c r="IT175" s="123"/>
      <c r="IU175" s="123"/>
      <c r="IV175" s="123"/>
      <c r="IW175" s="123"/>
      <c r="IX175" s="123"/>
      <c r="IY175" s="123"/>
      <c r="IZ175" s="123"/>
      <c r="JA175" s="123"/>
      <c r="JB175" s="123"/>
      <c r="JC175" s="123"/>
      <c r="JD175" s="123"/>
      <c r="JE175" s="123"/>
      <c r="JF175" s="123"/>
      <c r="JG175" s="123"/>
      <c r="JH175" s="123"/>
      <c r="JI175" s="123"/>
      <c r="JJ175" s="123"/>
      <c r="JK175" s="123"/>
      <c r="JL175" s="123"/>
      <c r="JM175" s="123"/>
      <c r="JN175" s="123"/>
      <c r="JO175" s="123"/>
      <c r="JP175" s="123"/>
      <c r="JQ175" s="123"/>
      <c r="JR175" s="123"/>
      <c r="JS175" s="123"/>
      <c r="JT175" s="123"/>
      <c r="JU175" s="123"/>
      <c r="JV175" s="123"/>
      <c r="JW175" s="123"/>
      <c r="JX175" s="123"/>
      <c r="JY175" s="123"/>
      <c r="JZ175" s="123"/>
      <c r="KA175" s="123"/>
      <c r="KB175" s="123"/>
      <c r="KC175" s="123"/>
      <c r="KD175" s="123"/>
      <c r="KE175" s="123"/>
      <c r="KF175" s="123"/>
      <c r="KG175" s="123"/>
      <c r="KH175" s="123"/>
      <c r="KI175" s="123"/>
      <c r="KJ175" s="123"/>
      <c r="KK175" s="123"/>
      <c r="KL175" s="123"/>
      <c r="KM175" s="123"/>
      <c r="KN175" s="123"/>
      <c r="KO175" s="123"/>
      <c r="KP175" s="123"/>
      <c r="KQ175" s="123"/>
      <c r="KR175" s="123"/>
      <c r="KS175" s="123"/>
      <c r="KT175" s="123"/>
      <c r="KU175" s="123"/>
      <c r="KV175" s="123"/>
      <c r="KW175" s="123"/>
      <c r="KX175" s="123"/>
      <c r="KY175" s="123"/>
      <c r="KZ175" s="123"/>
      <c r="LA175" s="123"/>
      <c r="LB175" s="123"/>
      <c r="LC175" s="123"/>
      <c r="LD175" s="123"/>
      <c r="LE175" s="123"/>
      <c r="LF175" s="123"/>
      <c r="LG175" s="123"/>
      <c r="LH175" s="123"/>
      <c r="LI175" s="123"/>
      <c r="LJ175" s="123"/>
      <c r="LK175" s="123"/>
      <c r="LL175" s="123"/>
      <c r="LM175" s="123"/>
      <c r="LN175" s="123"/>
      <c r="LO175" s="123"/>
      <c r="LP175" s="123"/>
      <c r="LQ175" s="123"/>
      <c r="LR175" s="123"/>
      <c r="LS175" s="123"/>
      <c r="LT175" s="123"/>
      <c r="LU175" s="123"/>
      <c r="LV175" s="123"/>
      <c r="LW175" s="123"/>
      <c r="LX175" s="123"/>
      <c r="LY175" s="123"/>
      <c r="LZ175" s="123"/>
      <c r="MA175" s="123"/>
      <c r="MB175" s="123"/>
      <c r="MC175" s="123"/>
      <c r="MD175" s="123"/>
      <c r="ME175" s="123"/>
      <c r="MF175" s="123"/>
      <c r="MG175" s="123"/>
      <c r="MH175" s="123"/>
      <c r="MI175" s="123"/>
      <c r="MJ175" s="123"/>
      <c r="MK175" s="123"/>
      <c r="ML175" s="123"/>
      <c r="MM175" s="123"/>
      <c r="MN175" s="123"/>
      <c r="MO175" s="123"/>
      <c r="MP175" s="123"/>
      <c r="MQ175" s="123"/>
      <c r="MR175" s="123"/>
      <c r="MS175" s="123"/>
      <c r="MT175" s="123"/>
      <c r="MU175" s="123"/>
      <c r="MV175" s="123"/>
      <c r="MW175" s="123"/>
      <c r="MX175" s="123"/>
      <c r="MY175" s="123"/>
      <c r="MZ175" s="123"/>
      <c r="NA175" s="123"/>
      <c r="NB175" s="123"/>
      <c r="NC175" s="123"/>
      <c r="ND175" s="123"/>
      <c r="NE175" s="123"/>
      <c r="NF175" s="123"/>
      <c r="NG175" s="123"/>
      <c r="NH175" s="123"/>
      <c r="NI175" s="123"/>
      <c r="NJ175" s="123"/>
      <c r="NK175" s="123"/>
      <c r="NL175" s="123"/>
      <c r="NM175" s="123"/>
      <c r="NN175" s="123"/>
      <c r="NO175" s="123"/>
      <c r="NP175" s="123"/>
      <c r="NQ175" s="123"/>
      <c r="NR175" s="123"/>
      <c r="NS175" s="123"/>
      <c r="NT175" s="123"/>
      <c r="NU175" s="123"/>
      <c r="NV175" s="123"/>
      <c r="NW175" s="123"/>
      <c r="NX175" s="123"/>
      <c r="NY175" s="123"/>
    </row>
    <row r="176" spans="1:389" s="122" customFormat="1" ht="12">
      <c r="A176" s="136"/>
      <c r="B176" s="137"/>
      <c r="C176" s="110"/>
      <c r="D176" s="111"/>
      <c r="E176" s="113"/>
      <c r="F176" s="113"/>
      <c r="G176" s="113"/>
      <c r="H176" s="114"/>
      <c r="I176" s="114"/>
      <c r="J176" s="114"/>
      <c r="K176" s="115"/>
      <c r="L176" s="115"/>
      <c r="M176" s="124"/>
      <c r="N176" s="124"/>
      <c r="O176" s="125"/>
      <c r="P176" s="116"/>
      <c r="Q176" s="118"/>
      <c r="R176" s="118"/>
      <c r="S176" s="119"/>
      <c r="T176" s="119"/>
      <c r="U176" s="120"/>
      <c r="V176" s="119"/>
      <c r="W176" s="121"/>
      <c r="X176" s="121"/>
      <c r="Z176" s="123"/>
      <c r="AA176" s="123"/>
      <c r="AB176" s="123"/>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23"/>
      <c r="BV176" s="123"/>
      <c r="BW176" s="123"/>
      <c r="BX176" s="123"/>
      <c r="BY176" s="123"/>
      <c r="BZ176" s="123"/>
      <c r="CA176" s="123"/>
      <c r="CB176" s="123"/>
      <c r="CC176" s="123"/>
      <c r="CD176" s="123"/>
      <c r="CE176" s="123"/>
      <c r="CF176" s="123"/>
      <c r="CG176" s="123"/>
      <c r="CH176" s="123"/>
      <c r="CI176" s="123"/>
      <c r="CJ176" s="123"/>
      <c r="CK176" s="123"/>
      <c r="CL176" s="123"/>
      <c r="CM176" s="123"/>
      <c r="CN176" s="123"/>
      <c r="CO176" s="123"/>
      <c r="CP176" s="123"/>
      <c r="CQ176" s="123"/>
      <c r="CR176" s="123"/>
      <c r="CS176" s="123"/>
      <c r="CT176" s="123"/>
      <c r="CU176" s="123"/>
      <c r="CV176" s="123"/>
      <c r="CW176" s="123"/>
      <c r="CX176" s="123"/>
      <c r="CY176" s="123"/>
      <c r="CZ176" s="123"/>
      <c r="DA176" s="123"/>
      <c r="DB176" s="123"/>
      <c r="DC176" s="123"/>
      <c r="DD176" s="123"/>
      <c r="DE176" s="123"/>
      <c r="DF176" s="123"/>
      <c r="DG176" s="123"/>
      <c r="DH176" s="123"/>
      <c r="DI176" s="123"/>
      <c r="DJ176" s="123"/>
      <c r="DK176" s="123"/>
      <c r="DL176" s="123"/>
      <c r="DM176" s="123"/>
      <c r="DN176" s="123"/>
      <c r="DO176" s="123"/>
      <c r="DP176" s="123"/>
      <c r="DQ176" s="123"/>
      <c r="DR176" s="123"/>
      <c r="DS176" s="123"/>
      <c r="DT176" s="123"/>
      <c r="DU176" s="123"/>
      <c r="DV176" s="123"/>
      <c r="DW176" s="123"/>
      <c r="DX176" s="123"/>
      <c r="DY176" s="123"/>
      <c r="DZ176" s="123"/>
      <c r="EA176" s="123"/>
      <c r="EB176" s="123"/>
      <c r="EC176" s="123"/>
      <c r="ED176" s="123"/>
      <c r="EE176" s="123"/>
      <c r="EF176" s="123"/>
      <c r="EG176" s="123"/>
      <c r="EH176" s="123"/>
      <c r="EI176" s="123"/>
      <c r="EJ176" s="123"/>
      <c r="EK176" s="123"/>
      <c r="EL176" s="123"/>
      <c r="EM176" s="123"/>
      <c r="EN176" s="123"/>
      <c r="EO176" s="123"/>
      <c r="EP176" s="123"/>
      <c r="EQ176" s="123"/>
      <c r="ER176" s="123"/>
      <c r="ES176" s="123"/>
      <c r="ET176" s="123"/>
      <c r="EU176" s="123"/>
      <c r="EV176" s="123"/>
      <c r="EW176" s="123"/>
      <c r="EX176" s="123"/>
      <c r="EY176" s="123"/>
      <c r="EZ176" s="123"/>
      <c r="FA176" s="123"/>
      <c r="FB176" s="123"/>
      <c r="FC176" s="123"/>
      <c r="FD176" s="123"/>
      <c r="FE176" s="123"/>
      <c r="FF176" s="123"/>
      <c r="FG176" s="123"/>
      <c r="FH176" s="123"/>
      <c r="FI176" s="123"/>
      <c r="FJ176" s="123"/>
      <c r="FK176" s="123"/>
      <c r="FL176" s="123"/>
      <c r="FM176" s="123"/>
      <c r="FN176" s="123"/>
      <c r="FO176" s="123"/>
      <c r="FP176" s="123"/>
      <c r="FQ176" s="123"/>
      <c r="FR176" s="123"/>
      <c r="FS176" s="123"/>
      <c r="FT176" s="123"/>
      <c r="FU176" s="123"/>
      <c r="FV176" s="123"/>
      <c r="FW176" s="123"/>
      <c r="FX176" s="123"/>
      <c r="FY176" s="123"/>
      <c r="FZ176" s="123"/>
      <c r="GA176" s="123"/>
      <c r="GB176" s="123"/>
      <c r="GC176" s="123"/>
      <c r="GD176" s="123"/>
      <c r="GE176" s="123"/>
      <c r="GF176" s="123"/>
      <c r="GG176" s="123"/>
      <c r="GH176" s="123"/>
      <c r="GI176" s="123"/>
      <c r="GJ176" s="123"/>
      <c r="GK176" s="123"/>
      <c r="GL176" s="123"/>
      <c r="GM176" s="123"/>
      <c r="GN176" s="123"/>
      <c r="GO176" s="123"/>
      <c r="GP176" s="123"/>
      <c r="GQ176" s="123"/>
      <c r="GR176" s="123"/>
      <c r="GS176" s="123"/>
      <c r="GT176" s="123"/>
      <c r="GU176" s="123"/>
      <c r="GV176" s="123"/>
      <c r="GW176" s="123"/>
      <c r="GX176" s="123"/>
      <c r="GY176" s="123"/>
      <c r="GZ176" s="123"/>
      <c r="HA176" s="123"/>
      <c r="HB176" s="123"/>
      <c r="HC176" s="123"/>
      <c r="HD176" s="123"/>
      <c r="HE176" s="123"/>
      <c r="HF176" s="123"/>
      <c r="HG176" s="123"/>
      <c r="HH176" s="123"/>
      <c r="HI176" s="123"/>
      <c r="HJ176" s="123"/>
      <c r="HK176" s="123"/>
      <c r="HL176" s="123"/>
      <c r="HM176" s="123"/>
      <c r="HN176" s="123"/>
      <c r="HO176" s="123"/>
      <c r="HP176" s="123"/>
      <c r="HQ176" s="123"/>
      <c r="HR176" s="123"/>
      <c r="HS176" s="123"/>
      <c r="HT176" s="123"/>
      <c r="HU176" s="123"/>
      <c r="HV176" s="123"/>
      <c r="HW176" s="123"/>
      <c r="HX176" s="123"/>
      <c r="HY176" s="123"/>
      <c r="HZ176" s="123"/>
      <c r="IA176" s="123"/>
      <c r="IB176" s="123"/>
      <c r="IC176" s="123"/>
      <c r="ID176" s="123"/>
      <c r="IE176" s="123"/>
      <c r="IF176" s="123"/>
      <c r="IG176" s="123"/>
      <c r="IH176" s="123"/>
      <c r="II176" s="123"/>
      <c r="IJ176" s="123"/>
      <c r="IK176" s="123"/>
      <c r="IL176" s="123"/>
      <c r="IM176" s="123"/>
      <c r="IN176" s="123"/>
      <c r="IO176" s="123"/>
      <c r="IP176" s="123"/>
      <c r="IQ176" s="123"/>
      <c r="IR176" s="123"/>
      <c r="IS176" s="123"/>
      <c r="IT176" s="123"/>
      <c r="IU176" s="123"/>
      <c r="IV176" s="123"/>
      <c r="IW176" s="123"/>
      <c r="IX176" s="123"/>
      <c r="IY176" s="123"/>
      <c r="IZ176" s="123"/>
      <c r="JA176" s="123"/>
      <c r="JB176" s="123"/>
      <c r="JC176" s="123"/>
      <c r="JD176" s="123"/>
      <c r="JE176" s="123"/>
      <c r="JF176" s="123"/>
      <c r="JG176" s="123"/>
      <c r="JH176" s="123"/>
      <c r="JI176" s="123"/>
      <c r="JJ176" s="123"/>
      <c r="JK176" s="123"/>
      <c r="JL176" s="123"/>
      <c r="JM176" s="123"/>
      <c r="JN176" s="123"/>
      <c r="JO176" s="123"/>
      <c r="JP176" s="123"/>
      <c r="JQ176" s="123"/>
      <c r="JR176" s="123"/>
      <c r="JS176" s="123"/>
      <c r="JT176" s="123"/>
      <c r="JU176" s="123"/>
      <c r="JV176" s="123"/>
      <c r="JW176" s="123"/>
      <c r="JX176" s="123"/>
      <c r="JY176" s="123"/>
      <c r="JZ176" s="123"/>
      <c r="KA176" s="123"/>
      <c r="KB176" s="123"/>
      <c r="KC176" s="123"/>
      <c r="KD176" s="123"/>
      <c r="KE176" s="123"/>
      <c r="KF176" s="123"/>
      <c r="KG176" s="123"/>
      <c r="KH176" s="123"/>
      <c r="KI176" s="123"/>
      <c r="KJ176" s="123"/>
      <c r="KK176" s="123"/>
      <c r="KL176" s="123"/>
      <c r="KM176" s="123"/>
      <c r="KN176" s="123"/>
      <c r="KO176" s="123"/>
      <c r="KP176" s="123"/>
      <c r="KQ176" s="123"/>
      <c r="KR176" s="123"/>
      <c r="KS176" s="123"/>
      <c r="KT176" s="123"/>
      <c r="KU176" s="123"/>
      <c r="KV176" s="123"/>
      <c r="KW176" s="123"/>
      <c r="KX176" s="123"/>
      <c r="KY176" s="123"/>
      <c r="KZ176" s="123"/>
      <c r="LA176" s="123"/>
      <c r="LB176" s="123"/>
      <c r="LC176" s="123"/>
      <c r="LD176" s="123"/>
      <c r="LE176" s="123"/>
      <c r="LF176" s="123"/>
      <c r="LG176" s="123"/>
      <c r="LH176" s="123"/>
      <c r="LI176" s="123"/>
      <c r="LJ176" s="123"/>
      <c r="LK176" s="123"/>
      <c r="LL176" s="123"/>
      <c r="LM176" s="123"/>
      <c r="LN176" s="123"/>
      <c r="LO176" s="123"/>
      <c r="LP176" s="123"/>
      <c r="LQ176" s="123"/>
      <c r="LR176" s="123"/>
      <c r="LS176" s="123"/>
      <c r="LT176" s="123"/>
      <c r="LU176" s="123"/>
      <c r="LV176" s="123"/>
      <c r="LW176" s="123"/>
      <c r="LX176" s="123"/>
      <c r="LY176" s="123"/>
      <c r="LZ176" s="123"/>
      <c r="MA176" s="123"/>
      <c r="MB176" s="123"/>
      <c r="MC176" s="123"/>
      <c r="MD176" s="123"/>
      <c r="ME176" s="123"/>
      <c r="MF176" s="123"/>
      <c r="MG176" s="123"/>
      <c r="MH176" s="123"/>
      <c r="MI176" s="123"/>
      <c r="MJ176" s="123"/>
      <c r="MK176" s="123"/>
      <c r="ML176" s="123"/>
      <c r="MM176" s="123"/>
      <c r="MN176" s="123"/>
      <c r="MO176" s="123"/>
      <c r="MP176" s="123"/>
      <c r="MQ176" s="123"/>
      <c r="MR176" s="123"/>
      <c r="MS176" s="123"/>
      <c r="MT176" s="123"/>
      <c r="MU176" s="123"/>
      <c r="MV176" s="123"/>
      <c r="MW176" s="123"/>
      <c r="MX176" s="123"/>
      <c r="MY176" s="123"/>
      <c r="MZ176" s="123"/>
      <c r="NA176" s="123"/>
      <c r="NB176" s="123"/>
      <c r="NC176" s="123"/>
      <c r="ND176" s="123"/>
      <c r="NE176" s="123"/>
      <c r="NF176" s="123"/>
      <c r="NG176" s="123"/>
      <c r="NH176" s="123"/>
      <c r="NI176" s="123"/>
      <c r="NJ176" s="123"/>
      <c r="NK176" s="123"/>
      <c r="NL176" s="123"/>
      <c r="NM176" s="123"/>
      <c r="NN176" s="123"/>
      <c r="NO176" s="123"/>
      <c r="NP176" s="123"/>
      <c r="NQ176" s="123"/>
      <c r="NR176" s="123"/>
      <c r="NS176" s="123"/>
      <c r="NT176" s="123"/>
      <c r="NU176" s="123"/>
      <c r="NV176" s="123"/>
      <c r="NW176" s="123"/>
      <c r="NX176" s="123"/>
      <c r="NY176" s="123"/>
    </row>
    <row r="177" spans="1:389" s="122" customFormat="1" ht="12">
      <c r="A177" s="136"/>
      <c r="B177" s="137"/>
      <c r="C177" s="110"/>
      <c r="D177" s="111"/>
      <c r="E177" s="113"/>
      <c r="F177" s="113"/>
      <c r="G177" s="113"/>
      <c r="H177" s="114"/>
      <c r="I177" s="114"/>
      <c r="J177" s="114"/>
      <c r="K177" s="115"/>
      <c r="L177" s="115"/>
      <c r="M177" s="124"/>
      <c r="N177" s="124"/>
      <c r="O177" s="125"/>
      <c r="P177" s="116"/>
      <c r="Q177" s="118"/>
      <c r="R177" s="118"/>
      <c r="S177" s="119"/>
      <c r="T177" s="119"/>
      <c r="U177" s="120"/>
      <c r="V177" s="119"/>
      <c r="W177" s="121"/>
      <c r="X177" s="121"/>
      <c r="Z177" s="123"/>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23"/>
      <c r="BV177" s="123"/>
      <c r="BW177" s="123"/>
      <c r="BX177" s="123"/>
      <c r="BY177" s="123"/>
      <c r="BZ177" s="123"/>
      <c r="CA177" s="123"/>
      <c r="CB177" s="123"/>
      <c r="CC177" s="123"/>
      <c r="CD177" s="123"/>
      <c r="CE177" s="123"/>
      <c r="CF177" s="123"/>
      <c r="CG177" s="123"/>
      <c r="CH177" s="123"/>
      <c r="CI177" s="123"/>
      <c r="CJ177" s="123"/>
      <c r="CK177" s="123"/>
      <c r="CL177" s="123"/>
      <c r="CM177" s="123"/>
      <c r="CN177" s="123"/>
      <c r="CO177" s="123"/>
      <c r="CP177" s="123"/>
      <c r="CQ177" s="123"/>
      <c r="CR177" s="123"/>
      <c r="CS177" s="123"/>
      <c r="CT177" s="123"/>
      <c r="CU177" s="123"/>
      <c r="CV177" s="123"/>
      <c r="CW177" s="123"/>
      <c r="CX177" s="123"/>
      <c r="CY177" s="123"/>
      <c r="CZ177" s="123"/>
      <c r="DA177" s="123"/>
      <c r="DB177" s="123"/>
      <c r="DC177" s="123"/>
      <c r="DD177" s="123"/>
      <c r="DE177" s="123"/>
      <c r="DF177" s="123"/>
      <c r="DG177" s="123"/>
      <c r="DH177" s="123"/>
      <c r="DI177" s="123"/>
      <c r="DJ177" s="123"/>
      <c r="DK177" s="123"/>
      <c r="DL177" s="123"/>
      <c r="DM177" s="123"/>
      <c r="DN177" s="123"/>
      <c r="DO177" s="123"/>
      <c r="DP177" s="123"/>
      <c r="DQ177" s="123"/>
      <c r="DR177" s="123"/>
      <c r="DS177" s="123"/>
      <c r="DT177" s="123"/>
      <c r="DU177" s="123"/>
      <c r="DV177" s="123"/>
      <c r="DW177" s="123"/>
      <c r="DX177" s="123"/>
      <c r="DY177" s="123"/>
      <c r="DZ177" s="123"/>
      <c r="EA177" s="123"/>
      <c r="EB177" s="123"/>
      <c r="EC177" s="123"/>
      <c r="ED177" s="123"/>
      <c r="EE177" s="123"/>
      <c r="EF177" s="123"/>
      <c r="EG177" s="123"/>
      <c r="EH177" s="123"/>
      <c r="EI177" s="123"/>
      <c r="EJ177" s="123"/>
      <c r="EK177" s="123"/>
      <c r="EL177" s="123"/>
      <c r="EM177" s="123"/>
      <c r="EN177" s="123"/>
      <c r="EO177" s="123"/>
      <c r="EP177" s="123"/>
      <c r="EQ177" s="123"/>
      <c r="ER177" s="123"/>
      <c r="ES177" s="123"/>
      <c r="ET177" s="123"/>
      <c r="EU177" s="123"/>
      <c r="EV177" s="123"/>
      <c r="EW177" s="123"/>
      <c r="EX177" s="123"/>
      <c r="EY177" s="123"/>
      <c r="EZ177" s="123"/>
      <c r="FA177" s="123"/>
      <c r="FB177" s="123"/>
      <c r="FC177" s="123"/>
      <c r="FD177" s="123"/>
      <c r="FE177" s="123"/>
      <c r="FF177" s="123"/>
      <c r="FG177" s="123"/>
      <c r="FH177" s="123"/>
      <c r="FI177" s="123"/>
      <c r="FJ177" s="123"/>
      <c r="FK177" s="123"/>
      <c r="FL177" s="123"/>
      <c r="FM177" s="123"/>
      <c r="FN177" s="123"/>
      <c r="FO177" s="123"/>
      <c r="FP177" s="123"/>
      <c r="FQ177" s="123"/>
      <c r="FR177" s="123"/>
      <c r="FS177" s="123"/>
      <c r="FT177" s="123"/>
      <c r="FU177" s="123"/>
      <c r="FV177" s="123"/>
      <c r="FW177" s="123"/>
      <c r="FX177" s="123"/>
      <c r="FY177" s="123"/>
      <c r="FZ177" s="123"/>
      <c r="GA177" s="123"/>
      <c r="GB177" s="123"/>
      <c r="GC177" s="123"/>
      <c r="GD177" s="123"/>
      <c r="GE177" s="123"/>
      <c r="GF177" s="123"/>
      <c r="GG177" s="123"/>
      <c r="GH177" s="123"/>
      <c r="GI177" s="123"/>
      <c r="GJ177" s="123"/>
      <c r="GK177" s="123"/>
      <c r="GL177" s="123"/>
      <c r="GM177" s="123"/>
      <c r="GN177" s="123"/>
      <c r="GO177" s="123"/>
      <c r="GP177" s="123"/>
      <c r="GQ177" s="123"/>
      <c r="GR177" s="123"/>
      <c r="GS177" s="123"/>
      <c r="GT177" s="123"/>
      <c r="GU177" s="123"/>
      <c r="GV177" s="123"/>
      <c r="GW177" s="123"/>
      <c r="GX177" s="123"/>
      <c r="GY177" s="123"/>
      <c r="GZ177" s="123"/>
      <c r="HA177" s="123"/>
      <c r="HB177" s="123"/>
      <c r="HC177" s="123"/>
      <c r="HD177" s="123"/>
      <c r="HE177" s="123"/>
      <c r="HF177" s="123"/>
      <c r="HG177" s="123"/>
      <c r="HH177" s="123"/>
      <c r="HI177" s="123"/>
      <c r="HJ177" s="123"/>
      <c r="HK177" s="123"/>
      <c r="HL177" s="123"/>
      <c r="HM177" s="123"/>
      <c r="HN177" s="123"/>
      <c r="HO177" s="123"/>
      <c r="HP177" s="123"/>
      <c r="HQ177" s="123"/>
      <c r="HR177" s="123"/>
      <c r="HS177" s="123"/>
      <c r="HT177" s="123"/>
      <c r="HU177" s="123"/>
      <c r="HV177" s="123"/>
      <c r="HW177" s="123"/>
      <c r="HX177" s="123"/>
      <c r="HY177" s="123"/>
      <c r="HZ177" s="123"/>
      <c r="IA177" s="123"/>
      <c r="IB177" s="123"/>
      <c r="IC177" s="123"/>
      <c r="ID177" s="123"/>
      <c r="IE177" s="123"/>
      <c r="IF177" s="123"/>
      <c r="IG177" s="123"/>
      <c r="IH177" s="123"/>
      <c r="II177" s="123"/>
      <c r="IJ177" s="123"/>
      <c r="IK177" s="123"/>
      <c r="IL177" s="123"/>
      <c r="IM177" s="123"/>
      <c r="IN177" s="123"/>
      <c r="IO177" s="123"/>
      <c r="IP177" s="123"/>
      <c r="IQ177" s="123"/>
      <c r="IR177" s="123"/>
      <c r="IS177" s="123"/>
      <c r="IT177" s="123"/>
      <c r="IU177" s="123"/>
      <c r="IV177" s="123"/>
      <c r="IW177" s="123"/>
      <c r="IX177" s="123"/>
      <c r="IY177" s="123"/>
      <c r="IZ177" s="123"/>
      <c r="JA177" s="123"/>
      <c r="JB177" s="123"/>
      <c r="JC177" s="123"/>
      <c r="JD177" s="123"/>
      <c r="JE177" s="123"/>
      <c r="JF177" s="123"/>
      <c r="JG177" s="123"/>
      <c r="JH177" s="123"/>
      <c r="JI177" s="123"/>
      <c r="JJ177" s="123"/>
      <c r="JK177" s="123"/>
      <c r="JL177" s="123"/>
      <c r="JM177" s="123"/>
      <c r="JN177" s="123"/>
      <c r="JO177" s="123"/>
      <c r="JP177" s="123"/>
      <c r="JQ177" s="123"/>
      <c r="JR177" s="123"/>
      <c r="JS177" s="123"/>
      <c r="JT177" s="123"/>
      <c r="JU177" s="123"/>
      <c r="JV177" s="123"/>
      <c r="JW177" s="123"/>
      <c r="JX177" s="123"/>
      <c r="JY177" s="123"/>
      <c r="JZ177" s="123"/>
      <c r="KA177" s="123"/>
      <c r="KB177" s="123"/>
      <c r="KC177" s="123"/>
      <c r="KD177" s="123"/>
      <c r="KE177" s="123"/>
      <c r="KF177" s="123"/>
      <c r="KG177" s="123"/>
      <c r="KH177" s="123"/>
      <c r="KI177" s="123"/>
      <c r="KJ177" s="123"/>
      <c r="KK177" s="123"/>
      <c r="KL177" s="123"/>
      <c r="KM177" s="123"/>
      <c r="KN177" s="123"/>
      <c r="KO177" s="123"/>
      <c r="KP177" s="123"/>
      <c r="KQ177" s="123"/>
      <c r="KR177" s="123"/>
      <c r="KS177" s="123"/>
      <c r="KT177" s="123"/>
      <c r="KU177" s="123"/>
      <c r="KV177" s="123"/>
      <c r="KW177" s="123"/>
      <c r="KX177" s="123"/>
      <c r="KY177" s="123"/>
      <c r="KZ177" s="123"/>
      <c r="LA177" s="123"/>
      <c r="LB177" s="123"/>
      <c r="LC177" s="123"/>
      <c r="LD177" s="123"/>
      <c r="LE177" s="123"/>
      <c r="LF177" s="123"/>
      <c r="LG177" s="123"/>
      <c r="LH177" s="123"/>
      <c r="LI177" s="123"/>
      <c r="LJ177" s="123"/>
      <c r="LK177" s="123"/>
      <c r="LL177" s="123"/>
      <c r="LM177" s="123"/>
      <c r="LN177" s="123"/>
      <c r="LO177" s="123"/>
      <c r="LP177" s="123"/>
      <c r="LQ177" s="123"/>
      <c r="LR177" s="123"/>
      <c r="LS177" s="123"/>
      <c r="LT177" s="123"/>
      <c r="LU177" s="123"/>
      <c r="LV177" s="123"/>
      <c r="LW177" s="123"/>
      <c r="LX177" s="123"/>
      <c r="LY177" s="123"/>
      <c r="LZ177" s="123"/>
      <c r="MA177" s="123"/>
      <c r="MB177" s="123"/>
      <c r="MC177" s="123"/>
      <c r="MD177" s="123"/>
      <c r="ME177" s="123"/>
      <c r="MF177" s="123"/>
      <c r="MG177" s="123"/>
      <c r="MH177" s="123"/>
      <c r="MI177" s="123"/>
      <c r="MJ177" s="123"/>
      <c r="MK177" s="123"/>
      <c r="ML177" s="123"/>
      <c r="MM177" s="123"/>
      <c r="MN177" s="123"/>
      <c r="MO177" s="123"/>
      <c r="MP177" s="123"/>
      <c r="MQ177" s="123"/>
      <c r="MR177" s="123"/>
      <c r="MS177" s="123"/>
      <c r="MT177" s="123"/>
      <c r="MU177" s="123"/>
      <c r="MV177" s="123"/>
      <c r="MW177" s="123"/>
      <c r="MX177" s="123"/>
      <c r="MY177" s="123"/>
      <c r="MZ177" s="123"/>
      <c r="NA177" s="123"/>
      <c r="NB177" s="123"/>
      <c r="NC177" s="123"/>
      <c r="ND177" s="123"/>
      <c r="NE177" s="123"/>
      <c r="NF177" s="123"/>
      <c r="NG177" s="123"/>
      <c r="NH177" s="123"/>
      <c r="NI177" s="123"/>
      <c r="NJ177" s="123"/>
      <c r="NK177" s="123"/>
      <c r="NL177" s="123"/>
      <c r="NM177" s="123"/>
      <c r="NN177" s="123"/>
      <c r="NO177" s="123"/>
      <c r="NP177" s="123"/>
      <c r="NQ177" s="123"/>
      <c r="NR177" s="123"/>
      <c r="NS177" s="123"/>
      <c r="NT177" s="123"/>
      <c r="NU177" s="123"/>
      <c r="NV177" s="123"/>
      <c r="NW177" s="123"/>
      <c r="NX177" s="123"/>
      <c r="NY177" s="123"/>
    </row>
    <row r="178" spans="1:389" s="122" customFormat="1" ht="12">
      <c r="A178" s="136"/>
      <c r="B178" s="137"/>
      <c r="C178" s="110"/>
      <c r="D178" s="111"/>
      <c r="E178" s="113"/>
      <c r="F178" s="113"/>
      <c r="G178" s="113"/>
      <c r="H178" s="114"/>
      <c r="I178" s="114"/>
      <c r="J178" s="114"/>
      <c r="K178" s="115"/>
      <c r="L178" s="115"/>
      <c r="M178" s="124"/>
      <c r="N178" s="124"/>
      <c r="O178" s="125"/>
      <c r="P178" s="116"/>
      <c r="Q178" s="118"/>
      <c r="R178" s="118"/>
      <c r="S178" s="119"/>
      <c r="T178" s="119"/>
      <c r="U178" s="120"/>
      <c r="V178" s="119"/>
      <c r="W178" s="121"/>
      <c r="X178" s="121"/>
      <c r="Z178" s="123"/>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row>
    <row r="179" spans="1:389" s="122" customFormat="1" ht="12">
      <c r="A179" s="136"/>
      <c r="B179" s="137"/>
      <c r="C179" s="110"/>
      <c r="D179" s="111"/>
      <c r="E179" s="113"/>
      <c r="F179" s="113"/>
      <c r="G179" s="113"/>
      <c r="H179" s="114"/>
      <c r="I179" s="114"/>
      <c r="J179" s="114"/>
      <c r="K179" s="115"/>
      <c r="L179" s="115"/>
      <c r="M179" s="124"/>
      <c r="N179" s="124"/>
      <c r="O179" s="125"/>
      <c r="P179" s="116"/>
      <c r="Q179" s="118"/>
      <c r="R179" s="118"/>
      <c r="S179" s="119"/>
      <c r="T179" s="119"/>
      <c r="U179" s="120"/>
      <c r="V179" s="119"/>
      <c r="W179" s="121"/>
      <c r="X179" s="121"/>
      <c r="Z179" s="123"/>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row>
    <row r="180" spans="1:389">
      <c r="A180" s="136"/>
      <c r="B180" s="137"/>
    </row>
    <row r="181" spans="1:389">
      <c r="A181" s="136"/>
    </row>
  </sheetData>
  <mergeCells count="176">
    <mergeCell ref="K9:K11"/>
    <mergeCell ref="L9:L11"/>
    <mergeCell ref="M9:M11"/>
    <mergeCell ref="N9:N11"/>
    <mergeCell ref="O9:O11"/>
    <mergeCell ref="P9:P11"/>
    <mergeCell ref="C9:C11"/>
    <mergeCell ref="D9:D11"/>
    <mergeCell ref="E9:E11"/>
    <mergeCell ref="F9:F11"/>
    <mergeCell ref="G9:G11"/>
    <mergeCell ref="H9:J11"/>
    <mergeCell ref="Z9:AF9"/>
    <mergeCell ref="AG9:AM9"/>
    <mergeCell ref="AN9:AT9"/>
    <mergeCell ref="AU9:BA9"/>
    <mergeCell ref="BB9:BH9"/>
    <mergeCell ref="BI9:BO9"/>
    <mergeCell ref="Q9:Q11"/>
    <mergeCell ref="R9:R11"/>
    <mergeCell ref="S9:S11"/>
    <mergeCell ref="T9:T11"/>
    <mergeCell ref="U9:U11"/>
    <mergeCell ref="V9:V11"/>
    <mergeCell ref="DT9:DZ9"/>
    <mergeCell ref="EA9:EG9"/>
    <mergeCell ref="EH9:EN9"/>
    <mergeCell ref="EO9:EU9"/>
    <mergeCell ref="BP9:BV9"/>
    <mergeCell ref="BW9:CC9"/>
    <mergeCell ref="CD9:CJ9"/>
    <mergeCell ref="CK9:CQ9"/>
    <mergeCell ref="CR9:CX9"/>
    <mergeCell ref="CY9:DE9"/>
    <mergeCell ref="NS9:NY9"/>
    <mergeCell ref="Z10:AF10"/>
    <mergeCell ref="AG10:AM10"/>
    <mergeCell ref="AN10:AT10"/>
    <mergeCell ref="AU10:BA10"/>
    <mergeCell ref="BB10:BH10"/>
    <mergeCell ref="BI10:BO10"/>
    <mergeCell ref="LH9:LN9"/>
    <mergeCell ref="LO9:LU9"/>
    <mergeCell ref="LV9:MB9"/>
    <mergeCell ref="MC9:MI9"/>
    <mergeCell ref="MJ9:MP9"/>
    <mergeCell ref="MQ9:MW9"/>
    <mergeCell ref="JR9:JX9"/>
    <mergeCell ref="JY9:KE9"/>
    <mergeCell ref="KF9:KL9"/>
    <mergeCell ref="KM9:KS9"/>
    <mergeCell ref="KT9:KZ9"/>
    <mergeCell ref="LA9:LG9"/>
    <mergeCell ref="IB9:IH9"/>
    <mergeCell ref="II9:IO9"/>
    <mergeCell ref="IP9:IV9"/>
    <mergeCell ref="IW9:JC9"/>
    <mergeCell ref="JD9:JJ9"/>
    <mergeCell ref="BP10:BV10"/>
    <mergeCell ref="BW10:CC10"/>
    <mergeCell ref="CD10:CJ10"/>
    <mergeCell ref="CK10:CQ10"/>
    <mergeCell ref="CR10:CX10"/>
    <mergeCell ref="CY10:DE10"/>
    <mergeCell ref="MX9:ND9"/>
    <mergeCell ref="NE9:NK9"/>
    <mergeCell ref="NL9:NR9"/>
    <mergeCell ref="JK9:JQ9"/>
    <mergeCell ref="GL9:GR9"/>
    <mergeCell ref="GS9:GY9"/>
    <mergeCell ref="GZ9:HF9"/>
    <mergeCell ref="HG9:HM9"/>
    <mergeCell ref="HN9:HT9"/>
    <mergeCell ref="HU9:IA9"/>
    <mergeCell ref="EV9:FB9"/>
    <mergeCell ref="FC9:FI9"/>
    <mergeCell ref="FJ9:FP9"/>
    <mergeCell ref="FQ9:FW9"/>
    <mergeCell ref="FX9:GD9"/>
    <mergeCell ref="GE9:GK9"/>
    <mergeCell ref="DF9:DL9"/>
    <mergeCell ref="DM9:DS9"/>
    <mergeCell ref="EV10:FB10"/>
    <mergeCell ref="FC10:FI10"/>
    <mergeCell ref="FJ10:FP10"/>
    <mergeCell ref="FQ10:FW10"/>
    <mergeCell ref="FX10:GD10"/>
    <mergeCell ref="GE10:GK10"/>
    <mergeCell ref="DF10:DL10"/>
    <mergeCell ref="DM10:DS10"/>
    <mergeCell ref="DT10:DZ10"/>
    <mergeCell ref="EA10:EG10"/>
    <mergeCell ref="EH10:EN10"/>
    <mergeCell ref="EO10:EU10"/>
    <mergeCell ref="IP10:IV10"/>
    <mergeCell ref="IW10:JC10"/>
    <mergeCell ref="JD10:JJ10"/>
    <mergeCell ref="JK10:JQ10"/>
    <mergeCell ref="GL10:GR10"/>
    <mergeCell ref="GS10:GY10"/>
    <mergeCell ref="GZ10:HF10"/>
    <mergeCell ref="HG10:HM10"/>
    <mergeCell ref="HN10:HT10"/>
    <mergeCell ref="HU10:IA10"/>
    <mergeCell ref="MX10:ND10"/>
    <mergeCell ref="NE10:NK10"/>
    <mergeCell ref="NL10:NR10"/>
    <mergeCell ref="NS10:NY10"/>
    <mergeCell ref="Z11:AF11"/>
    <mergeCell ref="AG11:AM11"/>
    <mergeCell ref="AN11:AT11"/>
    <mergeCell ref="AU11:BA11"/>
    <mergeCell ref="BB11:BH11"/>
    <mergeCell ref="BI11:BO11"/>
    <mergeCell ref="LH10:LN10"/>
    <mergeCell ref="LO10:LU10"/>
    <mergeCell ref="LV10:MB10"/>
    <mergeCell ref="MC10:MI10"/>
    <mergeCell ref="MJ10:MP10"/>
    <mergeCell ref="MQ10:MW10"/>
    <mergeCell ref="JR10:JX10"/>
    <mergeCell ref="JY10:KE10"/>
    <mergeCell ref="KF10:KL10"/>
    <mergeCell ref="KM10:KS10"/>
    <mergeCell ref="KT10:KZ10"/>
    <mergeCell ref="LA10:LG10"/>
    <mergeCell ref="IB10:IH10"/>
    <mergeCell ref="II10:IO10"/>
    <mergeCell ref="DF11:DL11"/>
    <mergeCell ref="DM11:DS11"/>
    <mergeCell ref="DT11:DZ11"/>
    <mergeCell ref="EA11:EG11"/>
    <mergeCell ref="EH11:EN11"/>
    <mergeCell ref="EO11:EU11"/>
    <mergeCell ref="BP11:BV11"/>
    <mergeCell ref="BW11:CC11"/>
    <mergeCell ref="CD11:CJ11"/>
    <mergeCell ref="CK11:CQ11"/>
    <mergeCell ref="CR11:CX11"/>
    <mergeCell ref="CY11:DE11"/>
    <mergeCell ref="GL11:GR11"/>
    <mergeCell ref="GS11:GY11"/>
    <mergeCell ref="GZ11:HF11"/>
    <mergeCell ref="HG11:HM11"/>
    <mergeCell ref="HN11:HT11"/>
    <mergeCell ref="HU11:IA11"/>
    <mergeCell ref="EV11:FB11"/>
    <mergeCell ref="FC11:FI11"/>
    <mergeCell ref="FJ11:FP11"/>
    <mergeCell ref="FQ11:FW11"/>
    <mergeCell ref="FX11:GD11"/>
    <mergeCell ref="GE11:GK11"/>
    <mergeCell ref="MX11:ND11"/>
    <mergeCell ref="NE11:NK11"/>
    <mergeCell ref="NL11:NR11"/>
    <mergeCell ref="NS11:NY11"/>
    <mergeCell ref="W9:W11"/>
    <mergeCell ref="X9:X11"/>
    <mergeCell ref="LH11:LN11"/>
    <mergeCell ref="LO11:LU11"/>
    <mergeCell ref="LV11:MB11"/>
    <mergeCell ref="MC11:MI11"/>
    <mergeCell ref="MJ11:MP11"/>
    <mergeCell ref="MQ11:MW11"/>
    <mergeCell ref="JR11:JX11"/>
    <mergeCell ref="JY11:KE11"/>
    <mergeCell ref="KF11:KL11"/>
    <mergeCell ref="KM11:KS11"/>
    <mergeCell ref="KT11:KZ11"/>
    <mergeCell ref="LA11:LG11"/>
    <mergeCell ref="IB11:IH11"/>
    <mergeCell ref="II11:IO11"/>
    <mergeCell ref="IP11:IV11"/>
    <mergeCell ref="IW11:JC11"/>
    <mergeCell ref="JD11:JJ11"/>
    <mergeCell ref="JK11:JQ11"/>
  </mergeCells>
  <conditionalFormatting sqref="E12:E20 E22:E27 E29:E69 E71:E72 E83 E112 E85 E145:E151 E153:E179">
    <cfRule type="expression" dxfId="823" priority="3909">
      <formula>$C12=7</formula>
    </cfRule>
    <cfRule type="expression" dxfId="822" priority="3910">
      <formula>$C12=6</formula>
    </cfRule>
    <cfRule type="expression" dxfId="821" priority="3911">
      <formula>$C12=5</formula>
    </cfRule>
    <cfRule type="expression" dxfId="820" priority="3912">
      <formula>$C12=4</formula>
    </cfRule>
    <cfRule type="expression" dxfId="819" priority="3913">
      <formula>$C12=3</formula>
    </cfRule>
    <cfRule type="expression" dxfId="818" priority="3914">
      <formula>$C12=2</formula>
    </cfRule>
  </conditionalFormatting>
  <conditionalFormatting sqref="Z11:NY11">
    <cfRule type="expression" dxfId="817" priority="3915">
      <formula>AND($R$6="Daily",NETWORKDAYS.INTL(Z10,Z10,weekend,holidays)=0)</formula>
    </cfRule>
  </conditionalFormatting>
  <conditionalFormatting sqref="R61 R25:R26 R34:R36 R55 R38 R29:R32 R12:R18 R83 R116 R103:R105 R145:R151 R153:R179">
    <cfRule type="expression" dxfId="816" priority="3905">
      <formula>AND(enddate_highlight="on",R12&lt;TODAY(),O12&lt;100%)</formula>
    </cfRule>
    <cfRule type="expression" dxfId="815" priority="3908">
      <formula>AND(enddate_highlight="on",R12&lt;=TODAY()+enddate_highlight_days,O12&lt;100%)</formula>
    </cfRule>
  </conditionalFormatting>
  <conditionalFormatting sqref="E6:E8 R61 W61:X61 K61:L61 W12:X14 Q12:R12 Q18:R18 W16:X18 Q19:Q20 K25:L26 W25:X26 R25:R26 Q24:Q26 Q55:Q69 R55 W55:X55 K55:L55 Q49:Q50 Q34:Q47 Q29:Q32 R29 W29:X29 K29 K12:L12 L13:L14 K18:L18 L16:L17 K13:K17 Q16:Q17 Q13:Q14 R13:R17 Q83 Q112 Q116:R116 K116:L116 Q85 W67:X89 Q146:R151 W146:X151 K146:L151 Q153:R179 W153:X179 K153:L179 W92:X98">
    <cfRule type="expression" dxfId="814" priority="3903">
      <formula>(dateformat="dmy")</formula>
    </cfRule>
  </conditionalFormatting>
  <conditionalFormatting sqref="Z12:NY14 Z16:NY20 Z22:NY26 Z29:NY69 Z71:NY72 Z83:NY83 Z85:NY87 Z92:NY179">
    <cfRule type="expression" dxfId="813" priority="4578">
      <formula>AND($W12&lt;=Z$8,$X12&gt;=Z$8)</formula>
    </cfRule>
  </conditionalFormatting>
  <conditionalFormatting sqref="Z12:NY69 Z71:NY72 Z83:NY83 Z85:NY87 Z92:NY179">
    <cfRule type="expression" dxfId="812" priority="4579" stopIfTrue="1">
      <formula>AND($E$8&gt;=Z$8,$E$8&lt;AA$8)</formula>
    </cfRule>
    <cfRule type="expression" priority="4580" stopIfTrue="1">
      <formula>IF(OR($R$6="Monthly",$R$6="Quarterly"),OR(AA$8&lt;=$Q12,Z$8&gt;$R12),OR(Z$8&gt;$R12,Z$8&lt;$Q12))</formula>
    </cfRule>
    <cfRule type="expression" dxfId="811" priority="4581" stopIfTrue="1">
      <formula>OR($O12&gt;=1,IF(OR($R$6="Quarterly",$R$6="Monthly"),AA$8&lt;=$Q12+$U12,Z$8&lt;$Q12+$U12))</formula>
    </cfRule>
    <cfRule type="expression" dxfId="810" priority="4582" stopIfTrue="1">
      <formula>$P12="k"</formula>
    </cfRule>
    <cfRule type="expression" dxfId="809" priority="4583" stopIfTrue="1">
      <formula>$P12="o"</formula>
    </cfRule>
    <cfRule type="expression" dxfId="808" priority="4584" stopIfTrue="1">
      <formula>$P12="y"</formula>
    </cfRule>
    <cfRule type="expression" dxfId="807" priority="4585" stopIfTrue="1">
      <formula>$P12="p"</formula>
    </cfRule>
    <cfRule type="expression" dxfId="806" priority="4586" stopIfTrue="1">
      <formula>$P12="g"</formula>
    </cfRule>
    <cfRule type="expression" dxfId="805" priority="4587" stopIfTrue="1">
      <formula>$P12="r"</formula>
    </cfRule>
    <cfRule type="expression" dxfId="804" priority="4588" stopIfTrue="1">
      <formula>$P12=1</formula>
    </cfRule>
    <cfRule type="expression" dxfId="803" priority="4589" stopIfTrue="1">
      <formula>$P12=2</formula>
    </cfRule>
    <cfRule type="expression" dxfId="802" priority="4590" stopIfTrue="1">
      <formula>$P12=3</formula>
    </cfRule>
    <cfRule type="expression" dxfId="801" priority="4591" stopIfTrue="1">
      <formula>$P12=4</formula>
    </cfRule>
    <cfRule type="expression" dxfId="800" priority="4592" stopIfTrue="1">
      <formula>$P12=5</formula>
    </cfRule>
    <cfRule type="expression" dxfId="799" priority="4593" stopIfTrue="1">
      <formula>$P12=6</formula>
    </cfRule>
    <cfRule type="expression" dxfId="798" priority="4594" stopIfTrue="1">
      <formula>TRUE</formula>
    </cfRule>
  </conditionalFormatting>
  <conditionalFormatting sqref="R20 R23:R24">
    <cfRule type="expression" dxfId="797" priority="3849">
      <formula>AND(enddate_highlight="on",R20&lt;TODAY(),O20&lt;100%)</formula>
    </cfRule>
    <cfRule type="expression" dxfId="796" priority="3850">
      <formula>AND(enddate_highlight="on",R20&lt;=TODAY()+enddate_highlight_days,O20&lt;100%)</formula>
    </cfRule>
  </conditionalFormatting>
  <conditionalFormatting sqref="K20:L20 W20:X20 R20 R23:R24 W23:X24 K23:L24">
    <cfRule type="expression" dxfId="795" priority="3848">
      <formula>(dateformat="dmy")</formula>
    </cfRule>
  </conditionalFormatting>
  <conditionalFormatting sqref="K32 W30:X32 K34:K36 W34:X36 R30:R32 R34:R36 R38">
    <cfRule type="expression" dxfId="794" priority="3821">
      <formula>(dateformat="dmy")</formula>
    </cfRule>
  </conditionalFormatting>
  <conditionalFormatting sqref="R19">
    <cfRule type="expression" dxfId="793" priority="3795">
      <formula>AND(enddate_highlight="on",R19&lt;TODAY(),O19&lt;100%)</formula>
    </cfRule>
    <cfRule type="expression" dxfId="792" priority="3796">
      <formula>AND(enddate_highlight="on",R19&lt;=TODAY()+enddate_highlight_days,O19&lt;100%)</formula>
    </cfRule>
  </conditionalFormatting>
  <conditionalFormatting sqref="R19 W19:X19 K19:L19">
    <cfRule type="expression" dxfId="791" priority="3794">
      <formula>(dateformat="dmy")</formula>
    </cfRule>
  </conditionalFormatting>
  <conditionalFormatting sqref="R42:R44">
    <cfRule type="expression" dxfId="790" priority="3768">
      <formula>AND(enddate_highlight="on",R42&lt;TODAY(),O42&lt;100%)</formula>
    </cfRule>
    <cfRule type="expression" dxfId="789" priority="3769">
      <formula>AND(enddate_highlight="on",R42&lt;=TODAY()+enddate_highlight_days,O42&lt;100%)</formula>
    </cfRule>
  </conditionalFormatting>
  <conditionalFormatting sqref="W42:X44 K42:K43 R42:R44">
    <cfRule type="expression" dxfId="788" priority="3767">
      <formula>(dateformat="dmy")</formula>
    </cfRule>
  </conditionalFormatting>
  <conditionalFormatting sqref="R37 R39:R41">
    <cfRule type="expression" dxfId="787" priority="3759">
      <formula>AND(enddate_highlight="on",R37&lt;TODAY(),O37&lt;100%)</formula>
    </cfRule>
    <cfRule type="expression" dxfId="786" priority="3760">
      <formula>AND(enddate_highlight="on",R37&lt;=TODAY()+enddate_highlight_days,O37&lt;100%)</formula>
    </cfRule>
  </conditionalFormatting>
  <conditionalFormatting sqref="K41 W37:X41 R37 R39:R41">
    <cfRule type="expression" dxfId="785" priority="3758">
      <formula>(dateformat="dmy")</formula>
    </cfRule>
  </conditionalFormatting>
  <conditionalFormatting sqref="R49:R50">
    <cfRule type="expression" dxfId="784" priority="3705">
      <formula>AND(enddate_highlight="on",R49&lt;TODAY(),O49&lt;100%)</formula>
    </cfRule>
    <cfRule type="expression" dxfId="783" priority="3706">
      <formula>AND(enddate_highlight="on",R49&lt;=TODAY()+enddate_highlight_days,O49&lt;100%)</formula>
    </cfRule>
  </conditionalFormatting>
  <conditionalFormatting sqref="R49:R50 W49:X50 K49:L50">
    <cfRule type="expression" dxfId="782" priority="3704">
      <formula>(dateformat="dmy")</formula>
    </cfRule>
  </conditionalFormatting>
  <conditionalFormatting sqref="R45:R47">
    <cfRule type="expression" dxfId="781" priority="3696">
      <formula>AND(enddate_highlight="on",R45&lt;TODAY(),O45&lt;100%)</formula>
    </cfRule>
    <cfRule type="expression" dxfId="780" priority="3697">
      <formula>AND(enddate_highlight="on",R45&lt;=TODAY()+enddate_highlight_days,O45&lt;100%)</formula>
    </cfRule>
  </conditionalFormatting>
  <conditionalFormatting sqref="W45:X47 R45:R47">
    <cfRule type="expression" dxfId="779" priority="3695">
      <formula>(dateformat="dmy")</formula>
    </cfRule>
  </conditionalFormatting>
  <conditionalFormatting sqref="R56:R57">
    <cfRule type="expression" dxfId="778" priority="3642">
      <formula>AND(enddate_highlight="on",R56&lt;TODAY(),O56&lt;100%)</formula>
    </cfRule>
    <cfRule type="expression" dxfId="777" priority="3643">
      <formula>AND(enddate_highlight="on",R56&lt;=TODAY()+enddate_highlight_days,O56&lt;100%)</formula>
    </cfRule>
  </conditionalFormatting>
  <conditionalFormatting sqref="R56:R57 W56:X57 K56:L57">
    <cfRule type="expression" dxfId="776" priority="3641">
      <formula>(dateformat="dmy")</formula>
    </cfRule>
  </conditionalFormatting>
  <conditionalFormatting sqref="R62:R66">
    <cfRule type="expression" dxfId="775" priority="3606">
      <formula>AND(enddate_highlight="on",R62&lt;TODAY(),O62&lt;100%)</formula>
    </cfRule>
    <cfRule type="expression" dxfId="774" priority="3607">
      <formula>AND(enddate_highlight="on",R62&lt;=TODAY()+enddate_highlight_days,O62&lt;100%)</formula>
    </cfRule>
  </conditionalFormatting>
  <conditionalFormatting sqref="K62:L66 W62:X66 R62:R66">
    <cfRule type="expression" dxfId="773" priority="3605">
      <formula>(dateformat="dmy")</formula>
    </cfRule>
  </conditionalFormatting>
  <conditionalFormatting sqref="R67:R69">
    <cfRule type="expression" dxfId="772" priority="3579">
      <formula>AND(enddate_highlight="on",R67&lt;TODAY(),O67&lt;100%)</formula>
    </cfRule>
    <cfRule type="expression" dxfId="771" priority="3580">
      <formula>AND(enddate_highlight="on",R67&lt;=TODAY()+enddate_highlight_days,O67&lt;100%)</formula>
    </cfRule>
  </conditionalFormatting>
  <conditionalFormatting sqref="K67:L67 R67:R69 K68:K69 W103:X120">
    <cfRule type="expression" dxfId="770" priority="3578">
      <formula>(dateformat="dmy")</formula>
    </cfRule>
  </conditionalFormatting>
  <conditionalFormatting sqref="R58:R60">
    <cfRule type="expression" dxfId="769" priority="3525">
      <formula>AND(enddate_highlight="on",R58&lt;TODAY(),O58&lt;100%)</formula>
    </cfRule>
    <cfRule type="expression" dxfId="768" priority="3526">
      <formula>AND(enddate_highlight="on",R58&lt;=TODAY()+enddate_highlight_days,O58&lt;100%)</formula>
    </cfRule>
  </conditionalFormatting>
  <conditionalFormatting sqref="K58:L60 W58:X60 R58:R60">
    <cfRule type="expression" dxfId="767" priority="3524">
      <formula>(dateformat="dmy")</formula>
    </cfRule>
  </conditionalFormatting>
  <conditionalFormatting sqref="R112">
    <cfRule type="expression" dxfId="766" priority="3498">
      <formula>AND(enddate_highlight="on",R112&lt;TODAY(),O112&lt;100%)</formula>
    </cfRule>
    <cfRule type="expression" dxfId="765" priority="3499">
      <formula>AND(enddate_highlight="on",R112&lt;=TODAY()+enddate_highlight_days,O112&lt;100%)</formula>
    </cfRule>
  </conditionalFormatting>
  <conditionalFormatting sqref="R112 K112:L112">
    <cfRule type="expression" dxfId="764" priority="3497">
      <formula>(dateformat="dmy")</formula>
    </cfRule>
  </conditionalFormatting>
  <conditionalFormatting sqref="E116">
    <cfRule type="expression" dxfId="763" priority="3329">
      <formula>$C116=7</formula>
    </cfRule>
    <cfRule type="expression" dxfId="762" priority="3330">
      <formula>$C116=6</formula>
    </cfRule>
    <cfRule type="expression" dxfId="761" priority="3331">
      <formula>$C116=5</formula>
    </cfRule>
    <cfRule type="expression" dxfId="760" priority="3332">
      <formula>$C116=4</formula>
    </cfRule>
    <cfRule type="expression" dxfId="759" priority="3333">
      <formula>$C116=3</formula>
    </cfRule>
    <cfRule type="expression" dxfId="758" priority="3334">
      <formula>$C116=2</formula>
    </cfRule>
  </conditionalFormatting>
  <conditionalFormatting sqref="W15:X15 Q15">
    <cfRule type="expression" dxfId="757" priority="2813">
      <formula>(dateformat="dmy")</formula>
    </cfRule>
  </conditionalFormatting>
  <conditionalFormatting sqref="Z15:NY15">
    <cfRule type="expression" dxfId="756" priority="2823">
      <formula>AND($W15&lt;=Z$8,$X15&gt;=Z$8)</formula>
    </cfRule>
  </conditionalFormatting>
  <conditionalFormatting sqref="Q22:Q23">
    <cfRule type="expression" dxfId="755" priority="2794">
      <formula>(dateformat="dmy")</formula>
    </cfRule>
  </conditionalFormatting>
  <conditionalFormatting sqref="R22">
    <cfRule type="expression" dxfId="754" priority="2786">
      <formula>AND(enddate_highlight="on",R22&lt;TODAY(),O22&lt;100%)</formula>
    </cfRule>
    <cfRule type="expression" dxfId="753" priority="2787">
      <formula>AND(enddate_highlight="on",R22&lt;=TODAY()+enddate_highlight_days,O22&lt;100%)</formula>
    </cfRule>
  </conditionalFormatting>
  <conditionalFormatting sqref="K22:L22 W22:X22 R22">
    <cfRule type="expression" dxfId="752" priority="2785">
      <formula>(dateformat="dmy")</formula>
    </cfRule>
  </conditionalFormatting>
  <conditionalFormatting sqref="K39:K40">
    <cfRule type="expression" dxfId="751" priority="2658">
      <formula>(dateformat="dmy")</formula>
    </cfRule>
  </conditionalFormatting>
  <conditionalFormatting sqref="K38">
    <cfRule type="expression" dxfId="750" priority="2657">
      <formula>(dateformat="dmy")</formula>
    </cfRule>
  </conditionalFormatting>
  <conditionalFormatting sqref="K44 K46:K47">
    <cfRule type="expression" dxfId="749" priority="2638">
      <formula>(dateformat="dmy")</formula>
    </cfRule>
  </conditionalFormatting>
  <conditionalFormatting sqref="K45">
    <cfRule type="expression" dxfId="748" priority="2637">
      <formula>(dateformat="dmy")</formula>
    </cfRule>
  </conditionalFormatting>
  <conditionalFormatting sqref="R33">
    <cfRule type="expression" dxfId="747" priority="2584">
      <formula>AND(enddate_highlight="on",R33&lt;TODAY(),O33&lt;100%)</formula>
    </cfRule>
    <cfRule type="expression" dxfId="746" priority="2585">
      <formula>AND(enddate_highlight="on",R33&lt;=TODAY()+enddate_highlight_days,O33&lt;100%)</formula>
    </cfRule>
  </conditionalFormatting>
  <conditionalFormatting sqref="Q33">
    <cfRule type="expression" dxfId="745" priority="2583">
      <formula>(dateformat="dmy")</formula>
    </cfRule>
  </conditionalFormatting>
  <conditionalFormatting sqref="W33:X33 K33 R33">
    <cfRule type="expression" dxfId="744" priority="2582">
      <formula>(dateformat="dmy")</formula>
    </cfRule>
  </conditionalFormatting>
  <conditionalFormatting sqref="Q51:Q54">
    <cfRule type="expression" dxfId="743" priority="2509">
      <formula>(dateformat="dmy")</formula>
    </cfRule>
  </conditionalFormatting>
  <conditionalFormatting sqref="R51:R54">
    <cfRule type="expression" dxfId="742" priority="2507">
      <formula>AND(enddate_highlight="on",R51&lt;TODAY(),O51&lt;100%)</formula>
    </cfRule>
    <cfRule type="expression" dxfId="741" priority="2508">
      <formula>AND(enddate_highlight="on",R51&lt;=TODAY()+enddate_highlight_days,O51&lt;100%)</formula>
    </cfRule>
  </conditionalFormatting>
  <conditionalFormatting sqref="W51:X54 R51:R54">
    <cfRule type="expression" dxfId="740" priority="2506">
      <formula>(dateformat="dmy")</formula>
    </cfRule>
  </conditionalFormatting>
  <conditionalFormatting sqref="K51:L51 K53:L54">
    <cfRule type="expression" dxfId="739" priority="2499">
      <formula>(dateformat="dmy")</formula>
    </cfRule>
  </conditionalFormatting>
  <conditionalFormatting sqref="K52:L52">
    <cfRule type="expression" dxfId="738" priority="2498">
      <formula>(dateformat="dmy")</formula>
    </cfRule>
  </conditionalFormatting>
  <conditionalFormatting sqref="R48">
    <cfRule type="expression" dxfId="737" priority="2460">
      <formula>AND(enddate_highlight="on",R48&lt;TODAY(),O48&lt;100%)</formula>
    </cfRule>
    <cfRule type="expression" dxfId="736" priority="2461">
      <formula>AND(enddate_highlight="on",R48&lt;=TODAY()+enddate_highlight_days,O48&lt;100%)</formula>
    </cfRule>
  </conditionalFormatting>
  <conditionalFormatting sqref="Q48:R48 W48:X48 K48">
    <cfRule type="expression" dxfId="735" priority="2459">
      <formula>(dateformat="dmy")</formula>
    </cfRule>
  </conditionalFormatting>
  <conditionalFormatting sqref="Q71:Q72 Q85">
    <cfRule type="expression" dxfId="734" priority="2440">
      <formula>(dateformat="dmy")</formula>
    </cfRule>
  </conditionalFormatting>
  <conditionalFormatting sqref="R71:R72 R85">
    <cfRule type="expression" dxfId="733" priority="2438">
      <formula>AND(enddate_highlight="on",R71&lt;TODAY(),O71&lt;100%)</formula>
    </cfRule>
    <cfRule type="expression" dxfId="732" priority="2439">
      <formula>AND(enddate_highlight="on",R71&lt;=TODAY()+enddate_highlight_days,O71&lt;100%)</formula>
    </cfRule>
  </conditionalFormatting>
  <conditionalFormatting sqref="R71:R72 R85">
    <cfRule type="expression" dxfId="731" priority="2437">
      <formula>(dateformat="dmy")</formula>
    </cfRule>
  </conditionalFormatting>
  <conditionalFormatting sqref="K71 K85:L85">
    <cfRule type="expression" dxfId="730" priority="2430">
      <formula>(dateformat="dmy")</formula>
    </cfRule>
  </conditionalFormatting>
  <conditionalFormatting sqref="K72">
    <cfRule type="expression" dxfId="729" priority="2429">
      <formula>(dateformat="dmy")</formula>
    </cfRule>
  </conditionalFormatting>
  <conditionalFormatting sqref="E129">
    <cfRule type="expression" dxfId="728" priority="2249">
      <formula>$C129=7</formula>
    </cfRule>
    <cfRule type="expression" dxfId="727" priority="2250">
      <formula>$C129=6</formula>
    </cfRule>
    <cfRule type="expression" dxfId="726" priority="2251">
      <formula>$C129=5</formula>
    </cfRule>
    <cfRule type="expression" dxfId="725" priority="2252">
      <formula>$C129=4</formula>
    </cfRule>
    <cfRule type="expression" dxfId="724" priority="2253">
      <formula>$C129=3</formula>
    </cfRule>
    <cfRule type="expression" dxfId="723" priority="2254">
      <formula>$C129=2</formula>
    </cfRule>
  </conditionalFormatting>
  <conditionalFormatting sqref="Q117 Q129:Q131 Q133:Q134 Q136:Q144">
    <cfRule type="expression" dxfId="722" priority="2272">
      <formula>(dateformat="dmy")</formula>
    </cfRule>
  </conditionalFormatting>
  <conditionalFormatting sqref="R117 R129:R131 R133:R134 R136:R144">
    <cfRule type="expression" dxfId="721" priority="2270">
      <formula>AND(enddate_highlight="on",R117&lt;TODAY(),O117&lt;100%)</formula>
    </cfRule>
    <cfRule type="expression" dxfId="720" priority="2271">
      <formula>AND(enddate_highlight="on",R117&lt;=TODAY()+enddate_highlight_days,O117&lt;100%)</formula>
    </cfRule>
  </conditionalFormatting>
  <conditionalFormatting sqref="R117 R129:R131 W129:X131 R133:R134 W133:X134 R136:R144 W136:X144">
    <cfRule type="expression" dxfId="719" priority="2269">
      <formula>(dateformat="dmy")</formula>
    </cfRule>
  </conditionalFormatting>
  <conditionalFormatting sqref="E130:E131">
    <cfRule type="expression" dxfId="718" priority="2263">
      <formula>$C130=7</formula>
    </cfRule>
    <cfRule type="expression" dxfId="717" priority="2264">
      <formula>$C130=6</formula>
    </cfRule>
    <cfRule type="expression" dxfId="716" priority="2265">
      <formula>$C130=5</formula>
    </cfRule>
    <cfRule type="expression" dxfId="715" priority="2266">
      <formula>$C130=4</formula>
    </cfRule>
    <cfRule type="expression" dxfId="714" priority="2267">
      <formula>$C130=3</formula>
    </cfRule>
    <cfRule type="expression" dxfId="713" priority="2268">
      <formula>$C130=2</formula>
    </cfRule>
  </conditionalFormatting>
  <conditionalFormatting sqref="K117:L117 K130:L131 K133:L134 K136:L144">
    <cfRule type="expression" dxfId="712" priority="2262">
      <formula>(dateformat="dmy")</formula>
    </cfRule>
  </conditionalFormatting>
  <conditionalFormatting sqref="K129:L129">
    <cfRule type="expression" dxfId="711" priority="2261">
      <formula>(dateformat="dmy")</formula>
    </cfRule>
  </conditionalFormatting>
  <conditionalFormatting sqref="E117">
    <cfRule type="expression" dxfId="710" priority="2255">
      <formula>$C117=7</formula>
    </cfRule>
    <cfRule type="expression" dxfId="709" priority="2256">
      <formula>$C117=6</formula>
    </cfRule>
    <cfRule type="expression" dxfId="708" priority="2257">
      <formula>$C117=5</formula>
    </cfRule>
    <cfRule type="expression" dxfId="707" priority="2258">
      <formula>$C117=4</formula>
    </cfRule>
    <cfRule type="expression" dxfId="706" priority="2259">
      <formula>$C117=3</formula>
    </cfRule>
    <cfRule type="expression" dxfId="705" priority="2260">
      <formula>$C117=2</formula>
    </cfRule>
  </conditionalFormatting>
  <conditionalFormatting sqref="L15">
    <cfRule type="expression" dxfId="704" priority="2164">
      <formula>(dateformat="dmy")</formula>
    </cfRule>
  </conditionalFormatting>
  <conditionalFormatting sqref="E21">
    <cfRule type="expression" dxfId="703" priority="2140">
      <formula>$C21=7</formula>
    </cfRule>
    <cfRule type="expression" dxfId="702" priority="2141">
      <formula>$C21=6</formula>
    </cfRule>
    <cfRule type="expression" dxfId="701" priority="2142">
      <formula>$C21=5</formula>
    </cfRule>
    <cfRule type="expression" dxfId="700" priority="2143">
      <formula>$C21=4</formula>
    </cfRule>
    <cfRule type="expression" dxfId="699" priority="2144">
      <formula>$C21=3</formula>
    </cfRule>
    <cfRule type="expression" dxfId="698" priority="2145">
      <formula>$C21=2</formula>
    </cfRule>
  </conditionalFormatting>
  <conditionalFormatting sqref="Q21">
    <cfRule type="expression" dxfId="697" priority="2139">
      <formula>(dateformat="dmy")</formula>
    </cfRule>
  </conditionalFormatting>
  <conditionalFormatting sqref="Z21:NY21">
    <cfRule type="expression" dxfId="696" priority="2147">
      <formula>AND($W21&lt;=Z$8,$X21&gt;=Z$8)</formula>
    </cfRule>
  </conditionalFormatting>
  <conditionalFormatting sqref="R21">
    <cfRule type="expression" dxfId="695" priority="2137">
      <formula>AND(enddate_highlight="on",R21&lt;TODAY(),O21&lt;100%)</formula>
    </cfRule>
    <cfRule type="expression" dxfId="694" priority="2138">
      <formula>AND(enddate_highlight="on",R21&lt;=TODAY()+enddate_highlight_days,O21&lt;100%)</formula>
    </cfRule>
  </conditionalFormatting>
  <conditionalFormatting sqref="K21:L21 W21:X21 R21">
    <cfRule type="expression" dxfId="693" priority="2136">
      <formula>(dateformat="dmy")</formula>
    </cfRule>
  </conditionalFormatting>
  <conditionalFormatting sqref="R27">
    <cfRule type="expression" dxfId="692" priority="2083">
      <formula>AND(enddate_highlight="on",R27&lt;TODAY(),O27&lt;100%)</formula>
    </cfRule>
    <cfRule type="expression" dxfId="691" priority="2084">
      <formula>AND(enddate_highlight="on",R27&lt;=TODAY()+enddate_highlight_days,O27&lt;100%)</formula>
    </cfRule>
  </conditionalFormatting>
  <conditionalFormatting sqref="K27:L27 W27:X27 Q27:R27">
    <cfRule type="expression" dxfId="690" priority="2082">
      <formula>(dateformat="dmy")</formula>
    </cfRule>
  </conditionalFormatting>
  <conditionalFormatting sqref="Z27:NY27">
    <cfRule type="expression" dxfId="689" priority="2092">
      <formula>AND($W27&lt;=Z$8,$X27&gt;=Z$8)</formula>
    </cfRule>
  </conditionalFormatting>
  <conditionalFormatting sqref="R28">
    <cfRule type="expression" dxfId="688" priority="2029">
      <formula>AND(enddate_highlight="on",R28&lt;TODAY(),O28&lt;100%)</formula>
    </cfRule>
    <cfRule type="expression" dxfId="687" priority="2030">
      <formula>AND(enddate_highlight="on",R28&lt;=TODAY()+enddate_highlight_days,O28&lt;100%)</formula>
    </cfRule>
  </conditionalFormatting>
  <conditionalFormatting sqref="K28 W28:X28 Q28:R28">
    <cfRule type="expression" dxfId="686" priority="2028">
      <formula>(dateformat="dmy")</formula>
    </cfRule>
  </conditionalFormatting>
  <conditionalFormatting sqref="Z28:NY28">
    <cfRule type="expression" dxfId="685" priority="2032">
      <formula>AND($W28&lt;=Z$8,$X28&gt;=Z$8)</formula>
    </cfRule>
  </conditionalFormatting>
  <conditionalFormatting sqref="E28">
    <cfRule type="expression" dxfId="684" priority="2022">
      <formula>$C28=7</formula>
    </cfRule>
    <cfRule type="expression" dxfId="683" priority="2023">
      <formula>$C28=6</formula>
    </cfRule>
    <cfRule type="expression" dxfId="682" priority="2024">
      <formula>$C28=5</formula>
    </cfRule>
    <cfRule type="expression" dxfId="681" priority="2025">
      <formula>$C28=4</formula>
    </cfRule>
    <cfRule type="expression" dxfId="680" priority="2026">
      <formula>$C28=3</formula>
    </cfRule>
    <cfRule type="expression" dxfId="679" priority="2027">
      <formula>$C28=2</formula>
    </cfRule>
  </conditionalFormatting>
  <conditionalFormatting sqref="K30">
    <cfRule type="expression" dxfId="678" priority="2021">
      <formula>(dateformat="dmy")</formula>
    </cfRule>
  </conditionalFormatting>
  <conditionalFormatting sqref="K31">
    <cfRule type="expression" dxfId="677" priority="2020">
      <formula>(dateformat="dmy")</formula>
    </cfRule>
  </conditionalFormatting>
  <conditionalFormatting sqref="K37">
    <cfRule type="expression" dxfId="676" priority="2019">
      <formula>(dateformat="dmy")</formula>
    </cfRule>
  </conditionalFormatting>
  <conditionalFormatting sqref="L29">
    <cfRule type="expression" dxfId="675" priority="2018">
      <formula>(dateformat="dmy")</formula>
    </cfRule>
  </conditionalFormatting>
  <conditionalFormatting sqref="L32 L34:L36">
    <cfRule type="expression" dxfId="674" priority="2017">
      <formula>(dateformat="dmy")</formula>
    </cfRule>
  </conditionalFormatting>
  <conditionalFormatting sqref="L42:L43">
    <cfRule type="expression" dxfId="673" priority="2016">
      <formula>(dateformat="dmy")</formula>
    </cfRule>
  </conditionalFormatting>
  <conditionalFormatting sqref="L41">
    <cfRule type="expression" dxfId="672" priority="2015">
      <formula>(dateformat="dmy")</formula>
    </cfRule>
  </conditionalFormatting>
  <conditionalFormatting sqref="L39:L40">
    <cfRule type="expression" dxfId="671" priority="2014">
      <formula>(dateformat="dmy")</formula>
    </cfRule>
  </conditionalFormatting>
  <conditionalFormatting sqref="L38">
    <cfRule type="expression" dxfId="670" priority="2013">
      <formula>(dateformat="dmy")</formula>
    </cfRule>
  </conditionalFormatting>
  <conditionalFormatting sqref="L44 L46:L47">
    <cfRule type="expression" dxfId="669" priority="2012">
      <formula>(dateformat="dmy")</formula>
    </cfRule>
  </conditionalFormatting>
  <conditionalFormatting sqref="L45">
    <cfRule type="expression" dxfId="668" priority="2011">
      <formula>(dateformat="dmy")</formula>
    </cfRule>
  </conditionalFormatting>
  <conditionalFormatting sqref="L33">
    <cfRule type="expression" dxfId="667" priority="2010">
      <formula>(dateformat="dmy")</formula>
    </cfRule>
  </conditionalFormatting>
  <conditionalFormatting sqref="L48">
    <cfRule type="expression" dxfId="666" priority="2009">
      <formula>(dateformat="dmy")</formula>
    </cfRule>
  </conditionalFormatting>
  <conditionalFormatting sqref="L28">
    <cfRule type="expression" dxfId="665" priority="2008">
      <formula>(dateformat="dmy")</formula>
    </cfRule>
  </conditionalFormatting>
  <conditionalFormatting sqref="L30">
    <cfRule type="expression" dxfId="664" priority="2007">
      <formula>(dateformat="dmy")</formula>
    </cfRule>
  </conditionalFormatting>
  <conditionalFormatting sqref="L31">
    <cfRule type="expression" dxfId="663" priority="2006">
      <formula>(dateformat="dmy")</formula>
    </cfRule>
  </conditionalFormatting>
  <conditionalFormatting sqref="L37">
    <cfRule type="expression" dxfId="662" priority="2005">
      <formula>(dateformat="dmy")</formula>
    </cfRule>
  </conditionalFormatting>
  <conditionalFormatting sqref="E75:E76">
    <cfRule type="expression" dxfId="661" priority="1981">
      <formula>$C75=7</formula>
    </cfRule>
    <cfRule type="expression" dxfId="660" priority="1982">
      <formula>$C75=6</formula>
    </cfRule>
    <cfRule type="expression" dxfId="659" priority="1983">
      <formula>$C75=5</formula>
    </cfRule>
    <cfRule type="expression" dxfId="658" priority="1984">
      <formula>$C75=4</formula>
    </cfRule>
    <cfRule type="expression" dxfId="657" priority="1985">
      <formula>$C75=3</formula>
    </cfRule>
    <cfRule type="expression" dxfId="656" priority="1986">
      <formula>$C75=2</formula>
    </cfRule>
  </conditionalFormatting>
  <conditionalFormatting sqref="Z75:NY76">
    <cfRule type="expression" dxfId="655" priority="1988">
      <formula>AND($W75&lt;=Z$8,$X75&gt;=Z$8)</formula>
    </cfRule>
  </conditionalFormatting>
  <conditionalFormatting sqref="Z75:NY76">
    <cfRule type="expression" dxfId="654" priority="1989" stopIfTrue="1">
      <formula>AND($E$8&gt;=Z$8,$E$8&lt;AA$8)</formula>
    </cfRule>
    <cfRule type="expression" priority="1990" stopIfTrue="1">
      <formula>IF(OR($R$6="Monthly",$R$6="Quarterly"),OR(AA$8&lt;=$Q75,Z$8&gt;$R75),OR(Z$8&gt;$R75,Z$8&lt;$Q75))</formula>
    </cfRule>
    <cfRule type="expression" dxfId="653" priority="1991" stopIfTrue="1">
      <formula>OR($O75&gt;=1,IF(OR($R$6="Quarterly",$R$6="Monthly"),AA$8&lt;=$Q75+$U75,Z$8&lt;$Q75+$U75))</formula>
    </cfRule>
    <cfRule type="expression" dxfId="652" priority="1992" stopIfTrue="1">
      <formula>$P75="k"</formula>
    </cfRule>
    <cfRule type="expression" dxfId="651" priority="1993" stopIfTrue="1">
      <formula>$P75="o"</formula>
    </cfRule>
    <cfRule type="expression" dxfId="650" priority="1994" stopIfTrue="1">
      <formula>$P75="y"</formula>
    </cfRule>
    <cfRule type="expression" dxfId="649" priority="1995" stopIfTrue="1">
      <formula>$P75="p"</formula>
    </cfRule>
    <cfRule type="expression" dxfId="648" priority="1996" stopIfTrue="1">
      <formula>$P75="g"</formula>
    </cfRule>
    <cfRule type="expression" dxfId="647" priority="1997" stopIfTrue="1">
      <formula>$P75="r"</formula>
    </cfRule>
    <cfRule type="expression" dxfId="646" priority="1998" stopIfTrue="1">
      <formula>$P75=1</formula>
    </cfRule>
    <cfRule type="expression" dxfId="645" priority="1999" stopIfTrue="1">
      <formula>$P75=2</formula>
    </cfRule>
    <cfRule type="expression" dxfId="644" priority="2000" stopIfTrue="1">
      <formula>$P75=3</formula>
    </cfRule>
    <cfRule type="expression" dxfId="643" priority="2001" stopIfTrue="1">
      <formula>$P75=4</formula>
    </cfRule>
    <cfRule type="expression" dxfId="642" priority="2002" stopIfTrue="1">
      <formula>$P75=5</formula>
    </cfRule>
    <cfRule type="expression" dxfId="641" priority="2003" stopIfTrue="1">
      <formula>$P75=6</formula>
    </cfRule>
    <cfRule type="expression" dxfId="640" priority="2004" stopIfTrue="1">
      <formula>TRUE</formula>
    </cfRule>
  </conditionalFormatting>
  <conditionalFormatting sqref="Q75:Q76">
    <cfRule type="expression" dxfId="639" priority="1980">
      <formula>(dateformat="dmy")</formula>
    </cfRule>
  </conditionalFormatting>
  <conditionalFormatting sqref="R75:R76">
    <cfRule type="expression" dxfId="638" priority="1978">
      <formula>AND(enddate_highlight="on",R75&lt;TODAY(),O75&lt;100%)</formula>
    </cfRule>
    <cfRule type="expression" dxfId="637" priority="1979">
      <formula>AND(enddate_highlight="on",R75&lt;=TODAY()+enddate_highlight_days,O75&lt;100%)</formula>
    </cfRule>
  </conditionalFormatting>
  <conditionalFormatting sqref="R75:R76">
    <cfRule type="expression" dxfId="636" priority="1977">
      <formula>(dateformat="dmy")</formula>
    </cfRule>
  </conditionalFormatting>
  <conditionalFormatting sqref="K75:L75">
    <cfRule type="expression" dxfId="635" priority="1976">
      <formula>(dateformat="dmy")</formula>
    </cfRule>
  </conditionalFormatting>
  <conditionalFormatting sqref="K76:L76">
    <cfRule type="expression" dxfId="634" priority="1975">
      <formula>(dateformat="dmy")</formula>
    </cfRule>
  </conditionalFormatting>
  <conditionalFormatting sqref="R83 R85">
    <cfRule type="expression" dxfId="633" priority="1947">
      <formula>(dateformat="dmy")</formula>
    </cfRule>
  </conditionalFormatting>
  <conditionalFormatting sqref="K83:L83 K85:L85">
    <cfRule type="expression" dxfId="632" priority="1945">
      <formula>(dateformat="dmy")</formula>
    </cfRule>
  </conditionalFormatting>
  <conditionalFormatting sqref="K70 R70">
    <cfRule type="expression" dxfId="631" priority="1915">
      <formula>(dateformat="dmy")</formula>
    </cfRule>
  </conditionalFormatting>
  <conditionalFormatting sqref="K73">
    <cfRule type="expression" dxfId="630" priority="1886">
      <formula>(dateformat="dmy")</formula>
    </cfRule>
  </conditionalFormatting>
  <conditionalFormatting sqref="E70">
    <cfRule type="expression" dxfId="629" priority="1919">
      <formula>$C70=7</formula>
    </cfRule>
    <cfRule type="expression" dxfId="628" priority="1920">
      <formula>$C70=6</formula>
    </cfRule>
    <cfRule type="expression" dxfId="627" priority="1921">
      <formula>$C70=5</formula>
    </cfRule>
    <cfRule type="expression" dxfId="626" priority="1922">
      <formula>$C70=4</formula>
    </cfRule>
    <cfRule type="expression" dxfId="625" priority="1923">
      <formula>$C70=3</formula>
    </cfRule>
    <cfRule type="expression" dxfId="624" priority="1924">
      <formula>$C70=2</formula>
    </cfRule>
  </conditionalFormatting>
  <conditionalFormatting sqref="Q70">
    <cfRule type="expression" dxfId="623" priority="1918">
      <formula>(dateformat="dmy")</formula>
    </cfRule>
  </conditionalFormatting>
  <conditionalFormatting sqref="Z70:NY70">
    <cfRule type="expression" dxfId="622" priority="1926">
      <formula>AND($W70&lt;=Z$8,$X70&gt;=Z$8)</formula>
    </cfRule>
  </conditionalFormatting>
  <conditionalFormatting sqref="Z70:NY70">
    <cfRule type="expression" dxfId="621" priority="1927" stopIfTrue="1">
      <formula>AND($E$8&gt;=Z$8,$E$8&lt;AA$8)</formula>
    </cfRule>
    <cfRule type="expression" priority="1928" stopIfTrue="1">
      <formula>IF(OR($R$6="Monthly",$R$6="Quarterly"),OR(AA$8&lt;=$Q70,Z$8&gt;$R70),OR(Z$8&gt;$R70,Z$8&lt;$Q70))</formula>
    </cfRule>
    <cfRule type="expression" dxfId="620" priority="1929" stopIfTrue="1">
      <formula>OR($O70&gt;=1,IF(OR($R$6="Quarterly",$R$6="Monthly"),AA$8&lt;=$Q70+$U70,Z$8&lt;$Q70+$U70))</formula>
    </cfRule>
    <cfRule type="expression" dxfId="619" priority="1930" stopIfTrue="1">
      <formula>$P70="k"</formula>
    </cfRule>
    <cfRule type="expression" dxfId="618" priority="1931" stopIfTrue="1">
      <formula>$P70="o"</formula>
    </cfRule>
    <cfRule type="expression" dxfId="617" priority="1932" stopIfTrue="1">
      <formula>$P70="y"</formula>
    </cfRule>
    <cfRule type="expression" dxfId="616" priority="1933" stopIfTrue="1">
      <formula>$P70="p"</formula>
    </cfRule>
    <cfRule type="expression" dxfId="615" priority="1934" stopIfTrue="1">
      <formula>$P70="g"</formula>
    </cfRule>
    <cfRule type="expression" dxfId="614" priority="1935" stopIfTrue="1">
      <formula>$P70="r"</formula>
    </cfRule>
    <cfRule type="expression" dxfId="613" priority="1936" stopIfTrue="1">
      <formula>$P70=1</formula>
    </cfRule>
    <cfRule type="expression" dxfId="612" priority="1937" stopIfTrue="1">
      <formula>$P70=2</formula>
    </cfRule>
    <cfRule type="expression" dxfId="611" priority="1938" stopIfTrue="1">
      <formula>$P70=3</formula>
    </cfRule>
    <cfRule type="expression" dxfId="610" priority="1939" stopIfTrue="1">
      <formula>$P70=4</formula>
    </cfRule>
    <cfRule type="expression" dxfId="609" priority="1940" stopIfTrue="1">
      <formula>$P70=5</formula>
    </cfRule>
    <cfRule type="expression" dxfId="608" priority="1941" stopIfTrue="1">
      <formula>$P70=6</formula>
    </cfRule>
    <cfRule type="expression" dxfId="607" priority="1942" stopIfTrue="1">
      <formula>TRUE</formula>
    </cfRule>
  </conditionalFormatting>
  <conditionalFormatting sqref="R70">
    <cfRule type="expression" dxfId="606" priority="1916">
      <formula>AND(enddate_highlight="on",R70&lt;TODAY(),O70&lt;100%)</formula>
    </cfRule>
    <cfRule type="expression" dxfId="605" priority="1917">
      <formula>AND(enddate_highlight="on",R70&lt;=TODAY()+enddate_highlight_days,O70&lt;100%)</formula>
    </cfRule>
  </conditionalFormatting>
  <conditionalFormatting sqref="E73">
    <cfRule type="expression" dxfId="604" priority="1891">
      <formula>$C73=7</formula>
    </cfRule>
    <cfRule type="expression" dxfId="603" priority="1892">
      <formula>$C73=6</formula>
    </cfRule>
    <cfRule type="expression" dxfId="602" priority="1893">
      <formula>$C73=5</formula>
    </cfRule>
    <cfRule type="expression" dxfId="601" priority="1894">
      <formula>$C73=4</formula>
    </cfRule>
    <cfRule type="expression" dxfId="600" priority="1895">
      <formula>$C73=3</formula>
    </cfRule>
    <cfRule type="expression" dxfId="599" priority="1896">
      <formula>$C73=2</formula>
    </cfRule>
  </conditionalFormatting>
  <conditionalFormatting sqref="Z73:NY73">
    <cfRule type="expression" dxfId="598" priority="1898">
      <formula>AND($W73&lt;=Z$8,$X73&gt;=Z$8)</formula>
    </cfRule>
  </conditionalFormatting>
  <conditionalFormatting sqref="Z73:NY73">
    <cfRule type="expression" dxfId="597" priority="1899" stopIfTrue="1">
      <formula>AND($E$8&gt;=Z$8,$E$8&lt;AA$8)</formula>
    </cfRule>
    <cfRule type="expression" priority="1900" stopIfTrue="1">
      <formula>IF(OR($R$6="Monthly",$R$6="Quarterly"),OR(AA$8&lt;=$Q73,Z$8&gt;$R73),OR(Z$8&gt;$R73,Z$8&lt;$Q73))</formula>
    </cfRule>
    <cfRule type="expression" dxfId="596" priority="1901" stopIfTrue="1">
      <formula>OR($O73&gt;=1,IF(OR($R$6="Quarterly",$R$6="Monthly"),AA$8&lt;=$Q73+$U73,Z$8&lt;$Q73+$U73))</formula>
    </cfRule>
    <cfRule type="expression" dxfId="595" priority="1902" stopIfTrue="1">
      <formula>$P73="k"</formula>
    </cfRule>
    <cfRule type="expression" dxfId="594" priority="1903" stopIfTrue="1">
      <formula>$P73="o"</formula>
    </cfRule>
    <cfRule type="expression" dxfId="593" priority="1904" stopIfTrue="1">
      <formula>$P73="y"</formula>
    </cfRule>
    <cfRule type="expression" dxfId="592" priority="1905" stopIfTrue="1">
      <formula>$P73="p"</formula>
    </cfRule>
    <cfRule type="expression" dxfId="591" priority="1906" stopIfTrue="1">
      <formula>$P73="g"</formula>
    </cfRule>
    <cfRule type="expression" dxfId="590" priority="1907" stopIfTrue="1">
      <formula>$P73="r"</formula>
    </cfRule>
    <cfRule type="expression" dxfId="589" priority="1908" stopIfTrue="1">
      <formula>$P73=1</formula>
    </cfRule>
    <cfRule type="expression" dxfId="588" priority="1909" stopIfTrue="1">
      <formula>$P73=2</formula>
    </cfRule>
    <cfRule type="expression" dxfId="587" priority="1910" stopIfTrue="1">
      <formula>$P73=3</formula>
    </cfRule>
    <cfRule type="expression" dxfId="586" priority="1911" stopIfTrue="1">
      <formula>$P73=4</formula>
    </cfRule>
    <cfRule type="expression" dxfId="585" priority="1912" stopIfTrue="1">
      <formula>$P73=5</formula>
    </cfRule>
    <cfRule type="expression" dxfId="584" priority="1913" stopIfTrue="1">
      <formula>$P73=6</formula>
    </cfRule>
    <cfRule type="expression" dxfId="583" priority="1914" stopIfTrue="1">
      <formula>TRUE</formula>
    </cfRule>
  </conditionalFormatting>
  <conditionalFormatting sqref="Q73">
    <cfRule type="expression" dxfId="582" priority="1890">
      <formula>(dateformat="dmy")</formula>
    </cfRule>
  </conditionalFormatting>
  <conditionalFormatting sqref="R73">
    <cfRule type="expression" dxfId="581" priority="1888">
      <formula>AND(enddate_highlight="on",R73&lt;TODAY(),O73&lt;100%)</formula>
    </cfRule>
    <cfRule type="expression" dxfId="580" priority="1889">
      <formula>AND(enddate_highlight="on",R73&lt;=TODAY()+enddate_highlight_days,O73&lt;100%)</formula>
    </cfRule>
  </conditionalFormatting>
  <conditionalFormatting sqref="R73">
    <cfRule type="expression" dxfId="579" priority="1887">
      <formula>(dateformat="dmy")</formula>
    </cfRule>
  </conditionalFormatting>
  <conditionalFormatting sqref="E74">
    <cfRule type="expression" dxfId="578" priority="1862">
      <formula>$C74=7</formula>
    </cfRule>
    <cfRule type="expression" dxfId="577" priority="1863">
      <formula>$C74=6</formula>
    </cfRule>
    <cfRule type="expression" dxfId="576" priority="1864">
      <formula>$C74=5</formula>
    </cfRule>
    <cfRule type="expression" dxfId="575" priority="1865">
      <formula>$C74=4</formula>
    </cfRule>
    <cfRule type="expression" dxfId="574" priority="1866">
      <formula>$C74=3</formula>
    </cfRule>
    <cfRule type="expression" dxfId="573" priority="1867">
      <formula>$C74=2</formula>
    </cfRule>
  </conditionalFormatting>
  <conditionalFormatting sqref="Z74:NY74">
    <cfRule type="expression" dxfId="572" priority="1869">
      <formula>AND($W74&lt;=Z$8,$X74&gt;=Z$8)</formula>
    </cfRule>
  </conditionalFormatting>
  <conditionalFormatting sqref="Z74:NY74">
    <cfRule type="expression" dxfId="571" priority="1870" stopIfTrue="1">
      <formula>AND($E$8&gt;=Z$8,$E$8&lt;AA$8)</formula>
    </cfRule>
    <cfRule type="expression" priority="1871" stopIfTrue="1">
      <formula>IF(OR($R$6="Monthly",$R$6="Quarterly"),OR(AA$8&lt;=$Q74,Z$8&gt;$R74),OR(Z$8&gt;$R74,Z$8&lt;$Q74))</formula>
    </cfRule>
    <cfRule type="expression" dxfId="570" priority="1872" stopIfTrue="1">
      <formula>OR($O74&gt;=1,IF(OR($R$6="Quarterly",$R$6="Monthly"),AA$8&lt;=$Q74+$U74,Z$8&lt;$Q74+$U74))</formula>
    </cfRule>
    <cfRule type="expression" dxfId="569" priority="1873" stopIfTrue="1">
      <formula>$P74="k"</formula>
    </cfRule>
    <cfRule type="expression" dxfId="568" priority="1874" stopIfTrue="1">
      <formula>$P74="o"</formula>
    </cfRule>
    <cfRule type="expression" dxfId="567" priority="1875" stopIfTrue="1">
      <formula>$P74="y"</formula>
    </cfRule>
    <cfRule type="expression" dxfId="566" priority="1876" stopIfTrue="1">
      <formula>$P74="p"</formula>
    </cfRule>
    <cfRule type="expression" dxfId="565" priority="1877" stopIfTrue="1">
      <formula>$P74="g"</formula>
    </cfRule>
    <cfRule type="expression" dxfId="564" priority="1878" stopIfTrue="1">
      <formula>$P74="r"</formula>
    </cfRule>
    <cfRule type="expression" dxfId="563" priority="1879" stopIfTrue="1">
      <formula>$P74=1</formula>
    </cfRule>
    <cfRule type="expression" dxfId="562" priority="1880" stopIfTrue="1">
      <formula>$P74=2</formula>
    </cfRule>
    <cfRule type="expression" dxfId="561" priority="1881" stopIfTrue="1">
      <formula>$P74=3</formula>
    </cfRule>
    <cfRule type="expression" dxfId="560" priority="1882" stopIfTrue="1">
      <formula>$P74=4</formula>
    </cfRule>
    <cfRule type="expression" dxfId="559" priority="1883" stopIfTrue="1">
      <formula>$P74=5</formula>
    </cfRule>
    <cfRule type="expression" dxfId="558" priority="1884" stopIfTrue="1">
      <formula>$P74=6</formula>
    </cfRule>
    <cfRule type="expression" dxfId="557" priority="1885" stopIfTrue="1">
      <formula>TRUE</formula>
    </cfRule>
  </conditionalFormatting>
  <conditionalFormatting sqref="Q74">
    <cfRule type="expression" dxfId="556" priority="1861">
      <formula>(dateformat="dmy")</formula>
    </cfRule>
  </conditionalFormatting>
  <conditionalFormatting sqref="R74">
    <cfRule type="expression" dxfId="555" priority="1859">
      <formula>AND(enddate_highlight="on",R74&lt;TODAY(),O74&lt;100%)</formula>
    </cfRule>
    <cfRule type="expression" dxfId="554" priority="1860">
      <formula>AND(enddate_highlight="on",R74&lt;=TODAY()+enddate_highlight_days,O74&lt;100%)</formula>
    </cfRule>
  </conditionalFormatting>
  <conditionalFormatting sqref="R74">
    <cfRule type="expression" dxfId="553" priority="1858">
      <formula>(dateformat="dmy")</formula>
    </cfRule>
  </conditionalFormatting>
  <conditionalFormatting sqref="K74">
    <cfRule type="expression" dxfId="552" priority="1857">
      <formula>(dateformat="dmy")</formula>
    </cfRule>
  </conditionalFormatting>
  <conditionalFormatting sqref="E86:E87">
    <cfRule type="expression" dxfId="551" priority="1833">
      <formula>$C86=7</formula>
    </cfRule>
    <cfRule type="expression" dxfId="550" priority="1834">
      <formula>$C86=6</formula>
    </cfRule>
    <cfRule type="expression" dxfId="549" priority="1835">
      <formula>$C86=5</formula>
    </cfRule>
    <cfRule type="expression" dxfId="548" priority="1836">
      <formula>$C86=4</formula>
    </cfRule>
    <cfRule type="expression" dxfId="547" priority="1837">
      <formula>$C86=3</formula>
    </cfRule>
    <cfRule type="expression" dxfId="546" priority="1838">
      <formula>$C86=2</formula>
    </cfRule>
  </conditionalFormatting>
  <conditionalFormatting sqref="Q86:Q87">
    <cfRule type="expression" dxfId="545" priority="1832">
      <formula>(dateformat="dmy")</formula>
    </cfRule>
  </conditionalFormatting>
  <conditionalFormatting sqref="R86:R87">
    <cfRule type="expression" dxfId="544" priority="1830">
      <formula>AND(enddate_highlight="on",R86&lt;TODAY(),O86&lt;100%)</formula>
    </cfRule>
    <cfRule type="expression" dxfId="543" priority="1831">
      <formula>AND(enddate_highlight="on",R86&lt;=TODAY()+enddate_highlight_days,O86&lt;100%)</formula>
    </cfRule>
  </conditionalFormatting>
  <conditionalFormatting sqref="R86:R87">
    <cfRule type="expression" dxfId="542" priority="1829">
      <formula>(dateformat="dmy")</formula>
    </cfRule>
  </conditionalFormatting>
  <conditionalFormatting sqref="K86:L86">
    <cfRule type="expression" dxfId="541" priority="1828">
      <formula>(dateformat="dmy")</formula>
    </cfRule>
  </conditionalFormatting>
  <conditionalFormatting sqref="K87:L87">
    <cfRule type="expression" dxfId="540" priority="1827">
      <formula>(dateformat="dmy")</formula>
    </cfRule>
  </conditionalFormatting>
  <conditionalFormatting sqref="E82">
    <cfRule type="expression" dxfId="539" priority="1773">
      <formula>$C82=7</formula>
    </cfRule>
    <cfRule type="expression" dxfId="538" priority="1774">
      <formula>$C82=6</formula>
    </cfRule>
    <cfRule type="expression" dxfId="537" priority="1775">
      <formula>$C82=5</formula>
    </cfRule>
    <cfRule type="expression" dxfId="536" priority="1776">
      <formula>$C82=4</formula>
    </cfRule>
    <cfRule type="expression" dxfId="535" priority="1777">
      <formula>$C82=3</formula>
    </cfRule>
    <cfRule type="expression" dxfId="534" priority="1778">
      <formula>$C82=2</formula>
    </cfRule>
  </conditionalFormatting>
  <conditionalFormatting sqref="Z82:NY82">
    <cfRule type="expression" dxfId="533" priority="1780">
      <formula>AND($W82&lt;=Z$8,$X82&gt;=Z$8)</formula>
    </cfRule>
  </conditionalFormatting>
  <conditionalFormatting sqref="Z82:NY82">
    <cfRule type="expression" dxfId="532" priority="1781" stopIfTrue="1">
      <formula>AND($E$8&gt;=Z$8,$E$8&lt;AA$8)</formula>
    </cfRule>
    <cfRule type="expression" priority="1782" stopIfTrue="1">
      <formula>IF(OR($R$6="Monthly",$R$6="Quarterly"),OR(AA$8&lt;=$Q82,Z$8&gt;$R82),OR(Z$8&gt;$R82,Z$8&lt;$Q82))</formula>
    </cfRule>
    <cfRule type="expression" dxfId="531" priority="1783" stopIfTrue="1">
      <formula>OR($O82&gt;=1,IF(OR($R$6="Quarterly",$R$6="Monthly"),AA$8&lt;=$Q82+$U82,Z$8&lt;$Q82+$U82))</formula>
    </cfRule>
    <cfRule type="expression" dxfId="530" priority="1784" stopIfTrue="1">
      <formula>$P82="k"</formula>
    </cfRule>
    <cfRule type="expression" dxfId="529" priority="1785" stopIfTrue="1">
      <formula>$P82="o"</formula>
    </cfRule>
    <cfRule type="expression" dxfId="528" priority="1786" stopIfTrue="1">
      <formula>$P82="y"</formula>
    </cfRule>
    <cfRule type="expression" dxfId="527" priority="1787" stopIfTrue="1">
      <formula>$P82="p"</formula>
    </cfRule>
    <cfRule type="expression" dxfId="526" priority="1788" stopIfTrue="1">
      <formula>$P82="g"</formula>
    </cfRule>
    <cfRule type="expression" dxfId="525" priority="1789" stopIfTrue="1">
      <formula>$P82="r"</formula>
    </cfRule>
    <cfRule type="expression" dxfId="524" priority="1790" stopIfTrue="1">
      <formula>$P82=1</formula>
    </cfRule>
    <cfRule type="expression" dxfId="523" priority="1791" stopIfTrue="1">
      <formula>$P82=2</formula>
    </cfRule>
    <cfRule type="expression" dxfId="522" priority="1792" stopIfTrue="1">
      <formula>$P82=3</formula>
    </cfRule>
    <cfRule type="expression" dxfId="521" priority="1793" stopIfTrue="1">
      <formula>$P82=4</formula>
    </cfRule>
    <cfRule type="expression" dxfId="520" priority="1794" stopIfTrue="1">
      <formula>$P82=5</formula>
    </cfRule>
    <cfRule type="expression" dxfId="519" priority="1795" stopIfTrue="1">
      <formula>$P82=6</formula>
    </cfRule>
    <cfRule type="expression" dxfId="518" priority="1796" stopIfTrue="1">
      <formula>TRUE</formula>
    </cfRule>
  </conditionalFormatting>
  <conditionalFormatting sqref="Q82">
    <cfRule type="expression" dxfId="517" priority="1772">
      <formula>(dateformat="dmy")</formula>
    </cfRule>
  </conditionalFormatting>
  <conditionalFormatting sqref="R82">
    <cfRule type="expression" dxfId="516" priority="1770">
      <formula>AND(enddate_highlight="on",R82&lt;TODAY(),O82&lt;100%)</formula>
    </cfRule>
    <cfRule type="expression" dxfId="515" priority="1771">
      <formula>AND(enddate_highlight="on",R82&lt;=TODAY()+enddate_highlight_days,O82&lt;100%)</formula>
    </cfRule>
  </conditionalFormatting>
  <conditionalFormatting sqref="R82">
    <cfRule type="expression" dxfId="514" priority="1769">
      <formula>(dateformat="dmy")</formula>
    </cfRule>
  </conditionalFormatting>
  <conditionalFormatting sqref="K82:L82">
    <cfRule type="expression" dxfId="513" priority="1768">
      <formula>(dateformat="dmy")</formula>
    </cfRule>
  </conditionalFormatting>
  <conditionalFormatting sqref="Q106">
    <cfRule type="expression" dxfId="512" priority="1743">
      <formula>(dateformat="dmy")</formula>
    </cfRule>
  </conditionalFormatting>
  <conditionalFormatting sqref="R106">
    <cfRule type="expression" dxfId="511" priority="1741">
      <formula>AND(enddate_highlight="on",R106&lt;TODAY(),O106&lt;100%)</formula>
    </cfRule>
    <cfRule type="expression" dxfId="510" priority="1742">
      <formula>AND(enddate_highlight="on",R106&lt;=TODAY()+enddate_highlight_days,O106&lt;100%)</formula>
    </cfRule>
  </conditionalFormatting>
  <conditionalFormatting sqref="R106">
    <cfRule type="expression" dxfId="509" priority="1740">
      <formula>(dateformat="dmy")</formula>
    </cfRule>
  </conditionalFormatting>
  <conditionalFormatting sqref="K106:L106">
    <cfRule type="expression" dxfId="508" priority="1739">
      <formula>(dateformat="dmy")</formula>
    </cfRule>
  </conditionalFormatting>
  <conditionalFormatting sqref="E77:E78">
    <cfRule type="expression" dxfId="507" priority="1709">
      <formula>$C77=7</formula>
    </cfRule>
    <cfRule type="expression" dxfId="506" priority="1710">
      <formula>$C77=6</formula>
    </cfRule>
    <cfRule type="expression" dxfId="505" priority="1711">
      <formula>$C77=5</formula>
    </cfRule>
    <cfRule type="expression" dxfId="504" priority="1712">
      <formula>$C77=4</formula>
    </cfRule>
    <cfRule type="expression" dxfId="503" priority="1713">
      <formula>$C77=3</formula>
    </cfRule>
    <cfRule type="expression" dxfId="502" priority="1714">
      <formula>$C77=2</formula>
    </cfRule>
  </conditionalFormatting>
  <conditionalFormatting sqref="Z77:NY78">
    <cfRule type="expression" dxfId="501" priority="1716">
      <formula>AND($W77&lt;=Z$8,$X77&gt;=Z$8)</formula>
    </cfRule>
  </conditionalFormatting>
  <conditionalFormatting sqref="Z77:NY78">
    <cfRule type="expression" dxfId="500" priority="1717" stopIfTrue="1">
      <formula>AND($E$8&gt;=Z$8,$E$8&lt;AA$8)</formula>
    </cfRule>
    <cfRule type="expression" priority="1718" stopIfTrue="1">
      <formula>IF(OR($R$6="Monthly",$R$6="Quarterly"),OR(AA$8&lt;=$Q77,Z$8&gt;$R77),OR(Z$8&gt;$R77,Z$8&lt;$Q77))</formula>
    </cfRule>
    <cfRule type="expression" dxfId="499" priority="1719" stopIfTrue="1">
      <formula>OR($O77&gt;=1,IF(OR($R$6="Quarterly",$R$6="Monthly"),AA$8&lt;=$Q77+$U77,Z$8&lt;$Q77+$U77))</formula>
    </cfRule>
    <cfRule type="expression" dxfId="498" priority="1720" stopIfTrue="1">
      <formula>$P77="k"</formula>
    </cfRule>
    <cfRule type="expression" dxfId="497" priority="1721" stopIfTrue="1">
      <formula>$P77="o"</formula>
    </cfRule>
    <cfRule type="expression" dxfId="496" priority="1722" stopIfTrue="1">
      <formula>$P77="y"</formula>
    </cfRule>
    <cfRule type="expression" dxfId="495" priority="1723" stopIfTrue="1">
      <formula>$P77="p"</formula>
    </cfRule>
    <cfRule type="expression" dxfId="494" priority="1724" stopIfTrue="1">
      <formula>$P77="g"</formula>
    </cfRule>
    <cfRule type="expression" dxfId="493" priority="1725" stopIfTrue="1">
      <formula>$P77="r"</formula>
    </cfRule>
    <cfRule type="expression" dxfId="492" priority="1726" stopIfTrue="1">
      <formula>$P77=1</formula>
    </cfRule>
    <cfRule type="expression" dxfId="491" priority="1727" stopIfTrue="1">
      <formula>$P77=2</formula>
    </cfRule>
    <cfRule type="expression" dxfId="490" priority="1728" stopIfTrue="1">
      <formula>$P77=3</formula>
    </cfRule>
    <cfRule type="expression" dxfId="489" priority="1729" stopIfTrue="1">
      <formula>$P77=4</formula>
    </cfRule>
    <cfRule type="expression" dxfId="488" priority="1730" stopIfTrue="1">
      <formula>$P77=5</formula>
    </cfRule>
    <cfRule type="expression" dxfId="487" priority="1731" stopIfTrue="1">
      <formula>$P77=6</formula>
    </cfRule>
    <cfRule type="expression" dxfId="486" priority="1732" stopIfTrue="1">
      <formula>TRUE</formula>
    </cfRule>
  </conditionalFormatting>
  <conditionalFormatting sqref="Q77:Q78">
    <cfRule type="expression" dxfId="485" priority="1708">
      <formula>(dateformat="dmy")</formula>
    </cfRule>
  </conditionalFormatting>
  <conditionalFormatting sqref="R77:R78">
    <cfRule type="expression" dxfId="484" priority="1706">
      <formula>AND(enddate_highlight="on",R77&lt;TODAY(),O77&lt;100%)</formula>
    </cfRule>
    <cfRule type="expression" dxfId="483" priority="1707">
      <formula>AND(enddate_highlight="on",R77&lt;=TODAY()+enddate_highlight_days,O77&lt;100%)</formula>
    </cfRule>
  </conditionalFormatting>
  <conditionalFormatting sqref="R77:R78">
    <cfRule type="expression" dxfId="482" priority="1705">
      <formula>(dateformat="dmy")</formula>
    </cfRule>
  </conditionalFormatting>
  <conditionalFormatting sqref="K77:L77">
    <cfRule type="expression" dxfId="481" priority="1704">
      <formula>(dateformat="dmy")</formula>
    </cfRule>
  </conditionalFormatting>
  <conditionalFormatting sqref="K78:L78">
    <cfRule type="expression" dxfId="480" priority="1703">
      <formula>(dateformat="dmy")</formula>
    </cfRule>
  </conditionalFormatting>
  <conditionalFormatting sqref="E80:E81">
    <cfRule type="expression" dxfId="479" priority="1679">
      <formula>$C80=7</formula>
    </cfRule>
    <cfRule type="expression" dxfId="478" priority="1680">
      <formula>$C80=6</formula>
    </cfRule>
    <cfRule type="expression" dxfId="477" priority="1681">
      <formula>$C80=5</formula>
    </cfRule>
    <cfRule type="expression" dxfId="476" priority="1682">
      <formula>$C80=4</formula>
    </cfRule>
    <cfRule type="expression" dxfId="475" priority="1683">
      <formula>$C80=3</formula>
    </cfRule>
    <cfRule type="expression" dxfId="474" priority="1684">
      <formula>$C80=2</formula>
    </cfRule>
  </conditionalFormatting>
  <conditionalFormatting sqref="Z80:NY81">
    <cfRule type="expression" dxfId="473" priority="1686">
      <formula>AND($W80&lt;=Z$8,$X80&gt;=Z$8)</formula>
    </cfRule>
  </conditionalFormatting>
  <conditionalFormatting sqref="Z80:NY81">
    <cfRule type="expression" dxfId="472" priority="1687" stopIfTrue="1">
      <formula>AND($E$8&gt;=Z$8,$E$8&lt;AA$8)</formula>
    </cfRule>
    <cfRule type="expression" priority="1688" stopIfTrue="1">
      <formula>IF(OR($R$6="Monthly",$R$6="Quarterly"),OR(AA$8&lt;=$Q80,Z$8&gt;$R80),OR(Z$8&gt;$R80,Z$8&lt;$Q80))</formula>
    </cfRule>
    <cfRule type="expression" dxfId="471" priority="1689" stopIfTrue="1">
      <formula>OR($O80&gt;=1,IF(OR($R$6="Quarterly",$R$6="Monthly"),AA$8&lt;=$Q80+$U80,Z$8&lt;$Q80+$U80))</formula>
    </cfRule>
    <cfRule type="expression" dxfId="470" priority="1690" stopIfTrue="1">
      <formula>$P80="k"</formula>
    </cfRule>
    <cfRule type="expression" dxfId="469" priority="1691" stopIfTrue="1">
      <formula>$P80="o"</formula>
    </cfRule>
    <cfRule type="expression" dxfId="468" priority="1692" stopIfTrue="1">
      <formula>$P80="y"</formula>
    </cfRule>
    <cfRule type="expression" dxfId="467" priority="1693" stopIfTrue="1">
      <formula>$P80="p"</formula>
    </cfRule>
    <cfRule type="expression" dxfId="466" priority="1694" stopIfTrue="1">
      <formula>$P80="g"</formula>
    </cfRule>
    <cfRule type="expression" dxfId="465" priority="1695" stopIfTrue="1">
      <formula>$P80="r"</formula>
    </cfRule>
    <cfRule type="expression" dxfId="464" priority="1696" stopIfTrue="1">
      <formula>$P80=1</formula>
    </cfRule>
    <cfRule type="expression" dxfId="463" priority="1697" stopIfTrue="1">
      <formula>$P80=2</formula>
    </cfRule>
    <cfRule type="expression" dxfId="462" priority="1698" stopIfTrue="1">
      <formula>$P80=3</formula>
    </cfRule>
    <cfRule type="expression" dxfId="461" priority="1699" stopIfTrue="1">
      <formula>$P80=4</formula>
    </cfRule>
    <cfRule type="expression" dxfId="460" priority="1700" stopIfTrue="1">
      <formula>$P80=5</formula>
    </cfRule>
    <cfRule type="expression" dxfId="459" priority="1701" stopIfTrue="1">
      <formula>$P80=6</formula>
    </cfRule>
    <cfRule type="expression" dxfId="458" priority="1702" stopIfTrue="1">
      <formula>TRUE</formula>
    </cfRule>
  </conditionalFormatting>
  <conditionalFormatting sqref="Q80:Q81">
    <cfRule type="expression" dxfId="457" priority="1678">
      <formula>(dateformat="dmy")</formula>
    </cfRule>
  </conditionalFormatting>
  <conditionalFormatting sqref="R80:R81">
    <cfRule type="expression" dxfId="456" priority="1676">
      <formula>AND(enddate_highlight="on",R80&lt;TODAY(),O80&lt;100%)</formula>
    </cfRule>
    <cfRule type="expression" dxfId="455" priority="1677">
      <formula>AND(enddate_highlight="on",R80&lt;=TODAY()+enddate_highlight_days,O80&lt;100%)</formula>
    </cfRule>
  </conditionalFormatting>
  <conditionalFormatting sqref="R80:R81">
    <cfRule type="expression" dxfId="454" priority="1675">
      <formula>(dateformat="dmy")</formula>
    </cfRule>
  </conditionalFormatting>
  <conditionalFormatting sqref="K80:L80">
    <cfRule type="expression" dxfId="453" priority="1674">
      <formula>(dateformat="dmy")</formula>
    </cfRule>
  </conditionalFormatting>
  <conditionalFormatting sqref="K81:L81">
    <cfRule type="expression" dxfId="452" priority="1673">
      <formula>(dateformat="dmy")</formula>
    </cfRule>
  </conditionalFormatting>
  <conditionalFormatting sqref="E113">
    <cfRule type="expression" dxfId="451" priority="1649">
      <formula>$C113=7</formula>
    </cfRule>
    <cfRule type="expression" dxfId="450" priority="1650">
      <formula>$C113=6</formula>
    </cfRule>
    <cfRule type="expression" dxfId="449" priority="1651">
      <formula>$C113=5</formula>
    </cfRule>
    <cfRule type="expression" dxfId="448" priority="1652">
      <formula>$C113=4</formula>
    </cfRule>
    <cfRule type="expression" dxfId="447" priority="1653">
      <formula>$C113=3</formula>
    </cfRule>
    <cfRule type="expression" dxfId="446" priority="1654">
      <formula>$C113=2</formula>
    </cfRule>
  </conditionalFormatting>
  <conditionalFormatting sqref="Q113">
    <cfRule type="expression" dxfId="445" priority="1648">
      <formula>(dateformat="dmy")</formula>
    </cfRule>
  </conditionalFormatting>
  <conditionalFormatting sqref="R113">
    <cfRule type="expression" dxfId="444" priority="1646">
      <formula>AND(enddate_highlight="on",R113&lt;TODAY(),O113&lt;100%)</formula>
    </cfRule>
    <cfRule type="expression" dxfId="443" priority="1647">
      <formula>AND(enddate_highlight="on",R113&lt;=TODAY()+enddate_highlight_days,O113&lt;100%)</formula>
    </cfRule>
  </conditionalFormatting>
  <conditionalFormatting sqref="K113:L113 R113">
    <cfRule type="expression" dxfId="442" priority="1645">
      <formula>(dateformat="dmy")</formula>
    </cfRule>
  </conditionalFormatting>
  <conditionalFormatting sqref="E114">
    <cfRule type="expression" dxfId="441" priority="1621">
      <formula>$C114=7</formula>
    </cfRule>
    <cfRule type="expression" dxfId="440" priority="1622">
      <formula>$C114=6</formula>
    </cfRule>
    <cfRule type="expression" dxfId="439" priority="1623">
      <formula>$C114=5</formula>
    </cfRule>
    <cfRule type="expression" dxfId="438" priority="1624">
      <formula>$C114=4</formula>
    </cfRule>
    <cfRule type="expression" dxfId="437" priority="1625">
      <formula>$C114=3</formula>
    </cfRule>
    <cfRule type="expression" dxfId="436" priority="1626">
      <formula>$C114=2</formula>
    </cfRule>
  </conditionalFormatting>
  <conditionalFormatting sqref="Q114">
    <cfRule type="expression" dxfId="435" priority="1620">
      <formula>(dateformat="dmy")</formula>
    </cfRule>
  </conditionalFormatting>
  <conditionalFormatting sqref="R114">
    <cfRule type="expression" dxfId="434" priority="1618">
      <formula>AND(enddate_highlight="on",R114&lt;TODAY(),O114&lt;100%)</formula>
    </cfRule>
    <cfRule type="expression" dxfId="433" priority="1619">
      <formula>AND(enddate_highlight="on",R114&lt;=TODAY()+enddate_highlight_days,O114&lt;100%)</formula>
    </cfRule>
  </conditionalFormatting>
  <conditionalFormatting sqref="K114:L114 R114">
    <cfRule type="expression" dxfId="432" priority="1617">
      <formula>(dateformat="dmy")</formula>
    </cfRule>
  </conditionalFormatting>
  <conditionalFormatting sqref="E115">
    <cfRule type="expression" dxfId="431" priority="1593">
      <formula>$C115=7</formula>
    </cfRule>
    <cfRule type="expression" dxfId="430" priority="1594">
      <formula>$C115=6</formula>
    </cfRule>
    <cfRule type="expression" dxfId="429" priority="1595">
      <formula>$C115=5</formula>
    </cfRule>
    <cfRule type="expression" dxfId="428" priority="1596">
      <formula>$C115=4</formula>
    </cfRule>
    <cfRule type="expression" dxfId="427" priority="1597">
      <formula>$C115=3</formula>
    </cfRule>
    <cfRule type="expression" dxfId="426" priority="1598">
      <formula>$C115=2</formula>
    </cfRule>
  </conditionalFormatting>
  <conditionalFormatting sqref="Q115">
    <cfRule type="expression" dxfId="425" priority="1592">
      <formula>(dateformat="dmy")</formula>
    </cfRule>
  </conditionalFormatting>
  <conditionalFormatting sqref="R115">
    <cfRule type="expression" dxfId="424" priority="1590">
      <formula>AND(enddate_highlight="on",R115&lt;TODAY(),O115&lt;100%)</formula>
    </cfRule>
    <cfRule type="expression" dxfId="423" priority="1591">
      <formula>AND(enddate_highlight="on",R115&lt;=TODAY()+enddate_highlight_days,O115&lt;100%)</formula>
    </cfRule>
  </conditionalFormatting>
  <conditionalFormatting sqref="K115:L115 R115">
    <cfRule type="expression" dxfId="422" priority="1589">
      <formula>(dateformat="dmy")</formula>
    </cfRule>
  </conditionalFormatting>
  <conditionalFormatting sqref="L68:L69">
    <cfRule type="expression" dxfId="421" priority="1588">
      <formula>(dateformat="dmy")</formula>
    </cfRule>
  </conditionalFormatting>
  <conditionalFormatting sqref="L71">
    <cfRule type="expression" dxfId="420" priority="1587">
      <formula>(dateformat="dmy")</formula>
    </cfRule>
  </conditionalFormatting>
  <conditionalFormatting sqref="L72">
    <cfRule type="expression" dxfId="419" priority="1586">
      <formula>(dateformat="dmy")</formula>
    </cfRule>
  </conditionalFormatting>
  <conditionalFormatting sqref="L70">
    <cfRule type="expression" dxfId="418" priority="1585">
      <formula>(dateformat="dmy")</formula>
    </cfRule>
  </conditionalFormatting>
  <conditionalFormatting sqref="L73">
    <cfRule type="expression" dxfId="417" priority="1584">
      <formula>(dateformat="dmy")</formula>
    </cfRule>
  </conditionalFormatting>
  <conditionalFormatting sqref="L74">
    <cfRule type="expression" dxfId="416" priority="1583">
      <formula>(dateformat="dmy")</formula>
    </cfRule>
  </conditionalFormatting>
  <conditionalFormatting sqref="E79">
    <cfRule type="expression" dxfId="415" priority="1559">
      <formula>$C79=7</formula>
    </cfRule>
    <cfRule type="expression" dxfId="414" priority="1560">
      <formula>$C79=6</formula>
    </cfRule>
    <cfRule type="expression" dxfId="413" priority="1561">
      <formula>$C79=5</formula>
    </cfRule>
    <cfRule type="expression" dxfId="412" priority="1562">
      <formula>$C79=4</formula>
    </cfRule>
    <cfRule type="expression" dxfId="411" priority="1563">
      <formula>$C79=3</formula>
    </cfRule>
    <cfRule type="expression" dxfId="410" priority="1564">
      <formula>$C79=2</formula>
    </cfRule>
  </conditionalFormatting>
  <conditionalFormatting sqref="Z79:NY79">
    <cfRule type="expression" dxfId="409" priority="1566">
      <formula>AND($W79&lt;=Z$8,$X79&gt;=Z$8)</formula>
    </cfRule>
  </conditionalFormatting>
  <conditionalFormatting sqref="Z79:NY79">
    <cfRule type="expression" dxfId="408" priority="1567" stopIfTrue="1">
      <formula>AND($E$8&gt;=Z$8,$E$8&lt;AA$8)</formula>
    </cfRule>
    <cfRule type="expression" priority="1568" stopIfTrue="1">
      <formula>IF(OR($R$6="Monthly",$R$6="Quarterly"),OR(AA$8&lt;=$Q79,Z$8&gt;$R79),OR(Z$8&gt;$R79,Z$8&lt;$Q79))</formula>
    </cfRule>
    <cfRule type="expression" dxfId="407" priority="1569" stopIfTrue="1">
      <formula>OR($O79&gt;=1,IF(OR($R$6="Quarterly",$R$6="Monthly"),AA$8&lt;=$Q79+$U79,Z$8&lt;$Q79+$U79))</formula>
    </cfRule>
    <cfRule type="expression" dxfId="406" priority="1570" stopIfTrue="1">
      <formula>$P79="k"</formula>
    </cfRule>
    <cfRule type="expression" dxfId="405" priority="1571" stopIfTrue="1">
      <formula>$P79="o"</formula>
    </cfRule>
    <cfRule type="expression" dxfId="404" priority="1572" stopIfTrue="1">
      <formula>$P79="y"</formula>
    </cfRule>
    <cfRule type="expression" dxfId="403" priority="1573" stopIfTrue="1">
      <formula>$P79="p"</formula>
    </cfRule>
    <cfRule type="expression" dxfId="402" priority="1574" stopIfTrue="1">
      <formula>$P79="g"</formula>
    </cfRule>
    <cfRule type="expression" dxfId="401" priority="1575" stopIfTrue="1">
      <formula>$P79="r"</formula>
    </cfRule>
    <cfRule type="expression" dxfId="400" priority="1576" stopIfTrue="1">
      <formula>$P79=1</formula>
    </cfRule>
    <cfRule type="expression" dxfId="399" priority="1577" stopIfTrue="1">
      <formula>$P79=2</formula>
    </cfRule>
    <cfRule type="expression" dxfId="398" priority="1578" stopIfTrue="1">
      <formula>$P79=3</formula>
    </cfRule>
    <cfRule type="expression" dxfId="397" priority="1579" stopIfTrue="1">
      <formula>$P79=4</formula>
    </cfRule>
    <cfRule type="expression" dxfId="396" priority="1580" stopIfTrue="1">
      <formula>$P79=5</formula>
    </cfRule>
    <cfRule type="expression" dxfId="395" priority="1581" stopIfTrue="1">
      <formula>$P79=6</formula>
    </cfRule>
    <cfRule type="expression" dxfId="394" priority="1582" stopIfTrue="1">
      <formula>TRUE</formula>
    </cfRule>
  </conditionalFormatting>
  <conditionalFormatting sqref="Q79">
    <cfRule type="expression" dxfId="393" priority="1558">
      <formula>(dateformat="dmy")</formula>
    </cfRule>
  </conditionalFormatting>
  <conditionalFormatting sqref="R79">
    <cfRule type="expression" dxfId="392" priority="1556">
      <formula>AND(enddate_highlight="on",R79&lt;TODAY(),O79&lt;100%)</formula>
    </cfRule>
    <cfRule type="expression" dxfId="391" priority="1557">
      <formula>AND(enddate_highlight="on",R79&lt;=TODAY()+enddate_highlight_days,O79&lt;100%)</formula>
    </cfRule>
  </conditionalFormatting>
  <conditionalFormatting sqref="R79">
    <cfRule type="expression" dxfId="390" priority="1555">
      <formula>(dateformat="dmy")</formula>
    </cfRule>
  </conditionalFormatting>
  <conditionalFormatting sqref="K79:L79">
    <cfRule type="expression" dxfId="389" priority="1554">
      <formula>(dateformat="dmy")</formula>
    </cfRule>
  </conditionalFormatting>
  <conditionalFormatting sqref="Q107">
    <cfRule type="expression" dxfId="388" priority="1507">
      <formula>(dateformat="dmy")</formula>
    </cfRule>
  </conditionalFormatting>
  <conditionalFormatting sqref="R107">
    <cfRule type="expression" dxfId="387" priority="1505">
      <formula>AND(enddate_highlight="on",R107&lt;TODAY(),O107&lt;100%)</formula>
    </cfRule>
    <cfRule type="expression" dxfId="386" priority="1506">
      <formula>AND(enddate_highlight="on",R107&lt;=TODAY()+enddate_highlight_days,O107&lt;100%)</formula>
    </cfRule>
  </conditionalFormatting>
  <conditionalFormatting sqref="R107">
    <cfRule type="expression" dxfId="385" priority="1504">
      <formula>(dateformat="dmy")</formula>
    </cfRule>
  </conditionalFormatting>
  <conditionalFormatting sqref="K107:L107">
    <cfRule type="expression" dxfId="384" priority="1503">
      <formula>(dateformat="dmy")</formula>
    </cfRule>
  </conditionalFormatting>
  <conditionalFormatting sqref="Q108">
    <cfRule type="expression" dxfId="383" priority="1478">
      <formula>(dateformat="dmy")</formula>
    </cfRule>
  </conditionalFormatting>
  <conditionalFormatting sqref="R108">
    <cfRule type="expression" dxfId="382" priority="1476">
      <formula>AND(enddate_highlight="on",R108&lt;TODAY(),O108&lt;100%)</formula>
    </cfRule>
    <cfRule type="expression" dxfId="381" priority="1477">
      <formula>AND(enddate_highlight="on",R108&lt;=TODAY()+enddate_highlight_days,O108&lt;100%)</formula>
    </cfRule>
  </conditionalFormatting>
  <conditionalFormatting sqref="R108">
    <cfRule type="expression" dxfId="380" priority="1475">
      <formula>(dateformat="dmy")</formula>
    </cfRule>
  </conditionalFormatting>
  <conditionalFormatting sqref="K108:L108">
    <cfRule type="expression" dxfId="379" priority="1474">
      <formula>(dateformat="dmy")</formula>
    </cfRule>
  </conditionalFormatting>
  <conditionalFormatting sqref="Q109">
    <cfRule type="expression" dxfId="378" priority="1449">
      <formula>(dateformat="dmy")</formula>
    </cfRule>
  </conditionalFormatting>
  <conditionalFormatting sqref="R109">
    <cfRule type="expression" dxfId="377" priority="1447">
      <formula>AND(enddate_highlight="on",R109&lt;TODAY(),O109&lt;100%)</formula>
    </cfRule>
    <cfRule type="expression" dxfId="376" priority="1448">
      <formula>AND(enddate_highlight="on",R109&lt;=TODAY()+enddate_highlight_days,O109&lt;100%)</formula>
    </cfRule>
  </conditionalFormatting>
  <conditionalFormatting sqref="R109">
    <cfRule type="expression" dxfId="375" priority="1446">
      <formula>(dateformat="dmy")</formula>
    </cfRule>
  </conditionalFormatting>
  <conditionalFormatting sqref="K109:L109">
    <cfRule type="expression" dxfId="374" priority="1445">
      <formula>(dateformat="dmy")</formula>
    </cfRule>
  </conditionalFormatting>
  <conditionalFormatting sqref="Q110">
    <cfRule type="expression" dxfId="373" priority="1420">
      <formula>(dateformat="dmy")</formula>
    </cfRule>
  </conditionalFormatting>
  <conditionalFormatting sqref="R110">
    <cfRule type="expression" dxfId="372" priority="1418">
      <formula>AND(enddate_highlight="on",R110&lt;TODAY(),O110&lt;100%)</formula>
    </cfRule>
    <cfRule type="expression" dxfId="371" priority="1419">
      <formula>AND(enddate_highlight="on",R110&lt;=TODAY()+enddate_highlight_days,O110&lt;100%)</formula>
    </cfRule>
  </conditionalFormatting>
  <conditionalFormatting sqref="R110">
    <cfRule type="expression" dxfId="370" priority="1417">
      <formula>(dateformat="dmy")</formula>
    </cfRule>
  </conditionalFormatting>
  <conditionalFormatting sqref="K110:L110">
    <cfRule type="expression" dxfId="369" priority="1416">
      <formula>(dateformat="dmy")</formula>
    </cfRule>
  </conditionalFormatting>
  <conditionalFormatting sqref="Q111">
    <cfRule type="expression" dxfId="368" priority="1391">
      <formula>(dateformat="dmy")</formula>
    </cfRule>
  </conditionalFormatting>
  <conditionalFormatting sqref="R111">
    <cfRule type="expression" dxfId="367" priority="1389">
      <formula>AND(enddate_highlight="on",R111&lt;TODAY(),O111&lt;100%)</formula>
    </cfRule>
    <cfRule type="expression" dxfId="366" priority="1390">
      <formula>AND(enddate_highlight="on",R111&lt;=TODAY()+enddate_highlight_days,O111&lt;100%)</formula>
    </cfRule>
  </conditionalFormatting>
  <conditionalFormatting sqref="R111">
    <cfRule type="expression" dxfId="365" priority="1388">
      <formula>(dateformat="dmy")</formula>
    </cfRule>
  </conditionalFormatting>
  <conditionalFormatting sqref="K111:L111">
    <cfRule type="expression" dxfId="364" priority="1387">
      <formula>(dateformat="dmy")</formula>
    </cfRule>
  </conditionalFormatting>
  <conditionalFormatting sqref="Q93">
    <cfRule type="expression" dxfId="363" priority="1362">
      <formula>(dateformat="dmy")</formula>
    </cfRule>
  </conditionalFormatting>
  <conditionalFormatting sqref="R93">
    <cfRule type="expression" dxfId="362" priority="1360">
      <formula>AND(enddate_highlight="on",R93&lt;TODAY(),O93&lt;100%)</formula>
    </cfRule>
    <cfRule type="expression" dxfId="361" priority="1361">
      <formula>AND(enddate_highlight="on",R93&lt;=TODAY()+enddate_highlight_days,O93&lt;100%)</formula>
    </cfRule>
  </conditionalFormatting>
  <conditionalFormatting sqref="R93">
    <cfRule type="expression" dxfId="360" priority="1359">
      <formula>(dateformat="dmy")</formula>
    </cfRule>
  </conditionalFormatting>
  <conditionalFormatting sqref="K93:L93">
    <cfRule type="expression" dxfId="359" priority="1358">
      <formula>(dateformat="dmy")</formula>
    </cfRule>
  </conditionalFormatting>
  <conditionalFormatting sqref="E93">
    <cfRule type="expression" dxfId="358" priority="1352">
      <formula>$C93=7</formula>
    </cfRule>
    <cfRule type="expression" dxfId="357" priority="1353">
      <formula>$C93=6</formula>
    </cfRule>
    <cfRule type="expression" dxfId="356" priority="1354">
      <formula>$C93=5</formula>
    </cfRule>
    <cfRule type="expression" dxfId="355" priority="1355">
      <formula>$C93=4</formula>
    </cfRule>
    <cfRule type="expression" dxfId="354" priority="1356">
      <formula>$C93=3</formula>
    </cfRule>
    <cfRule type="expression" dxfId="353" priority="1357">
      <formula>$C93=2</formula>
    </cfRule>
  </conditionalFormatting>
  <conditionalFormatting sqref="Q94">
    <cfRule type="expression" dxfId="352" priority="1333">
      <formula>(dateformat="dmy")</formula>
    </cfRule>
  </conditionalFormatting>
  <conditionalFormatting sqref="R94">
    <cfRule type="expression" dxfId="351" priority="1331">
      <formula>AND(enddate_highlight="on",R94&lt;TODAY(),O94&lt;100%)</formula>
    </cfRule>
    <cfRule type="expression" dxfId="350" priority="1332">
      <formula>AND(enddate_highlight="on",R94&lt;=TODAY()+enddate_highlight_days,O94&lt;100%)</formula>
    </cfRule>
  </conditionalFormatting>
  <conditionalFormatting sqref="R94">
    <cfRule type="expression" dxfId="349" priority="1330">
      <formula>(dateformat="dmy")</formula>
    </cfRule>
  </conditionalFormatting>
  <conditionalFormatting sqref="K94:L94 K95:K96">
    <cfRule type="expression" dxfId="348" priority="1329">
      <formula>(dateformat="dmy")</formula>
    </cfRule>
  </conditionalFormatting>
  <conditionalFormatting sqref="E94">
    <cfRule type="expression" dxfId="347" priority="1323">
      <formula>$C94=7</formula>
    </cfRule>
    <cfRule type="expression" dxfId="346" priority="1324">
      <formula>$C94=6</formula>
    </cfRule>
    <cfRule type="expression" dxfId="345" priority="1325">
      <formula>$C94=5</formula>
    </cfRule>
    <cfRule type="expression" dxfId="344" priority="1326">
      <formula>$C94=4</formula>
    </cfRule>
    <cfRule type="expression" dxfId="343" priority="1327">
      <formula>$C94=3</formula>
    </cfRule>
    <cfRule type="expression" dxfId="342" priority="1328">
      <formula>$C94=2</formula>
    </cfRule>
  </conditionalFormatting>
  <conditionalFormatting sqref="Q95">
    <cfRule type="expression" dxfId="341" priority="1304">
      <formula>(dateformat="dmy")</formula>
    </cfRule>
  </conditionalFormatting>
  <conditionalFormatting sqref="R95">
    <cfRule type="expression" dxfId="340" priority="1302">
      <formula>AND(enddate_highlight="on",R95&lt;TODAY(),O95&lt;100%)</formula>
    </cfRule>
    <cfRule type="expression" dxfId="339" priority="1303">
      <formula>AND(enddate_highlight="on",R95&lt;=TODAY()+enddate_highlight_days,O95&lt;100%)</formula>
    </cfRule>
  </conditionalFormatting>
  <conditionalFormatting sqref="R95">
    <cfRule type="expression" dxfId="338" priority="1301">
      <formula>(dateformat="dmy")</formula>
    </cfRule>
  </conditionalFormatting>
  <conditionalFormatting sqref="E95">
    <cfRule type="expression" dxfId="337" priority="1294">
      <formula>$C95=7</formula>
    </cfRule>
    <cfRule type="expression" dxfId="336" priority="1295">
      <formula>$C95=6</formula>
    </cfRule>
    <cfRule type="expression" dxfId="335" priority="1296">
      <formula>$C95=5</formula>
    </cfRule>
    <cfRule type="expression" dxfId="334" priority="1297">
      <formula>$C95=4</formula>
    </cfRule>
    <cfRule type="expression" dxfId="333" priority="1298">
      <formula>$C95=3</formula>
    </cfRule>
    <cfRule type="expression" dxfId="332" priority="1299">
      <formula>$C95=2</formula>
    </cfRule>
  </conditionalFormatting>
  <conditionalFormatting sqref="Q96">
    <cfRule type="expression" dxfId="331" priority="1275">
      <formula>(dateformat="dmy")</formula>
    </cfRule>
  </conditionalFormatting>
  <conditionalFormatting sqref="R96">
    <cfRule type="expression" dxfId="330" priority="1273">
      <formula>AND(enddate_highlight="on",R96&lt;TODAY(),O96&lt;100%)</formula>
    </cfRule>
    <cfRule type="expression" dxfId="329" priority="1274">
      <formula>AND(enddate_highlight="on",R96&lt;=TODAY()+enddate_highlight_days,O96&lt;100%)</formula>
    </cfRule>
  </conditionalFormatting>
  <conditionalFormatting sqref="R96">
    <cfRule type="expression" dxfId="328" priority="1272">
      <formula>(dateformat="dmy")</formula>
    </cfRule>
  </conditionalFormatting>
  <conditionalFormatting sqref="E96">
    <cfRule type="expression" dxfId="327" priority="1265">
      <formula>$C96=7</formula>
    </cfRule>
    <cfRule type="expression" dxfId="326" priority="1266">
      <formula>$C96=6</formula>
    </cfRule>
    <cfRule type="expression" dxfId="325" priority="1267">
      <formula>$C96=5</formula>
    </cfRule>
    <cfRule type="expression" dxfId="324" priority="1268">
      <formula>$C96=4</formula>
    </cfRule>
    <cfRule type="expression" dxfId="323" priority="1269">
      <formula>$C96=3</formula>
    </cfRule>
    <cfRule type="expression" dxfId="322" priority="1270">
      <formula>$C96=2</formula>
    </cfRule>
  </conditionalFormatting>
  <conditionalFormatting sqref="Q97">
    <cfRule type="expression" dxfId="321" priority="1217">
      <formula>(dateformat="dmy")</formula>
    </cfRule>
  </conditionalFormatting>
  <conditionalFormatting sqref="R97">
    <cfRule type="expression" dxfId="320" priority="1215">
      <formula>AND(enddate_highlight="on",R97&lt;TODAY(),O97&lt;100%)</formula>
    </cfRule>
    <cfRule type="expression" dxfId="319" priority="1216">
      <formula>AND(enddate_highlight="on",R97&lt;=TODAY()+enddate_highlight_days,O97&lt;100%)</formula>
    </cfRule>
  </conditionalFormatting>
  <conditionalFormatting sqref="R97">
    <cfRule type="expression" dxfId="318" priority="1214">
      <formula>(dateformat="dmy")</formula>
    </cfRule>
  </conditionalFormatting>
  <conditionalFormatting sqref="K97:L97">
    <cfRule type="expression" dxfId="317" priority="1213">
      <formula>(dateformat="dmy")</formula>
    </cfRule>
  </conditionalFormatting>
  <conditionalFormatting sqref="Q98">
    <cfRule type="expression" dxfId="316" priority="1188">
      <formula>(dateformat="dmy")</formula>
    </cfRule>
  </conditionalFormatting>
  <conditionalFormatting sqref="R98">
    <cfRule type="expression" dxfId="315" priority="1186">
      <formula>AND(enddate_highlight="on",R98&lt;TODAY(),O98&lt;100%)</formula>
    </cfRule>
    <cfRule type="expression" dxfId="314" priority="1187">
      <formula>AND(enddate_highlight="on",R98&lt;=TODAY()+enddate_highlight_days,O98&lt;100%)</formula>
    </cfRule>
  </conditionalFormatting>
  <conditionalFormatting sqref="R98">
    <cfRule type="expression" dxfId="313" priority="1185">
      <formula>(dateformat="dmy")</formula>
    </cfRule>
  </conditionalFormatting>
  <conditionalFormatting sqref="K98:L98">
    <cfRule type="expression" dxfId="312" priority="1184">
      <formula>(dateformat="dmy")</formula>
    </cfRule>
  </conditionalFormatting>
  <conditionalFormatting sqref="K103:L111">
    <cfRule type="expression" dxfId="311" priority="1126">
      <formula>(dateformat="dmy")</formula>
    </cfRule>
  </conditionalFormatting>
  <conditionalFormatting sqref="Q103:Q111">
    <cfRule type="expression" dxfId="310" priority="1130">
      <formula>(dateformat="dmy")</formula>
    </cfRule>
  </conditionalFormatting>
  <conditionalFormatting sqref="R103:R111">
    <cfRule type="expression" dxfId="309" priority="1127">
      <formula>(dateformat="dmy")</formula>
    </cfRule>
  </conditionalFormatting>
  <conditionalFormatting sqref="L96">
    <cfRule type="expression" dxfId="308" priority="1117">
      <formula>(dateformat="dmy")</formula>
    </cfRule>
  </conditionalFormatting>
  <conditionalFormatting sqref="L95">
    <cfRule type="expression" dxfId="307" priority="1118">
      <formula>(dateformat="dmy")</formula>
    </cfRule>
  </conditionalFormatting>
  <conditionalFormatting sqref="Q122">
    <cfRule type="expression" dxfId="306" priority="1098">
      <formula>(dateformat="dmy")</formula>
    </cfRule>
  </conditionalFormatting>
  <conditionalFormatting sqref="R122">
    <cfRule type="expression" dxfId="305" priority="1096">
      <formula>AND(enddate_highlight="on",R122&lt;TODAY(),O122&lt;100%)</formula>
    </cfRule>
    <cfRule type="expression" dxfId="304" priority="1097">
      <formula>AND(enddate_highlight="on",R122&lt;=TODAY()+enddate_highlight_days,O122&lt;100%)</formula>
    </cfRule>
  </conditionalFormatting>
  <conditionalFormatting sqref="R122 W122:X122">
    <cfRule type="expression" dxfId="303" priority="1095">
      <formula>(dateformat="dmy")</formula>
    </cfRule>
  </conditionalFormatting>
  <conditionalFormatting sqref="K122:L122">
    <cfRule type="expression" dxfId="302" priority="1094">
      <formula>(dateformat="dmy")</formula>
    </cfRule>
  </conditionalFormatting>
  <conditionalFormatting sqref="Q123">
    <cfRule type="expression" dxfId="301" priority="1069">
      <formula>(dateformat="dmy")</formula>
    </cfRule>
  </conditionalFormatting>
  <conditionalFormatting sqref="R123">
    <cfRule type="expression" dxfId="300" priority="1067">
      <formula>AND(enddate_highlight="on",R123&lt;TODAY(),O123&lt;100%)</formula>
    </cfRule>
    <cfRule type="expression" dxfId="299" priority="1068">
      <formula>AND(enddate_highlight="on",R123&lt;=TODAY()+enddate_highlight_days,O123&lt;100%)</formula>
    </cfRule>
  </conditionalFormatting>
  <conditionalFormatting sqref="R123 W123:X123">
    <cfRule type="expression" dxfId="298" priority="1066">
      <formula>(dateformat="dmy")</formula>
    </cfRule>
  </conditionalFormatting>
  <conditionalFormatting sqref="K123:L123">
    <cfRule type="expression" dxfId="297" priority="1065">
      <formula>(dateformat="dmy")</formula>
    </cfRule>
  </conditionalFormatting>
  <conditionalFormatting sqref="E123">
    <cfRule type="expression" dxfId="296" priority="1059">
      <formula>$C123=7</formula>
    </cfRule>
    <cfRule type="expression" dxfId="295" priority="1060">
      <formula>$C123=6</formula>
    </cfRule>
    <cfRule type="expression" dxfId="294" priority="1061">
      <formula>$C123=5</formula>
    </cfRule>
    <cfRule type="expression" dxfId="293" priority="1062">
      <formula>$C123=4</formula>
    </cfRule>
    <cfRule type="expression" dxfId="292" priority="1063">
      <formula>$C123=3</formula>
    </cfRule>
    <cfRule type="expression" dxfId="291" priority="1064">
      <formula>$C123=2</formula>
    </cfRule>
  </conditionalFormatting>
  <conditionalFormatting sqref="Q124">
    <cfRule type="expression" dxfId="290" priority="1040">
      <formula>(dateformat="dmy")</formula>
    </cfRule>
  </conditionalFormatting>
  <conditionalFormatting sqref="R124">
    <cfRule type="expression" dxfId="289" priority="1038">
      <formula>AND(enddate_highlight="on",R124&lt;TODAY(),O124&lt;100%)</formula>
    </cfRule>
    <cfRule type="expression" dxfId="288" priority="1039">
      <formula>AND(enddate_highlight="on",R124&lt;=TODAY()+enddate_highlight_days,O124&lt;100%)</formula>
    </cfRule>
  </conditionalFormatting>
  <conditionalFormatting sqref="R124 W124:X124">
    <cfRule type="expression" dxfId="287" priority="1037">
      <formula>(dateformat="dmy")</formula>
    </cfRule>
  </conditionalFormatting>
  <conditionalFormatting sqref="K124">
    <cfRule type="expression" dxfId="286" priority="1036">
      <formula>(dateformat="dmy")</formula>
    </cfRule>
  </conditionalFormatting>
  <conditionalFormatting sqref="E124">
    <cfRule type="expression" dxfId="285" priority="1030">
      <formula>$C124=7</formula>
    </cfRule>
    <cfRule type="expression" dxfId="284" priority="1031">
      <formula>$C124=6</formula>
    </cfRule>
    <cfRule type="expression" dxfId="283" priority="1032">
      <formula>$C124=5</formula>
    </cfRule>
    <cfRule type="expression" dxfId="282" priority="1033">
      <formula>$C124=4</formula>
    </cfRule>
    <cfRule type="expression" dxfId="281" priority="1034">
      <formula>$C124=3</formula>
    </cfRule>
    <cfRule type="expression" dxfId="280" priority="1035">
      <formula>$C124=2</formula>
    </cfRule>
  </conditionalFormatting>
  <conditionalFormatting sqref="Q125">
    <cfRule type="expression" dxfId="279" priority="1011">
      <formula>(dateformat="dmy")</formula>
    </cfRule>
  </conditionalFormatting>
  <conditionalFormatting sqref="R125">
    <cfRule type="expression" dxfId="278" priority="1009">
      <formula>AND(enddate_highlight="on",R125&lt;TODAY(),O125&lt;100%)</formula>
    </cfRule>
    <cfRule type="expression" dxfId="277" priority="1010">
      <formula>AND(enddate_highlight="on",R125&lt;=TODAY()+enddate_highlight_days,O125&lt;100%)</formula>
    </cfRule>
  </conditionalFormatting>
  <conditionalFormatting sqref="R125 W125:X125">
    <cfRule type="expression" dxfId="276" priority="1008">
      <formula>(dateformat="dmy")</formula>
    </cfRule>
  </conditionalFormatting>
  <conditionalFormatting sqref="K125">
    <cfRule type="expression" dxfId="275" priority="1007">
      <formula>(dateformat="dmy")</formula>
    </cfRule>
  </conditionalFormatting>
  <conditionalFormatting sqref="E125">
    <cfRule type="expression" dxfId="274" priority="1001">
      <formula>$C125=7</formula>
    </cfRule>
    <cfRule type="expression" dxfId="273" priority="1002">
      <formula>$C125=6</formula>
    </cfRule>
    <cfRule type="expression" dxfId="272" priority="1003">
      <formula>$C125=5</formula>
    </cfRule>
    <cfRule type="expression" dxfId="271" priority="1004">
      <formula>$C125=4</formula>
    </cfRule>
    <cfRule type="expression" dxfId="270" priority="1005">
      <formula>$C125=3</formula>
    </cfRule>
    <cfRule type="expression" dxfId="269" priority="1006">
      <formula>$C125=2</formula>
    </cfRule>
  </conditionalFormatting>
  <conditionalFormatting sqref="Q126">
    <cfRule type="expression" dxfId="268" priority="953">
      <formula>(dateformat="dmy")</formula>
    </cfRule>
  </conditionalFormatting>
  <conditionalFormatting sqref="R126">
    <cfRule type="expression" dxfId="267" priority="951">
      <formula>AND(enddate_highlight="on",R126&lt;TODAY(),O126&lt;100%)</formula>
    </cfRule>
    <cfRule type="expression" dxfId="266" priority="952">
      <formula>AND(enddate_highlight="on",R126&lt;=TODAY()+enddate_highlight_days,O126&lt;100%)</formula>
    </cfRule>
  </conditionalFormatting>
  <conditionalFormatting sqref="R126 W126:X126">
    <cfRule type="expression" dxfId="265" priority="950">
      <formula>(dateformat="dmy")</formula>
    </cfRule>
  </conditionalFormatting>
  <conditionalFormatting sqref="K126:L126">
    <cfRule type="expression" dxfId="264" priority="949">
      <formula>(dateformat="dmy")</formula>
    </cfRule>
  </conditionalFormatting>
  <conditionalFormatting sqref="L125">
    <cfRule type="expression" dxfId="263" priority="854">
      <formula>(dateformat="dmy")</formula>
    </cfRule>
  </conditionalFormatting>
  <conditionalFormatting sqref="L124">
    <cfRule type="expression" dxfId="262" priority="855">
      <formula>(dateformat="dmy")</formula>
    </cfRule>
  </conditionalFormatting>
  <conditionalFormatting sqref="E126">
    <cfRule type="expression" dxfId="261" priority="848">
      <formula>$C126=7</formula>
    </cfRule>
    <cfRule type="expression" dxfId="260" priority="849">
      <formula>$C126=6</formula>
    </cfRule>
    <cfRule type="expression" dxfId="259" priority="850">
      <formula>$C126=5</formula>
    </cfRule>
    <cfRule type="expression" dxfId="258" priority="851">
      <formula>$C126=4</formula>
    </cfRule>
    <cfRule type="expression" dxfId="257" priority="852">
      <formula>$C126=3</formula>
    </cfRule>
    <cfRule type="expression" dxfId="256" priority="853">
      <formula>$C126=2</formula>
    </cfRule>
  </conditionalFormatting>
  <conditionalFormatting sqref="Q128">
    <cfRule type="expression" dxfId="255" priority="714">
      <formula>(dateformat="dmy")</formula>
    </cfRule>
  </conditionalFormatting>
  <conditionalFormatting sqref="R128">
    <cfRule type="expression" dxfId="254" priority="712">
      <formula>AND(enddate_highlight="on",R128&lt;TODAY(),O128&lt;100%)</formula>
    </cfRule>
    <cfRule type="expression" dxfId="253" priority="713">
      <formula>AND(enddate_highlight="on",R128&lt;=TODAY()+enddate_highlight_days,O128&lt;100%)</formula>
    </cfRule>
  </conditionalFormatting>
  <conditionalFormatting sqref="R128 W128:X128">
    <cfRule type="expression" dxfId="252" priority="711">
      <formula>(dateformat="dmy")</formula>
    </cfRule>
  </conditionalFormatting>
  <conditionalFormatting sqref="K128:L128">
    <cfRule type="expression" dxfId="251" priority="710">
      <formula>(dateformat="dmy")</formula>
    </cfRule>
  </conditionalFormatting>
  <conditionalFormatting sqref="E128">
    <cfRule type="expression" dxfId="250" priority="704">
      <formula>$C128=7</formula>
    </cfRule>
    <cfRule type="expression" dxfId="249" priority="705">
      <formula>$C128=6</formula>
    </cfRule>
    <cfRule type="expression" dxfId="248" priority="706">
      <formula>$C128=5</formula>
    </cfRule>
    <cfRule type="expression" dxfId="247" priority="707">
      <formula>$C128=4</formula>
    </cfRule>
    <cfRule type="expression" dxfId="246" priority="708">
      <formula>$C128=3</formula>
    </cfRule>
    <cfRule type="expression" dxfId="245" priority="709">
      <formula>$C128=2</formula>
    </cfRule>
  </conditionalFormatting>
  <conditionalFormatting sqref="Q127">
    <cfRule type="expression" dxfId="244" priority="685">
      <formula>(dateformat="dmy")</formula>
    </cfRule>
  </conditionalFormatting>
  <conditionalFormatting sqref="R127">
    <cfRule type="expression" dxfId="243" priority="683">
      <formula>AND(enddate_highlight="on",R127&lt;TODAY(),O127&lt;100%)</formula>
    </cfRule>
    <cfRule type="expression" dxfId="242" priority="684">
      <formula>AND(enddate_highlight="on",R127&lt;=TODAY()+enddate_highlight_days,O127&lt;100%)</formula>
    </cfRule>
  </conditionalFormatting>
  <conditionalFormatting sqref="R127 W127:X127">
    <cfRule type="expression" dxfId="241" priority="682">
      <formula>(dateformat="dmy")</formula>
    </cfRule>
  </conditionalFormatting>
  <conditionalFormatting sqref="K127:L127">
    <cfRule type="expression" dxfId="240" priority="681">
      <formula>(dateformat="dmy")</formula>
    </cfRule>
  </conditionalFormatting>
  <conditionalFormatting sqref="E127">
    <cfRule type="expression" dxfId="239" priority="675">
      <formula>$C127=7</formula>
    </cfRule>
    <cfRule type="expression" dxfId="238" priority="676">
      <formula>$C127=6</formula>
    </cfRule>
    <cfRule type="expression" dxfId="237" priority="677">
      <formula>$C127=5</formula>
    </cfRule>
    <cfRule type="expression" dxfId="236" priority="678">
      <formula>$C127=4</formula>
    </cfRule>
    <cfRule type="expression" dxfId="235" priority="679">
      <formula>$C127=3</formula>
    </cfRule>
    <cfRule type="expression" dxfId="234" priority="680">
      <formula>$C127=2</formula>
    </cfRule>
  </conditionalFormatting>
  <conditionalFormatting sqref="E84">
    <cfRule type="expression" dxfId="233" priority="651">
      <formula>$C84=7</formula>
    </cfRule>
    <cfRule type="expression" dxfId="232" priority="652">
      <formula>$C84=6</formula>
    </cfRule>
    <cfRule type="expression" dxfId="231" priority="653">
      <formula>$C84=5</formula>
    </cfRule>
    <cfRule type="expression" dxfId="230" priority="654">
      <formula>$C84=4</formula>
    </cfRule>
    <cfRule type="expression" dxfId="229" priority="655">
      <formula>$C84=3</formula>
    </cfRule>
    <cfRule type="expression" dxfId="228" priority="656">
      <formula>$C84=2</formula>
    </cfRule>
  </conditionalFormatting>
  <conditionalFormatting sqref="R84">
    <cfRule type="expression" dxfId="227" priority="649">
      <formula>AND(enddate_highlight="on",R84&lt;TODAY(),O84&lt;100%)</formula>
    </cfRule>
    <cfRule type="expression" dxfId="226" priority="650">
      <formula>AND(enddate_highlight="on",R84&lt;=TODAY()+enddate_highlight_days,O84&lt;100%)</formula>
    </cfRule>
  </conditionalFormatting>
  <conditionalFormatting sqref="Q84">
    <cfRule type="expression" dxfId="225" priority="648">
      <formula>(dateformat="dmy")</formula>
    </cfRule>
  </conditionalFormatting>
  <conditionalFormatting sqref="Z84:NY84">
    <cfRule type="expression" dxfId="224" priority="658">
      <formula>AND($W84&lt;=Z$8,$X84&gt;=Z$8)</formula>
    </cfRule>
  </conditionalFormatting>
  <conditionalFormatting sqref="Z84:NY84">
    <cfRule type="expression" dxfId="223" priority="659" stopIfTrue="1">
      <formula>AND($E$8&gt;=Z$8,$E$8&lt;AA$8)</formula>
    </cfRule>
    <cfRule type="expression" priority="660" stopIfTrue="1">
      <formula>IF(OR($R$6="Monthly",$R$6="Quarterly"),OR(AA$8&lt;=$Q84,Z$8&gt;$R84),OR(Z$8&gt;$R84,Z$8&lt;$Q84))</formula>
    </cfRule>
    <cfRule type="expression" dxfId="222" priority="661" stopIfTrue="1">
      <formula>OR($O84&gt;=1,IF(OR($R$6="Quarterly",$R$6="Monthly"),AA$8&lt;=$Q84+$U84,Z$8&lt;$Q84+$U84))</formula>
    </cfRule>
    <cfRule type="expression" dxfId="221" priority="662" stopIfTrue="1">
      <formula>$P84="k"</formula>
    </cfRule>
    <cfRule type="expression" dxfId="220" priority="663" stopIfTrue="1">
      <formula>$P84="o"</formula>
    </cfRule>
    <cfRule type="expression" dxfId="219" priority="664" stopIfTrue="1">
      <formula>$P84="y"</formula>
    </cfRule>
    <cfRule type="expression" dxfId="218" priority="665" stopIfTrue="1">
      <formula>$P84="p"</formula>
    </cfRule>
    <cfRule type="expression" dxfId="217" priority="666" stopIfTrue="1">
      <formula>$P84="g"</formula>
    </cfRule>
    <cfRule type="expression" dxfId="216" priority="667" stopIfTrue="1">
      <formula>$P84="r"</formula>
    </cfRule>
    <cfRule type="expression" dxfId="215" priority="668" stopIfTrue="1">
      <formula>$P84=1</formula>
    </cfRule>
    <cfRule type="expression" dxfId="214" priority="669" stopIfTrue="1">
      <formula>$P84=2</formula>
    </cfRule>
    <cfRule type="expression" dxfId="213" priority="670" stopIfTrue="1">
      <formula>$P84=3</formula>
    </cfRule>
    <cfRule type="expression" dxfId="212" priority="671" stopIfTrue="1">
      <formula>$P84=4</formula>
    </cfRule>
    <cfRule type="expression" dxfId="211" priority="672" stopIfTrue="1">
      <formula>$P84=5</formula>
    </cfRule>
    <cfRule type="expression" dxfId="210" priority="673" stopIfTrue="1">
      <formula>$P84=6</formula>
    </cfRule>
    <cfRule type="expression" dxfId="209" priority="674" stopIfTrue="1">
      <formula>TRUE</formula>
    </cfRule>
  </conditionalFormatting>
  <conditionalFormatting sqref="R84">
    <cfRule type="expression" dxfId="208" priority="647">
      <formula>(dateformat="dmy")</formula>
    </cfRule>
  </conditionalFormatting>
  <conditionalFormatting sqref="K84:L84">
    <cfRule type="expression" dxfId="207" priority="646">
      <formula>(dateformat="dmy")</formula>
    </cfRule>
  </conditionalFormatting>
  <conditionalFormatting sqref="Z88:NY89">
    <cfRule type="expression" dxfId="206" priority="629">
      <formula>AND($W88&lt;=Z$8,$X88&gt;=Z$8)</formula>
    </cfRule>
  </conditionalFormatting>
  <conditionalFormatting sqref="Z88:NY89">
    <cfRule type="expression" dxfId="205" priority="630" stopIfTrue="1">
      <formula>AND($E$8&gt;=Z$8,$E$8&lt;AA$8)</formula>
    </cfRule>
    <cfRule type="expression" priority="631" stopIfTrue="1">
      <formula>IF(OR($R$6="Monthly",$R$6="Quarterly"),OR(AA$8&lt;=$Q88,Z$8&gt;$R88),OR(Z$8&gt;$R88,Z$8&lt;$Q88))</formula>
    </cfRule>
    <cfRule type="expression" dxfId="204" priority="632" stopIfTrue="1">
      <formula>OR($O88&gt;=1,IF(OR($R$6="Quarterly",$R$6="Monthly"),AA$8&lt;=$Q88+$U88,Z$8&lt;$Q88+$U88))</formula>
    </cfRule>
    <cfRule type="expression" dxfId="203" priority="633" stopIfTrue="1">
      <formula>$P88="k"</formula>
    </cfRule>
    <cfRule type="expression" dxfId="202" priority="634" stopIfTrue="1">
      <formula>$P88="o"</formula>
    </cfRule>
    <cfRule type="expression" dxfId="201" priority="635" stopIfTrue="1">
      <formula>$P88="y"</formula>
    </cfRule>
    <cfRule type="expression" dxfId="200" priority="636" stopIfTrue="1">
      <formula>$P88="p"</formula>
    </cfRule>
    <cfRule type="expression" dxfId="199" priority="637" stopIfTrue="1">
      <formula>$P88="g"</formula>
    </cfRule>
    <cfRule type="expression" dxfId="198" priority="638" stopIfTrue="1">
      <formula>$P88="r"</formula>
    </cfRule>
    <cfRule type="expression" dxfId="197" priority="639" stopIfTrue="1">
      <formula>$P88=1</formula>
    </cfRule>
    <cfRule type="expression" dxfId="196" priority="640" stopIfTrue="1">
      <formula>$P88=2</formula>
    </cfRule>
    <cfRule type="expression" dxfId="195" priority="641" stopIfTrue="1">
      <formula>$P88=3</formula>
    </cfRule>
    <cfRule type="expression" dxfId="194" priority="642" stopIfTrue="1">
      <formula>$P88=4</formula>
    </cfRule>
    <cfRule type="expression" dxfId="193" priority="643" stopIfTrue="1">
      <formula>$P88=5</formula>
    </cfRule>
    <cfRule type="expression" dxfId="192" priority="644" stopIfTrue="1">
      <formula>$P88=6</formula>
    </cfRule>
    <cfRule type="expression" dxfId="191" priority="645" stopIfTrue="1">
      <formula>TRUE</formula>
    </cfRule>
  </conditionalFormatting>
  <conditionalFormatting sqref="E88:E89">
    <cfRule type="expression" dxfId="190" priority="622">
      <formula>$C88=7</formula>
    </cfRule>
    <cfRule type="expression" dxfId="189" priority="623">
      <formula>$C88=6</formula>
    </cfRule>
    <cfRule type="expression" dxfId="188" priority="624">
      <formula>$C88=5</formula>
    </cfRule>
    <cfRule type="expression" dxfId="187" priority="625">
      <formula>$C88=4</formula>
    </cfRule>
    <cfRule type="expression" dxfId="186" priority="626">
      <formula>$C88=3</formula>
    </cfRule>
    <cfRule type="expression" dxfId="185" priority="627">
      <formula>$C88=2</formula>
    </cfRule>
  </conditionalFormatting>
  <conditionalFormatting sqref="Q88:Q89">
    <cfRule type="expression" dxfId="184" priority="621">
      <formula>(dateformat="dmy")</formula>
    </cfRule>
  </conditionalFormatting>
  <conditionalFormatting sqref="R88:R89">
    <cfRule type="expression" dxfId="183" priority="619">
      <formula>AND(enddate_highlight="on",R88&lt;TODAY(),O88&lt;100%)</formula>
    </cfRule>
    <cfRule type="expression" dxfId="182" priority="620">
      <formula>AND(enddate_highlight="on",R88&lt;=TODAY()+enddate_highlight_days,O88&lt;100%)</formula>
    </cfRule>
  </conditionalFormatting>
  <conditionalFormatting sqref="R88:R89">
    <cfRule type="expression" dxfId="181" priority="618">
      <formula>(dateformat="dmy")</formula>
    </cfRule>
  </conditionalFormatting>
  <conditionalFormatting sqref="K88:L88">
    <cfRule type="expression" dxfId="180" priority="617">
      <formula>(dateformat="dmy")</formula>
    </cfRule>
  </conditionalFormatting>
  <conditionalFormatting sqref="K89:L89">
    <cfRule type="expression" dxfId="179" priority="616">
      <formula>(dateformat="dmy")</formula>
    </cfRule>
  </conditionalFormatting>
  <conditionalFormatting sqref="Q92">
    <cfRule type="expression" dxfId="178" priority="567">
      <formula>(dateformat="dmy")</formula>
    </cfRule>
  </conditionalFormatting>
  <conditionalFormatting sqref="R92">
    <cfRule type="expression" dxfId="177" priority="565">
      <formula>AND(enddate_highlight="on",R92&lt;TODAY(),O92&lt;100%)</formula>
    </cfRule>
    <cfRule type="expression" dxfId="176" priority="566">
      <formula>AND(enddate_highlight="on",R92&lt;=TODAY()+enddate_highlight_days,O92&lt;100%)</formula>
    </cfRule>
  </conditionalFormatting>
  <conditionalFormatting sqref="R92">
    <cfRule type="expression" dxfId="175" priority="564">
      <formula>(dateformat="dmy")</formula>
    </cfRule>
  </conditionalFormatting>
  <conditionalFormatting sqref="K92:L92">
    <cfRule type="expression" dxfId="174" priority="563">
      <formula>(dateformat="dmy")</formula>
    </cfRule>
  </conditionalFormatting>
  <conditionalFormatting sqref="E92">
    <cfRule type="expression" dxfId="173" priority="557">
      <formula>$C92=7</formula>
    </cfRule>
    <cfRule type="expression" dxfId="172" priority="558">
      <formula>$C92=6</formula>
    </cfRule>
    <cfRule type="expression" dxfId="171" priority="559">
      <formula>$C92=5</formula>
    </cfRule>
    <cfRule type="expression" dxfId="170" priority="560">
      <formula>$C92=4</formula>
    </cfRule>
    <cfRule type="expression" dxfId="169" priority="561">
      <formula>$C92=3</formula>
    </cfRule>
    <cfRule type="expression" dxfId="168" priority="562">
      <formula>$C92=2</formula>
    </cfRule>
  </conditionalFormatting>
  <conditionalFormatting sqref="Q118">
    <cfRule type="expression" dxfId="167" priority="538">
      <formula>(dateformat="dmy")</formula>
    </cfRule>
  </conditionalFormatting>
  <conditionalFormatting sqref="R118">
    <cfRule type="expression" dxfId="166" priority="536">
      <formula>AND(enddate_highlight="on",R118&lt;TODAY(),O118&lt;100%)</formula>
    </cfRule>
    <cfRule type="expression" dxfId="165" priority="537">
      <formula>AND(enddate_highlight="on",R118&lt;=TODAY()+enddate_highlight_days,O118&lt;100%)</formula>
    </cfRule>
  </conditionalFormatting>
  <conditionalFormatting sqref="R118">
    <cfRule type="expression" dxfId="164" priority="535">
      <formula>(dateformat="dmy")</formula>
    </cfRule>
  </conditionalFormatting>
  <conditionalFormatting sqref="K118:L118">
    <cfRule type="expression" dxfId="163" priority="534">
      <formula>(dateformat="dmy")</formula>
    </cfRule>
  </conditionalFormatting>
  <conditionalFormatting sqref="E118">
    <cfRule type="expression" dxfId="162" priority="528">
      <formula>$C118=7</formula>
    </cfRule>
    <cfRule type="expression" dxfId="161" priority="529">
      <formula>$C118=6</formula>
    </cfRule>
    <cfRule type="expression" dxfId="160" priority="530">
      <formula>$C118=5</formula>
    </cfRule>
    <cfRule type="expression" dxfId="159" priority="531">
      <formula>$C118=4</formula>
    </cfRule>
    <cfRule type="expression" dxfId="158" priority="532">
      <formula>$C118=3</formula>
    </cfRule>
    <cfRule type="expression" dxfId="157" priority="533">
      <formula>$C118=2</formula>
    </cfRule>
  </conditionalFormatting>
  <conditionalFormatting sqref="Q119">
    <cfRule type="expression" dxfId="156" priority="527">
      <formula>(dateformat="dmy")</formula>
    </cfRule>
  </conditionalFormatting>
  <conditionalFormatting sqref="R119">
    <cfRule type="expression" dxfId="155" priority="525">
      <formula>AND(enddate_highlight="on",R119&lt;TODAY(),O119&lt;100%)</formula>
    </cfRule>
    <cfRule type="expression" dxfId="154" priority="526">
      <formula>AND(enddate_highlight="on",R119&lt;=TODAY()+enddate_highlight_days,O119&lt;100%)</formula>
    </cfRule>
  </conditionalFormatting>
  <conditionalFormatting sqref="R119">
    <cfRule type="expression" dxfId="153" priority="524">
      <formula>(dateformat="dmy")</formula>
    </cfRule>
  </conditionalFormatting>
  <conditionalFormatting sqref="K119">
    <cfRule type="expression" dxfId="152" priority="523">
      <formula>(dateformat="dmy")</formula>
    </cfRule>
  </conditionalFormatting>
  <conditionalFormatting sqref="E119">
    <cfRule type="expression" dxfId="151" priority="517">
      <formula>$C119=7</formula>
    </cfRule>
    <cfRule type="expression" dxfId="150" priority="518">
      <formula>$C119=6</formula>
    </cfRule>
    <cfRule type="expression" dxfId="149" priority="519">
      <formula>$C119=5</formula>
    </cfRule>
    <cfRule type="expression" dxfId="148" priority="520">
      <formula>$C119=4</formula>
    </cfRule>
    <cfRule type="expression" dxfId="147" priority="521">
      <formula>$C119=3</formula>
    </cfRule>
    <cfRule type="expression" dxfId="146" priority="522">
      <formula>$C119=2</formula>
    </cfRule>
  </conditionalFormatting>
  <conditionalFormatting sqref="L119">
    <cfRule type="expression" dxfId="145" priority="516">
      <formula>(dateformat="dmy")</formula>
    </cfRule>
  </conditionalFormatting>
  <conditionalFormatting sqref="Q120">
    <cfRule type="expression" dxfId="144" priority="497">
      <formula>(dateformat="dmy")</formula>
    </cfRule>
  </conditionalFormatting>
  <conditionalFormatting sqref="R120">
    <cfRule type="expression" dxfId="143" priority="495">
      <formula>AND(enddate_highlight="on",R120&lt;TODAY(),O120&lt;100%)</formula>
    </cfRule>
    <cfRule type="expression" dxfId="142" priority="496">
      <formula>AND(enddate_highlight="on",R120&lt;=TODAY()+enddate_highlight_days,O120&lt;100%)</formula>
    </cfRule>
  </conditionalFormatting>
  <conditionalFormatting sqref="R120">
    <cfRule type="expression" dxfId="141" priority="494">
      <formula>(dateformat="dmy")</formula>
    </cfRule>
  </conditionalFormatting>
  <conditionalFormatting sqref="K120">
    <cfRule type="expression" dxfId="140" priority="493">
      <formula>(dateformat="dmy")</formula>
    </cfRule>
  </conditionalFormatting>
  <conditionalFormatting sqref="E120">
    <cfRule type="expression" dxfId="139" priority="487">
      <formula>$C120=7</formula>
    </cfRule>
    <cfRule type="expression" dxfId="138" priority="488">
      <formula>$C120=6</formula>
    </cfRule>
    <cfRule type="expression" dxfId="137" priority="489">
      <formula>$C120=5</formula>
    </cfRule>
    <cfRule type="expression" dxfId="136" priority="490">
      <formula>$C120=4</formula>
    </cfRule>
    <cfRule type="expression" dxfId="135" priority="491">
      <formula>$C120=3</formula>
    </cfRule>
    <cfRule type="expression" dxfId="134" priority="492">
      <formula>$C120=2</formula>
    </cfRule>
  </conditionalFormatting>
  <conditionalFormatting sqref="L120">
    <cfRule type="expression" dxfId="133" priority="486">
      <formula>(dateformat="dmy")</formula>
    </cfRule>
  </conditionalFormatting>
  <conditionalFormatting sqref="Q121">
    <cfRule type="expression" dxfId="132" priority="467">
      <formula>(dateformat="dmy")</formula>
    </cfRule>
  </conditionalFormatting>
  <conditionalFormatting sqref="R121">
    <cfRule type="expression" dxfId="131" priority="465">
      <formula>AND(enddate_highlight="on",R121&lt;TODAY(),O121&lt;100%)</formula>
    </cfRule>
    <cfRule type="expression" dxfId="130" priority="466">
      <formula>AND(enddate_highlight="on",R121&lt;=TODAY()+enddate_highlight_days,O121&lt;100%)</formula>
    </cfRule>
  </conditionalFormatting>
  <conditionalFormatting sqref="R121 W121:X121">
    <cfRule type="expression" dxfId="129" priority="464">
      <formula>(dateformat="dmy")</formula>
    </cfRule>
  </conditionalFormatting>
  <conditionalFormatting sqref="K121">
    <cfRule type="expression" dxfId="128" priority="463">
      <formula>(dateformat="dmy")</formula>
    </cfRule>
  </conditionalFormatting>
  <conditionalFormatting sqref="E121">
    <cfRule type="expression" dxfId="127" priority="457">
      <formula>$C121=7</formula>
    </cfRule>
    <cfRule type="expression" dxfId="126" priority="458">
      <formula>$C121=6</formula>
    </cfRule>
    <cfRule type="expression" dxfId="125" priority="459">
      <formula>$C121=5</formula>
    </cfRule>
    <cfRule type="expression" dxfId="124" priority="460">
      <formula>$C121=4</formula>
    </cfRule>
    <cfRule type="expression" dxfId="123" priority="461">
      <formula>$C121=3</formula>
    </cfRule>
    <cfRule type="expression" dxfId="122" priority="462">
      <formula>$C121=2</formula>
    </cfRule>
  </conditionalFormatting>
  <conditionalFormatting sqref="L121">
    <cfRule type="expression" dxfId="121" priority="456">
      <formula>(dateformat="dmy")</formula>
    </cfRule>
  </conditionalFormatting>
  <conditionalFormatting sqref="R102">
    <cfRule type="expression" dxfId="120" priority="134">
      <formula>(dateformat="dmy")</formula>
    </cfRule>
  </conditionalFormatting>
  <conditionalFormatting sqref="K102:L102">
    <cfRule type="expression" dxfId="119" priority="133">
      <formula>(dateformat="dmy")</formula>
    </cfRule>
  </conditionalFormatting>
  <conditionalFormatting sqref="W99:X99">
    <cfRule type="expression" dxfId="118" priority="433">
      <formula>(dateformat="dmy")</formula>
    </cfRule>
  </conditionalFormatting>
  <conditionalFormatting sqref="Q99">
    <cfRule type="expression" dxfId="117" priority="432">
      <formula>(dateformat="dmy")</formula>
    </cfRule>
  </conditionalFormatting>
  <conditionalFormatting sqref="R99">
    <cfRule type="expression" dxfId="116" priority="430">
      <formula>AND(enddate_highlight="on",R99&lt;TODAY(),O99&lt;100%)</formula>
    </cfRule>
    <cfRule type="expression" dxfId="115" priority="431">
      <formula>AND(enddate_highlight="on",R99&lt;=TODAY()+enddate_highlight_days,O99&lt;100%)</formula>
    </cfRule>
  </conditionalFormatting>
  <conditionalFormatting sqref="R99">
    <cfRule type="expression" dxfId="114" priority="429">
      <formula>(dateformat="dmy")</formula>
    </cfRule>
  </conditionalFormatting>
  <conditionalFormatting sqref="K99:L99">
    <cfRule type="expression" dxfId="113" priority="428">
      <formula>(dateformat="dmy")</formula>
    </cfRule>
  </conditionalFormatting>
  <conditionalFormatting sqref="W100:X100">
    <cfRule type="expression" dxfId="112" priority="403">
      <formula>(dateformat="dmy")</formula>
    </cfRule>
  </conditionalFormatting>
  <conditionalFormatting sqref="Q100">
    <cfRule type="expression" dxfId="111" priority="402">
      <formula>(dateformat="dmy")</formula>
    </cfRule>
  </conditionalFormatting>
  <conditionalFormatting sqref="R100">
    <cfRule type="expression" dxfId="110" priority="400">
      <formula>AND(enddate_highlight="on",R100&lt;TODAY(),O100&lt;100%)</formula>
    </cfRule>
    <cfRule type="expression" dxfId="109" priority="401">
      <formula>AND(enddate_highlight="on",R100&lt;=TODAY()+enddate_highlight_days,O100&lt;100%)</formula>
    </cfRule>
  </conditionalFormatting>
  <conditionalFormatting sqref="R100">
    <cfRule type="expression" dxfId="108" priority="399">
      <formula>(dateformat="dmy")</formula>
    </cfRule>
  </conditionalFormatting>
  <conditionalFormatting sqref="K100:L100">
    <cfRule type="expression" dxfId="107" priority="398">
      <formula>(dateformat="dmy")</formula>
    </cfRule>
  </conditionalFormatting>
  <conditionalFormatting sqref="W101:X101">
    <cfRule type="expression" dxfId="106" priority="373">
      <formula>(dateformat="dmy")</formula>
    </cfRule>
  </conditionalFormatting>
  <conditionalFormatting sqref="Q101">
    <cfRule type="expression" dxfId="105" priority="372">
      <formula>(dateformat="dmy")</formula>
    </cfRule>
  </conditionalFormatting>
  <conditionalFormatting sqref="R101">
    <cfRule type="expression" dxfId="104" priority="370">
      <formula>AND(enddate_highlight="on",R101&lt;TODAY(),O101&lt;100%)</formula>
    </cfRule>
    <cfRule type="expression" dxfId="103" priority="371">
      <formula>AND(enddate_highlight="on",R101&lt;=TODAY()+enddate_highlight_days,O101&lt;100%)</formula>
    </cfRule>
  </conditionalFormatting>
  <conditionalFormatting sqref="R101">
    <cfRule type="expression" dxfId="102" priority="369">
      <formula>(dateformat="dmy")</formula>
    </cfRule>
  </conditionalFormatting>
  <conditionalFormatting sqref="K101:L101">
    <cfRule type="expression" dxfId="101" priority="368">
      <formula>(dateformat="dmy")</formula>
    </cfRule>
  </conditionalFormatting>
  <conditionalFormatting sqref="W132:X132 W135:X135">
    <cfRule type="expression" dxfId="100" priority="335">
      <formula>(dateformat="dmy")</formula>
    </cfRule>
  </conditionalFormatting>
  <conditionalFormatting sqref="Q132 Q135">
    <cfRule type="expression" dxfId="99" priority="334">
      <formula>(dateformat="dmy")</formula>
    </cfRule>
  </conditionalFormatting>
  <conditionalFormatting sqref="R132 R135">
    <cfRule type="expression" dxfId="98" priority="332">
      <formula>AND(enddate_highlight="on",R132&lt;TODAY(),O132&lt;100%)</formula>
    </cfRule>
    <cfRule type="expression" dxfId="97" priority="333">
      <formula>AND(enddate_highlight="on",R132&lt;=TODAY()+enddate_highlight_days,O132&lt;100%)</formula>
    </cfRule>
  </conditionalFormatting>
  <conditionalFormatting sqref="R132 R135">
    <cfRule type="expression" dxfId="96" priority="331">
      <formula>(dateformat="dmy")</formula>
    </cfRule>
  </conditionalFormatting>
  <conditionalFormatting sqref="K132:L132 K135:L135">
    <cfRule type="expression" dxfId="95" priority="330">
      <formula>(dateformat="dmy")</formula>
    </cfRule>
  </conditionalFormatting>
  <conditionalFormatting sqref="E132">
    <cfRule type="expression" dxfId="94" priority="324">
      <formula>$C132=7</formula>
    </cfRule>
    <cfRule type="expression" dxfId="93" priority="325">
      <formula>$C132=6</formula>
    </cfRule>
    <cfRule type="expression" dxfId="92" priority="326">
      <formula>$C132=5</formula>
    </cfRule>
    <cfRule type="expression" dxfId="91" priority="327">
      <formula>$C132=4</formula>
    </cfRule>
    <cfRule type="expression" dxfId="90" priority="328">
      <formula>$C132=3</formula>
    </cfRule>
    <cfRule type="expression" dxfId="89" priority="329">
      <formula>$C132=2</formula>
    </cfRule>
  </conditionalFormatting>
  <conditionalFormatting sqref="E133:E135">
    <cfRule type="expression" dxfId="88" priority="313">
      <formula>$C133=7</formula>
    </cfRule>
    <cfRule type="expression" dxfId="87" priority="314">
      <formula>$C133=6</formula>
    </cfRule>
    <cfRule type="expression" dxfId="86" priority="315">
      <formula>$C133=5</formula>
    </cfRule>
    <cfRule type="expression" dxfId="85" priority="316">
      <formula>$C133=4</formula>
    </cfRule>
    <cfRule type="expression" dxfId="84" priority="317">
      <formula>$C133=3</formula>
    </cfRule>
    <cfRule type="expression" dxfId="83" priority="318">
      <formula>$C133=2</formula>
    </cfRule>
  </conditionalFormatting>
  <conditionalFormatting sqref="E136:E144">
    <cfRule type="expression" dxfId="82" priority="291">
      <formula>$C136=7</formula>
    </cfRule>
    <cfRule type="expression" dxfId="81" priority="292">
      <formula>$C136=6</formula>
    </cfRule>
    <cfRule type="expression" dxfId="80" priority="293">
      <formula>$C136=5</formula>
    </cfRule>
    <cfRule type="expression" dxfId="79" priority="294">
      <formula>$C136=4</formula>
    </cfRule>
    <cfRule type="expression" dxfId="78" priority="295">
      <formula>$C136=3</formula>
    </cfRule>
    <cfRule type="expression" dxfId="77" priority="296">
      <formula>$C136=2</formula>
    </cfRule>
  </conditionalFormatting>
  <conditionalFormatting sqref="R102">
    <cfRule type="expression" dxfId="76" priority="137">
      <formula>AND(enddate_highlight="on",R102&lt;TODAY(),O102&lt;100%)</formula>
    </cfRule>
    <cfRule type="expression" dxfId="75" priority="138">
      <formula>AND(enddate_highlight="on",R102&lt;=TODAY()+enddate_highlight_days,O102&lt;100%)</formula>
    </cfRule>
  </conditionalFormatting>
  <conditionalFormatting sqref="W102:X102">
    <cfRule type="expression" dxfId="74" priority="136">
      <formula>(dateformat="dmy")</formula>
    </cfRule>
  </conditionalFormatting>
  <conditionalFormatting sqref="Q102">
    <cfRule type="expression" dxfId="73" priority="135">
      <formula>(dateformat="dmy")</formula>
    </cfRule>
  </conditionalFormatting>
  <conditionalFormatting sqref="E97:E111">
    <cfRule type="expression" dxfId="72" priority="127">
      <formula>$C97=7</formula>
    </cfRule>
    <cfRule type="expression" dxfId="71" priority="128">
      <formula>$C97=6</formula>
    </cfRule>
    <cfRule type="expression" dxfId="70" priority="129">
      <formula>$C97=5</formula>
    </cfRule>
    <cfRule type="expression" dxfId="69" priority="130">
      <formula>$C97=4</formula>
    </cfRule>
    <cfRule type="expression" dxfId="68" priority="131">
      <formula>$C97=3</formula>
    </cfRule>
    <cfRule type="expression" dxfId="67" priority="132">
      <formula>$C97=2</formula>
    </cfRule>
  </conditionalFormatting>
  <conditionalFormatting sqref="E122">
    <cfRule type="expression" dxfId="66" priority="121">
      <formula>$C122=7</formula>
    </cfRule>
    <cfRule type="expression" dxfId="65" priority="122">
      <formula>$C122=6</formula>
    </cfRule>
    <cfRule type="expression" dxfId="64" priority="123">
      <formula>$C122=5</formula>
    </cfRule>
    <cfRule type="expression" dxfId="63" priority="124">
      <formula>$C122=4</formula>
    </cfRule>
    <cfRule type="expression" dxfId="62" priority="125">
      <formula>$C122=3</formula>
    </cfRule>
    <cfRule type="expression" dxfId="61" priority="126">
      <formula>$C122=2</formula>
    </cfRule>
  </conditionalFormatting>
  <conditionalFormatting sqref="Q145:Q151">
    <cfRule type="expression" dxfId="60" priority="102">
      <formula>(dateformat="dmy")</formula>
    </cfRule>
  </conditionalFormatting>
  <conditionalFormatting sqref="W145:X151 R145:R151">
    <cfRule type="expression" dxfId="59" priority="99">
      <formula>(dateformat="dmy")</formula>
    </cfRule>
  </conditionalFormatting>
  <conditionalFormatting sqref="K145:L151">
    <cfRule type="expression" dxfId="58" priority="98">
      <formula>(dateformat="dmy")</formula>
    </cfRule>
  </conditionalFormatting>
  <conditionalFormatting sqref="E152">
    <cfRule type="expression" dxfId="57" priority="38">
      <formula>$C152=7</formula>
    </cfRule>
    <cfRule type="expression" dxfId="56" priority="39">
      <formula>$C152=6</formula>
    </cfRule>
    <cfRule type="expression" dxfId="55" priority="40">
      <formula>$C152=5</formula>
    </cfRule>
    <cfRule type="expression" dxfId="54" priority="41">
      <formula>$C152=4</formula>
    </cfRule>
    <cfRule type="expression" dxfId="53" priority="42">
      <formula>$C152=3</formula>
    </cfRule>
    <cfRule type="expression" dxfId="52" priority="43">
      <formula>$C152=2</formula>
    </cfRule>
  </conditionalFormatting>
  <conditionalFormatting sqref="R152">
    <cfRule type="expression" dxfId="51" priority="36">
      <formula>AND(enddate_highlight="on",R152&lt;TODAY(),O152&lt;100%)</formula>
    </cfRule>
    <cfRule type="expression" dxfId="50" priority="37">
      <formula>AND(enddate_highlight="on",R152&lt;=TODAY()+enddate_highlight_days,O152&lt;100%)</formula>
    </cfRule>
  </conditionalFormatting>
  <conditionalFormatting sqref="K152:L152 W152:X152 Q152:R152">
    <cfRule type="expression" dxfId="49" priority="35">
      <formula>(dateformat="dmy")</formula>
    </cfRule>
  </conditionalFormatting>
  <conditionalFormatting sqref="Q152">
    <cfRule type="expression" dxfId="48" priority="34">
      <formula>(dateformat="dmy")</formula>
    </cfRule>
  </conditionalFormatting>
  <conditionalFormatting sqref="R152 W152:X152">
    <cfRule type="expression" dxfId="47" priority="33">
      <formula>(dateformat="dmy")</formula>
    </cfRule>
  </conditionalFormatting>
  <conditionalFormatting sqref="K152:L152">
    <cfRule type="expression" dxfId="46" priority="32">
      <formula>(dateformat="dmy")</formula>
    </cfRule>
  </conditionalFormatting>
  <conditionalFormatting sqref="W90:X91">
    <cfRule type="expression" dxfId="29" priority="31">
      <formula>(dateformat="dmy")</formula>
    </cfRule>
  </conditionalFormatting>
  <conditionalFormatting sqref="Z90:NY91">
    <cfRule type="expression" dxfId="28" priority="14">
      <formula>AND($W90&lt;=Z$8,$X90&gt;=Z$8)</formula>
    </cfRule>
  </conditionalFormatting>
  <conditionalFormatting sqref="Z90:NY91">
    <cfRule type="expression" dxfId="27" priority="15" stopIfTrue="1">
      <formula>AND($E$8&gt;=Z$8,$E$8&lt;AA$8)</formula>
    </cfRule>
    <cfRule type="expression" priority="16" stopIfTrue="1">
      <formula>IF(OR($R$6="Monthly",$R$6="Quarterly"),OR(AA$8&lt;=$Q90,Z$8&gt;$R90),OR(Z$8&gt;$R90,Z$8&lt;$Q90))</formula>
    </cfRule>
    <cfRule type="expression" dxfId="26" priority="17" stopIfTrue="1">
      <formula>OR($O90&gt;=1,IF(OR($R$6="Quarterly",$R$6="Monthly"),AA$8&lt;=$Q90+$U90,Z$8&lt;$Q90+$U90))</formula>
    </cfRule>
    <cfRule type="expression" dxfId="25" priority="18" stopIfTrue="1">
      <formula>$P90="k"</formula>
    </cfRule>
    <cfRule type="expression" dxfId="24" priority="19" stopIfTrue="1">
      <formula>$P90="o"</formula>
    </cfRule>
    <cfRule type="expression" dxfId="23" priority="20" stopIfTrue="1">
      <formula>$P90="y"</formula>
    </cfRule>
    <cfRule type="expression" dxfId="22" priority="21" stopIfTrue="1">
      <formula>$P90="p"</formula>
    </cfRule>
    <cfRule type="expression" dxfId="21" priority="22" stopIfTrue="1">
      <formula>$P90="g"</formula>
    </cfRule>
    <cfRule type="expression" dxfId="20" priority="23" stopIfTrue="1">
      <formula>$P90="r"</formula>
    </cfRule>
    <cfRule type="expression" dxfId="19" priority="24" stopIfTrue="1">
      <formula>$P90=1</formula>
    </cfRule>
    <cfRule type="expression" dxfId="18" priority="25" stopIfTrue="1">
      <formula>$P90=2</formula>
    </cfRule>
    <cfRule type="expression" dxfId="17" priority="26" stopIfTrue="1">
      <formula>$P90=3</formula>
    </cfRule>
    <cfRule type="expression" dxfId="16" priority="27" stopIfTrue="1">
      <formula>$P90=4</formula>
    </cfRule>
    <cfRule type="expression" dxfId="15" priority="28" stopIfTrue="1">
      <formula>$P90=5</formula>
    </cfRule>
    <cfRule type="expression" dxfId="14" priority="29" stopIfTrue="1">
      <formula>$P90=6</formula>
    </cfRule>
    <cfRule type="expression" dxfId="13" priority="30" stopIfTrue="1">
      <formula>TRUE</formula>
    </cfRule>
  </conditionalFormatting>
  <conditionalFormatting sqref="E90:E91">
    <cfRule type="expression" dxfId="12" priority="7">
      <formula>$C90=7</formula>
    </cfRule>
    <cfRule type="expression" dxfId="11" priority="8">
      <formula>$C90=6</formula>
    </cfRule>
    <cfRule type="expression" dxfId="10" priority="9">
      <formula>$C90=5</formula>
    </cfRule>
    <cfRule type="expression" dxfId="9" priority="10">
      <formula>$C90=4</formula>
    </cfRule>
    <cfRule type="expression" dxfId="8" priority="11">
      <formula>$C90=3</formula>
    </cfRule>
    <cfRule type="expression" dxfId="7" priority="12">
      <formula>$C90=2</formula>
    </cfRule>
  </conditionalFormatting>
  <conditionalFormatting sqref="Q90:Q91">
    <cfRule type="expression" dxfId="6" priority="6">
      <formula>(dateformat="dmy")</formula>
    </cfRule>
  </conditionalFormatting>
  <conditionalFormatting sqref="R90:R91">
    <cfRule type="expression" dxfId="5" priority="4">
      <formula>AND(enddate_highlight="on",R90&lt;TODAY(),O90&lt;100%)</formula>
    </cfRule>
    <cfRule type="expression" dxfId="4" priority="5">
      <formula>AND(enddate_highlight="on",R90&lt;=TODAY()+enddate_highlight_days,O90&lt;100%)</formula>
    </cfRule>
  </conditionalFormatting>
  <conditionalFormatting sqref="R90:R91">
    <cfRule type="expression" dxfId="3" priority="3">
      <formula>(dateformat="dmy")</formula>
    </cfRule>
  </conditionalFormatting>
  <conditionalFormatting sqref="K90:L90">
    <cfRule type="expression" dxfId="2" priority="2">
      <formula>(dateformat="dmy")</formula>
    </cfRule>
  </conditionalFormatting>
  <conditionalFormatting sqref="K91:L91">
    <cfRule type="expression" dxfId="1" priority="1">
      <formula>(dateformat="dmy")</formula>
    </cfRule>
  </conditionalFormatting>
  <dataValidations count="2">
    <dataValidation type="list" allowBlank="1" showInputMessage="1" showErrorMessage="1" sqref="R6" xr:uid="{00000000-0002-0000-0000-000000000000}">
      <formula1>"Daily,Weekly,Monthly,Quarterly"</formula1>
    </dataValidation>
    <dataValidation type="list" allowBlank="1" sqref="C12:C179" xr:uid="{00000000-0002-0000-0000-000001000000}">
      <formula1>"1,2,3,4,5,6"</formula1>
    </dataValidation>
  </dataValidations>
  <pageMargins left="0.25" right="0.25" top="0.5" bottom="0.5" header="0.5" footer="0.25"/>
  <pageSetup scale="34" fitToHeight="0" orientation="portrait" r:id="rId1"/>
  <headerFooter alignWithMargins="0"/>
  <ignoredErrors>
    <ignoredError sqref="R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24</xdr:col>
                    <xdr:colOff>101600</xdr:colOff>
                    <xdr:row>4</xdr:row>
                    <xdr:rowOff>139700</xdr:rowOff>
                  </from>
                  <to>
                    <xdr:col>138</xdr:col>
                    <xdr:colOff>0</xdr:colOff>
                    <xdr:row>6</xdr:row>
                    <xdr:rowOff>25400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24</xdr:col>
                    <xdr:colOff>63500</xdr:colOff>
                    <xdr:row>2</xdr:row>
                    <xdr:rowOff>203200</xdr:rowOff>
                  </from>
                  <to>
                    <xdr:col>119</xdr:col>
                    <xdr:colOff>0</xdr:colOff>
                    <xdr:row>4</xdr:row>
                    <xdr:rowOff>25400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916" id="{1636A7B0-A93F-41CE-997B-DA0D5270BC3A}">
            <xm:f>OR($R$6="Monthly",$R$6="Quarterly",WEEKDAY(Z$8,1)=Help!$E$159)</xm:f>
            <x14:dxf>
              <border>
                <left style="thin">
                  <color theme="0" tint="-0.34998626667073579"/>
                </left>
                <vertical/>
                <horizontal/>
              </border>
            </x14:dxf>
          </x14:cfRule>
          <xm:sqref>Z9:NY11</xm:sqref>
        </x14:conditionalFormatting>
        <x14:conditionalFormatting xmlns:xm="http://schemas.microsoft.com/office/excel/2006/main">
          <x14:cfRule type="expression" priority="4577" id="{3F0CCEEF-145E-4223-842A-48DCC5E22B49}">
            <xm:f>AND(OR(Z$8&lt;$Q12,Z$8&gt;$R12),$R$6="Daily",Z$9&lt;&gt;0,WEEKDAY(Z$9,1)=Help!$E$159)</xm:f>
            <x14:dxf>
              <border>
                <left style="thin">
                  <color theme="0" tint="-0.14996795556505021"/>
                </left>
                <vertical/>
                <horizontal/>
              </border>
            </x14:dxf>
          </x14:cfRule>
          <xm:sqref>Z12:NY14 Z16:NY20 Z22:NY26 Z29:NY69 Z71:NY72 Z83:NY83 Z85:NY87 Z92:NY179</xm:sqref>
        </x14:conditionalFormatting>
        <x14:conditionalFormatting xmlns:xm="http://schemas.microsoft.com/office/excel/2006/main">
          <x14:cfRule type="expression" priority="2822" id="{EFEF9D26-740E-4D27-9D1E-8CF38E056D92}">
            <xm:f>AND(OR(Z$8&lt;$Q15,Z$8&gt;$R15),$R$6="Daily",Z$9&lt;&gt;0,WEEKDAY(Z$9,1)=Help!$E$159)</xm:f>
            <x14:dxf>
              <border>
                <left style="thin">
                  <color theme="0" tint="-0.14996795556505021"/>
                </left>
                <vertical/>
                <horizontal/>
              </border>
            </x14:dxf>
          </x14:cfRule>
          <xm:sqref>Z15:NY15</xm:sqref>
        </x14:conditionalFormatting>
        <x14:conditionalFormatting xmlns:xm="http://schemas.microsoft.com/office/excel/2006/main">
          <x14:cfRule type="expression" priority="2146" id="{F0868B08-B368-0748-A913-A1A2F18C389F}">
            <xm:f>AND(OR(Z$8&lt;$Q21,Z$8&gt;$R21),$R$6="Daily",Z$9&lt;&gt;0,WEEKDAY(Z$9,1)=Help!$E$159)</xm:f>
            <x14:dxf>
              <border>
                <left style="thin">
                  <color theme="0" tint="-0.14996795556505021"/>
                </left>
                <vertical/>
                <horizontal/>
              </border>
            </x14:dxf>
          </x14:cfRule>
          <xm:sqref>Z21:NY21</xm:sqref>
        </x14:conditionalFormatting>
        <x14:conditionalFormatting xmlns:xm="http://schemas.microsoft.com/office/excel/2006/main">
          <x14:cfRule type="expression" priority="2091" id="{2BF163EB-B3C3-AE40-8F67-97F738E4AC30}">
            <xm:f>AND(OR(Z$8&lt;$Q27,Z$8&gt;$R27),$R$6="Daily",Z$9&lt;&gt;0,WEEKDAY(Z$9,1)=Help!$E$159)</xm:f>
            <x14:dxf>
              <border>
                <left style="thin">
                  <color theme="0" tint="-0.14996795556505021"/>
                </left>
                <vertical/>
                <horizontal/>
              </border>
            </x14:dxf>
          </x14:cfRule>
          <xm:sqref>Z27:NY27</xm:sqref>
        </x14:conditionalFormatting>
        <x14:conditionalFormatting xmlns:xm="http://schemas.microsoft.com/office/excel/2006/main">
          <x14:cfRule type="expression" priority="2031" id="{271F9BA6-0893-6C47-A796-8295D712E387}">
            <xm:f>AND(OR(Z$8&lt;$Q28,Z$8&gt;$R28),$R$6="Daily",Z$9&lt;&gt;0,WEEKDAY(Z$9,1)=Help!$E$159)</xm:f>
            <x14:dxf>
              <border>
                <left style="thin">
                  <color theme="0" tint="-0.14996795556505021"/>
                </left>
                <vertical/>
                <horizontal/>
              </border>
            </x14:dxf>
          </x14:cfRule>
          <xm:sqref>Z28:NY28</xm:sqref>
        </x14:conditionalFormatting>
        <x14:conditionalFormatting xmlns:xm="http://schemas.microsoft.com/office/excel/2006/main">
          <x14:cfRule type="expression" priority="1987" id="{DADEC011-17CA-A34F-A83E-C11CD712D50B}">
            <xm:f>AND(OR(Z$8&lt;$Q75,Z$8&gt;$R75),$R$6="Daily",Z$9&lt;&gt;0,WEEKDAY(Z$9,1)=Help!$E$159)</xm:f>
            <x14:dxf>
              <border>
                <left style="thin">
                  <color theme="0" tint="-0.14996795556505021"/>
                </left>
                <vertical/>
                <horizontal/>
              </border>
            </x14:dxf>
          </x14:cfRule>
          <xm:sqref>Z75:NY76</xm:sqref>
        </x14:conditionalFormatting>
        <x14:conditionalFormatting xmlns:xm="http://schemas.microsoft.com/office/excel/2006/main">
          <x14:cfRule type="expression" priority="1925" id="{909EEB10-3A9E-0748-89B2-704FE2963CA8}">
            <xm:f>AND(OR(Z$8&lt;$Q70,Z$8&gt;$R70),$R$6="Daily",Z$9&lt;&gt;0,WEEKDAY(Z$9,1)=Help!$E$159)</xm:f>
            <x14:dxf>
              <border>
                <left style="thin">
                  <color theme="0" tint="-0.14996795556505021"/>
                </left>
                <vertical/>
                <horizontal/>
              </border>
            </x14:dxf>
          </x14:cfRule>
          <xm:sqref>Z70:NY70</xm:sqref>
        </x14:conditionalFormatting>
        <x14:conditionalFormatting xmlns:xm="http://schemas.microsoft.com/office/excel/2006/main">
          <x14:cfRule type="expression" priority="1897" id="{CB277937-61EE-9A44-A01F-6D2AAA92C35A}">
            <xm:f>AND(OR(Z$8&lt;$Q73,Z$8&gt;$R73),$R$6="Daily",Z$9&lt;&gt;0,WEEKDAY(Z$9,1)=Help!$E$159)</xm:f>
            <x14:dxf>
              <border>
                <left style="thin">
                  <color theme="0" tint="-0.14996795556505021"/>
                </left>
                <vertical/>
                <horizontal/>
              </border>
            </x14:dxf>
          </x14:cfRule>
          <xm:sqref>Z73:NY73</xm:sqref>
        </x14:conditionalFormatting>
        <x14:conditionalFormatting xmlns:xm="http://schemas.microsoft.com/office/excel/2006/main">
          <x14:cfRule type="expression" priority="1868" id="{28F5C3F7-B636-5942-B23F-BDE300141AE4}">
            <xm:f>AND(OR(Z$8&lt;$Q74,Z$8&gt;$R74),$R$6="Daily",Z$9&lt;&gt;0,WEEKDAY(Z$9,1)=Help!$E$159)</xm:f>
            <x14:dxf>
              <border>
                <left style="thin">
                  <color theme="0" tint="-0.14996795556505021"/>
                </left>
                <vertical/>
                <horizontal/>
              </border>
            </x14:dxf>
          </x14:cfRule>
          <xm:sqref>Z74:NY74</xm:sqref>
        </x14:conditionalFormatting>
        <x14:conditionalFormatting xmlns:xm="http://schemas.microsoft.com/office/excel/2006/main">
          <x14:cfRule type="expression" priority="1779" id="{94CE7982-18B8-A742-A7AC-F0A77AE188F8}">
            <xm:f>AND(OR(Z$8&lt;$Q82,Z$8&gt;$R82),$R$6="Daily",Z$9&lt;&gt;0,WEEKDAY(Z$9,1)=Help!$E$159)</xm:f>
            <x14:dxf>
              <border>
                <left style="thin">
                  <color theme="0" tint="-0.14996795556505021"/>
                </left>
                <vertical/>
                <horizontal/>
              </border>
            </x14:dxf>
          </x14:cfRule>
          <xm:sqref>Z82:NY82</xm:sqref>
        </x14:conditionalFormatting>
        <x14:conditionalFormatting xmlns:xm="http://schemas.microsoft.com/office/excel/2006/main">
          <x14:cfRule type="expression" priority="1715" id="{0836552F-AE19-5D41-9F7C-11A6F791D3D2}">
            <xm:f>AND(OR(Z$8&lt;$Q77,Z$8&gt;$R77),$R$6="Daily",Z$9&lt;&gt;0,WEEKDAY(Z$9,1)=Help!$E$159)</xm:f>
            <x14:dxf>
              <border>
                <left style="thin">
                  <color theme="0" tint="-0.14996795556505021"/>
                </left>
                <vertical/>
                <horizontal/>
              </border>
            </x14:dxf>
          </x14:cfRule>
          <xm:sqref>Z77:NY78</xm:sqref>
        </x14:conditionalFormatting>
        <x14:conditionalFormatting xmlns:xm="http://schemas.microsoft.com/office/excel/2006/main">
          <x14:cfRule type="expression" priority="1685" id="{A412E2D5-81E1-1A4B-9BE1-B493C46F4BE4}">
            <xm:f>AND(OR(Z$8&lt;$Q80,Z$8&gt;$R80),$R$6="Daily",Z$9&lt;&gt;0,WEEKDAY(Z$9,1)=Help!$E$159)</xm:f>
            <x14:dxf>
              <border>
                <left style="thin">
                  <color theme="0" tint="-0.14996795556505021"/>
                </left>
                <vertical/>
                <horizontal/>
              </border>
            </x14:dxf>
          </x14:cfRule>
          <xm:sqref>Z80:NY81</xm:sqref>
        </x14:conditionalFormatting>
        <x14:conditionalFormatting xmlns:xm="http://schemas.microsoft.com/office/excel/2006/main">
          <x14:cfRule type="expression" priority="1565" id="{44E79DBB-AD13-174F-8125-A8F6FCA8FD68}">
            <xm:f>AND(OR(Z$8&lt;$Q79,Z$8&gt;$R79),$R$6="Daily",Z$9&lt;&gt;0,WEEKDAY(Z$9,1)=Help!$E$159)</xm:f>
            <x14:dxf>
              <border>
                <left style="thin">
                  <color theme="0" tint="-0.14996795556505021"/>
                </left>
                <vertical/>
                <horizontal/>
              </border>
            </x14:dxf>
          </x14:cfRule>
          <xm:sqref>Z79:NY79</xm:sqref>
        </x14:conditionalFormatting>
        <x14:conditionalFormatting xmlns:xm="http://schemas.microsoft.com/office/excel/2006/main">
          <x14:cfRule type="expression" priority="657" id="{50650734-1AF3-8549-9F7E-62AECF93648B}">
            <xm:f>AND(OR(Z$8&lt;$Q84,Z$8&gt;$R84),$R$6="Daily",Z$9&lt;&gt;0,WEEKDAY(Z$9,1)=Help!$E$159)</xm:f>
            <x14:dxf>
              <border>
                <left style="thin">
                  <color theme="0" tint="-0.14996795556505021"/>
                </left>
                <vertical/>
                <horizontal/>
              </border>
            </x14:dxf>
          </x14:cfRule>
          <xm:sqref>Z84:NY84</xm:sqref>
        </x14:conditionalFormatting>
        <x14:conditionalFormatting xmlns:xm="http://schemas.microsoft.com/office/excel/2006/main">
          <x14:cfRule type="expression" priority="628" id="{B2CB9BF3-0B66-5D48-8E04-692EF0195C8F}">
            <xm:f>AND(OR(Z$8&lt;$Q88,Z$8&gt;$R88),$R$6="Daily",Z$9&lt;&gt;0,WEEKDAY(Z$9,1)=Help!$E$159)</xm:f>
            <x14:dxf>
              <border>
                <left style="thin">
                  <color theme="0" tint="-0.14996795556505021"/>
                </left>
                <vertical/>
                <horizontal/>
              </border>
            </x14:dxf>
          </x14:cfRule>
          <xm:sqref>Z88:NY89</xm:sqref>
        </x14:conditionalFormatting>
        <x14:conditionalFormatting xmlns:xm="http://schemas.microsoft.com/office/excel/2006/main">
          <x14:cfRule type="expression" priority="13" id="{3BCE0ADE-89C7-1444-92BD-1EBA29385DBF}">
            <xm:f>AND(OR(Z$8&lt;$Q90,Z$8&gt;$R90),$R$6="Daily",Z$9&lt;&gt;0,WEEKDAY(Z$9,1)=Help!$E$159)</xm:f>
            <x14:dxf>
              <border>
                <left style="thin">
                  <color theme="0" tint="-0.14996795556505021"/>
                </left>
                <vertical/>
                <horizontal/>
              </border>
            </x14:dxf>
          </x14:cfRule>
          <xm:sqref>Z90:NY91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8</v>
      </c>
      <c r="B1" s="23"/>
      <c r="C1" s="23"/>
      <c r="D1" s="23"/>
    </row>
    <row r="2" spans="1:7" ht="12.75" customHeight="1">
      <c r="D2" s="21"/>
      <c r="E2" s="21"/>
      <c r="F2" s="21"/>
      <c r="G2" s="21"/>
    </row>
    <row r="3" spans="1:7">
      <c r="A3" s="183" t="s">
        <v>99</v>
      </c>
      <c r="B3" s="183"/>
      <c r="C3" s="183"/>
      <c r="D3" s="21"/>
      <c r="E3" s="21"/>
      <c r="F3" s="21"/>
      <c r="G3" s="21"/>
    </row>
    <row r="4" spans="1:7">
      <c r="A4" s="22"/>
      <c r="B4" s="22"/>
      <c r="D4" s="21"/>
      <c r="E4" s="21"/>
      <c r="F4" s="21"/>
      <c r="G4" s="21"/>
    </row>
    <row r="5" spans="1:7">
      <c r="A5" s="183" t="s">
        <v>98</v>
      </c>
      <c r="B5" s="183"/>
      <c r="C5" s="183"/>
      <c r="D5" s="21"/>
      <c r="E5" s="21"/>
      <c r="F5" s="21"/>
      <c r="G5" s="21"/>
    </row>
    <row r="6" spans="1:7">
      <c r="A6" s="183"/>
      <c r="B6" s="183"/>
      <c r="C6" s="183"/>
    </row>
    <row r="8" spans="1:7" ht="14">
      <c r="A8" s="17" t="s">
        <v>2</v>
      </c>
      <c r="B8" s="18" t="s">
        <v>76</v>
      </c>
      <c r="C8" s="18" t="s">
        <v>110</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17</v>
      </c>
      <c r="C31" s="20" t="s">
        <v>101</v>
      </c>
    </row>
    <row r="32" spans="1:3">
      <c r="A32" s="19">
        <v>42653</v>
      </c>
      <c r="B32" s="20" t="s">
        <v>17</v>
      </c>
      <c r="C32" s="20" t="s">
        <v>101</v>
      </c>
    </row>
    <row r="33" spans="1:3">
      <c r="A33" s="19">
        <v>43017</v>
      </c>
      <c r="B33" s="20" t="s">
        <v>17</v>
      </c>
      <c r="C33" s="20" t="s">
        <v>101</v>
      </c>
    </row>
    <row r="34" spans="1:3">
      <c r="A34" s="19">
        <v>43381</v>
      </c>
      <c r="B34" s="20" t="s">
        <v>17</v>
      </c>
      <c r="C34" s="20" t="s">
        <v>101</v>
      </c>
    </row>
    <row r="35" spans="1:3">
      <c r="A35" s="19">
        <v>43752</v>
      </c>
      <c r="B35" s="20" t="s">
        <v>17</v>
      </c>
      <c r="C35" s="20" t="s">
        <v>101</v>
      </c>
    </row>
    <row r="36" spans="1:3">
      <c r="A36" s="19">
        <v>44116</v>
      </c>
      <c r="B36" s="20" t="s">
        <v>17</v>
      </c>
      <c r="C36" s="20" t="s">
        <v>101</v>
      </c>
    </row>
    <row r="37" spans="1:3">
      <c r="A37" s="19">
        <v>44480</v>
      </c>
      <c r="B37" s="20" t="s">
        <v>17</v>
      </c>
      <c r="C37" s="20" t="s">
        <v>101</v>
      </c>
    </row>
    <row r="38" spans="1:3">
      <c r="A38" s="19">
        <v>44844</v>
      </c>
      <c r="B38" s="20" t="s">
        <v>17</v>
      </c>
      <c r="C38" s="20" t="s">
        <v>101</v>
      </c>
    </row>
    <row r="39" spans="1:3">
      <c r="A39" s="19">
        <v>45208</v>
      </c>
      <c r="B39" s="20" t="s">
        <v>17</v>
      </c>
      <c r="C39" s="20" t="s">
        <v>101</v>
      </c>
    </row>
    <row r="40" spans="1:3">
      <c r="A40" s="19">
        <v>45579</v>
      </c>
      <c r="B40" s="20" t="s">
        <v>17</v>
      </c>
      <c r="C40" s="20" t="s">
        <v>101</v>
      </c>
    </row>
    <row r="41" spans="1:3">
      <c r="A41" s="19">
        <v>45943</v>
      </c>
      <c r="B41" s="20" t="s">
        <v>17</v>
      </c>
      <c r="C41" s="20" t="s">
        <v>101</v>
      </c>
    </row>
    <row r="42" spans="1:3">
      <c r="A42" s="19">
        <v>42189</v>
      </c>
      <c r="B42" s="20" t="s">
        <v>11</v>
      </c>
      <c r="C42" s="20" t="s">
        <v>101</v>
      </c>
    </row>
    <row r="43" spans="1:3">
      <c r="A43" s="19">
        <v>42555</v>
      </c>
      <c r="B43" s="20" t="s">
        <v>11</v>
      </c>
      <c r="C43" s="20" t="s">
        <v>101</v>
      </c>
    </row>
    <row r="44" spans="1:3">
      <c r="A44" s="19">
        <v>42920</v>
      </c>
      <c r="B44" s="20" t="s">
        <v>11</v>
      </c>
      <c r="C44" s="20" t="s">
        <v>101</v>
      </c>
    </row>
    <row r="45" spans="1:3">
      <c r="A45" s="19">
        <v>43285</v>
      </c>
      <c r="B45" s="20" t="s">
        <v>11</v>
      </c>
      <c r="C45" s="20" t="s">
        <v>101</v>
      </c>
    </row>
    <row r="46" spans="1:3">
      <c r="A46" s="19">
        <v>43650</v>
      </c>
      <c r="B46" s="20" t="s">
        <v>11</v>
      </c>
      <c r="C46" s="20" t="s">
        <v>101</v>
      </c>
    </row>
    <row r="47" spans="1:3">
      <c r="A47" s="19">
        <v>44016</v>
      </c>
      <c r="B47" s="20" t="s">
        <v>11</v>
      </c>
      <c r="C47" s="20" t="s">
        <v>101</v>
      </c>
    </row>
    <row r="48" spans="1:3">
      <c r="A48" s="19">
        <v>44381</v>
      </c>
      <c r="B48" s="20" t="s">
        <v>11</v>
      </c>
      <c r="C48" s="20" t="s">
        <v>101</v>
      </c>
    </row>
    <row r="49" spans="1:3">
      <c r="A49" s="19">
        <v>44746</v>
      </c>
      <c r="B49" s="20" t="s">
        <v>11</v>
      </c>
      <c r="C49" s="20" t="s">
        <v>101</v>
      </c>
    </row>
    <row r="50" spans="1:3">
      <c r="A50" s="19">
        <v>45111</v>
      </c>
      <c r="B50" s="20" t="s">
        <v>11</v>
      </c>
      <c r="C50" s="20" t="s">
        <v>101</v>
      </c>
    </row>
    <row r="51" spans="1:3">
      <c r="A51" s="19">
        <v>45477</v>
      </c>
      <c r="B51" s="20" t="s">
        <v>11</v>
      </c>
      <c r="C51" s="20" t="s">
        <v>101</v>
      </c>
    </row>
    <row r="52" spans="1:3">
      <c r="A52" s="19">
        <v>45842</v>
      </c>
      <c r="B52" s="20" t="s">
        <v>11</v>
      </c>
      <c r="C52" s="20" t="s">
        <v>101</v>
      </c>
    </row>
    <row r="53" spans="1:3">
      <c r="A53" s="19">
        <v>42254</v>
      </c>
      <c r="B53" s="20" t="s">
        <v>13</v>
      </c>
      <c r="C53" s="20" t="s">
        <v>101</v>
      </c>
    </row>
    <row r="54" spans="1:3">
      <c r="A54" s="19">
        <v>42618</v>
      </c>
      <c r="B54" s="20" t="s">
        <v>13</v>
      </c>
      <c r="C54" s="20" t="s">
        <v>101</v>
      </c>
    </row>
    <row r="55" spans="1:3">
      <c r="A55" s="19">
        <v>42982</v>
      </c>
      <c r="B55" s="20" t="s">
        <v>13</v>
      </c>
      <c r="C55" s="20" t="s">
        <v>101</v>
      </c>
    </row>
    <row r="56" spans="1:3">
      <c r="A56" s="19">
        <v>43346</v>
      </c>
      <c r="B56" s="20" t="s">
        <v>13</v>
      </c>
      <c r="C56" s="20" t="s">
        <v>101</v>
      </c>
    </row>
    <row r="57" spans="1:3">
      <c r="A57" s="19">
        <v>43710</v>
      </c>
      <c r="B57" s="20" t="s">
        <v>13</v>
      </c>
      <c r="C57" s="20" t="s">
        <v>101</v>
      </c>
    </row>
    <row r="58" spans="1:3">
      <c r="A58" s="19">
        <v>44081</v>
      </c>
      <c r="B58" s="20" t="s">
        <v>13</v>
      </c>
      <c r="C58" s="20" t="s">
        <v>101</v>
      </c>
    </row>
    <row r="59" spans="1:3">
      <c r="A59" s="19">
        <v>44445</v>
      </c>
      <c r="B59" s="20" t="s">
        <v>13</v>
      </c>
      <c r="C59" s="20" t="s">
        <v>101</v>
      </c>
    </row>
    <row r="60" spans="1:3">
      <c r="A60" s="19">
        <v>44809</v>
      </c>
      <c r="B60" s="20" t="s">
        <v>13</v>
      </c>
      <c r="C60" s="20" t="s">
        <v>101</v>
      </c>
    </row>
    <row r="61" spans="1:3">
      <c r="A61" s="19">
        <v>45173</v>
      </c>
      <c r="B61" s="20" t="s">
        <v>13</v>
      </c>
      <c r="C61" s="20" t="s">
        <v>101</v>
      </c>
    </row>
    <row r="62" spans="1:3">
      <c r="A62" s="19">
        <v>45537</v>
      </c>
      <c r="B62" s="20" t="s">
        <v>13</v>
      </c>
      <c r="C62" s="20" t="s">
        <v>101</v>
      </c>
    </row>
    <row r="63" spans="1:3">
      <c r="A63" s="19">
        <v>45901</v>
      </c>
      <c r="B63" s="20" t="s">
        <v>13</v>
      </c>
      <c r="C63" s="20" t="s">
        <v>101</v>
      </c>
    </row>
    <row r="64" spans="1:3">
      <c r="A64" s="19">
        <v>42023</v>
      </c>
      <c r="B64" s="20" t="s">
        <v>14</v>
      </c>
      <c r="C64" s="20" t="s">
        <v>101</v>
      </c>
    </row>
    <row r="65" spans="1:3">
      <c r="A65" s="19">
        <v>42387</v>
      </c>
      <c r="B65" s="20" t="s">
        <v>14</v>
      </c>
      <c r="C65" s="20" t="s">
        <v>101</v>
      </c>
    </row>
    <row r="66" spans="1:3">
      <c r="A66" s="19">
        <v>42751</v>
      </c>
      <c r="B66" s="20" t="s">
        <v>14</v>
      </c>
      <c r="C66" s="20" t="s">
        <v>101</v>
      </c>
    </row>
    <row r="67" spans="1:3">
      <c r="A67" s="19">
        <v>43115</v>
      </c>
      <c r="B67" s="20" t="s">
        <v>14</v>
      </c>
      <c r="C67" s="20" t="s">
        <v>101</v>
      </c>
    </row>
    <row r="68" spans="1:3">
      <c r="A68" s="19">
        <v>43486</v>
      </c>
      <c r="B68" s="20" t="s">
        <v>14</v>
      </c>
      <c r="C68" s="20" t="s">
        <v>101</v>
      </c>
    </row>
    <row r="69" spans="1:3">
      <c r="A69" s="19">
        <v>43850</v>
      </c>
      <c r="B69" s="20" t="s">
        <v>14</v>
      </c>
      <c r="C69" s="20" t="s">
        <v>101</v>
      </c>
    </row>
    <row r="70" spans="1:3">
      <c r="A70" s="19">
        <v>44214</v>
      </c>
      <c r="B70" s="20" t="s">
        <v>14</v>
      </c>
      <c r="C70" s="20" t="s">
        <v>101</v>
      </c>
    </row>
    <row r="71" spans="1:3">
      <c r="A71" s="19">
        <v>44578</v>
      </c>
      <c r="B71" s="20" t="s">
        <v>14</v>
      </c>
      <c r="C71" s="20" t="s">
        <v>101</v>
      </c>
    </row>
    <row r="72" spans="1:3">
      <c r="A72" s="19">
        <v>44942</v>
      </c>
      <c r="B72" s="20" t="s">
        <v>14</v>
      </c>
      <c r="C72" s="20" t="s">
        <v>101</v>
      </c>
    </row>
    <row r="73" spans="1:3">
      <c r="A73" s="19">
        <v>45306</v>
      </c>
      <c r="B73" s="20" t="s">
        <v>14</v>
      </c>
      <c r="C73" s="20" t="s">
        <v>101</v>
      </c>
    </row>
    <row r="74" spans="1:3">
      <c r="A74" s="19">
        <v>45677</v>
      </c>
      <c r="B74" s="20" t="s">
        <v>14</v>
      </c>
      <c r="C74" s="20" t="s">
        <v>101</v>
      </c>
    </row>
    <row r="75" spans="1:3">
      <c r="A75" s="19">
        <v>42149</v>
      </c>
      <c r="B75" s="20" t="s">
        <v>16</v>
      </c>
      <c r="C75" s="20" t="s">
        <v>101</v>
      </c>
    </row>
    <row r="76" spans="1:3">
      <c r="A76" s="19">
        <v>42520</v>
      </c>
      <c r="B76" s="20" t="s">
        <v>16</v>
      </c>
      <c r="C76" s="20" t="s">
        <v>101</v>
      </c>
    </row>
    <row r="77" spans="1:3">
      <c r="A77" s="19">
        <v>42884</v>
      </c>
      <c r="B77" s="20" t="s">
        <v>16</v>
      </c>
      <c r="C77" s="20" t="s">
        <v>101</v>
      </c>
    </row>
    <row r="78" spans="1:3">
      <c r="A78" s="19">
        <v>43248</v>
      </c>
      <c r="B78" s="20" t="s">
        <v>16</v>
      </c>
      <c r="C78" s="20" t="s">
        <v>101</v>
      </c>
    </row>
    <row r="79" spans="1:3">
      <c r="A79" s="19">
        <v>43612</v>
      </c>
      <c r="B79" s="20" t="s">
        <v>16</v>
      </c>
      <c r="C79" s="20" t="s">
        <v>101</v>
      </c>
    </row>
    <row r="80" spans="1:3">
      <c r="A80" s="19">
        <v>43976</v>
      </c>
      <c r="B80" s="20" t="s">
        <v>16</v>
      </c>
      <c r="C80" s="20" t="s">
        <v>101</v>
      </c>
    </row>
    <row r="81" spans="1:3">
      <c r="A81" s="19">
        <v>44347</v>
      </c>
      <c r="B81" s="20" t="s">
        <v>16</v>
      </c>
      <c r="C81" s="20" t="s">
        <v>101</v>
      </c>
    </row>
    <row r="82" spans="1:3">
      <c r="A82" s="19">
        <v>44711</v>
      </c>
      <c r="B82" s="20" t="s">
        <v>16</v>
      </c>
      <c r="C82" s="20" t="s">
        <v>101</v>
      </c>
    </row>
    <row r="83" spans="1:3">
      <c r="A83" s="19">
        <v>45075</v>
      </c>
      <c r="B83" s="20" t="s">
        <v>16</v>
      </c>
      <c r="C83" s="20" t="s">
        <v>101</v>
      </c>
    </row>
    <row r="84" spans="1:3">
      <c r="A84" s="19">
        <v>45439</v>
      </c>
      <c r="B84" s="20" t="s">
        <v>16</v>
      </c>
      <c r="C84" s="20" t="s">
        <v>101</v>
      </c>
    </row>
    <row r="85" spans="1:3">
      <c r="A85" s="19">
        <v>45803</v>
      </c>
      <c r="B85" s="20" t="s">
        <v>16</v>
      </c>
      <c r="C85" s="20" t="s">
        <v>101</v>
      </c>
    </row>
    <row r="86" spans="1:3">
      <c r="A86" s="19">
        <v>42051</v>
      </c>
      <c r="B86" s="20" t="s">
        <v>15</v>
      </c>
      <c r="C86" s="20" t="s">
        <v>101</v>
      </c>
    </row>
    <row r="87" spans="1:3">
      <c r="A87" s="19">
        <v>42415</v>
      </c>
      <c r="B87" s="20" t="s">
        <v>15</v>
      </c>
      <c r="C87" s="20" t="s">
        <v>101</v>
      </c>
    </row>
    <row r="88" spans="1:3">
      <c r="A88" s="19">
        <v>42786</v>
      </c>
      <c r="B88" s="20" t="s">
        <v>15</v>
      </c>
      <c r="C88" s="20" t="s">
        <v>101</v>
      </c>
    </row>
    <row r="89" spans="1:3">
      <c r="A89" s="19">
        <v>43150</v>
      </c>
      <c r="B89" s="20" t="s">
        <v>15</v>
      </c>
      <c r="C89" s="20" t="s">
        <v>101</v>
      </c>
    </row>
    <row r="90" spans="1:3">
      <c r="A90" s="19">
        <v>43514</v>
      </c>
      <c r="B90" s="20" t="s">
        <v>15</v>
      </c>
      <c r="C90" s="20" t="s">
        <v>101</v>
      </c>
    </row>
    <row r="91" spans="1:3">
      <c r="A91" s="19">
        <v>43878</v>
      </c>
      <c r="B91" s="20" t="s">
        <v>15</v>
      </c>
      <c r="C91" s="20" t="s">
        <v>101</v>
      </c>
    </row>
    <row r="92" spans="1:3">
      <c r="A92" s="19">
        <v>44242</v>
      </c>
      <c r="B92" s="20" t="s">
        <v>15</v>
      </c>
      <c r="C92" s="20" t="s">
        <v>101</v>
      </c>
    </row>
    <row r="93" spans="1:3">
      <c r="A93" s="19">
        <v>44613</v>
      </c>
      <c r="B93" s="20" t="s">
        <v>15</v>
      </c>
      <c r="C93" s="20" t="s">
        <v>101</v>
      </c>
    </row>
    <row r="94" spans="1:3">
      <c r="A94" s="19">
        <v>44977</v>
      </c>
      <c r="B94" s="20" t="s">
        <v>15</v>
      </c>
      <c r="C94" s="20" t="s">
        <v>101</v>
      </c>
    </row>
    <row r="95" spans="1:3">
      <c r="A95" s="19">
        <v>45341</v>
      </c>
      <c r="B95" s="20" t="s">
        <v>15</v>
      </c>
      <c r="C95" s="20" t="s">
        <v>101</v>
      </c>
    </row>
    <row r="96" spans="1:3">
      <c r="A96" s="19">
        <v>45705</v>
      </c>
      <c r="B96" s="20" t="s">
        <v>15</v>
      </c>
      <c r="C96" s="20" t="s">
        <v>101</v>
      </c>
    </row>
    <row r="97" spans="1:3">
      <c r="A97" s="19">
        <v>42334</v>
      </c>
      <c r="B97" s="20" t="s">
        <v>12</v>
      </c>
      <c r="C97" s="20" t="s">
        <v>101</v>
      </c>
    </row>
    <row r="98" spans="1:3">
      <c r="A98" s="19">
        <v>42698</v>
      </c>
      <c r="B98" s="20" t="s">
        <v>12</v>
      </c>
      <c r="C98" s="20" t="s">
        <v>101</v>
      </c>
    </row>
    <row r="99" spans="1:3">
      <c r="A99" s="19">
        <v>43062</v>
      </c>
      <c r="B99" s="20" t="s">
        <v>12</v>
      </c>
      <c r="C99" s="20" t="s">
        <v>101</v>
      </c>
    </row>
    <row r="100" spans="1:3">
      <c r="A100" s="19">
        <v>43426</v>
      </c>
      <c r="B100" s="20" t="s">
        <v>12</v>
      </c>
      <c r="C100" s="20" t="s">
        <v>101</v>
      </c>
    </row>
    <row r="101" spans="1:3">
      <c r="A101" s="19">
        <v>43797</v>
      </c>
      <c r="B101" s="20" t="s">
        <v>12</v>
      </c>
      <c r="C101" s="20" t="s">
        <v>101</v>
      </c>
    </row>
    <row r="102" spans="1:3">
      <c r="A102" s="19">
        <v>44161</v>
      </c>
      <c r="B102" s="20" t="s">
        <v>12</v>
      </c>
      <c r="C102" s="20" t="s">
        <v>101</v>
      </c>
    </row>
    <row r="103" spans="1:3">
      <c r="A103" s="19">
        <v>44525</v>
      </c>
      <c r="B103" s="20" t="s">
        <v>12</v>
      </c>
      <c r="C103" s="20" t="s">
        <v>101</v>
      </c>
    </row>
    <row r="104" spans="1:3">
      <c r="A104" s="19">
        <v>44889</v>
      </c>
      <c r="B104" s="20" t="s">
        <v>12</v>
      </c>
      <c r="C104" s="20" t="s">
        <v>101</v>
      </c>
    </row>
    <row r="105" spans="1:3">
      <c r="A105" s="19">
        <v>45253</v>
      </c>
      <c r="B105" s="20" t="s">
        <v>12</v>
      </c>
      <c r="C105" s="20" t="s">
        <v>101</v>
      </c>
    </row>
    <row r="106" spans="1:3">
      <c r="A106" s="19">
        <v>45624</v>
      </c>
      <c r="B106" s="20" t="s">
        <v>12</v>
      </c>
      <c r="C106" s="20" t="s">
        <v>101</v>
      </c>
    </row>
    <row r="107" spans="1:3">
      <c r="A107" s="19">
        <v>45988</v>
      </c>
      <c r="B107" s="20" t="s">
        <v>12</v>
      </c>
      <c r="C107" s="20" t="s">
        <v>101</v>
      </c>
    </row>
    <row r="108" spans="1:3">
      <c r="A108" s="19">
        <v>42319</v>
      </c>
      <c r="B108" s="20" t="s">
        <v>10</v>
      </c>
      <c r="C108" s="20" t="s">
        <v>101</v>
      </c>
    </row>
    <row r="109" spans="1:3">
      <c r="A109" s="19">
        <v>42685</v>
      </c>
      <c r="B109" s="20" t="s">
        <v>10</v>
      </c>
      <c r="C109" s="20" t="s">
        <v>101</v>
      </c>
    </row>
    <row r="110" spans="1:3">
      <c r="A110" s="19">
        <v>43050</v>
      </c>
      <c r="B110" s="20" t="s">
        <v>10</v>
      </c>
      <c r="C110" s="20" t="s">
        <v>101</v>
      </c>
    </row>
    <row r="111" spans="1:3">
      <c r="A111" s="19">
        <v>43415</v>
      </c>
      <c r="B111" s="20" t="s">
        <v>10</v>
      </c>
      <c r="C111" s="20" t="s">
        <v>101</v>
      </c>
    </row>
    <row r="112" spans="1:3">
      <c r="A112" s="19">
        <v>43780</v>
      </c>
      <c r="B112" s="20" t="s">
        <v>10</v>
      </c>
      <c r="C112" s="20" t="s">
        <v>101</v>
      </c>
    </row>
    <row r="113" spans="1:3">
      <c r="A113" s="19">
        <v>44146</v>
      </c>
      <c r="B113" s="20" t="s">
        <v>10</v>
      </c>
      <c r="C113" s="20" t="s">
        <v>101</v>
      </c>
    </row>
    <row r="114" spans="1:3">
      <c r="A114" s="19">
        <v>44511</v>
      </c>
      <c r="B114" s="20" t="s">
        <v>10</v>
      </c>
      <c r="C114" s="20" t="s">
        <v>101</v>
      </c>
    </row>
    <row r="115" spans="1:3">
      <c r="A115" s="19">
        <v>44876</v>
      </c>
      <c r="B115" s="20" t="s">
        <v>10</v>
      </c>
      <c r="C115" s="20" t="s">
        <v>101</v>
      </c>
    </row>
    <row r="116" spans="1:3">
      <c r="A116" s="19">
        <v>45241</v>
      </c>
      <c r="B116" s="20" t="s">
        <v>10</v>
      </c>
      <c r="C116" s="20" t="s">
        <v>101</v>
      </c>
    </row>
    <row r="117" spans="1:3">
      <c r="A117" s="19">
        <v>45607</v>
      </c>
      <c r="B117" s="20" t="s">
        <v>10</v>
      </c>
      <c r="C117" s="20" t="s">
        <v>101</v>
      </c>
    </row>
    <row r="118" spans="1:3">
      <c r="A118" s="19">
        <v>45972</v>
      </c>
      <c r="B118" s="20" t="s">
        <v>10</v>
      </c>
      <c r="C118" s="20" t="s">
        <v>101</v>
      </c>
    </row>
    <row r="119" spans="1:3">
      <c r="A119" s="19">
        <v>42364</v>
      </c>
      <c r="B119" s="20" t="s">
        <v>102</v>
      </c>
      <c r="C119" s="20" t="s">
        <v>103</v>
      </c>
    </row>
    <row r="120" spans="1:3">
      <c r="A120" s="19">
        <v>42730</v>
      </c>
      <c r="B120" s="20" t="s">
        <v>102</v>
      </c>
      <c r="C120" s="20" t="s">
        <v>103</v>
      </c>
    </row>
    <row r="121" spans="1:3">
      <c r="A121" s="19">
        <v>43095</v>
      </c>
      <c r="B121" s="20" t="s">
        <v>102</v>
      </c>
      <c r="C121" s="20" t="s">
        <v>103</v>
      </c>
    </row>
    <row r="122" spans="1:3">
      <c r="A122" s="19">
        <v>43460</v>
      </c>
      <c r="B122" s="20" t="s">
        <v>102</v>
      </c>
      <c r="C122" s="20" t="s">
        <v>103</v>
      </c>
    </row>
    <row r="123" spans="1:3">
      <c r="A123" s="19">
        <v>43825</v>
      </c>
      <c r="B123" s="20" t="s">
        <v>102</v>
      </c>
      <c r="C123" s="20" t="s">
        <v>103</v>
      </c>
    </row>
    <row r="124" spans="1:3">
      <c r="A124" s="19">
        <v>44191</v>
      </c>
      <c r="B124" s="20" t="s">
        <v>102</v>
      </c>
      <c r="C124" s="20" t="s">
        <v>103</v>
      </c>
    </row>
    <row r="125" spans="1:3">
      <c r="A125" s="19">
        <v>44556</v>
      </c>
      <c r="B125" s="20" t="s">
        <v>102</v>
      </c>
      <c r="C125" s="20" t="s">
        <v>103</v>
      </c>
    </row>
    <row r="126" spans="1:3">
      <c r="A126" s="19">
        <v>44921</v>
      </c>
      <c r="B126" s="20" t="s">
        <v>102</v>
      </c>
      <c r="C126" s="20" t="s">
        <v>103</v>
      </c>
    </row>
    <row r="127" spans="1:3">
      <c r="A127" s="19">
        <v>45286</v>
      </c>
      <c r="B127" s="20" t="s">
        <v>102</v>
      </c>
      <c r="C127" s="20" t="s">
        <v>103</v>
      </c>
    </row>
    <row r="128" spans="1:3">
      <c r="A128" s="19">
        <v>45652</v>
      </c>
      <c r="B128" s="20" t="s">
        <v>102</v>
      </c>
      <c r="C128" s="20" t="s">
        <v>103</v>
      </c>
    </row>
    <row r="129" spans="1:3">
      <c r="A129" s="19">
        <v>46017</v>
      </c>
      <c r="B129" s="20" t="s">
        <v>102</v>
      </c>
      <c r="C129" s="20" t="s">
        <v>103</v>
      </c>
    </row>
    <row r="130" spans="1:3">
      <c r="A130" s="19">
        <v>42097</v>
      </c>
      <c r="B130" s="20" t="s">
        <v>104</v>
      </c>
      <c r="C130" s="20" t="s">
        <v>103</v>
      </c>
    </row>
    <row r="131" spans="1:3">
      <c r="A131" s="19">
        <v>42454</v>
      </c>
      <c r="B131" s="20" t="s">
        <v>104</v>
      </c>
      <c r="C131" s="20" t="s">
        <v>103</v>
      </c>
    </row>
    <row r="132" spans="1:3">
      <c r="A132" s="19">
        <v>42839</v>
      </c>
      <c r="B132" s="20" t="s">
        <v>104</v>
      </c>
      <c r="C132" s="20" t="s">
        <v>103</v>
      </c>
    </row>
    <row r="133" spans="1:3">
      <c r="A133" s="19">
        <v>43189</v>
      </c>
      <c r="B133" s="20" t="s">
        <v>104</v>
      </c>
      <c r="C133" s="20" t="s">
        <v>103</v>
      </c>
    </row>
    <row r="134" spans="1:3">
      <c r="A134" s="19">
        <v>43574</v>
      </c>
      <c r="B134" s="20" t="s">
        <v>104</v>
      </c>
      <c r="C134" s="20" t="s">
        <v>103</v>
      </c>
    </row>
    <row r="135" spans="1:3">
      <c r="A135" s="19">
        <v>43931</v>
      </c>
      <c r="B135" s="20" t="s">
        <v>104</v>
      </c>
      <c r="C135" s="20" t="s">
        <v>103</v>
      </c>
    </row>
    <row r="136" spans="1:3">
      <c r="A136" s="19">
        <v>44288</v>
      </c>
      <c r="B136" s="20" t="s">
        <v>104</v>
      </c>
      <c r="C136" s="20" t="s">
        <v>103</v>
      </c>
    </row>
    <row r="137" spans="1:3">
      <c r="A137" s="19">
        <v>44666</v>
      </c>
      <c r="B137" s="20" t="s">
        <v>104</v>
      </c>
      <c r="C137" s="20" t="s">
        <v>103</v>
      </c>
    </row>
    <row r="138" spans="1:3">
      <c r="A138" s="19">
        <v>45023</v>
      </c>
      <c r="B138" s="20" t="s">
        <v>104</v>
      </c>
      <c r="C138" s="20" t="s">
        <v>103</v>
      </c>
    </row>
    <row r="139" spans="1:3">
      <c r="A139" s="19">
        <v>45380</v>
      </c>
      <c r="B139" s="20" t="s">
        <v>104</v>
      </c>
      <c r="C139" s="20" t="s">
        <v>103</v>
      </c>
    </row>
    <row r="140" spans="1:3">
      <c r="A140" s="19">
        <v>45765</v>
      </c>
      <c r="B140" s="20" t="s">
        <v>104</v>
      </c>
      <c r="C140" s="20" t="s">
        <v>103</v>
      </c>
    </row>
    <row r="141" spans="1:3">
      <c r="A141" s="19">
        <v>42100</v>
      </c>
      <c r="B141" s="20" t="s">
        <v>105</v>
      </c>
      <c r="C141" s="20" t="s">
        <v>103</v>
      </c>
    </row>
    <row r="142" spans="1:3">
      <c r="A142" s="19">
        <v>42457</v>
      </c>
      <c r="B142" s="20" t="s">
        <v>105</v>
      </c>
      <c r="C142" s="20" t="s">
        <v>103</v>
      </c>
    </row>
    <row r="143" spans="1:3">
      <c r="A143" s="19">
        <v>42842</v>
      </c>
      <c r="B143" s="20" t="s">
        <v>105</v>
      </c>
      <c r="C143" s="20" t="s">
        <v>103</v>
      </c>
    </row>
    <row r="144" spans="1:3">
      <c r="A144" s="19">
        <v>43192</v>
      </c>
      <c r="B144" s="20" t="s">
        <v>105</v>
      </c>
      <c r="C144" s="20" t="s">
        <v>103</v>
      </c>
    </row>
    <row r="145" spans="1:3">
      <c r="A145" s="19">
        <v>43577</v>
      </c>
      <c r="B145" s="20" t="s">
        <v>105</v>
      </c>
      <c r="C145" s="20" t="s">
        <v>103</v>
      </c>
    </row>
    <row r="146" spans="1:3">
      <c r="A146" s="19">
        <v>43934</v>
      </c>
      <c r="B146" s="20" t="s">
        <v>105</v>
      </c>
      <c r="C146" s="20" t="s">
        <v>103</v>
      </c>
    </row>
    <row r="147" spans="1:3">
      <c r="A147" s="19">
        <v>44291</v>
      </c>
      <c r="B147" s="20" t="s">
        <v>105</v>
      </c>
      <c r="C147" s="20" t="s">
        <v>103</v>
      </c>
    </row>
    <row r="148" spans="1:3">
      <c r="A148" s="19">
        <v>44669</v>
      </c>
      <c r="B148" s="20" t="s">
        <v>105</v>
      </c>
      <c r="C148" s="20" t="s">
        <v>103</v>
      </c>
    </row>
    <row r="149" spans="1:3">
      <c r="A149" s="19">
        <v>45026</v>
      </c>
      <c r="B149" s="20" t="s">
        <v>105</v>
      </c>
      <c r="C149" s="20" t="s">
        <v>103</v>
      </c>
    </row>
    <row r="150" spans="1:3">
      <c r="A150" s="19">
        <v>45383</v>
      </c>
      <c r="B150" s="20" t="s">
        <v>105</v>
      </c>
      <c r="C150" s="20" t="s">
        <v>103</v>
      </c>
    </row>
    <row r="151" spans="1:3">
      <c r="A151" s="19">
        <v>45768</v>
      </c>
      <c r="B151" s="20" t="s">
        <v>105</v>
      </c>
      <c r="C151" s="20" t="s">
        <v>103</v>
      </c>
    </row>
    <row r="152" spans="1:3">
      <c r="A152" s="19">
        <v>42128</v>
      </c>
      <c r="B152" s="20" t="s">
        <v>106</v>
      </c>
      <c r="C152" s="20" t="s">
        <v>103</v>
      </c>
    </row>
    <row r="153" spans="1:3">
      <c r="A153" s="19">
        <v>42492</v>
      </c>
      <c r="B153" s="20" t="s">
        <v>106</v>
      </c>
      <c r="C153" s="20" t="s">
        <v>103</v>
      </c>
    </row>
    <row r="154" spans="1:3">
      <c r="A154" s="19">
        <v>42856</v>
      </c>
      <c r="B154" s="20" t="s">
        <v>106</v>
      </c>
      <c r="C154" s="20" t="s">
        <v>103</v>
      </c>
    </row>
    <row r="155" spans="1:3">
      <c r="A155" s="19">
        <v>43227</v>
      </c>
      <c r="B155" s="20" t="s">
        <v>106</v>
      </c>
      <c r="C155" s="20" t="s">
        <v>103</v>
      </c>
    </row>
    <row r="156" spans="1:3">
      <c r="A156" s="19">
        <v>43591</v>
      </c>
      <c r="B156" s="20" t="s">
        <v>106</v>
      </c>
      <c r="C156" s="20" t="s">
        <v>103</v>
      </c>
    </row>
    <row r="157" spans="1:3">
      <c r="A157" s="19">
        <v>43955</v>
      </c>
      <c r="B157" s="20" t="s">
        <v>106</v>
      </c>
      <c r="C157" s="20" t="s">
        <v>103</v>
      </c>
    </row>
    <row r="158" spans="1:3">
      <c r="A158" s="19">
        <v>44319</v>
      </c>
      <c r="B158" s="20" t="s">
        <v>106</v>
      </c>
      <c r="C158" s="20" t="s">
        <v>103</v>
      </c>
    </row>
    <row r="159" spans="1:3">
      <c r="A159" s="19">
        <v>44683</v>
      </c>
      <c r="B159" s="20" t="s">
        <v>106</v>
      </c>
      <c r="C159" s="20" t="s">
        <v>103</v>
      </c>
    </row>
    <row r="160" spans="1:3">
      <c r="A160" s="19">
        <v>45047</v>
      </c>
      <c r="B160" s="20" t="s">
        <v>106</v>
      </c>
      <c r="C160" s="20" t="s">
        <v>103</v>
      </c>
    </row>
    <row r="161" spans="1:3">
      <c r="A161" s="19">
        <v>45418</v>
      </c>
      <c r="B161" s="20" t="s">
        <v>106</v>
      </c>
      <c r="C161" s="20" t="s">
        <v>103</v>
      </c>
    </row>
    <row r="162" spans="1:3">
      <c r="A162" s="19">
        <v>45782</v>
      </c>
      <c r="B162" s="20" t="s">
        <v>106</v>
      </c>
      <c r="C162" s="20" t="s">
        <v>103</v>
      </c>
    </row>
    <row r="163" spans="1:3">
      <c r="A163" s="19">
        <v>42149</v>
      </c>
      <c r="B163" s="20" t="s">
        <v>107</v>
      </c>
      <c r="C163" s="20" t="s">
        <v>103</v>
      </c>
    </row>
    <row r="164" spans="1:3">
      <c r="A164" s="19">
        <v>42520</v>
      </c>
      <c r="B164" s="20" t="s">
        <v>107</v>
      </c>
      <c r="C164" s="20" t="s">
        <v>103</v>
      </c>
    </row>
    <row r="165" spans="1:3">
      <c r="A165" s="19">
        <v>42884</v>
      </c>
      <c r="B165" s="20" t="s">
        <v>107</v>
      </c>
      <c r="C165" s="20" t="s">
        <v>103</v>
      </c>
    </row>
    <row r="166" spans="1:3">
      <c r="A166" s="19">
        <v>43248</v>
      </c>
      <c r="B166" s="20" t="s">
        <v>107</v>
      </c>
      <c r="C166" s="20" t="s">
        <v>103</v>
      </c>
    </row>
    <row r="167" spans="1:3">
      <c r="A167" s="19">
        <v>43612</v>
      </c>
      <c r="B167" s="20" t="s">
        <v>107</v>
      </c>
      <c r="C167" s="20" t="s">
        <v>103</v>
      </c>
    </row>
    <row r="168" spans="1:3">
      <c r="A168" s="19">
        <v>43976</v>
      </c>
      <c r="B168" s="20" t="s">
        <v>107</v>
      </c>
      <c r="C168" s="20" t="s">
        <v>103</v>
      </c>
    </row>
    <row r="169" spans="1:3">
      <c r="A169" s="19">
        <v>44347</v>
      </c>
      <c r="B169" s="20" t="s">
        <v>107</v>
      </c>
      <c r="C169" s="20" t="s">
        <v>103</v>
      </c>
    </row>
    <row r="170" spans="1:3">
      <c r="A170" s="19">
        <v>44711</v>
      </c>
      <c r="B170" s="20" t="s">
        <v>107</v>
      </c>
      <c r="C170" s="20" t="s">
        <v>103</v>
      </c>
    </row>
    <row r="171" spans="1:3">
      <c r="A171" s="19">
        <v>45075</v>
      </c>
      <c r="B171" s="20" t="s">
        <v>107</v>
      </c>
      <c r="C171" s="20" t="s">
        <v>103</v>
      </c>
    </row>
    <row r="172" spans="1:3">
      <c r="A172" s="19">
        <v>45439</v>
      </c>
      <c r="B172" s="20" t="s">
        <v>107</v>
      </c>
      <c r="C172" s="20" t="s">
        <v>103</v>
      </c>
    </row>
    <row r="173" spans="1:3">
      <c r="A173" s="19">
        <v>45803</v>
      </c>
      <c r="B173" s="20" t="s">
        <v>107</v>
      </c>
      <c r="C173" s="20" t="s">
        <v>103</v>
      </c>
    </row>
    <row r="174" spans="1:3">
      <c r="A174" s="19">
        <v>42219</v>
      </c>
      <c r="B174" s="20" t="s">
        <v>108</v>
      </c>
      <c r="C174" s="20" t="s">
        <v>103</v>
      </c>
    </row>
    <row r="175" spans="1:3">
      <c r="A175" s="19">
        <v>42583</v>
      </c>
      <c r="B175" s="20" t="s">
        <v>108</v>
      </c>
      <c r="C175" s="20" t="s">
        <v>103</v>
      </c>
    </row>
    <row r="176" spans="1:3">
      <c r="A176" s="19">
        <v>42954</v>
      </c>
      <c r="B176" s="20" t="s">
        <v>108</v>
      </c>
      <c r="C176" s="20" t="s">
        <v>103</v>
      </c>
    </row>
    <row r="177" spans="1:3">
      <c r="A177" s="19">
        <v>43318</v>
      </c>
      <c r="B177" s="20" t="s">
        <v>108</v>
      </c>
      <c r="C177" s="20" t="s">
        <v>103</v>
      </c>
    </row>
    <row r="178" spans="1:3">
      <c r="A178" s="19">
        <v>43682</v>
      </c>
      <c r="B178" s="20" t="s">
        <v>108</v>
      </c>
      <c r="C178" s="20" t="s">
        <v>103</v>
      </c>
    </row>
    <row r="179" spans="1:3">
      <c r="A179" s="19">
        <v>44046</v>
      </c>
      <c r="B179" s="20" t="s">
        <v>108</v>
      </c>
      <c r="C179" s="20" t="s">
        <v>103</v>
      </c>
    </row>
    <row r="180" spans="1:3">
      <c r="A180" s="19">
        <v>44410</v>
      </c>
      <c r="B180" s="20" t="s">
        <v>108</v>
      </c>
      <c r="C180" s="20" t="s">
        <v>103</v>
      </c>
    </row>
    <row r="181" spans="1:3">
      <c r="A181" s="19">
        <v>44774</v>
      </c>
      <c r="B181" s="20" t="s">
        <v>108</v>
      </c>
      <c r="C181" s="20" t="s">
        <v>103</v>
      </c>
    </row>
    <row r="182" spans="1:3">
      <c r="A182" s="19">
        <v>45145</v>
      </c>
      <c r="B182" s="20" t="s">
        <v>108</v>
      </c>
      <c r="C182" s="20" t="s">
        <v>103</v>
      </c>
    </row>
    <row r="183" spans="1:3">
      <c r="A183" s="19">
        <v>45509</v>
      </c>
      <c r="B183" s="20" t="s">
        <v>108</v>
      </c>
      <c r="C183" s="20" t="s">
        <v>103</v>
      </c>
    </row>
    <row r="184" spans="1:3">
      <c r="A184" s="19">
        <v>45873</v>
      </c>
      <c r="B184" s="20" t="s">
        <v>108</v>
      </c>
      <c r="C184" s="20" t="s">
        <v>103</v>
      </c>
    </row>
    <row r="185" spans="1:3">
      <c r="A185" s="19">
        <v>42247</v>
      </c>
      <c r="B185" s="20" t="s">
        <v>109</v>
      </c>
      <c r="C185" s="20" t="s">
        <v>103</v>
      </c>
    </row>
    <row r="186" spans="1:3">
      <c r="A186" s="19">
        <v>42611</v>
      </c>
      <c r="B186" s="20" t="s">
        <v>109</v>
      </c>
      <c r="C186" s="20" t="s">
        <v>103</v>
      </c>
    </row>
    <row r="187" spans="1:3">
      <c r="A187" s="19">
        <v>42975</v>
      </c>
      <c r="B187" s="20" t="s">
        <v>109</v>
      </c>
      <c r="C187" s="20" t="s">
        <v>103</v>
      </c>
    </row>
    <row r="188" spans="1:3">
      <c r="A188" s="19">
        <v>43339</v>
      </c>
      <c r="B188" s="20" t="s">
        <v>109</v>
      </c>
      <c r="C188" s="20" t="s">
        <v>103</v>
      </c>
    </row>
    <row r="189" spans="1:3">
      <c r="A189" s="19">
        <v>43703</v>
      </c>
      <c r="B189" s="20" t="s">
        <v>109</v>
      </c>
      <c r="C189" s="20" t="s">
        <v>103</v>
      </c>
    </row>
    <row r="190" spans="1:3">
      <c r="A190" s="19">
        <v>44074</v>
      </c>
      <c r="B190" s="20" t="s">
        <v>109</v>
      </c>
      <c r="C190" s="20" t="s">
        <v>103</v>
      </c>
    </row>
    <row r="191" spans="1:3">
      <c r="A191" s="19">
        <v>44438</v>
      </c>
      <c r="B191" s="20" t="s">
        <v>109</v>
      </c>
      <c r="C191" s="20" t="s">
        <v>103</v>
      </c>
    </row>
    <row r="192" spans="1:3">
      <c r="A192" s="19">
        <v>44802</v>
      </c>
      <c r="B192" s="20" t="s">
        <v>109</v>
      </c>
      <c r="C192" s="20" t="s">
        <v>103</v>
      </c>
    </row>
    <row r="193" spans="1:3">
      <c r="A193" s="19">
        <v>45166</v>
      </c>
      <c r="B193" s="20" t="s">
        <v>109</v>
      </c>
      <c r="C193" s="20" t="s">
        <v>103</v>
      </c>
    </row>
    <row r="194" spans="1:3">
      <c r="A194" s="19">
        <v>45530</v>
      </c>
      <c r="B194" s="20" t="s">
        <v>109</v>
      </c>
      <c r="C194" s="20" t="s">
        <v>103</v>
      </c>
    </row>
    <row r="195" spans="1:3">
      <c r="A195" s="19">
        <v>45894</v>
      </c>
      <c r="B195" s="20" t="s">
        <v>109</v>
      </c>
      <c r="C195" s="20" t="s">
        <v>103</v>
      </c>
    </row>
    <row r="196" spans="1:3">
      <c r="A196" s="19"/>
      <c r="B196" s="20"/>
      <c r="C196" s="20"/>
    </row>
  </sheetData>
  <mergeCells count="2">
    <mergeCell ref="A3:C3"/>
    <mergeCell ref="A5:C6"/>
  </mergeCells>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topLeftCell="A73"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115</v>
      </c>
      <c r="B1" s="23"/>
      <c r="C1" s="1"/>
    </row>
    <row r="2" spans="1:3" s="24" customFormat="1">
      <c r="B2" s="25" t="s">
        <v>116</v>
      </c>
    </row>
    <row r="3" spans="1:3" s="24" customFormat="1">
      <c r="A3" s="26"/>
      <c r="B3" s="27" t="s">
        <v>23</v>
      </c>
      <c r="C3" s="28" t="s">
        <v>24</v>
      </c>
    </row>
    <row r="4" spans="1:3" s="2" customFormat="1" ht="16">
      <c r="A4" s="184" t="s">
        <v>22</v>
      </c>
      <c r="B4" s="184"/>
    </row>
    <row r="5" spans="1:3" s="2" customFormat="1">
      <c r="B5" s="29" t="s">
        <v>126</v>
      </c>
    </row>
    <row r="6" spans="1:3" s="2" customFormat="1">
      <c r="B6" s="29" t="s">
        <v>117</v>
      </c>
    </row>
    <row r="7" spans="1:3" s="2" customFormat="1">
      <c r="B7" s="29" t="s">
        <v>118</v>
      </c>
    </row>
    <row r="8" spans="1:3" s="2" customFormat="1">
      <c r="B8" s="29" t="s">
        <v>119</v>
      </c>
    </row>
    <row r="9" spans="1:3" s="2" customFormat="1">
      <c r="B9" s="3"/>
    </row>
    <row r="10" spans="1:3" s="24" customFormat="1" ht="16">
      <c r="A10" s="184" t="s">
        <v>120</v>
      </c>
      <c r="B10" s="184"/>
    </row>
    <row r="11" spans="1:3" s="24" customFormat="1" ht="28">
      <c r="B11" s="30" t="s">
        <v>121</v>
      </c>
    </row>
    <row r="12" spans="1:3" s="24" customFormat="1" ht="14">
      <c r="B12" s="30" t="s">
        <v>260</v>
      </c>
    </row>
    <row r="13" spans="1:3" s="24" customFormat="1" ht="28">
      <c r="B13" s="30" t="s">
        <v>122</v>
      </c>
    </row>
    <row r="15" spans="1:3" ht="16">
      <c r="A15" s="184" t="s">
        <v>26</v>
      </c>
      <c r="B15" s="184"/>
    </row>
    <row r="17" spans="2:3">
      <c r="B17" s="127" t="s">
        <v>60</v>
      </c>
    </row>
    <row r="19" spans="2:3" s="2" customFormat="1">
      <c r="B19" s="38" t="s">
        <v>123</v>
      </c>
      <c r="C19" s="32" t="s">
        <v>7</v>
      </c>
    </row>
    <row r="20" spans="2:3" s="2" customFormat="1">
      <c r="B20" s="31" t="s">
        <v>124</v>
      </c>
      <c r="C20" s="33" t="s">
        <v>7</v>
      </c>
    </row>
    <row r="21" spans="2:3">
      <c r="B21" s="31" t="s">
        <v>125</v>
      </c>
      <c r="C21" s="34" t="s">
        <v>7</v>
      </c>
    </row>
    <row r="22" spans="2:3">
      <c r="B22" s="31" t="s">
        <v>249</v>
      </c>
      <c r="C22" s="35" t="s">
        <v>25</v>
      </c>
    </row>
    <row r="23" spans="2:3">
      <c r="B23" s="31" t="s">
        <v>250</v>
      </c>
    </row>
    <row r="24" spans="2:3">
      <c r="B24" s="31" t="s">
        <v>251</v>
      </c>
    </row>
    <row r="25" spans="2:3">
      <c r="B25" s="36" t="s">
        <v>30</v>
      </c>
    </row>
    <row r="26" spans="2:3">
      <c r="B26" s="31" t="s">
        <v>252</v>
      </c>
    </row>
    <row r="27" spans="2:3">
      <c r="B27" s="36" t="s">
        <v>253</v>
      </c>
    </row>
    <row r="28" spans="2:3" s="2" customFormat="1">
      <c r="B28" s="37" t="s">
        <v>254</v>
      </c>
    </row>
    <row r="29" spans="2:3" s="2" customFormat="1">
      <c r="B29" s="36" t="s">
        <v>127</v>
      </c>
    </row>
    <row r="30" spans="2:3">
      <c r="B30" s="37" t="s">
        <v>128</v>
      </c>
    </row>
    <row r="31" spans="2:3" s="2" customFormat="1">
      <c r="B31" s="37" t="s">
        <v>255</v>
      </c>
    </row>
    <row r="32" spans="2:3">
      <c r="B32" s="5"/>
    </row>
    <row r="33" spans="1:3" ht="16">
      <c r="A33" s="184" t="s">
        <v>71</v>
      </c>
      <c r="B33" s="184"/>
    </row>
    <row r="34" spans="1:3">
      <c r="B34" s="37" t="s">
        <v>72</v>
      </c>
      <c r="C34" s="1"/>
    </row>
    <row r="35" spans="1:3">
      <c r="B35" s="37" t="s">
        <v>256</v>
      </c>
      <c r="C35" s="1"/>
    </row>
    <row r="36" spans="1:3">
      <c r="B36" s="37" t="s">
        <v>73</v>
      </c>
      <c r="C36" s="1"/>
    </row>
    <row r="37" spans="1:3">
      <c r="B37" s="37" t="s">
        <v>74</v>
      </c>
      <c r="C37" s="1"/>
    </row>
    <row r="38" spans="1:3">
      <c r="B38" s="37"/>
    </row>
    <row r="39" spans="1:3" s="82" customFormat="1">
      <c r="B39" s="37" t="s">
        <v>266</v>
      </c>
    </row>
    <row r="40" spans="1:3" s="82" customFormat="1">
      <c r="B40" s="37"/>
    </row>
    <row r="41" spans="1:3">
      <c r="B41" s="37"/>
    </row>
    <row r="42" spans="1:3" s="1" customFormat="1" ht="16">
      <c r="A42" s="184" t="s">
        <v>163</v>
      </c>
      <c r="B42" s="184"/>
    </row>
    <row r="43" spans="1:3" s="1" customFormat="1">
      <c r="B43" s="41" t="s">
        <v>164</v>
      </c>
    </row>
    <row r="44" spans="1:3" s="1" customFormat="1">
      <c r="B44" s="42" t="s">
        <v>165</v>
      </c>
    </row>
    <row r="45" spans="1:3" s="1" customFormat="1">
      <c r="B45" s="42" t="s">
        <v>166</v>
      </c>
    </row>
    <row r="46" spans="1:3" s="1" customFormat="1">
      <c r="B46" s="24"/>
    </row>
    <row r="47" spans="1:3" s="1" customFormat="1" ht="28">
      <c r="B47" s="43" t="s">
        <v>167</v>
      </c>
    </row>
    <row r="48" spans="1:3" s="1" customFormat="1" ht="14">
      <c r="B48" s="43" t="s">
        <v>168</v>
      </c>
    </row>
    <row r="49" spans="1:6" s="1" customFormat="1">
      <c r="B49" s="44" t="s">
        <v>169</v>
      </c>
    </row>
    <row r="50" spans="1:6" s="1" customFormat="1" ht="14">
      <c r="B50" s="43" t="s">
        <v>170</v>
      </c>
    </row>
    <row r="51" spans="1:6" s="1" customFormat="1">
      <c r="B51" s="31"/>
    </row>
    <row r="52" spans="1:6" ht="16">
      <c r="A52" s="184" t="s">
        <v>77</v>
      </c>
      <c r="B52" s="184"/>
    </row>
    <row r="53" spans="1:6">
      <c r="B53" s="24"/>
      <c r="C53" s="11" t="s">
        <v>133</v>
      </c>
      <c r="E53" s="82"/>
      <c r="F53" s="82"/>
    </row>
    <row r="54" spans="1:6">
      <c r="B54" s="16" t="s">
        <v>97</v>
      </c>
      <c r="C54" s="73" t="s">
        <v>100</v>
      </c>
      <c r="E54" s="82"/>
      <c r="F54" s="82"/>
    </row>
    <row r="55" spans="1:6">
      <c r="B55" s="37"/>
    </row>
    <row r="56" spans="1:6">
      <c r="B56" s="37" t="s">
        <v>130</v>
      </c>
      <c r="C56" s="13" t="s">
        <v>79</v>
      </c>
      <c r="D56" s="12" t="s">
        <v>78</v>
      </c>
      <c r="E56" s="12"/>
      <c r="F56" s="12"/>
    </row>
    <row r="57" spans="1:6">
      <c r="B57" s="37" t="s">
        <v>131</v>
      </c>
      <c r="C57" s="15">
        <v>1</v>
      </c>
      <c r="D57" s="14" t="s">
        <v>80</v>
      </c>
    </row>
    <row r="58" spans="1:6">
      <c r="B58" s="37"/>
      <c r="C58" s="15">
        <v>2</v>
      </c>
      <c r="D58" s="14" t="s">
        <v>81</v>
      </c>
    </row>
    <row r="59" spans="1:6">
      <c r="B59" s="37" t="s">
        <v>132</v>
      </c>
      <c r="C59" s="15">
        <v>3</v>
      </c>
      <c r="D59" s="14" t="s">
        <v>83</v>
      </c>
    </row>
    <row r="60" spans="1:6">
      <c r="B60" s="37"/>
      <c r="C60" s="15">
        <v>4</v>
      </c>
      <c r="D60" s="14" t="s">
        <v>84</v>
      </c>
    </row>
    <row r="61" spans="1:6">
      <c r="B61" s="37" t="s">
        <v>82</v>
      </c>
      <c r="C61" s="15">
        <v>5</v>
      </c>
      <c r="D61" s="14" t="s">
        <v>86</v>
      </c>
    </row>
    <row r="62" spans="1:6">
      <c r="B62" s="37" t="s">
        <v>96</v>
      </c>
      <c r="C62" s="15">
        <v>6</v>
      </c>
      <c r="D62" s="14" t="s">
        <v>87</v>
      </c>
    </row>
    <row r="63" spans="1:6">
      <c r="B63" s="37" t="s">
        <v>85</v>
      </c>
      <c r="C63" s="15">
        <v>7</v>
      </c>
      <c r="D63" s="14" t="s">
        <v>88</v>
      </c>
    </row>
    <row r="64" spans="1:6">
      <c r="B64" s="37"/>
      <c r="C64" s="15">
        <v>11</v>
      </c>
      <c r="D64" s="14" t="s">
        <v>89</v>
      </c>
    </row>
    <row r="65" spans="1:4">
      <c r="B65" s="37" t="s">
        <v>257</v>
      </c>
      <c r="C65" s="15">
        <v>12</v>
      </c>
      <c r="D65" s="14" t="s">
        <v>90</v>
      </c>
    </row>
    <row r="66" spans="1:4">
      <c r="B66" s="37"/>
      <c r="C66" s="15">
        <v>13</v>
      </c>
      <c r="D66" s="14" t="s">
        <v>91</v>
      </c>
    </row>
    <row r="67" spans="1:4">
      <c r="B67" s="37" t="s">
        <v>134</v>
      </c>
      <c r="C67" s="15">
        <v>14</v>
      </c>
      <c r="D67" s="14" t="s">
        <v>92</v>
      </c>
    </row>
    <row r="68" spans="1:4">
      <c r="B68" s="37"/>
      <c r="C68" s="15">
        <v>15</v>
      </c>
      <c r="D68" s="14" t="s">
        <v>93</v>
      </c>
    </row>
    <row r="69" spans="1:4">
      <c r="B69" s="37"/>
      <c r="C69" s="15">
        <v>16</v>
      </c>
      <c r="D69" s="14" t="s">
        <v>94</v>
      </c>
    </row>
    <row r="70" spans="1:4">
      <c r="B70" s="37"/>
      <c r="C70" s="15">
        <v>17</v>
      </c>
      <c r="D70" s="14" t="s">
        <v>95</v>
      </c>
    </row>
    <row r="71" spans="1:4" s="24" customFormat="1">
      <c r="B71" s="31"/>
      <c r="C71" s="53"/>
      <c r="D71" s="54"/>
    </row>
    <row r="72" spans="1:4" s="24" customFormat="1" ht="16">
      <c r="A72" s="184" t="s">
        <v>261</v>
      </c>
      <c r="B72" s="184"/>
      <c r="C72" s="81" t="s">
        <v>262</v>
      </c>
      <c r="D72" s="54"/>
    </row>
    <row r="73" spans="1:4" s="24" customFormat="1">
      <c r="B73" s="31" t="s">
        <v>263</v>
      </c>
      <c r="C73" s="76" t="s">
        <v>264</v>
      </c>
      <c r="D73" s="54"/>
    </row>
    <row r="74" spans="1:4" s="24" customFormat="1">
      <c r="B74" s="31" t="s">
        <v>265</v>
      </c>
      <c r="C74" s="53"/>
      <c r="D74" s="54"/>
    </row>
    <row r="75" spans="1:4">
      <c r="B75" s="37"/>
    </row>
    <row r="76" spans="1:4" ht="16">
      <c r="A76" s="184" t="s">
        <v>135</v>
      </c>
      <c r="B76" s="184"/>
    </row>
    <row r="77" spans="1:4">
      <c r="B77" s="31" t="s">
        <v>136</v>
      </c>
    </row>
    <row r="78" spans="1:4" s="1" customFormat="1">
      <c r="B78" s="31" t="s">
        <v>137</v>
      </c>
    </row>
    <row r="79" spans="1:4" s="1" customFormat="1">
      <c r="B79" s="31" t="s">
        <v>138</v>
      </c>
    </row>
    <row r="80" spans="1:4" s="1" customFormat="1">
      <c r="B80" s="31" t="s">
        <v>139</v>
      </c>
    </row>
    <row r="81" spans="2:2" s="1" customFormat="1">
      <c r="B81" s="31"/>
    </row>
    <row r="82" spans="2:2" s="1" customFormat="1">
      <c r="B82" s="39" t="s">
        <v>43</v>
      </c>
    </row>
    <row r="83" spans="2:2" s="1" customFormat="1">
      <c r="B83" s="31"/>
    </row>
    <row r="84" spans="2:2" s="1" customFormat="1">
      <c r="B84" s="56" t="s">
        <v>140</v>
      </c>
    </row>
    <row r="85" spans="2:2" s="1" customFormat="1">
      <c r="B85" s="31" t="s">
        <v>141</v>
      </c>
    </row>
    <row r="86" spans="2:2" s="1" customFormat="1">
      <c r="B86" s="31" t="s">
        <v>142</v>
      </c>
    </row>
    <row r="87" spans="2:2" s="1" customFormat="1">
      <c r="B87" s="31" t="s">
        <v>143</v>
      </c>
    </row>
    <row r="88" spans="2:2" s="1" customFormat="1">
      <c r="B88" s="31"/>
    </row>
    <row r="89" spans="2:2" s="1" customFormat="1">
      <c r="B89" s="56" t="s">
        <v>144</v>
      </c>
    </row>
    <row r="90" spans="2:2" s="1" customFormat="1">
      <c r="B90" s="31" t="s">
        <v>145</v>
      </c>
    </row>
    <row r="91" spans="2:2" s="1" customFormat="1">
      <c r="B91" s="31" t="s">
        <v>146</v>
      </c>
    </row>
    <row r="92" spans="2:2" s="1" customFormat="1">
      <c r="B92" s="24"/>
    </row>
    <row r="93" spans="2:2" s="1" customFormat="1">
      <c r="B93" s="31" t="s">
        <v>147</v>
      </c>
    </row>
    <row r="94" spans="2:2" s="1" customFormat="1">
      <c r="B94" s="31" t="s">
        <v>148</v>
      </c>
    </row>
    <row r="95" spans="2:2" s="1" customFormat="1">
      <c r="B95" s="24"/>
    </row>
    <row r="96" spans="2:2" s="1" customFormat="1">
      <c r="B96" s="24"/>
    </row>
    <row r="97" spans="1:2" s="1" customFormat="1">
      <c r="B97" s="31"/>
    </row>
    <row r="98" spans="1:2" s="1" customFormat="1">
      <c r="B98" s="56" t="s">
        <v>149</v>
      </c>
    </row>
    <row r="99" spans="1:2" s="1" customFormat="1">
      <c r="B99" s="31" t="s">
        <v>150</v>
      </c>
    </row>
    <row r="100" spans="1:2" s="1" customFormat="1">
      <c r="B100" s="31" t="s">
        <v>151</v>
      </c>
    </row>
    <row r="101" spans="1:2" s="1" customFormat="1">
      <c r="B101" s="31" t="s">
        <v>143</v>
      </c>
    </row>
    <row r="102" spans="1:2" s="1" customFormat="1">
      <c r="B102" s="31" t="s">
        <v>152</v>
      </c>
    </row>
    <row r="103" spans="1:2" s="1" customFormat="1">
      <c r="B103" s="31" t="s">
        <v>153</v>
      </c>
    </row>
    <row r="104" spans="1:2" s="1" customFormat="1">
      <c r="B104" s="31" t="s">
        <v>154</v>
      </c>
    </row>
    <row r="105" spans="1:2" s="1" customFormat="1">
      <c r="B105" s="31"/>
    </row>
    <row r="106" spans="1:2" s="1" customFormat="1" ht="16">
      <c r="A106" s="184" t="s">
        <v>155</v>
      </c>
      <c r="B106" s="184"/>
    </row>
    <row r="107" spans="1:2" s="1" customFormat="1">
      <c r="B107" s="40" t="s">
        <v>156</v>
      </c>
    </row>
    <row r="108" spans="1:2" s="1" customFormat="1">
      <c r="B108" s="40" t="s">
        <v>157</v>
      </c>
    </row>
    <row r="109" spans="1:2" s="1" customFormat="1">
      <c r="B109" s="40" t="s">
        <v>158</v>
      </c>
    </row>
    <row r="110" spans="1:2" s="1" customFormat="1">
      <c r="B110" s="31"/>
    </row>
    <row r="111" spans="1:2" s="1" customFormat="1" ht="16">
      <c r="A111" s="184" t="s">
        <v>159</v>
      </c>
      <c r="B111" s="184"/>
    </row>
    <row r="112" spans="1:2" s="1" customFormat="1">
      <c r="B112" s="40" t="s">
        <v>160</v>
      </c>
    </row>
    <row r="113" spans="1:2" s="1" customFormat="1">
      <c r="B113" s="40" t="s">
        <v>161</v>
      </c>
    </row>
    <row r="114" spans="1:2" s="1" customFormat="1">
      <c r="B114" s="40" t="s">
        <v>162</v>
      </c>
    </row>
    <row r="115" spans="1:2" s="1" customFormat="1">
      <c r="B115" s="31"/>
    </row>
    <row r="116" spans="1:2" ht="16">
      <c r="A116" s="184" t="s">
        <v>193</v>
      </c>
      <c r="B116" s="184"/>
    </row>
    <row r="117" spans="1:2">
      <c r="B117" s="31" t="s">
        <v>171</v>
      </c>
    </row>
    <row r="118" spans="1:2">
      <c r="B118" s="31" t="s">
        <v>172</v>
      </c>
    </row>
    <row r="119" spans="1:2">
      <c r="B119" s="31" t="s">
        <v>173</v>
      </c>
    </row>
    <row r="120" spans="1:2">
      <c r="B120" s="31" t="s">
        <v>174</v>
      </c>
    </row>
    <row r="121" spans="1:2">
      <c r="B121" s="31"/>
    </row>
    <row r="122" spans="1:2">
      <c r="B122" s="56" t="s">
        <v>175</v>
      </c>
    </row>
    <row r="123" spans="1:2" ht="28">
      <c r="B123" s="45" t="s">
        <v>176</v>
      </c>
    </row>
    <row r="124" spans="1:2">
      <c r="B124" s="45"/>
    </row>
    <row r="125" spans="1:2">
      <c r="B125" s="38" t="s">
        <v>177</v>
      </c>
    </row>
    <row r="126" spans="1:2">
      <c r="B126" s="46" t="s">
        <v>178</v>
      </c>
    </row>
    <row r="127" spans="1:2" ht="28">
      <c r="A127" s="4"/>
      <c r="B127" s="47" t="s">
        <v>179</v>
      </c>
    </row>
    <row r="128" spans="1:2" ht="14">
      <c r="B128" s="47" t="s">
        <v>180</v>
      </c>
    </row>
    <row r="129" spans="2:2" ht="14">
      <c r="B129" s="48" t="s">
        <v>181</v>
      </c>
    </row>
    <row r="130" spans="2:2">
      <c r="B130" s="46" t="s">
        <v>182</v>
      </c>
    </row>
    <row r="131" spans="2:2" ht="14">
      <c r="B131" s="48" t="s">
        <v>183</v>
      </c>
    </row>
    <row r="132" spans="2:2" ht="14">
      <c r="B132" s="48" t="s">
        <v>184</v>
      </c>
    </row>
    <row r="133" spans="2:2">
      <c r="B133" s="46" t="s">
        <v>185</v>
      </c>
    </row>
    <row r="134" spans="2:2" ht="28">
      <c r="B134" s="48" t="s">
        <v>186</v>
      </c>
    </row>
    <row r="135" spans="2:2">
      <c r="B135" s="36"/>
    </row>
    <row r="136" spans="2:2" ht="28">
      <c r="B136" s="49" t="s">
        <v>187</v>
      </c>
    </row>
    <row r="137" spans="2:2">
      <c r="B137" s="31"/>
    </row>
    <row r="138" spans="2:2">
      <c r="B138" s="56" t="s">
        <v>271</v>
      </c>
    </row>
    <row r="139" spans="2:2" ht="42">
      <c r="B139" s="45" t="s">
        <v>270</v>
      </c>
    </row>
    <row r="140" spans="2:2">
      <c r="B140" s="38" t="s">
        <v>188</v>
      </c>
    </row>
    <row r="141" spans="2:2" ht="28">
      <c r="B141" s="45" t="s">
        <v>189</v>
      </c>
    </row>
    <row r="142" spans="2:2">
      <c r="B142" s="38" t="s">
        <v>190</v>
      </c>
    </row>
    <row r="143" spans="2:2" ht="42">
      <c r="B143" s="45" t="s">
        <v>191</v>
      </c>
    </row>
    <row r="144" spans="2:2" ht="28">
      <c r="B144" s="50" t="s">
        <v>192</v>
      </c>
    </row>
    <row r="145" spans="1:6" s="82" customFormat="1">
      <c r="B145" s="38" t="s">
        <v>268</v>
      </c>
    </row>
    <row r="146" spans="1:6" s="82" customFormat="1" ht="28">
      <c r="B146" s="45" t="s">
        <v>269</v>
      </c>
    </row>
    <row r="147" spans="1:6">
      <c r="B147" s="38"/>
    </row>
    <row r="148" spans="1:6" s="1" customFormat="1" ht="16">
      <c r="A148" s="184" t="s">
        <v>194</v>
      </c>
      <c r="B148" s="184"/>
      <c r="C148" s="24"/>
      <c r="D148" s="24"/>
      <c r="E148" s="24"/>
    </row>
    <row r="149" spans="1:6" s="1" customFormat="1" ht="14.25" customHeight="1">
      <c r="A149" s="24"/>
      <c r="B149" s="38"/>
      <c r="C149" s="74" t="s">
        <v>195</v>
      </c>
      <c r="D149" s="79" t="s">
        <v>259</v>
      </c>
      <c r="E149" s="24"/>
    </row>
    <row r="150" spans="1:6" s="1" customFormat="1">
      <c r="A150" s="24"/>
      <c r="B150" s="31" t="s">
        <v>198</v>
      </c>
      <c r="C150" s="24"/>
      <c r="D150" s="24"/>
      <c r="E150" s="24"/>
    </row>
    <row r="151" spans="1:6" s="1" customFormat="1">
      <c r="A151" s="24"/>
      <c r="B151" s="31" t="s">
        <v>199</v>
      </c>
      <c r="C151" s="24"/>
      <c r="D151" s="24"/>
      <c r="E151" s="24"/>
    </row>
    <row r="152" spans="1:6" s="1" customFormat="1">
      <c r="A152" s="24"/>
      <c r="B152" s="31" t="s">
        <v>200</v>
      </c>
      <c r="C152" s="24"/>
      <c r="D152" s="24"/>
      <c r="E152" s="24"/>
    </row>
    <row r="153" spans="1:6" s="1" customFormat="1">
      <c r="A153" s="24"/>
      <c r="B153" s="31"/>
      <c r="C153" s="24"/>
      <c r="D153" s="24"/>
      <c r="E153" s="24"/>
    </row>
    <row r="154" spans="1:6" s="1" customFormat="1" ht="14.25" customHeight="1">
      <c r="A154" s="24"/>
      <c r="B154" s="31" t="s">
        <v>196</v>
      </c>
      <c r="C154" s="74" t="s">
        <v>197</v>
      </c>
      <c r="D154" s="79">
        <v>7</v>
      </c>
      <c r="E154" s="24"/>
    </row>
    <row r="155" spans="1:6" s="1" customFormat="1">
      <c r="A155" s="24"/>
      <c r="B155" s="31"/>
      <c r="C155" s="24"/>
      <c r="D155" s="24"/>
      <c r="E155" s="24"/>
    </row>
    <row r="156" spans="1:6" s="1" customFormat="1" ht="16">
      <c r="A156" s="184" t="s">
        <v>201</v>
      </c>
      <c r="B156" s="184"/>
      <c r="C156" s="24"/>
      <c r="D156" s="24"/>
      <c r="E156" s="24"/>
      <c r="F156" s="24"/>
    </row>
    <row r="157" spans="1:6" s="1" customFormat="1">
      <c r="A157" s="24"/>
      <c r="B157" s="38"/>
      <c r="C157" s="24"/>
      <c r="D157" s="24"/>
      <c r="E157" s="24"/>
      <c r="F157" s="24"/>
    </row>
    <row r="158" spans="1:6" s="1" customFormat="1" ht="28">
      <c r="A158" s="24"/>
      <c r="B158" s="52" t="s">
        <v>202</v>
      </c>
      <c r="C158" s="24"/>
      <c r="D158" s="24"/>
      <c r="E158" s="24"/>
      <c r="F158" s="24"/>
    </row>
    <row r="159" spans="1:6" s="1" customFormat="1" ht="14.25" customHeight="1">
      <c r="A159" s="24"/>
      <c r="B159" s="31"/>
      <c r="C159" s="74" t="s">
        <v>203</v>
      </c>
      <c r="D159" s="83" t="s">
        <v>204</v>
      </c>
      <c r="E159" s="80">
        <f>MATCH(D159,{"Sunday";"Monday";"Tuesday";"Wednesday";"Thursday";"Friday";"Saturday"},0)</f>
        <v>2</v>
      </c>
      <c r="F159" s="24"/>
    </row>
    <row r="160" spans="1:6" s="82" customFormat="1">
      <c r="B160" s="31"/>
    </row>
    <row r="161" spans="1:6" s="82" customFormat="1" ht="16">
      <c r="A161" s="184" t="s">
        <v>274</v>
      </c>
      <c r="B161" s="184"/>
      <c r="C161" s="24"/>
      <c r="D161" s="24"/>
      <c r="E161" s="24"/>
      <c r="F161" s="24"/>
    </row>
    <row r="162" spans="1:6" s="82" customFormat="1">
      <c r="A162" s="24"/>
      <c r="B162" s="38"/>
      <c r="C162" s="24"/>
      <c r="D162" s="24"/>
      <c r="E162" s="24"/>
      <c r="F162" s="24"/>
    </row>
    <row r="163" spans="1:6" s="82" customFormat="1" ht="28">
      <c r="A163" s="24"/>
      <c r="B163" s="52" t="s">
        <v>275</v>
      </c>
      <c r="C163" s="24"/>
      <c r="D163" s="24"/>
      <c r="E163" s="24"/>
      <c r="F163" s="24"/>
    </row>
    <row r="164" spans="1:6" s="82" customFormat="1" ht="14.25" customHeight="1">
      <c r="A164" s="24"/>
      <c r="B164" s="31"/>
      <c r="C164" s="74" t="s">
        <v>276</v>
      </c>
      <c r="D164" s="79" t="b">
        <v>1</v>
      </c>
      <c r="E164" s="80"/>
      <c r="F164" s="24"/>
    </row>
    <row r="165" spans="1:6" s="1" customFormat="1">
      <c r="A165" s="24"/>
      <c r="B165" s="31"/>
      <c r="C165" s="53"/>
      <c r="D165" s="54"/>
      <c r="E165" s="24"/>
      <c r="F165" s="24"/>
    </row>
    <row r="166" spans="1:6" ht="16">
      <c r="A166" s="184" t="s">
        <v>44</v>
      </c>
      <c r="B166" s="184"/>
    </row>
    <row r="167" spans="1:6">
      <c r="B167" s="31" t="s">
        <v>205</v>
      </c>
    </row>
    <row r="168" spans="1:6">
      <c r="B168" s="31" t="s">
        <v>206</v>
      </c>
    </row>
    <row r="169" spans="1:6">
      <c r="B169" s="31" t="s">
        <v>45</v>
      </c>
    </row>
    <row r="170" spans="1:6" s="1" customFormat="1">
      <c r="B170" s="31"/>
    </row>
    <row r="171" spans="1:6" s="1" customFormat="1">
      <c r="B171" s="31" t="s">
        <v>207</v>
      </c>
    </row>
    <row r="172" spans="1:6" s="1" customFormat="1">
      <c r="B172" s="31" t="s">
        <v>208</v>
      </c>
    </row>
    <row r="173" spans="1:6" s="1" customFormat="1">
      <c r="B173" s="31"/>
    </row>
    <row r="174" spans="1:6" s="1" customFormat="1" ht="16">
      <c r="A174" s="184" t="s">
        <v>209</v>
      </c>
      <c r="B174" s="184"/>
    </row>
    <row r="175" spans="1:6" s="1" customFormat="1">
      <c r="B175" s="31"/>
    </row>
    <row r="176" spans="1:6" s="1" customFormat="1">
      <c r="B176" s="55" t="s">
        <v>210</v>
      </c>
      <c r="C176" s="57"/>
      <c r="D176" s="58" t="s">
        <v>49</v>
      </c>
    </row>
    <row r="177" spans="2:4" s="1" customFormat="1">
      <c r="B177" s="31" t="s">
        <v>211</v>
      </c>
      <c r="C177" s="10" t="s">
        <v>47</v>
      </c>
      <c r="D177" s="76">
        <v>2</v>
      </c>
    </row>
    <row r="178" spans="2:4" s="1" customFormat="1">
      <c r="B178" s="31" t="s">
        <v>212</v>
      </c>
      <c r="C178" s="10" t="s">
        <v>48</v>
      </c>
      <c r="D178" s="76">
        <v>14</v>
      </c>
    </row>
    <row r="179" spans="2:4" s="1" customFormat="1">
      <c r="B179" s="31" t="s">
        <v>213</v>
      </c>
      <c r="C179" s="10" t="s">
        <v>46</v>
      </c>
      <c r="D179" s="76">
        <v>28</v>
      </c>
    </row>
    <row r="180" spans="2:4" s="1" customFormat="1">
      <c r="B180" s="31" t="s">
        <v>214</v>
      </c>
      <c r="C180" s="24"/>
    </row>
    <row r="181" spans="2:4" s="1" customFormat="1">
      <c r="B181" s="31"/>
      <c r="C181" s="51"/>
    </row>
    <row r="182" spans="2:4" s="1" customFormat="1">
      <c r="B182" s="31" t="s">
        <v>218</v>
      </c>
      <c r="C182" s="24"/>
    </row>
    <row r="183" spans="2:4" s="1" customFormat="1">
      <c r="B183" s="31" t="s">
        <v>215</v>
      </c>
      <c r="C183" s="24"/>
    </row>
    <row r="184" spans="2:4" s="1" customFormat="1">
      <c r="B184" s="31"/>
      <c r="C184" s="24"/>
    </row>
    <row r="185" spans="2:4" s="1" customFormat="1" ht="28">
      <c r="B185" s="52" t="s">
        <v>216</v>
      </c>
      <c r="C185" s="24"/>
    </row>
    <row r="186" spans="2:4" s="1" customFormat="1" ht="28">
      <c r="B186" s="52" t="s">
        <v>217</v>
      </c>
      <c r="C186" s="24"/>
    </row>
    <row r="187" spans="2:4" s="1" customFormat="1">
      <c r="B187" s="31"/>
      <c r="C187" s="24"/>
    </row>
    <row r="188" spans="2:4" s="1" customFormat="1">
      <c r="B188" s="55" t="s">
        <v>219</v>
      </c>
      <c r="C188" s="59" t="s">
        <v>51</v>
      </c>
      <c r="D188" s="59" t="s">
        <v>33</v>
      </c>
    </row>
    <row r="189" spans="2:4" s="1" customFormat="1">
      <c r="B189" s="31" t="s">
        <v>52</v>
      </c>
      <c r="C189" s="75" t="s">
        <v>41</v>
      </c>
      <c r="D189" s="76">
        <v>1</v>
      </c>
    </row>
    <row r="190" spans="2:4" s="1" customFormat="1">
      <c r="B190" s="31" t="s">
        <v>220</v>
      </c>
      <c r="C190" s="75" t="s">
        <v>50</v>
      </c>
      <c r="D190" s="76">
        <v>2</v>
      </c>
    </row>
    <row r="191" spans="2:4" s="1" customFormat="1">
      <c r="B191" s="31" t="s">
        <v>221</v>
      </c>
      <c r="C191" s="75" t="s">
        <v>40</v>
      </c>
      <c r="D191" s="76">
        <v>3</v>
      </c>
    </row>
    <row r="192" spans="2:4" s="1" customFormat="1">
      <c r="B192" s="31"/>
      <c r="C192" s="75" t="s">
        <v>42</v>
      </c>
      <c r="D192" s="76">
        <v>4</v>
      </c>
    </row>
    <row r="193" spans="1:9" s="1" customFormat="1">
      <c r="B193" s="31" t="s">
        <v>222</v>
      </c>
      <c r="C193" s="77"/>
      <c r="D193" s="76">
        <v>5</v>
      </c>
    </row>
    <row r="194" spans="1:9" s="1" customFormat="1">
      <c r="B194" s="31" t="s">
        <v>223</v>
      </c>
      <c r="C194" s="77"/>
      <c r="D194" s="76">
        <v>6</v>
      </c>
    </row>
    <row r="195" spans="1:9" s="1" customFormat="1">
      <c r="B195" s="31" t="s">
        <v>224</v>
      </c>
      <c r="C195" s="77"/>
      <c r="D195" s="78" t="s">
        <v>37</v>
      </c>
    </row>
    <row r="196" spans="1:9" s="1" customFormat="1">
      <c r="B196" s="31"/>
      <c r="C196" s="77"/>
      <c r="D196" s="78" t="s">
        <v>39</v>
      </c>
    </row>
    <row r="197" spans="1:9" s="1" customFormat="1">
      <c r="B197" s="31"/>
      <c r="C197" s="77"/>
      <c r="D197" s="78" t="s">
        <v>34</v>
      </c>
    </row>
    <row r="198" spans="1:9" s="1" customFormat="1">
      <c r="B198" s="31"/>
      <c r="C198" s="77"/>
      <c r="D198" s="78" t="s">
        <v>35</v>
      </c>
    </row>
    <row r="199" spans="1:9" s="1" customFormat="1">
      <c r="B199" s="31"/>
      <c r="C199" s="77"/>
      <c r="D199" s="78" t="s">
        <v>38</v>
      </c>
    </row>
    <row r="200" spans="1:9" s="1" customFormat="1">
      <c r="B200" s="31"/>
      <c r="C200" s="77"/>
      <c r="D200" s="78" t="s">
        <v>36</v>
      </c>
    </row>
    <row r="201" spans="1:9" s="1" customFormat="1">
      <c r="B201" s="31"/>
    </row>
    <row r="202" spans="1:9">
      <c r="B202" s="45"/>
      <c r="D202" s="2"/>
      <c r="E202" s="2"/>
      <c r="F202" s="2"/>
      <c r="G202" s="2"/>
      <c r="H202" s="2"/>
      <c r="I202" s="2"/>
    </row>
    <row r="203" spans="1:9" s="2" customFormat="1" ht="16">
      <c r="A203" s="184" t="s">
        <v>57</v>
      </c>
      <c r="B203" s="184"/>
    </row>
    <row r="204" spans="1:9" s="2" customFormat="1">
      <c r="B204" s="67"/>
      <c r="C204" s="26"/>
      <c r="D204" s="26"/>
    </row>
    <row r="205" spans="1:9" s="2" customFormat="1">
      <c r="A205" s="4" t="s">
        <v>28</v>
      </c>
      <c r="B205" s="68" t="s">
        <v>235</v>
      </c>
      <c r="C205" s="26"/>
      <c r="D205" s="26"/>
    </row>
    <row r="206" spans="1:9" s="2" customFormat="1" ht="42">
      <c r="A206" s="26"/>
      <c r="B206" s="47" t="s">
        <v>236</v>
      </c>
      <c r="C206" s="26"/>
      <c r="D206" s="26"/>
    </row>
    <row r="207" spans="1:9" s="2" customFormat="1">
      <c r="A207" s="26"/>
      <c r="B207" s="67"/>
      <c r="C207" s="26"/>
      <c r="D207" s="26"/>
    </row>
    <row r="208" spans="1:9">
      <c r="A208" s="4" t="s">
        <v>28</v>
      </c>
      <c r="B208" s="68" t="s">
        <v>53</v>
      </c>
      <c r="C208" s="24"/>
      <c r="D208" s="26"/>
      <c r="E208" s="2"/>
      <c r="F208" s="2"/>
      <c r="G208" s="2"/>
      <c r="H208" s="2"/>
      <c r="I208" s="2"/>
    </row>
    <row r="209" spans="1:9" s="2" customFormat="1">
      <c r="A209" s="26"/>
      <c r="B209" s="67" t="s">
        <v>31</v>
      </c>
      <c r="C209" s="26"/>
      <c r="D209" s="26"/>
    </row>
    <row r="210" spans="1:9" s="2" customFormat="1">
      <c r="A210" s="26"/>
      <c r="B210" s="67" t="s">
        <v>32</v>
      </c>
      <c r="C210" s="26"/>
      <c r="D210" s="24"/>
      <c r="E210"/>
      <c r="F210"/>
      <c r="G210"/>
      <c r="H210"/>
      <c r="I210"/>
    </row>
    <row r="211" spans="1:9">
      <c r="A211" s="24"/>
      <c r="B211" s="24"/>
      <c r="C211" s="24"/>
      <c r="D211" s="24"/>
    </row>
    <row r="212" spans="1:9" s="2" customFormat="1">
      <c r="A212" s="4" t="s">
        <v>28</v>
      </c>
      <c r="B212" s="68" t="s">
        <v>241</v>
      </c>
      <c r="C212" s="26"/>
      <c r="D212" s="26"/>
    </row>
    <row r="213" spans="1:9" s="2" customFormat="1">
      <c r="A213" s="26"/>
      <c r="B213" s="67" t="s">
        <v>242</v>
      </c>
      <c r="C213" s="26"/>
      <c r="D213" s="26"/>
    </row>
    <row r="214" spans="1:9" s="2" customFormat="1">
      <c r="A214" s="26"/>
      <c r="B214" s="67" t="s">
        <v>243</v>
      </c>
      <c r="C214" s="26"/>
      <c r="D214" s="26"/>
    </row>
    <row r="215" spans="1:9" s="2" customFormat="1">
      <c r="A215" s="26"/>
      <c r="B215" s="6" t="s">
        <v>58</v>
      </c>
      <c r="C215" s="26"/>
      <c r="D215" s="26"/>
    </row>
    <row r="216" spans="1:9" s="2" customFormat="1">
      <c r="A216" s="26"/>
      <c r="B216" s="67"/>
      <c r="C216" s="26"/>
      <c r="D216" s="26"/>
    </row>
    <row r="217" spans="1:9">
      <c r="A217" s="4" t="s">
        <v>28</v>
      </c>
      <c r="B217" s="68" t="s">
        <v>54</v>
      </c>
      <c r="C217" s="24"/>
      <c r="D217" s="26"/>
      <c r="E217" s="2"/>
      <c r="F217" s="2"/>
      <c r="G217" s="2"/>
      <c r="H217" s="2"/>
      <c r="I217" s="2"/>
    </row>
    <row r="218" spans="1:9" s="2" customFormat="1">
      <c r="A218" s="26"/>
      <c r="B218" s="67" t="s">
        <v>29</v>
      </c>
      <c r="C218" s="26"/>
      <c r="D218" s="26"/>
    </row>
    <row r="219" spans="1:9" s="2" customFormat="1">
      <c r="A219" s="26"/>
      <c r="B219" s="67" t="s">
        <v>244</v>
      </c>
      <c r="C219" s="26"/>
      <c r="D219" s="26"/>
    </row>
    <row r="220" spans="1:9">
      <c r="A220" s="24"/>
      <c r="B220" s="24"/>
      <c r="C220" s="24"/>
      <c r="D220" s="24"/>
    </row>
    <row r="221" spans="1:9">
      <c r="A221" s="4" t="s">
        <v>28</v>
      </c>
      <c r="B221" s="68" t="s">
        <v>245</v>
      </c>
      <c r="C221" s="24"/>
      <c r="D221" s="26"/>
      <c r="E221" s="2"/>
      <c r="F221" s="2"/>
      <c r="G221" s="2"/>
      <c r="H221" s="2"/>
      <c r="I221" s="2"/>
    </row>
    <row r="222" spans="1:9" s="2" customFormat="1">
      <c r="A222" s="26"/>
      <c r="B222" s="67" t="s">
        <v>55</v>
      </c>
      <c r="C222" s="26"/>
      <c r="D222" s="26"/>
    </row>
    <row r="223" spans="1:9" s="2" customFormat="1">
      <c r="A223" s="26"/>
      <c r="B223" s="67" t="s">
        <v>56</v>
      </c>
      <c r="C223" s="26"/>
      <c r="D223" s="26"/>
    </row>
    <row r="224" spans="1:9">
      <c r="A224" s="24"/>
      <c r="B224" s="24"/>
      <c r="C224" s="24"/>
      <c r="D224" s="24"/>
    </row>
    <row r="225" spans="1:9">
      <c r="A225" s="4" t="s">
        <v>28</v>
      </c>
      <c r="B225" s="68" t="s">
        <v>248</v>
      </c>
      <c r="C225" s="24"/>
      <c r="D225" s="26"/>
      <c r="E225" s="2"/>
      <c r="F225" s="2"/>
      <c r="G225" s="2"/>
      <c r="H225" s="2"/>
      <c r="I225" s="2"/>
    </row>
    <row r="226" spans="1:9" s="2" customFormat="1">
      <c r="A226" s="26"/>
      <c r="B226" s="67" t="s">
        <v>246</v>
      </c>
      <c r="C226" s="26"/>
      <c r="D226" s="26"/>
    </row>
    <row r="227" spans="1:9" s="2" customFormat="1">
      <c r="A227" s="26"/>
      <c r="B227" s="67" t="s">
        <v>247</v>
      </c>
      <c r="C227" s="26"/>
      <c r="D227" s="26"/>
    </row>
    <row r="228" spans="1:9">
      <c r="A228" s="24"/>
      <c r="B228" s="67" t="s">
        <v>59</v>
      </c>
      <c r="C228" s="24"/>
      <c r="D228" s="24"/>
    </row>
    <row r="229" spans="1:9">
      <c r="A229" s="24"/>
      <c r="B229" s="67" t="s">
        <v>232</v>
      </c>
      <c r="C229" s="24"/>
      <c r="D229" s="24"/>
    </row>
    <row r="230" spans="1:9" s="2" customFormat="1">
      <c r="A230" s="26"/>
      <c r="B230" s="67"/>
      <c r="C230" s="26"/>
      <c r="D230" s="26"/>
    </row>
    <row r="231" spans="1:9" s="2" customFormat="1">
      <c r="A231" s="4" t="s">
        <v>28</v>
      </c>
      <c r="B231" s="68" t="s">
        <v>237</v>
      </c>
      <c r="C231" s="26"/>
      <c r="D231" s="26"/>
    </row>
    <row r="232" spans="1:9" s="2" customFormat="1" ht="42">
      <c r="A232" s="26"/>
      <c r="B232" s="45" t="s">
        <v>240</v>
      </c>
      <c r="C232" s="26"/>
      <c r="D232" s="26"/>
    </row>
    <row r="233" spans="1:9" s="2" customFormat="1" ht="14">
      <c r="A233" s="26"/>
      <c r="B233" s="71" t="s">
        <v>239</v>
      </c>
      <c r="C233" s="26"/>
      <c r="D233" s="26"/>
    </row>
    <row r="234" spans="1:9" s="2" customFormat="1" ht="14">
      <c r="A234" s="26"/>
      <c r="B234" s="70" t="s">
        <v>258</v>
      </c>
      <c r="C234" s="26"/>
      <c r="D234" s="26"/>
    </row>
    <row r="235" spans="1:9" s="2" customFormat="1">
      <c r="A235" s="26"/>
      <c r="C235" s="26"/>
      <c r="D235" s="26"/>
    </row>
    <row r="236" spans="1:9" s="2" customFormat="1" ht="42">
      <c r="A236" s="26"/>
      <c r="B236" s="70" t="s">
        <v>238</v>
      </c>
      <c r="C236" s="26"/>
      <c r="D236" s="26"/>
    </row>
    <row r="237" spans="1:9">
      <c r="A237" s="24"/>
      <c r="B237" s="24"/>
      <c r="C237" s="24"/>
      <c r="D237" s="24"/>
    </row>
    <row r="238" spans="1:9">
      <c r="A238" s="4" t="s">
        <v>28</v>
      </c>
      <c r="B238" s="68" t="s">
        <v>61</v>
      </c>
      <c r="C238" s="24"/>
      <c r="D238" s="26"/>
      <c r="E238" s="2"/>
      <c r="F238" s="2"/>
      <c r="G238" s="2"/>
      <c r="H238" s="2"/>
      <c r="I238" s="2"/>
    </row>
    <row r="239" spans="1:9" s="2" customFormat="1">
      <c r="A239" s="26"/>
      <c r="B239" s="67" t="s">
        <v>62</v>
      </c>
      <c r="C239" s="26"/>
      <c r="D239" s="26"/>
    </row>
    <row r="240" spans="1:9" s="2" customFormat="1">
      <c r="A240" s="26"/>
      <c r="B240" s="67" t="s">
        <v>63</v>
      </c>
      <c r="C240" s="26"/>
      <c r="D240" s="26"/>
    </row>
    <row r="241" spans="1:4">
      <c r="A241" s="24"/>
      <c r="B241" s="67" t="s">
        <v>64</v>
      </c>
      <c r="C241" s="24"/>
      <c r="D241" s="24"/>
    </row>
    <row r="242" spans="1:4">
      <c r="A242" s="24"/>
      <c r="B242" s="67" t="s">
        <v>67</v>
      </c>
      <c r="C242" s="24"/>
      <c r="D242" s="24"/>
    </row>
    <row r="243" spans="1:4">
      <c r="A243" s="24"/>
      <c r="B243" s="67" t="s">
        <v>65</v>
      </c>
      <c r="C243" s="24"/>
      <c r="D243" s="24"/>
    </row>
    <row r="244" spans="1:4">
      <c r="A244" s="24"/>
      <c r="B244" s="67" t="s">
        <v>66</v>
      </c>
      <c r="C244" s="24"/>
      <c r="D244" s="24"/>
    </row>
    <row r="245" spans="1:4">
      <c r="A245" s="24"/>
      <c r="B245" s="67"/>
      <c r="C245" s="24"/>
      <c r="D245" s="24"/>
    </row>
    <row r="246" spans="1:4">
      <c r="A246" s="24"/>
      <c r="B246" s="67" t="s">
        <v>69</v>
      </c>
      <c r="C246" s="24"/>
      <c r="D246" s="24"/>
    </row>
    <row r="247" spans="1:4">
      <c r="A247" s="24"/>
      <c r="B247" s="67" t="s">
        <v>70</v>
      </c>
      <c r="C247" s="24"/>
      <c r="D247" s="24"/>
    </row>
    <row r="248" spans="1:4">
      <c r="A248" s="24"/>
      <c r="B248" s="69" t="s">
        <v>233</v>
      </c>
      <c r="C248" s="24"/>
      <c r="D248" s="24"/>
    </row>
    <row r="249" spans="1:4">
      <c r="A249" s="24"/>
      <c r="B249" s="67" t="s">
        <v>234</v>
      </c>
      <c r="C249" s="24"/>
      <c r="D249" s="24"/>
    </row>
    <row r="250" spans="1:4">
      <c r="A250" s="24"/>
      <c r="B250" s="67" t="s">
        <v>68</v>
      </c>
      <c r="C250" s="24"/>
      <c r="D250" s="24"/>
    </row>
    <row r="251" spans="1:4">
      <c r="A251" s="24"/>
      <c r="B251" s="24"/>
      <c r="C251" s="24"/>
      <c r="D251" s="24"/>
    </row>
    <row r="252" spans="1:4">
      <c r="A252" s="72" t="s">
        <v>227</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4:B4"/>
    <mergeCell ref="A10:B10"/>
    <mergeCell ref="A15:B15"/>
    <mergeCell ref="A33:B33"/>
    <mergeCell ref="A52:B52"/>
    <mergeCell ref="A76:B76"/>
    <mergeCell ref="A42:B42"/>
    <mergeCell ref="A106:B106"/>
    <mergeCell ref="A111:B111"/>
    <mergeCell ref="A116:B116"/>
    <mergeCell ref="A72:B72"/>
    <mergeCell ref="A148:B148"/>
    <mergeCell ref="A156:B156"/>
    <mergeCell ref="A166:B166"/>
    <mergeCell ref="A174:B174"/>
    <mergeCell ref="A203:B203"/>
    <mergeCell ref="A161:B161"/>
  </mergeCells>
  <phoneticPr fontId="3"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88" fitToHeight="0" orientation="portrait" r:id="rId4"/>
  <headerFooter alignWithMargins="0"/>
  <ignoredErrors>
    <ignoredError sqref="C54" numberStoredAsText="1"/>
  </ignoredErrors>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225</v>
      </c>
      <c r="B1" s="23"/>
    </row>
    <row r="2" spans="1:2" s="8" customFormat="1" ht="16">
      <c r="A2" s="60"/>
      <c r="B2" s="61"/>
    </row>
    <row r="3" spans="1:2" s="8" customFormat="1" ht="16">
      <c r="A3" s="60"/>
      <c r="B3" s="62" t="s">
        <v>279</v>
      </c>
    </row>
    <row r="4" spans="1:2" s="8" customFormat="1" ht="16">
      <c r="A4" s="60"/>
      <c r="B4" s="63" t="s">
        <v>226</v>
      </c>
    </row>
    <row r="5" spans="1:2" s="8" customFormat="1" ht="16">
      <c r="A5" s="60"/>
      <c r="B5" s="64"/>
    </row>
    <row r="6" spans="1:2" s="8" customFormat="1" ht="17">
      <c r="A6" s="60"/>
      <c r="B6" s="65" t="s">
        <v>282</v>
      </c>
    </row>
    <row r="7" spans="1:2" s="8" customFormat="1" ht="16">
      <c r="A7" s="60"/>
      <c r="B7" s="64"/>
    </row>
    <row r="8" spans="1:2" s="8" customFormat="1" ht="34">
      <c r="A8" s="60"/>
      <c r="B8" s="64" t="s">
        <v>228</v>
      </c>
    </row>
    <row r="9" spans="1:2" s="8" customFormat="1" ht="16">
      <c r="A9" s="60"/>
      <c r="B9" s="64"/>
    </row>
    <row r="10" spans="1:2" s="8" customFormat="1" ht="34">
      <c r="A10" s="60"/>
      <c r="B10" s="64" t="s">
        <v>229</v>
      </c>
    </row>
    <row r="11" spans="1:2" s="8" customFormat="1" ht="16">
      <c r="A11" s="60"/>
      <c r="B11" s="64"/>
    </row>
    <row r="12" spans="1:2" s="8" customFormat="1" ht="34">
      <c r="A12" s="60"/>
      <c r="B12" s="64" t="s">
        <v>230</v>
      </c>
    </row>
    <row r="13" spans="1:2" s="8" customFormat="1" ht="16">
      <c r="A13" s="60"/>
      <c r="B13" s="64"/>
    </row>
    <row r="14" spans="1:2" s="8" customFormat="1" ht="17">
      <c r="A14" s="60"/>
      <c r="B14" s="84" t="s">
        <v>280</v>
      </c>
    </row>
    <row r="15" spans="1:2" s="8" customFormat="1" ht="16">
      <c r="A15" s="60"/>
      <c r="B15" s="66"/>
    </row>
    <row r="16" spans="1:2" s="8" customFormat="1" ht="34">
      <c r="A16" s="60"/>
      <c r="B16" s="64" t="s">
        <v>231</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tPtonbigtail</vt:lpstr>
      <vt:lpstr>tPtonsmalltail</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2019-01-21T18:45:22Z</cp:lastPrinted>
  <dcterms:created xsi:type="dcterms:W3CDTF">2010-06-09T16:05:03Z</dcterms:created>
  <dcterms:modified xsi:type="dcterms:W3CDTF">2019-01-29T14:07:53Z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