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02E02B74-F94E-8740-B95C-DC7DAEC5C259}" xr6:coauthVersionLast="41" xr6:coauthVersionMax="41" xr10:uidLastSave="{00000000-0000-0000-0000-000000000000}"/>
  <bookViews>
    <workbookView xWindow="8180" yWindow="460" windowWidth="2642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GanttChart!$Z$13:$NY$223</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GanttChart!$B$18</definedName>
    <definedName name="prevLevel" localSheetId="0">GanttChart!$C1048576</definedName>
    <definedName name="prevWBS" localSheetId="0">GanttChart!$D1048576</definedName>
    <definedName name="_xlnm.Print_Area" localSheetId="0">GanttChart!$C$1:$IH$196</definedName>
    <definedName name="_xlnm.Print_Area" localSheetId="2">Help!$A$1:$C$239</definedName>
    <definedName name="show_weekends">Help!$D$164</definedName>
    <definedName name="startday">Help!$E$159</definedName>
    <definedName name="tassMMB">GanttChart!$B$13</definedName>
    <definedName name="tPtonbigtail">GanttChart!$B$15</definedName>
    <definedName name="tPtonsmalltail">GanttChart!$B$14</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6" i="16" l="1"/>
  <c r="Q113" i="16"/>
  <c r="R113" i="16"/>
  <c r="Q114" i="16"/>
  <c r="R114" i="16"/>
  <c r="Q115" i="16"/>
  <c r="R115" i="16"/>
  <c r="Q116" i="16"/>
  <c r="R116" i="16"/>
  <c r="Q117" i="16"/>
  <c r="R117" i="16"/>
  <c r="Q190" i="16"/>
  <c r="R190" i="16"/>
  <c r="Q188" i="16"/>
  <c r="R188" i="16"/>
  <c r="Q191" i="16"/>
  <c r="R191" i="16"/>
  <c r="Q192" i="16"/>
  <c r="R192" i="16"/>
  <c r="Q193" i="16"/>
  <c r="R193" i="16"/>
  <c r="Q194" i="16"/>
  <c r="R194" i="16"/>
  <c r="L187" i="16"/>
  <c r="K187" i="16"/>
  <c r="H128" i="16"/>
  <c r="Q165" i="16"/>
  <c r="R165" i="16"/>
  <c r="Q168" i="16"/>
  <c r="R168" i="16"/>
  <c r="Q176" i="16"/>
  <c r="R176" i="16"/>
  <c r="L126" i="16"/>
  <c r="K126" i="16"/>
  <c r="R127" i="16"/>
  <c r="L125" i="16"/>
  <c r="Q169" i="16"/>
  <c r="Q126" i="16"/>
  <c r="K125" i="16"/>
  <c r="H178"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Q13" i="16"/>
  <c r="R13" i="16"/>
  <c r="R14" i="16"/>
  <c r="Q15" i="16"/>
  <c r="R15" i="16"/>
  <c r="R16" i="16"/>
  <c r="R17" i="16"/>
  <c r="R18" i="16"/>
  <c r="Q19" i="16"/>
  <c r="R19" i="16"/>
  <c r="Q20" i="16"/>
  <c r="R20" i="16"/>
  <c r="Q21" i="16"/>
  <c r="R21" i="16"/>
  <c r="Q22" i="16"/>
  <c r="R22" i="16"/>
  <c r="R23" i="16"/>
  <c r="H24" i="16"/>
  <c r="I24" i="16"/>
  <c r="J24" i="16"/>
  <c r="Q24" i="16"/>
  <c r="R24" i="16"/>
  <c r="H25" i="16"/>
  <c r="I25" i="16"/>
  <c r="Q25" i="16"/>
  <c r="R25" i="16"/>
  <c r="H26" i="16"/>
  <c r="R29" i="16"/>
  <c r="Q26" i="16"/>
  <c r="R26" i="16"/>
  <c r="H27" i="16"/>
  <c r="Q27" i="16"/>
  <c r="R27" i="16"/>
  <c r="H28" i="16"/>
  <c r="Q28" i="16"/>
  <c r="R28" i="16"/>
  <c r="Q30" i="16"/>
  <c r="R30" i="16"/>
  <c r="R31" i="16"/>
  <c r="R32" i="16"/>
  <c r="H33" i="16"/>
  <c r="I33" i="16"/>
  <c r="Q33" i="16"/>
  <c r="R33" i="16"/>
  <c r="Q34" i="16"/>
  <c r="R34" i="16"/>
  <c r="Q35" i="16"/>
  <c r="R35" i="16"/>
  <c r="R36" i="16"/>
  <c r="R37" i="16"/>
  <c r="R38" i="16"/>
  <c r="R39" i="16"/>
  <c r="H40" i="16"/>
  <c r="I40" i="16"/>
  <c r="Q40" i="16"/>
  <c r="R40" i="16"/>
  <c r="Q41" i="16"/>
  <c r="R41" i="16"/>
  <c r="Q42" i="16"/>
  <c r="R42" i="16"/>
  <c r="R43" i="16"/>
  <c r="Q44" i="16"/>
  <c r="R44" i="16"/>
  <c r="Q45" i="16"/>
  <c r="R45" i="16"/>
  <c r="Q46" i="16"/>
  <c r="R46" i="16"/>
  <c r="Q47" i="16"/>
  <c r="R47" i="16"/>
  <c r="R48" i="16"/>
  <c r="R49" i="16"/>
  <c r="R50" i="16"/>
  <c r="R51" i="16"/>
  <c r="R52" i="16"/>
  <c r="R53" i="16"/>
  <c r="Q54" i="16"/>
  <c r="R54" i="16"/>
  <c r="R55" i="16"/>
  <c r="R56" i="16"/>
  <c r="R57" i="16"/>
  <c r="R58" i="16"/>
  <c r="R59" i="16"/>
  <c r="R60" i="16"/>
  <c r="Q61" i="16"/>
  <c r="R61" i="16"/>
  <c r="Q62" i="16"/>
  <c r="R62" i="16"/>
  <c r="H63" i="16"/>
  <c r="Q63" i="16"/>
  <c r="R63" i="16"/>
  <c r="H64" i="16"/>
  <c r="Q64" i="16"/>
  <c r="R64" i="16"/>
  <c r="Q65" i="16"/>
  <c r="R65" i="16"/>
  <c r="Q66" i="16"/>
  <c r="R66" i="16"/>
  <c r="Q67" i="16"/>
  <c r="R67" i="16"/>
  <c r="Q68" i="16"/>
  <c r="R68" i="16"/>
  <c r="R69" i="16"/>
  <c r="R70" i="16"/>
  <c r="R71" i="16"/>
  <c r="R72" i="16"/>
  <c r="R73" i="16"/>
  <c r="R74" i="16"/>
  <c r="R75" i="16"/>
  <c r="R76" i="16"/>
  <c r="R77" i="16"/>
  <c r="R78" i="16"/>
  <c r="H79" i="16"/>
  <c r="Q79" i="16"/>
  <c r="R79" i="16"/>
  <c r="H80" i="16"/>
  <c r="Q80" i="16"/>
  <c r="R80" i="16"/>
  <c r="H81" i="16"/>
  <c r="Q81" i="16"/>
  <c r="R81" i="16"/>
  <c r="H82" i="16"/>
  <c r="Q82" i="16"/>
  <c r="R82" i="16"/>
  <c r="Q83" i="16"/>
  <c r="R83" i="16"/>
  <c r="R84" i="16"/>
  <c r="R85" i="16"/>
  <c r="R86" i="16"/>
  <c r="R87" i="16"/>
  <c r="H88" i="16"/>
  <c r="Q88" i="16"/>
  <c r="R88" i="16"/>
  <c r="R89" i="16"/>
  <c r="H90" i="16"/>
  <c r="Q90" i="16"/>
  <c r="R90" i="16"/>
  <c r="R91" i="16"/>
  <c r="R92" i="16"/>
  <c r="Q93" i="16"/>
  <c r="R93" i="16"/>
  <c r="Q94" i="16"/>
  <c r="R94" i="16"/>
  <c r="R95" i="16"/>
  <c r="R96" i="16"/>
  <c r="R97" i="16"/>
  <c r="R98" i="16"/>
  <c r="H105" i="16"/>
  <c r="R104" i="16"/>
  <c r="Q105" i="16"/>
  <c r="R105" i="16"/>
  <c r="L99" i="16"/>
  <c r="R99" i="16"/>
  <c r="R100" i="16"/>
  <c r="R101" i="16"/>
  <c r="R102" i="16"/>
  <c r="R103" i="16"/>
  <c r="R106" i="16"/>
  <c r="H107" i="16"/>
  <c r="I107" i="16"/>
  <c r="Q107" i="16"/>
  <c r="R107" i="16"/>
  <c r="H108" i="16"/>
  <c r="Q108" i="16"/>
  <c r="R108" i="16"/>
  <c r="H117" i="16"/>
  <c r="H116" i="16"/>
  <c r="I116" i="16"/>
  <c r="J116" i="16"/>
  <c r="H115" i="16"/>
  <c r="I114" i="16"/>
  <c r="R110" i="16"/>
  <c r="R111" i="16"/>
  <c r="R112" i="16"/>
  <c r="H131" i="16"/>
  <c r="I131" i="16"/>
  <c r="H130" i="16"/>
  <c r="I130" i="16"/>
  <c r="J130" i="16"/>
  <c r="H129" i="16"/>
  <c r="R126" i="16"/>
  <c r="R125" i="16"/>
  <c r="Q128" i="16"/>
  <c r="R128" i="16"/>
  <c r="Q129" i="16"/>
  <c r="R129" i="16"/>
  <c r="R119" i="16"/>
  <c r="Q120" i="16"/>
  <c r="R120" i="16"/>
  <c r="R121" i="16"/>
  <c r="R122" i="16"/>
  <c r="R123" i="16"/>
  <c r="R124" i="16"/>
  <c r="R132" i="16"/>
  <c r="R133" i="16"/>
  <c r="R134" i="16"/>
  <c r="L135" i="16"/>
  <c r="R135" i="16"/>
  <c r="L136" i="16"/>
  <c r="R136" i="16"/>
  <c r="R137" i="16"/>
  <c r="R142" i="16"/>
  <c r="L138" i="16"/>
  <c r="R138" i="16"/>
  <c r="R139" i="16"/>
  <c r="R140" i="16"/>
  <c r="R141" i="16"/>
  <c r="L149" i="16"/>
  <c r="R149" i="16"/>
  <c r="L143" i="16"/>
  <c r="R143" i="16"/>
  <c r="R144" i="16"/>
  <c r="H145" i="16"/>
  <c r="Q145" i="16"/>
  <c r="R145" i="16"/>
  <c r="R146" i="16"/>
  <c r="R147" i="16"/>
  <c r="R148" i="16"/>
  <c r="R152" i="16"/>
  <c r="L150" i="16"/>
  <c r="R150" i="16"/>
  <c r="Q151" i="16"/>
  <c r="R151" i="16"/>
  <c r="R155" i="16"/>
  <c r="L153" i="16"/>
  <c r="R153" i="16"/>
  <c r="Q154" i="16"/>
  <c r="R154" i="16"/>
  <c r="R158" i="16"/>
  <c r="L156" i="16"/>
  <c r="R156" i="16"/>
  <c r="L157" i="16"/>
  <c r="R157" i="16"/>
  <c r="R161" i="16"/>
  <c r="L159" i="16"/>
  <c r="R159" i="16"/>
  <c r="L160" i="16"/>
  <c r="R160" i="16"/>
  <c r="L162" i="16"/>
  <c r="R162" i="16"/>
  <c r="H165" i="16"/>
  <c r="R164" i="16"/>
  <c r="L163" i="16"/>
  <c r="R163" i="16"/>
  <c r="R166" i="16"/>
  <c r="H176" i="16"/>
  <c r="H168" i="16"/>
  <c r="L167" i="16"/>
  <c r="R167" i="16"/>
  <c r="R170" i="16"/>
  <c r="L169" i="16"/>
  <c r="R169" i="16"/>
  <c r="Q172" i="16"/>
  <c r="R172" i="16"/>
  <c r="L171" i="16"/>
  <c r="R171" i="16"/>
  <c r="H179" i="16"/>
  <c r="Q178" i="16"/>
  <c r="R178" i="16"/>
  <c r="Q179" i="16"/>
  <c r="R179" i="16"/>
  <c r="L177" i="16"/>
  <c r="R177" i="16"/>
  <c r="L173" i="16"/>
  <c r="R173" i="16"/>
  <c r="Q174" i="16"/>
  <c r="R174" i="16"/>
  <c r="H172" i="16"/>
  <c r="Q180" i="16"/>
  <c r="R180" i="16"/>
  <c r="R181" i="16"/>
  <c r="R182" i="16"/>
  <c r="L183" i="16"/>
  <c r="R183" i="16"/>
  <c r="R184" i="16"/>
  <c r="R185" i="16"/>
  <c r="H186" i="16"/>
  <c r="Q187" i="16"/>
  <c r="R187" i="16"/>
  <c r="Q189" i="16"/>
  <c r="R189" i="16"/>
  <c r="K190" i="16"/>
  <c r="H191" i="16"/>
  <c r="I191" i="16"/>
  <c r="J191" i="16"/>
  <c r="H192" i="16"/>
  <c r="H193" i="16"/>
  <c r="H194" i="16"/>
  <c r="H195" i="16"/>
  <c r="T174" i="16"/>
  <c r="S174" i="16"/>
  <c r="U174" i="16"/>
  <c r="V174" i="16"/>
  <c r="K173" i="16"/>
  <c r="Q173" i="16"/>
  <c r="T173" i="16"/>
  <c r="S173" i="16"/>
  <c r="U173" i="16"/>
  <c r="V173" i="16"/>
  <c r="K171" i="16"/>
  <c r="K169" i="16"/>
  <c r="K167" i="16"/>
  <c r="Q167" i="16"/>
  <c r="H164" i="16"/>
  <c r="Q164" i="16"/>
  <c r="K163" i="16"/>
  <c r="H122" i="16"/>
  <c r="Q122" i="16"/>
  <c r="H123" i="16"/>
  <c r="Q123" i="16"/>
  <c r="Q127" i="16"/>
  <c r="S126" i="16"/>
  <c r="K177" i="16"/>
  <c r="S179" i="16"/>
  <c r="T178" i="16"/>
  <c r="S178" i="16"/>
  <c r="U178" i="16"/>
  <c r="V178" i="16"/>
  <c r="Q177" i="16"/>
  <c r="Z10" i="16"/>
  <c r="AG10" i="16"/>
  <c r="AN10" i="16"/>
  <c r="AU10" i="16"/>
  <c r="BB10" i="16"/>
  <c r="BI10" i="16"/>
  <c r="BP10" i="16"/>
  <c r="BW10" i="16"/>
  <c r="CD10" i="16"/>
  <c r="CK10" i="16"/>
  <c r="CR10" i="16"/>
  <c r="CY10" i="16"/>
  <c r="DF10" i="16"/>
  <c r="DM10" i="16"/>
  <c r="DT10" i="16"/>
  <c r="EA10" i="16"/>
  <c r="EH10" i="16"/>
  <c r="EO10" i="16"/>
  <c r="EV10" i="16"/>
  <c r="FC10" i="16"/>
  <c r="FJ10" i="16"/>
  <c r="FQ10" i="16"/>
  <c r="FX10" i="16"/>
  <c r="GE10" i="16"/>
  <c r="GL10" i="16"/>
  <c r="GS10" i="16"/>
  <c r="GZ10" i="16"/>
  <c r="HG10" i="16"/>
  <c r="HN10" i="16"/>
  <c r="HU10" i="16"/>
  <c r="IB10" i="16"/>
  <c r="II10" i="16"/>
  <c r="IP10" i="16"/>
  <c r="IW10" i="16"/>
  <c r="JD10" i="16"/>
  <c r="JK10" i="16"/>
  <c r="JR10" i="16"/>
  <c r="JY10" i="16"/>
  <c r="KF10" i="16"/>
  <c r="KM10" i="16"/>
  <c r="KT10" i="16"/>
  <c r="LA10" i="16"/>
  <c r="LH10" i="16"/>
  <c r="LO10" i="16"/>
  <c r="LV10" i="16"/>
  <c r="MC10" i="16"/>
  <c r="MJ10" i="16"/>
  <c r="MQ10" i="16"/>
  <c r="MX10" i="16"/>
  <c r="NE10" i="16"/>
  <c r="NL10" i="16"/>
  <c r="NS10" i="16"/>
  <c r="NS8" i="16"/>
  <c r="NS11" i="16"/>
  <c r="NS9" i="16"/>
  <c r="NT9" i="16"/>
  <c r="NU9" i="16"/>
  <c r="NV9" i="16"/>
  <c r="NW9" i="16"/>
  <c r="NX9" i="16"/>
  <c r="NY9" i="16"/>
  <c r="NL8" i="16"/>
  <c r="NL11" i="16"/>
  <c r="NL9" i="16"/>
  <c r="NM9" i="16"/>
  <c r="NN9" i="16"/>
  <c r="NO9" i="16"/>
  <c r="NP9" i="16"/>
  <c r="NQ9" i="16"/>
  <c r="NR9" i="16"/>
  <c r="NE8" i="16"/>
  <c r="NE11" i="16"/>
  <c r="NE9" i="16"/>
  <c r="NF9" i="16"/>
  <c r="NG9" i="16"/>
  <c r="NH9" i="16"/>
  <c r="NI9" i="16"/>
  <c r="NJ9" i="16"/>
  <c r="NK9" i="16"/>
  <c r="MX8" i="16"/>
  <c r="MX11" i="16"/>
  <c r="MX9" i="16"/>
  <c r="MY9" i="16"/>
  <c r="MZ9" i="16"/>
  <c r="NA9" i="16"/>
  <c r="NB9" i="16"/>
  <c r="NC9" i="16"/>
  <c r="ND9" i="16"/>
  <c r="MQ8" i="16"/>
  <c r="MQ11" i="16"/>
  <c r="MQ9" i="16"/>
  <c r="MR9" i="16"/>
  <c r="MS9" i="16"/>
  <c r="MT9" i="16"/>
  <c r="MU9" i="16"/>
  <c r="MV9" i="16"/>
  <c r="MW9" i="16"/>
  <c r="MJ8" i="16"/>
  <c r="MJ11" i="16"/>
  <c r="MJ9" i="16"/>
  <c r="MK9" i="16"/>
  <c r="ML9" i="16"/>
  <c r="MM9" i="16"/>
  <c r="MN9" i="16"/>
  <c r="MO9" i="16"/>
  <c r="MP9" i="16"/>
  <c r="MC8" i="16"/>
  <c r="MC11" i="16"/>
  <c r="MC9" i="16"/>
  <c r="MD9" i="16"/>
  <c r="ME9" i="16"/>
  <c r="MF9" i="16"/>
  <c r="MG9" i="16"/>
  <c r="MH9" i="16"/>
  <c r="MI9" i="16"/>
  <c r="LV8" i="16"/>
  <c r="LV11" i="16"/>
  <c r="LV9" i="16"/>
  <c r="LW9" i="16"/>
  <c r="LX9" i="16"/>
  <c r="LY9" i="16"/>
  <c r="LZ9" i="16"/>
  <c r="MA9" i="16"/>
  <c r="MB9" i="16"/>
  <c r="LO8" i="16"/>
  <c r="LO11" i="16"/>
  <c r="LO9" i="16"/>
  <c r="LP9" i="16"/>
  <c r="LQ9" i="16"/>
  <c r="LR9" i="16"/>
  <c r="LS9" i="16"/>
  <c r="LT9" i="16"/>
  <c r="LU9" i="16"/>
  <c r="LH8" i="16"/>
  <c r="LH11" i="16"/>
  <c r="LH9" i="16"/>
  <c r="LI9" i="16"/>
  <c r="LJ9" i="16"/>
  <c r="LK9" i="16"/>
  <c r="LL9" i="16"/>
  <c r="LM9" i="16"/>
  <c r="LN9" i="16"/>
  <c r="LA8" i="16"/>
  <c r="LA11" i="16"/>
  <c r="LA9" i="16"/>
  <c r="LB9" i="16"/>
  <c r="LC9" i="16"/>
  <c r="LD9" i="16"/>
  <c r="LE9" i="16"/>
  <c r="LF9" i="16"/>
  <c r="LG9" i="16"/>
  <c r="KT8" i="16"/>
  <c r="KT11" i="16"/>
  <c r="KT9" i="16"/>
  <c r="KU9" i="16"/>
  <c r="KV9" i="16"/>
  <c r="KW9" i="16"/>
  <c r="KX9" i="16"/>
  <c r="KY9" i="16"/>
  <c r="KZ9" i="16"/>
  <c r="KM8" i="16"/>
  <c r="KM11" i="16"/>
  <c r="KM9" i="16"/>
  <c r="KN9" i="16"/>
  <c r="KO9" i="16"/>
  <c r="KP9" i="16"/>
  <c r="KQ9" i="16"/>
  <c r="KR9" i="16"/>
  <c r="KS9" i="16"/>
  <c r="KF8" i="16"/>
  <c r="KF11" i="16"/>
  <c r="KF9" i="16"/>
  <c r="KG9" i="16"/>
  <c r="KH9" i="16"/>
  <c r="KI9" i="16"/>
  <c r="KJ9" i="16"/>
  <c r="KK9" i="16"/>
  <c r="KL9" i="16"/>
  <c r="JY8" i="16"/>
  <c r="JY11" i="16"/>
  <c r="JY9" i="16"/>
  <c r="JZ9" i="16"/>
  <c r="KA9" i="16"/>
  <c r="KB9" i="16"/>
  <c r="KC9" i="16"/>
  <c r="KD9" i="16"/>
  <c r="KE9" i="16"/>
  <c r="JR8" i="16"/>
  <c r="JR11" i="16"/>
  <c r="JR9" i="16"/>
  <c r="JS9" i="16"/>
  <c r="JT9" i="16"/>
  <c r="JU9" i="16"/>
  <c r="JV9" i="16"/>
  <c r="JW9" i="16"/>
  <c r="JX9" i="16"/>
  <c r="JK8" i="16"/>
  <c r="JK11" i="16"/>
  <c r="JK9" i="16"/>
  <c r="JL9" i="16"/>
  <c r="JM9" i="16"/>
  <c r="JN9" i="16"/>
  <c r="JO9" i="16"/>
  <c r="JP9" i="16"/>
  <c r="JQ9" i="16"/>
  <c r="JD8" i="16"/>
  <c r="JD11" i="16"/>
  <c r="JD9" i="16"/>
  <c r="JE9" i="16"/>
  <c r="JF9" i="16"/>
  <c r="JG9" i="16"/>
  <c r="JH9" i="16"/>
  <c r="JI9" i="16"/>
  <c r="JJ9" i="16"/>
  <c r="IW8" i="16"/>
  <c r="IW11" i="16"/>
  <c r="IW9" i="16"/>
  <c r="IX9" i="16"/>
  <c r="IY9" i="16"/>
  <c r="IZ9" i="16"/>
  <c r="JA9" i="16"/>
  <c r="JB9" i="16"/>
  <c r="JC9" i="16"/>
  <c r="IP8" i="16"/>
  <c r="IP11" i="16"/>
  <c r="IP9" i="16"/>
  <c r="IQ9" i="16"/>
  <c r="IR9" i="16"/>
  <c r="IS9" i="16"/>
  <c r="IT9" i="16"/>
  <c r="IU9" i="16"/>
  <c r="IV9" i="16"/>
  <c r="II8" i="16"/>
  <c r="II11" i="16"/>
  <c r="II9" i="16"/>
  <c r="IJ9" i="16"/>
  <c r="IK9" i="16"/>
  <c r="IL9" i="16"/>
  <c r="IM9" i="16"/>
  <c r="IN9" i="16"/>
  <c r="IO9" i="16"/>
  <c r="IB8" i="16"/>
  <c r="IB11" i="16"/>
  <c r="IB9" i="16"/>
  <c r="IC9" i="16"/>
  <c r="ID9" i="16"/>
  <c r="IE9" i="16"/>
  <c r="IF9" i="16"/>
  <c r="IG9" i="16"/>
  <c r="IH9" i="16"/>
  <c r="HU8" i="16"/>
  <c r="HU11" i="16"/>
  <c r="HU9" i="16"/>
  <c r="HV9" i="16"/>
  <c r="HW9" i="16"/>
  <c r="HX9" i="16"/>
  <c r="HY9" i="16"/>
  <c r="HZ9" i="16"/>
  <c r="IA9" i="16"/>
  <c r="HN8" i="16"/>
  <c r="HN11" i="16"/>
  <c r="HN9" i="16"/>
  <c r="HO9" i="16"/>
  <c r="HP9" i="16"/>
  <c r="HQ9" i="16"/>
  <c r="HR9" i="16"/>
  <c r="HS9" i="16"/>
  <c r="HT9" i="16"/>
  <c r="HG8" i="16"/>
  <c r="HG11" i="16"/>
  <c r="HG9" i="16"/>
  <c r="HH9" i="16"/>
  <c r="HI9" i="16"/>
  <c r="HJ9" i="16"/>
  <c r="HK9" i="16"/>
  <c r="HL9" i="16"/>
  <c r="HM9" i="16"/>
  <c r="GZ8" i="16"/>
  <c r="GZ11" i="16"/>
  <c r="GZ9" i="16"/>
  <c r="HA9" i="16"/>
  <c r="HB9" i="16"/>
  <c r="HC9" i="16"/>
  <c r="HD9" i="16"/>
  <c r="HE9" i="16"/>
  <c r="HF9" i="16"/>
  <c r="GS8" i="16"/>
  <c r="GS11" i="16"/>
  <c r="GS9" i="16"/>
  <c r="GT9" i="16"/>
  <c r="GU9" i="16"/>
  <c r="GV9" i="16"/>
  <c r="GW9" i="16"/>
  <c r="GX9" i="16"/>
  <c r="GY9" i="16"/>
  <c r="GL8" i="16"/>
  <c r="GL11" i="16"/>
  <c r="GL9" i="16"/>
  <c r="GM9" i="16"/>
  <c r="GN9" i="16"/>
  <c r="GO9" i="16"/>
  <c r="GP9" i="16"/>
  <c r="GQ9" i="16"/>
  <c r="GR9" i="16"/>
  <c r="GE8" i="16"/>
  <c r="GE11" i="16"/>
  <c r="GE9" i="16"/>
  <c r="GF9" i="16"/>
  <c r="GG9" i="16"/>
  <c r="GH9" i="16"/>
  <c r="GI9" i="16"/>
  <c r="GJ9" i="16"/>
  <c r="GK9" i="16"/>
  <c r="FX8" i="16"/>
  <c r="FX11" i="16"/>
  <c r="FX9" i="16"/>
  <c r="FY9" i="16"/>
  <c r="FZ9" i="16"/>
  <c r="GA9" i="16"/>
  <c r="GB9" i="16"/>
  <c r="GC9" i="16"/>
  <c r="GD9" i="16"/>
  <c r="FQ8" i="16"/>
  <c r="FQ11" i="16"/>
  <c r="FQ9" i="16"/>
  <c r="FR9" i="16"/>
  <c r="FS9" i="16"/>
  <c r="FT9" i="16"/>
  <c r="FU9" i="16"/>
  <c r="FV9" i="16"/>
  <c r="FW9" i="16"/>
  <c r="FJ8" i="16"/>
  <c r="FJ11" i="16"/>
  <c r="FJ9" i="16"/>
  <c r="FK9" i="16"/>
  <c r="FL9" i="16"/>
  <c r="FM9" i="16"/>
  <c r="FN9" i="16"/>
  <c r="FO9" i="16"/>
  <c r="FP9" i="16"/>
  <c r="FC8" i="16"/>
  <c r="FC11" i="16"/>
  <c r="FC9" i="16"/>
  <c r="FD9" i="16"/>
  <c r="FE9" i="16"/>
  <c r="FF9" i="16"/>
  <c r="FG9" i="16"/>
  <c r="FH9" i="16"/>
  <c r="FI9" i="16"/>
  <c r="EV8" i="16"/>
  <c r="EV11" i="16"/>
  <c r="EV9" i="16"/>
  <c r="EW9" i="16"/>
  <c r="EX9" i="16"/>
  <c r="EY9" i="16"/>
  <c r="EZ9" i="16"/>
  <c r="FA9" i="16"/>
  <c r="FB9" i="16"/>
  <c r="EO8" i="16"/>
  <c r="EO11" i="16"/>
  <c r="EO9" i="16"/>
  <c r="EP9" i="16"/>
  <c r="EQ9" i="16"/>
  <c r="ER9" i="16"/>
  <c r="ES9" i="16"/>
  <c r="ET9" i="16"/>
  <c r="EU9" i="16"/>
  <c r="EH8" i="16"/>
  <c r="EH11" i="16"/>
  <c r="EH9" i="16"/>
  <c r="EI9" i="16"/>
  <c r="EJ9" i="16"/>
  <c r="EK9" i="16"/>
  <c r="EL9" i="16"/>
  <c r="EM9" i="16"/>
  <c r="EN9" i="16"/>
  <c r="EA8" i="16"/>
  <c r="EA11" i="16"/>
  <c r="EA9" i="16"/>
  <c r="EB9" i="16"/>
  <c r="EC9" i="16"/>
  <c r="ED9" i="16"/>
  <c r="EE9" i="16"/>
  <c r="EF9" i="16"/>
  <c r="EG9" i="16"/>
  <c r="DT8" i="16"/>
  <c r="DT11" i="16"/>
  <c r="DT9" i="16"/>
  <c r="DU9" i="16"/>
  <c r="DV9" i="16"/>
  <c r="DW9" i="16"/>
  <c r="DX9" i="16"/>
  <c r="DY9" i="16"/>
  <c r="DZ9" i="16"/>
  <c r="DM8" i="16"/>
  <c r="DM11" i="16"/>
  <c r="DM9" i="16"/>
  <c r="DN9" i="16"/>
  <c r="DO9" i="16"/>
  <c r="DP9" i="16"/>
  <c r="DQ9" i="16"/>
  <c r="DR9" i="16"/>
  <c r="DS9" i="16"/>
  <c r="DF8" i="16"/>
  <c r="DF11" i="16"/>
  <c r="DF9" i="16"/>
  <c r="DG9" i="16"/>
  <c r="DH9" i="16"/>
  <c r="DI9" i="16"/>
  <c r="DJ9" i="16"/>
  <c r="DK9" i="16"/>
  <c r="DL9" i="16"/>
  <c r="CY8" i="16"/>
  <c r="CY11" i="16"/>
  <c r="CY9" i="16"/>
  <c r="CZ9" i="16"/>
  <c r="DA9" i="16"/>
  <c r="DB9" i="16"/>
  <c r="DC9" i="16"/>
  <c r="DD9" i="16"/>
  <c r="DE9" i="16"/>
  <c r="CR8" i="16"/>
  <c r="CR11" i="16"/>
  <c r="CR9" i="16"/>
  <c r="CS9" i="16"/>
  <c r="CT9" i="16"/>
  <c r="CU9" i="16"/>
  <c r="CV9" i="16"/>
  <c r="CW9" i="16"/>
  <c r="CX9" i="16"/>
  <c r="CK8" i="16"/>
  <c r="CK11" i="16"/>
  <c r="CK9" i="16"/>
  <c r="CL9" i="16"/>
  <c r="CM9" i="16"/>
  <c r="CN9" i="16"/>
  <c r="CO9" i="16"/>
  <c r="CP9" i="16"/>
  <c r="CQ9" i="16"/>
  <c r="CD8" i="16"/>
  <c r="CD11" i="16"/>
  <c r="CD9" i="16"/>
  <c r="CE9" i="16"/>
  <c r="CF9" i="16"/>
  <c r="CG9" i="16"/>
  <c r="CH9" i="16"/>
  <c r="CI9" i="16"/>
  <c r="CJ9" i="16"/>
  <c r="BW8" i="16"/>
  <c r="BW11" i="16"/>
  <c r="BW9" i="16"/>
  <c r="BX9" i="16"/>
  <c r="BY9" i="16"/>
  <c r="BZ9" i="16"/>
  <c r="CA9" i="16"/>
  <c r="CB9" i="16"/>
  <c r="CC9" i="16"/>
  <c r="BP8" i="16"/>
  <c r="BP11" i="16"/>
  <c r="BP9" i="16"/>
  <c r="BQ9" i="16"/>
  <c r="BR9" i="16"/>
  <c r="BS9" i="16"/>
  <c r="BT9" i="16"/>
  <c r="BU9" i="16"/>
  <c r="BV9" i="16"/>
  <c r="BI8" i="16"/>
  <c r="BI11" i="16"/>
  <c r="BI9" i="16"/>
  <c r="BJ9" i="16"/>
  <c r="BK9" i="16"/>
  <c r="BL9" i="16"/>
  <c r="BM9" i="16"/>
  <c r="BN9" i="16"/>
  <c r="BO9" i="16"/>
  <c r="BB8" i="16"/>
  <c r="BB11" i="16"/>
  <c r="BB9" i="16"/>
  <c r="BC9" i="16"/>
  <c r="BD9" i="16"/>
  <c r="BE9" i="16"/>
  <c r="BF9" i="16"/>
  <c r="BG9" i="16"/>
  <c r="BH9" i="16"/>
  <c r="AU8" i="16"/>
  <c r="AU11" i="16"/>
  <c r="AU9" i="16"/>
  <c r="AV9" i="16"/>
  <c r="AW9" i="16"/>
  <c r="AX9" i="16"/>
  <c r="AY9" i="16"/>
  <c r="AZ9" i="16"/>
  <c r="BA9" i="16"/>
  <c r="AN8" i="16"/>
  <c r="AN11" i="16"/>
  <c r="AN9" i="16"/>
  <c r="AO9" i="16"/>
  <c r="AP9" i="16"/>
  <c r="AQ9" i="16"/>
  <c r="AR9" i="16"/>
  <c r="AS9" i="16"/>
  <c r="AT9" i="16"/>
  <c r="AG8" i="16"/>
  <c r="AG11" i="16"/>
  <c r="AG9" i="16"/>
  <c r="AH9" i="16"/>
  <c r="AI9" i="16"/>
  <c r="AJ9" i="16"/>
  <c r="AK9" i="16"/>
  <c r="AL9" i="16"/>
  <c r="AM9" i="16"/>
  <c r="Z8" i="16"/>
  <c r="Z11" i="16"/>
  <c r="Z9" i="16"/>
  <c r="AA9" i="16"/>
  <c r="AB9" i="16"/>
  <c r="AC9" i="16"/>
  <c r="AD9" i="16"/>
  <c r="AE9" i="16"/>
  <c r="AF9" i="16"/>
  <c r="E9" i="16"/>
  <c r="Q125" i="16"/>
  <c r="S127" i="16"/>
  <c r="Q185" i="16"/>
  <c r="T185" i="16"/>
  <c r="S185" i="16"/>
  <c r="U185" i="16"/>
  <c r="V185" i="16"/>
  <c r="Q184" i="16"/>
  <c r="T184" i="16"/>
  <c r="S184" i="16"/>
  <c r="U184" i="16"/>
  <c r="V184" i="16"/>
  <c r="Q161" i="16"/>
  <c r="K162" i="16"/>
  <c r="S176" i="16"/>
  <c r="T168" i="16"/>
  <c r="S168" i="16"/>
  <c r="U168" i="16"/>
  <c r="V168" i="16"/>
  <c r="Q166" i="16"/>
  <c r="T172" i="16"/>
  <c r="S172" i="16"/>
  <c r="U172" i="16"/>
  <c r="V172" i="16"/>
  <c r="Q171" i="16"/>
  <c r="S165" i="16"/>
  <c r="H161" i="16"/>
  <c r="H160" i="16"/>
  <c r="Q157" i="16"/>
  <c r="K156" i="16"/>
  <c r="T161" i="16"/>
  <c r="S161" i="16"/>
  <c r="U161" i="16"/>
  <c r="V161" i="16"/>
  <c r="Q160" i="16"/>
  <c r="T160" i="16"/>
  <c r="S160" i="16"/>
  <c r="U160" i="16"/>
  <c r="V160" i="16"/>
  <c r="K159" i="16"/>
  <c r="Q159" i="16"/>
  <c r="T159" i="16"/>
  <c r="S159" i="16"/>
  <c r="U159" i="16"/>
  <c r="V159" i="16"/>
  <c r="Q158" i="16"/>
  <c r="T158" i="16"/>
  <c r="S158" i="16"/>
  <c r="U158" i="16"/>
  <c r="V158" i="16"/>
  <c r="H158" i="16"/>
  <c r="T157" i="16"/>
  <c r="S157" i="16"/>
  <c r="U157" i="16"/>
  <c r="V157" i="16"/>
  <c r="Q156" i="16"/>
  <c r="T156" i="16"/>
  <c r="S156" i="16"/>
  <c r="U156" i="16"/>
  <c r="V156" i="16"/>
  <c r="H155" i="16"/>
  <c r="K153" i="16"/>
  <c r="H152" i="16"/>
  <c r="H151" i="16"/>
  <c r="Q152" i="16"/>
  <c r="K150" i="16"/>
  <c r="Q155" i="16"/>
  <c r="T155" i="16"/>
  <c r="S155" i="16"/>
  <c r="U155" i="16"/>
  <c r="V155" i="16"/>
  <c r="H154" i="16"/>
  <c r="Q153" i="16"/>
  <c r="Q182" i="16"/>
  <c r="Q183" i="16"/>
  <c r="T153" i="16"/>
  <c r="S153" i="16"/>
  <c r="U153" i="16"/>
  <c r="V153" i="16"/>
  <c r="T152" i="16"/>
  <c r="S152" i="16"/>
  <c r="U152" i="16"/>
  <c r="V152" i="16"/>
  <c r="T151" i="16"/>
  <c r="S151" i="16"/>
  <c r="U151" i="16"/>
  <c r="V151" i="16"/>
  <c r="Q150" i="16"/>
  <c r="T150" i="16"/>
  <c r="S150" i="16"/>
  <c r="U150" i="16"/>
  <c r="V150" i="16"/>
  <c r="T108" i="16"/>
  <c r="S108" i="16"/>
  <c r="U108" i="16"/>
  <c r="V108" i="16"/>
  <c r="H124" i="16"/>
  <c r="Q124" i="16"/>
  <c r="S125" i="16"/>
  <c r="T124" i="16"/>
  <c r="S124" i="16"/>
  <c r="U124" i="16"/>
  <c r="V124" i="16"/>
  <c r="S123" i="16"/>
  <c r="T122" i="16"/>
  <c r="S122" i="16"/>
  <c r="U122" i="16"/>
  <c r="V122" i="16"/>
  <c r="H121" i="16"/>
  <c r="S128" i="16"/>
  <c r="Q121" i="16"/>
  <c r="T121" i="16"/>
  <c r="S121" i="16"/>
  <c r="U121" i="16"/>
  <c r="V121" i="16"/>
  <c r="K110" i="16"/>
  <c r="Q119" i="16"/>
  <c r="S117" i="16"/>
  <c r="S116" i="16"/>
  <c r="T115" i="16"/>
  <c r="S115" i="16"/>
  <c r="U115" i="16"/>
  <c r="V115" i="16"/>
  <c r="T114" i="16"/>
  <c r="S114" i="16"/>
  <c r="U114" i="16"/>
  <c r="V114" i="16"/>
  <c r="T113" i="16"/>
  <c r="S113" i="16"/>
  <c r="U113" i="16"/>
  <c r="V113" i="16"/>
  <c r="H112" i="16"/>
  <c r="Q112" i="16"/>
  <c r="T112" i="16"/>
  <c r="S112" i="16"/>
  <c r="U112" i="16"/>
  <c r="V112" i="16"/>
  <c r="Q111" i="16"/>
  <c r="T111" i="16"/>
  <c r="S111" i="16"/>
  <c r="U111" i="16"/>
  <c r="V111" i="16"/>
  <c r="Q110" i="16"/>
  <c r="T110" i="16"/>
  <c r="S110" i="16"/>
  <c r="U110" i="16"/>
  <c r="V110" i="16"/>
  <c r="Q109" i="16"/>
  <c r="H96" i="16"/>
  <c r="Q96" i="16"/>
  <c r="T96" i="16"/>
  <c r="S96" i="16"/>
  <c r="U96" i="16"/>
  <c r="V96" i="16"/>
  <c r="Q95" i="16"/>
  <c r="I104" i="16"/>
  <c r="J104" i="16"/>
  <c r="Q106" i="16"/>
  <c r="Q142" i="16"/>
  <c r="S183" i="16"/>
  <c r="T182" i="16"/>
  <c r="S182" i="16"/>
  <c r="U182" i="16"/>
  <c r="V182" i="16"/>
  <c r="H95" i="16"/>
  <c r="T95" i="16"/>
  <c r="S95" i="16"/>
  <c r="U95" i="16"/>
  <c r="V95" i="16"/>
  <c r="Q97" i="16"/>
  <c r="T97" i="16"/>
  <c r="S97" i="16"/>
  <c r="U97" i="16"/>
  <c r="V97" i="16"/>
  <c r="Q98" i="16"/>
  <c r="S98" i="16"/>
  <c r="T98" i="16"/>
  <c r="U98" i="16"/>
  <c r="V98" i="16"/>
  <c r="T94" i="16"/>
  <c r="S94" i="16"/>
  <c r="U94" i="16"/>
  <c r="V94" i="16"/>
  <c r="T93" i="16"/>
  <c r="S93" i="16"/>
  <c r="U93" i="16"/>
  <c r="V93" i="16"/>
  <c r="J148" i="16"/>
  <c r="H92" i="16"/>
  <c r="Q92" i="16"/>
  <c r="T92" i="16"/>
  <c r="S92" i="16"/>
  <c r="U92" i="16"/>
  <c r="V92" i="16"/>
  <c r="H91" i="16"/>
  <c r="Q91" i="16"/>
  <c r="T91" i="16"/>
  <c r="S91" i="16"/>
  <c r="U91" i="16"/>
  <c r="V91" i="16"/>
  <c r="I102" i="16"/>
  <c r="H103" i="16"/>
  <c r="H149" i="16"/>
  <c r="H148" i="16"/>
  <c r="I148" i="16"/>
  <c r="Q148" i="16"/>
  <c r="Q149" i="16"/>
  <c r="H141" i="16"/>
  <c r="I141" i="16"/>
  <c r="Q141" i="16"/>
  <c r="H146" i="16"/>
  <c r="Q146" i="16"/>
  <c r="H181" i="16"/>
  <c r="Q181" i="16"/>
  <c r="T189" i="16"/>
  <c r="S189" i="16"/>
  <c r="U189" i="16"/>
  <c r="V189" i="16"/>
  <c r="S186" i="16"/>
  <c r="S191" i="16"/>
  <c r="S190" i="16"/>
  <c r="T190" i="16"/>
  <c r="U190" i="16"/>
  <c r="V190" i="16"/>
  <c r="S188" i="16"/>
  <c r="T188" i="16"/>
  <c r="U188" i="16"/>
  <c r="V188" i="16"/>
  <c r="S107" i="16"/>
  <c r="S106" i="16"/>
  <c r="T106" i="16"/>
  <c r="U106" i="16"/>
  <c r="V106" i="16"/>
  <c r="H144" i="16"/>
  <c r="Q144" i="16"/>
  <c r="K143" i="16"/>
  <c r="Q143" i="16"/>
  <c r="K118" i="16"/>
  <c r="Q118" i="16"/>
  <c r="Q147" i="16"/>
  <c r="H142" i="16"/>
  <c r="S105" i="16"/>
  <c r="S104" i="16"/>
  <c r="E8" i="16"/>
  <c r="S100" i="16"/>
  <c r="S101" i="16"/>
  <c r="S102" i="16"/>
  <c r="S103" i="16"/>
  <c r="S118" i="16"/>
  <c r="S119" i="16"/>
  <c r="T119" i="16"/>
  <c r="U119" i="16"/>
  <c r="V119" i="16"/>
  <c r="S120" i="16"/>
  <c r="T120" i="16"/>
  <c r="U120" i="16"/>
  <c r="V120" i="16"/>
  <c r="S129" i="16"/>
  <c r="S130" i="16"/>
  <c r="S131" i="16"/>
  <c r="Q133" i="16"/>
  <c r="S133" i="16"/>
  <c r="T133" i="16"/>
  <c r="U133" i="16"/>
  <c r="V133" i="16"/>
  <c r="Q134" i="16"/>
  <c r="S134" i="16"/>
  <c r="T134" i="16"/>
  <c r="U134" i="16"/>
  <c r="V134" i="16"/>
  <c r="H84" i="16"/>
  <c r="I84" i="16"/>
  <c r="Q84" i="16"/>
  <c r="K135" i="16"/>
  <c r="Q135" i="16"/>
  <c r="S135" i="16"/>
  <c r="T135" i="16"/>
  <c r="U135" i="16"/>
  <c r="V135" i="16"/>
  <c r="Q136" i="16"/>
  <c r="S136" i="16"/>
  <c r="T136" i="16"/>
  <c r="U136" i="16"/>
  <c r="V136" i="16"/>
  <c r="Q137" i="16"/>
  <c r="S137" i="16"/>
  <c r="T137" i="16"/>
  <c r="U137" i="16"/>
  <c r="V137" i="16"/>
  <c r="Q139" i="16"/>
  <c r="K138" i="16"/>
  <c r="Q138" i="16"/>
  <c r="S138" i="16"/>
  <c r="T138" i="16"/>
  <c r="U138" i="16"/>
  <c r="V138" i="16"/>
  <c r="S139" i="16"/>
  <c r="T139" i="16"/>
  <c r="U139" i="16"/>
  <c r="V139" i="16"/>
  <c r="Q140" i="16"/>
  <c r="S140" i="16"/>
  <c r="T140" i="16"/>
  <c r="U140" i="16"/>
  <c r="V140" i="16"/>
  <c r="S141" i="16"/>
  <c r="T141" i="16"/>
  <c r="U141" i="16"/>
  <c r="V141" i="16"/>
  <c r="S142" i="16"/>
  <c r="T142" i="16"/>
  <c r="U142" i="16"/>
  <c r="V142" i="16"/>
  <c r="S143" i="16"/>
  <c r="T143" i="16"/>
  <c r="U143" i="16"/>
  <c r="V143" i="16"/>
  <c r="S144" i="16"/>
  <c r="T144" i="16"/>
  <c r="U144" i="16"/>
  <c r="V144" i="16"/>
  <c r="S145" i="16"/>
  <c r="T145" i="16"/>
  <c r="U145" i="16"/>
  <c r="V145" i="16"/>
  <c r="S146" i="16"/>
  <c r="T146" i="16"/>
  <c r="U146" i="16"/>
  <c r="V146" i="16"/>
  <c r="S147" i="16"/>
  <c r="T147" i="16"/>
  <c r="U147" i="16"/>
  <c r="V147" i="16"/>
  <c r="S148" i="16"/>
  <c r="T148" i="16"/>
  <c r="U148" i="16"/>
  <c r="V148" i="16"/>
  <c r="S149" i="16"/>
  <c r="T149" i="16"/>
  <c r="U149" i="16"/>
  <c r="V149" i="16"/>
  <c r="S180" i="16"/>
  <c r="T180" i="16"/>
  <c r="U180" i="16"/>
  <c r="V180" i="16"/>
  <c r="S181" i="16"/>
  <c r="T181" i="16"/>
  <c r="U181" i="16"/>
  <c r="V181" i="16"/>
  <c r="S90" i="16"/>
  <c r="T90" i="16"/>
  <c r="U90" i="16"/>
  <c r="V90" i="16"/>
  <c r="Q85" i="16"/>
  <c r="S85" i="16"/>
  <c r="T85" i="16"/>
  <c r="U85" i="16"/>
  <c r="V85" i="16"/>
  <c r="S86" i="16"/>
  <c r="Q86" i="16"/>
  <c r="T86" i="16"/>
  <c r="U86" i="16"/>
  <c r="V86" i="16"/>
  <c r="S87" i="16"/>
  <c r="H87" i="16"/>
  <c r="Q87" i="16"/>
  <c r="T87" i="16"/>
  <c r="U87" i="16"/>
  <c r="V87" i="16"/>
  <c r="S88" i="16"/>
  <c r="T88" i="16"/>
  <c r="U88" i="16"/>
  <c r="V88" i="16"/>
  <c r="S89" i="16"/>
  <c r="H89" i="16"/>
  <c r="Q89" i="16"/>
  <c r="T89" i="16"/>
  <c r="U89" i="16"/>
  <c r="V89" i="16"/>
  <c r="Q69" i="16"/>
  <c r="S69" i="16"/>
  <c r="T69" i="16"/>
  <c r="U69" i="16"/>
  <c r="V69" i="16"/>
  <c r="Q70" i="16"/>
  <c r="S70" i="16"/>
  <c r="T70" i="16"/>
  <c r="U70" i="16"/>
  <c r="V70" i="16"/>
  <c r="Q71" i="16"/>
  <c r="S71" i="16"/>
  <c r="T71" i="16"/>
  <c r="U71" i="16"/>
  <c r="V71" i="16"/>
  <c r="Q72" i="16"/>
  <c r="S72" i="16"/>
  <c r="T72" i="16"/>
  <c r="U72" i="16"/>
  <c r="V72" i="16"/>
  <c r="Q73" i="16"/>
  <c r="S73" i="16"/>
  <c r="T73" i="16"/>
  <c r="U73" i="16"/>
  <c r="V73" i="16"/>
  <c r="H74" i="16"/>
  <c r="Q74" i="16"/>
  <c r="S74" i="16"/>
  <c r="T74" i="16"/>
  <c r="U74" i="16"/>
  <c r="V74" i="16"/>
  <c r="H75" i="16"/>
  <c r="Q75" i="16"/>
  <c r="S75" i="16"/>
  <c r="T75" i="16"/>
  <c r="U75" i="16"/>
  <c r="V75" i="16"/>
  <c r="Q76" i="16"/>
  <c r="S76" i="16"/>
  <c r="T76" i="16"/>
  <c r="U76" i="16"/>
  <c r="V76" i="16"/>
  <c r="H77" i="16"/>
  <c r="I77" i="16"/>
  <c r="Q77" i="16"/>
  <c r="S77" i="16"/>
  <c r="T77" i="16"/>
  <c r="U77" i="16"/>
  <c r="V77" i="16"/>
  <c r="Q78" i="16"/>
  <c r="S78" i="16"/>
  <c r="T78" i="16"/>
  <c r="U78" i="16"/>
  <c r="V78" i="16"/>
  <c r="S79" i="16"/>
  <c r="T79" i="16"/>
  <c r="U79" i="16"/>
  <c r="V79" i="16"/>
  <c r="S80" i="16"/>
  <c r="T80" i="16"/>
  <c r="U80" i="16"/>
  <c r="V80" i="16"/>
  <c r="S81" i="16"/>
  <c r="T81" i="16"/>
  <c r="U81" i="16"/>
  <c r="V81" i="16"/>
  <c r="S82" i="16"/>
  <c r="T82" i="16"/>
  <c r="U82" i="16"/>
  <c r="V82" i="16"/>
  <c r="S83" i="16"/>
  <c r="T83" i="16"/>
  <c r="U83" i="16"/>
  <c r="V83" i="16"/>
  <c r="S84" i="16"/>
  <c r="T84" i="16"/>
  <c r="U84" i="16"/>
  <c r="V84" i="16"/>
  <c r="V68" i="16"/>
  <c r="U68" i="16"/>
  <c r="T68" i="16"/>
  <c r="S68" i="16"/>
  <c r="H18" i="16"/>
  <c r="H37" i="16"/>
  <c r="H57" i="16"/>
  <c r="H58" i="16"/>
  <c r="H78" i="16"/>
  <c r="H86" i="16"/>
  <c r="H135" i="16"/>
  <c r="H136" i="16"/>
  <c r="H137" i="16"/>
  <c r="I136" i="16"/>
  <c r="J58" i="16"/>
  <c r="I58" i="16"/>
  <c r="I57" i="16"/>
  <c r="I37" i="16"/>
  <c r="Q29" i="16"/>
  <c r="Q31" i="16"/>
  <c r="Q14" i="16"/>
  <c r="Q16" i="16"/>
  <c r="Q17" i="16"/>
  <c r="Q18" i="16"/>
  <c r="Q32" i="16"/>
  <c r="Q36" i="16"/>
  <c r="Q37" i="16"/>
  <c r="Q38" i="16"/>
  <c r="Q39" i="16"/>
  <c r="Q43" i="16"/>
  <c r="Q48" i="16"/>
  <c r="Q49" i="16"/>
  <c r="Q50" i="16"/>
  <c r="Q51" i="16"/>
  <c r="Q52" i="16"/>
  <c r="Q53" i="16"/>
  <c r="Q55" i="16"/>
  <c r="Q56" i="16"/>
  <c r="Q57" i="16"/>
  <c r="Q58" i="16"/>
  <c r="Q59" i="16"/>
  <c r="Q60" i="16"/>
  <c r="Q23" i="16"/>
  <c r="E159" i="6"/>
  <c r="Q7" i="16"/>
  <c r="U13" i="16"/>
  <c r="T14" i="16"/>
  <c r="S14" i="16"/>
  <c r="U14" i="16"/>
  <c r="V14" i="16"/>
  <c r="S13" i="16"/>
  <c r="T13" i="16"/>
  <c r="V13" i="16"/>
  <c r="Z12" i="16"/>
  <c r="AA8" i="16"/>
  <c r="AB8" i="16"/>
  <c r="AC8" i="16"/>
  <c r="AD8" i="16"/>
  <c r="AE8" i="16"/>
  <c r="AF8" i="16"/>
  <c r="AG12" i="16"/>
  <c r="AN12" i="16"/>
  <c r="AH8" i="16"/>
  <c r="AI8" i="16"/>
  <c r="AJ8" i="16"/>
  <c r="AK8" i="16"/>
  <c r="AL8" i="16"/>
  <c r="AM8" i="16"/>
  <c r="AO8" i="16"/>
  <c r="AP8" i="16"/>
  <c r="AQ8" i="16"/>
  <c r="AR8" i="16"/>
  <c r="AS8" i="16"/>
  <c r="AT8" i="16"/>
  <c r="AU12" i="16"/>
  <c r="AV8" i="16"/>
  <c r="AW8" i="16"/>
  <c r="AX8" i="16"/>
  <c r="AY8" i="16"/>
  <c r="AZ8" i="16"/>
  <c r="BA8" i="16"/>
  <c r="BB12" i="16"/>
  <c r="BC8" i="16"/>
  <c r="BD8" i="16"/>
  <c r="BE8" i="16"/>
  <c r="BF8" i="16"/>
  <c r="BG8" i="16"/>
  <c r="BH8" i="16"/>
  <c r="BI12" i="16"/>
  <c r="BJ8" i="16"/>
  <c r="BK8" i="16"/>
  <c r="BL8" i="16"/>
  <c r="BM8" i="16"/>
  <c r="BN8" i="16"/>
  <c r="BO8" i="16"/>
  <c r="BP12" i="16"/>
  <c r="BQ8" i="16"/>
  <c r="BR8" i="16"/>
  <c r="BS8" i="16"/>
  <c r="BT8" i="16"/>
  <c r="BU8" i="16"/>
  <c r="BV8" i="16"/>
  <c r="BW12" i="16"/>
  <c r="BX8" i="16"/>
  <c r="BY8" i="16"/>
  <c r="BZ8" i="16"/>
  <c r="CA8" i="16"/>
  <c r="CB8" i="16"/>
  <c r="CC8" i="16"/>
  <c r="CD12" i="16"/>
  <c r="CK12" i="16"/>
  <c r="CE8" i="16"/>
  <c r="CF8" i="16"/>
  <c r="CG8" i="16"/>
  <c r="CH8" i="16"/>
  <c r="CI8" i="16"/>
  <c r="CJ8" i="16"/>
  <c r="CR12" i="16"/>
  <c r="CL8" i="16"/>
  <c r="CM8" i="16"/>
  <c r="CN8" i="16"/>
  <c r="CO8" i="16"/>
  <c r="CP8" i="16"/>
  <c r="CQ8" i="16"/>
  <c r="CS8" i="16"/>
  <c r="CT8" i="16"/>
  <c r="CU8" i="16"/>
  <c r="CV8" i="16"/>
  <c r="CW8" i="16"/>
  <c r="CX8" i="16"/>
  <c r="CY12" i="16"/>
  <c r="DF12" i="16"/>
  <c r="CZ8" i="16"/>
  <c r="DA8" i="16"/>
  <c r="DB8" i="16"/>
  <c r="DC8" i="16"/>
  <c r="DD8" i="16"/>
  <c r="DE8" i="16"/>
  <c r="DG8" i="16"/>
  <c r="DH8" i="16"/>
  <c r="DI8" i="16"/>
  <c r="DJ8" i="16"/>
  <c r="DK8" i="16"/>
  <c r="DL8" i="16"/>
  <c r="DM12" i="16"/>
  <c r="DN8" i="16"/>
  <c r="DO8" i="16"/>
  <c r="DP8" i="16"/>
  <c r="DQ8" i="16"/>
  <c r="DR8" i="16"/>
  <c r="DS8" i="16"/>
  <c r="DT12" i="16"/>
  <c r="DU8" i="16"/>
  <c r="DV8" i="16"/>
  <c r="DW8" i="16"/>
  <c r="DX8" i="16"/>
  <c r="DY8" i="16"/>
  <c r="DZ8" i="16"/>
  <c r="EA12" i="16"/>
  <c r="EB8" i="16"/>
  <c r="EC8" i="16"/>
  <c r="ED8" i="16"/>
  <c r="EE8" i="16"/>
  <c r="EF8" i="16"/>
  <c r="EG8" i="16"/>
  <c r="EH12" i="16"/>
  <c r="EI8" i="16"/>
  <c r="EJ8" i="16"/>
  <c r="EK8" i="16"/>
  <c r="EL8" i="16"/>
  <c r="EM8" i="16"/>
  <c r="EN8" i="16"/>
  <c r="EO12" i="16"/>
  <c r="EP8" i="16"/>
  <c r="EQ8" i="16"/>
  <c r="ER8" i="16"/>
  <c r="ES8" i="16"/>
  <c r="ET8" i="16"/>
  <c r="EU8" i="16"/>
  <c r="EV12" i="16"/>
  <c r="EW8" i="16"/>
  <c r="EX8" i="16"/>
  <c r="EY8" i="16"/>
  <c r="EZ8" i="16"/>
  <c r="FA8" i="16"/>
  <c r="FB8" i="16"/>
  <c r="FC12" i="16"/>
  <c r="FD8" i="16"/>
  <c r="FE8" i="16"/>
  <c r="FF8" i="16"/>
  <c r="FG8" i="16"/>
  <c r="FH8" i="16"/>
  <c r="FI8" i="16"/>
  <c r="FJ12" i="16"/>
  <c r="FK8" i="16"/>
  <c r="FL8" i="16"/>
  <c r="FM8" i="16"/>
  <c r="FN8" i="16"/>
  <c r="FO8" i="16"/>
  <c r="FP8" i="16"/>
  <c r="FQ12" i="16"/>
  <c r="FX12" i="16"/>
  <c r="FR8" i="16"/>
  <c r="FS8" i="16"/>
  <c r="FT8" i="16"/>
  <c r="FU8" i="16"/>
  <c r="FV8" i="16"/>
  <c r="FW8" i="16"/>
  <c r="FY8" i="16"/>
  <c r="FZ8" i="16"/>
  <c r="GA8" i="16"/>
  <c r="GB8" i="16"/>
  <c r="GC8" i="16"/>
  <c r="GD8" i="16"/>
  <c r="GE12" i="16"/>
  <c r="GF8" i="16"/>
  <c r="GG8" i="16"/>
  <c r="GH8" i="16"/>
  <c r="GI8" i="16"/>
  <c r="GJ8" i="16"/>
  <c r="GK8" i="16"/>
  <c r="GL12" i="16"/>
  <c r="GS12" i="16"/>
  <c r="GM8" i="16"/>
  <c r="GN8" i="16"/>
  <c r="GO8" i="16"/>
  <c r="GP8" i="16"/>
  <c r="GQ8" i="16"/>
  <c r="GR8" i="16"/>
  <c r="GT8" i="16"/>
  <c r="GU8" i="16"/>
  <c r="GV8" i="16"/>
  <c r="GW8" i="16"/>
  <c r="GX8" i="16"/>
  <c r="GY8" i="16"/>
  <c r="GZ12" i="16"/>
  <c r="HA8" i="16"/>
  <c r="HB8" i="16"/>
  <c r="HC8" i="16"/>
  <c r="HD8" i="16"/>
  <c r="HE8" i="16"/>
  <c r="HF8" i="16"/>
  <c r="HG12" i="16"/>
  <c r="HH8" i="16"/>
  <c r="HI8" i="16"/>
  <c r="HJ8" i="16"/>
  <c r="HK8" i="16"/>
  <c r="HL8" i="16"/>
  <c r="HM8" i="16"/>
  <c r="HN12" i="16"/>
  <c r="HU12" i="16"/>
  <c r="HO8" i="16"/>
  <c r="HP8" i="16"/>
  <c r="HQ8" i="16"/>
  <c r="HR8" i="16"/>
  <c r="HS8" i="16"/>
  <c r="HT8" i="16"/>
  <c r="HV8" i="16"/>
  <c r="HW8" i="16"/>
  <c r="HX8" i="16"/>
  <c r="HY8" i="16"/>
  <c r="HZ8" i="16"/>
  <c r="IA8" i="16"/>
  <c r="IB12" i="16"/>
  <c r="II12" i="16"/>
  <c r="IC8" i="16"/>
  <c r="ID8" i="16"/>
  <c r="IE8" i="16"/>
  <c r="IF8" i="16"/>
  <c r="IG8" i="16"/>
  <c r="IH8" i="16"/>
  <c r="IJ8" i="16"/>
  <c r="IK8" i="16"/>
  <c r="IL8" i="16"/>
  <c r="IM8" i="16"/>
  <c r="IN8" i="16"/>
  <c r="IO8" i="16"/>
  <c r="IP12" i="16"/>
  <c r="IQ8" i="16"/>
  <c r="IR8" i="16"/>
  <c r="IS8" i="16"/>
  <c r="IT8" i="16"/>
  <c r="IU8" i="16"/>
  <c r="IV8" i="16"/>
  <c r="IW12" i="16"/>
  <c r="IX8" i="16"/>
  <c r="IY8" i="16"/>
  <c r="IZ8" i="16"/>
  <c r="JA8" i="16"/>
  <c r="JB8" i="16"/>
  <c r="JC8" i="16"/>
  <c r="JD12" i="16"/>
  <c r="JE8" i="16"/>
  <c r="JF8" i="16"/>
  <c r="JG8" i="16"/>
  <c r="JH8" i="16"/>
  <c r="JI8" i="16"/>
  <c r="JJ8" i="16"/>
  <c r="JK12" i="16"/>
  <c r="JL8" i="16"/>
  <c r="JM8" i="16"/>
  <c r="JN8" i="16"/>
  <c r="JO8" i="16"/>
  <c r="JP8" i="16"/>
  <c r="JQ8" i="16"/>
  <c r="JR12" i="16"/>
  <c r="JS8" i="16"/>
  <c r="JT8" i="16"/>
  <c r="JU8" i="16"/>
  <c r="JV8" i="16"/>
  <c r="JW8" i="16"/>
  <c r="JX8" i="16"/>
  <c r="JY12" i="16"/>
  <c r="JZ8" i="16"/>
  <c r="KA8" i="16"/>
  <c r="KB8" i="16"/>
  <c r="KC8" i="16"/>
  <c r="KD8" i="16"/>
  <c r="KE8" i="16"/>
  <c r="KF12" i="16"/>
  <c r="KG8" i="16"/>
  <c r="KH8" i="16"/>
  <c r="KI8" i="16"/>
  <c r="KJ8" i="16"/>
  <c r="KK8" i="16"/>
  <c r="KL8" i="16"/>
  <c r="KM12" i="16"/>
  <c r="KT12" i="16"/>
  <c r="KN8" i="16"/>
  <c r="KO8" i="16"/>
  <c r="KP8" i="16"/>
  <c r="KQ8" i="16"/>
  <c r="KR8" i="16"/>
  <c r="KS8" i="16"/>
  <c r="KU8" i="16"/>
  <c r="KV8" i="16"/>
  <c r="KW8" i="16"/>
  <c r="KX8" i="16"/>
  <c r="KY8" i="16"/>
  <c r="KZ8" i="16"/>
  <c r="LA12" i="16"/>
  <c r="LB8" i="16"/>
  <c r="LC8" i="16"/>
  <c r="LD8" i="16"/>
  <c r="LE8" i="16"/>
  <c r="LF8" i="16"/>
  <c r="LG8" i="16"/>
  <c r="LH12" i="16"/>
  <c r="LI8" i="16"/>
  <c r="LJ8" i="16"/>
  <c r="LK8" i="16"/>
  <c r="LL8" i="16"/>
  <c r="LM8" i="16"/>
  <c r="LN8" i="16"/>
  <c r="LO12" i="16"/>
  <c r="LP8" i="16"/>
  <c r="LQ8" i="16"/>
  <c r="LR8" i="16"/>
  <c r="LS8" i="16"/>
  <c r="LT8" i="16"/>
  <c r="LU8" i="16"/>
  <c r="LV12" i="16"/>
  <c r="LW8" i="16"/>
  <c r="LX8" i="16"/>
  <c r="LY8" i="16"/>
  <c r="LZ8" i="16"/>
  <c r="MA8" i="16"/>
  <c r="MB8" i="16"/>
  <c r="MC12" i="16"/>
  <c r="MJ12" i="16"/>
  <c r="MD8" i="16"/>
  <c r="ME8" i="16"/>
  <c r="MF8" i="16"/>
  <c r="MG8" i="16"/>
  <c r="MH8" i="16"/>
  <c r="MI8" i="16"/>
  <c r="MK8" i="16"/>
  <c r="ML8" i="16"/>
  <c r="MM8" i="16"/>
  <c r="MN8" i="16"/>
  <c r="MO8" i="16"/>
  <c r="MP8" i="16"/>
  <c r="MQ12" i="16"/>
  <c r="MR8" i="16"/>
  <c r="MS8" i="16"/>
  <c r="MT8" i="16"/>
  <c r="MU8" i="16"/>
  <c r="MV8" i="16"/>
  <c r="MW8" i="16"/>
  <c r="MX12" i="16"/>
  <c r="MY8" i="16"/>
  <c r="MZ8" i="16"/>
  <c r="NA8" i="16"/>
  <c r="NB8" i="16"/>
  <c r="NC8" i="16"/>
  <c r="ND8" i="16"/>
  <c r="NE12" i="16"/>
  <c r="NL12" i="16"/>
  <c r="NS12" i="16"/>
  <c r="NF8" i="16"/>
  <c r="NG8" i="16"/>
  <c r="NH8" i="16"/>
  <c r="NI8" i="16"/>
  <c r="NJ8" i="16"/>
  <c r="NK8" i="16"/>
  <c r="NM8" i="16"/>
  <c r="NN8" i="16"/>
  <c r="NO8" i="16"/>
  <c r="NP8" i="16"/>
  <c r="NQ8" i="16"/>
  <c r="NR8" i="16"/>
  <c r="NT8" i="16"/>
  <c r="NU8" i="16"/>
  <c r="NV8" i="16"/>
  <c r="NW8" i="16"/>
  <c r="NX8" i="16"/>
  <c r="NY8" i="16"/>
  <c r="Q99" i="16"/>
  <c r="Q100" i="16"/>
  <c r="Q102" i="16"/>
  <c r="Q101" i="16"/>
  <c r="T100" i="16"/>
  <c r="U100" i="16"/>
  <c r="V100" i="16"/>
  <c r="T101" i="16"/>
  <c r="U101" i="16"/>
  <c r="V101" i="16"/>
  <c r="Q103" i="16"/>
  <c r="T103" i="16"/>
  <c r="U103" i="16"/>
  <c r="V103" i="16"/>
  <c r="T102" i="16"/>
  <c r="U102" i="16"/>
  <c r="V102" i="16"/>
  <c r="T183" i="16"/>
  <c r="U183" i="16"/>
  <c r="V183" i="16"/>
  <c r="Q104" i="16"/>
  <c r="T107" i="16"/>
  <c r="U107" i="16"/>
  <c r="V107" i="16"/>
  <c r="T187" i="16"/>
  <c r="S187" i="16"/>
  <c r="U187" i="16"/>
  <c r="V187" i="16"/>
  <c r="T105" i="16"/>
  <c r="U105" i="16"/>
  <c r="V105" i="16"/>
  <c r="T104" i="16"/>
  <c r="U104" i="16"/>
  <c r="V104" i="16"/>
  <c r="T99" i="16"/>
  <c r="S99" i="16"/>
  <c r="U99" i="16"/>
  <c r="V99" i="16"/>
  <c r="T123" i="16"/>
  <c r="U123" i="16"/>
  <c r="V123" i="16"/>
  <c r="S154" i="16"/>
  <c r="T154" i="16"/>
  <c r="U154" i="16"/>
  <c r="V154" i="16"/>
  <c r="Q132" i="16"/>
  <c r="S132" i="16"/>
  <c r="T132" i="16"/>
  <c r="U132" i="16"/>
  <c r="V132" i="16"/>
  <c r="T165" i="16"/>
  <c r="U165" i="16"/>
  <c r="V165" i="16"/>
  <c r="T171" i="16"/>
  <c r="S171" i="16"/>
  <c r="U171" i="16"/>
  <c r="V171" i="16"/>
  <c r="S166" i="16"/>
  <c r="T166" i="16"/>
  <c r="U166" i="16"/>
  <c r="V166" i="16"/>
  <c r="Q163" i="16"/>
  <c r="T163" i="16"/>
  <c r="S163" i="16"/>
  <c r="U163" i="16"/>
  <c r="V163" i="16"/>
  <c r="T164" i="16"/>
  <c r="S164" i="16"/>
  <c r="U164" i="16"/>
  <c r="V164" i="16"/>
  <c r="Q162" i="16"/>
  <c r="S162" i="16"/>
  <c r="T162" i="16"/>
  <c r="U162" i="16"/>
  <c r="V162" i="16"/>
  <c r="T127" i="16"/>
  <c r="U127" i="16"/>
  <c r="V127" i="16"/>
  <c r="S177" i="16"/>
  <c r="T177" i="16"/>
  <c r="U177" i="16"/>
  <c r="V177" i="16"/>
  <c r="T179" i="16"/>
  <c r="U179" i="16"/>
  <c r="V179" i="16"/>
  <c r="T128" i="16"/>
  <c r="U128" i="16"/>
  <c r="V128" i="16"/>
  <c r="T129" i="16"/>
  <c r="U129" i="16"/>
  <c r="V129" i="16"/>
  <c r="T125" i="16"/>
  <c r="U125" i="16"/>
  <c r="V125" i="16"/>
  <c r="T126" i="16"/>
  <c r="U126" i="16"/>
  <c r="V126" i="16"/>
  <c r="T176" i="16"/>
  <c r="U176" i="16"/>
  <c r="V176" i="16"/>
  <c r="S167" i="16"/>
  <c r="T167" i="16"/>
  <c r="U167" i="16"/>
  <c r="V167" i="16"/>
  <c r="Q170" i="16"/>
  <c r="S169" i="16"/>
  <c r="T169" i="16"/>
  <c r="U169" i="16"/>
  <c r="V169" i="16"/>
  <c r="S170" i="16"/>
  <c r="T170" i="16"/>
  <c r="U170" i="16"/>
  <c r="V170" i="16"/>
  <c r="T116" i="16"/>
  <c r="U116" i="16"/>
  <c r="V116" i="16"/>
  <c r="Q196" i="16"/>
  <c r="R196" i="16"/>
  <c r="T196" i="16"/>
  <c r="U196" i="16"/>
  <c r="V196" i="16"/>
  <c r="Q195" i="16"/>
  <c r="R195" i="16"/>
  <c r="T195" i="16"/>
  <c r="U195" i="16"/>
  <c r="V195" i="16"/>
  <c r="T194" i="16"/>
  <c r="U194" i="16"/>
  <c r="V194" i="16"/>
  <c r="T193" i="16"/>
  <c r="U193" i="16"/>
  <c r="V193" i="16"/>
  <c r="T192" i="16"/>
  <c r="U192" i="16"/>
  <c r="V192" i="16"/>
  <c r="T191" i="16"/>
  <c r="U191" i="16"/>
  <c r="V191" i="16"/>
  <c r="L109" i="16"/>
  <c r="R109" i="16"/>
  <c r="T109" i="16"/>
  <c r="S109" i="16"/>
  <c r="U109" i="16"/>
  <c r="V109" i="16"/>
  <c r="T117" i="16"/>
  <c r="U117" i="16"/>
  <c r="V117" i="16"/>
  <c r="Q130" i="16"/>
  <c r="R130" i="16"/>
  <c r="Q131" i="16"/>
  <c r="R131" i="16"/>
  <c r="L118" i="16"/>
  <c r="R118" i="16"/>
  <c r="T118" i="16"/>
  <c r="U118" i="16"/>
  <c r="V118" i="16"/>
  <c r="T131" i="16"/>
  <c r="U131" i="16"/>
  <c r="V131" i="16"/>
  <c r="T130" i="16"/>
  <c r="U130" i="16"/>
  <c r="V130" i="16"/>
  <c r="Q186" i="16"/>
  <c r="R186" i="16"/>
  <c r="T186" i="16"/>
  <c r="U186" i="16"/>
  <c r="V186" i="16"/>
  <c r="Q175" i="16"/>
  <c r="R175" i="16"/>
  <c r="S175" i="16"/>
  <c r="T175" i="16"/>
  <c r="U175" i="16"/>
  <c r="V17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D9" authorId="0" shapeId="0" xr:uid="{0EE4CDEE-07CD-834B-9006-6A18672F29F8}">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10"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10"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10"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10"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10"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10"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10"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10"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10"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10"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10"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10"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10"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10"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10"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10"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10"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10"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<sst xmlns="http://schemas.openxmlformats.org/spreadsheetml/2006/main" count="944" uniqueCount="473">
  <si>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</si>
  <si>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</si>
  <si>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</si>
  <si>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</si>
  <si>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</si>
  <si>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</si>
  <si>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</si>
  <si>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</si>
  <si>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</si>
  <si>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</si>
  <si>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</si>
  <si>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</si>
  <si>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</si>
  <si>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</si>
  <si>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</si>
  <si>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</si>
  <si>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</si>
  <si>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</si>
  <si>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</si>
  <si>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</si>
  <si>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</si>
  <si>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</si>
  <si>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</si>
  <si>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</si>
  <si>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</si>
  <si>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</si>
  <si>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</si>
  <si>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</si>
  <si>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</si>
  <si>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</si>
  <si>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</si>
  <si>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</si>
  <si>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</si>
  <si>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</si>
  <si>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</si>
  <si>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</si>
  <si>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</si>
  <si>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</si>
  <si>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</si>
  <si>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</si>
  <si>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</si>
  <si>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</si>
  <si>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</si>
  <si>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</si>
  <si>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</si>
  <si>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</si>
  <si>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</si>
  <si>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</si>
  <si>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</si>
  <si>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</si>
  <si>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</si>
  <si>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</si>
  <si>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</si>
  <si>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</si>
  <si>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</si>
  <si>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</si>
  <si>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</si>
  <si>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</si>
  <si>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</si>
  <si>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</si>
  <si>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</si>
  <si>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</si>
  <si>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</si>
  <si>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</si>
  <si>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</si>
  <si>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</si>
  <si>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</si>
  <si>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</si>
  <si>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</si>
  <si>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</si>
  <si>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</si>
  <si>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</si>
  <si>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</si>
  <si>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</si>
  <si>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</si>
  <si>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</si>
  <si>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</si>
  <si>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</si>
  <si>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</si>
  <si>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</si>
  <si>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</si>
  <si>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</si>
  <si>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</si>
  <si>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</si>
  <si>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</si>
  <si>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</si>
  <si>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</si>
  <si>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</si>
  <si>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</si>
  <si>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</si>
  <si>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</si>
  <si>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</si>
  <si>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</si>
  <si>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</si>
  <si>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</si>
  <si>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</si>
  <si>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</si>
  <si>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</si>
  <si>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</si>
  <si>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</si>
  <si>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</si>
  <si>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</si>
  <si>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</si>
  <si>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</si>
  <si>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</si>
  <si>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</si>
  <si>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</si>
  <si>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</si>
  <si>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</si>
  <si>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</si>
  <si>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</si>
  <si>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</si>
  <si>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</si>
  <si>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</si>
  <si>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</si>
  <si>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</si>
  <si>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</si>
  <si>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</si>
  <si>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</si>
  <si>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</si>
  <si>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</si>
  <si>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</si>
  <si>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</si>
  <si>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</si>
  <si>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</si>
  <si>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</si>
  <si>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</si>
  <si>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</si>
  <si>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</si>
  <si>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</si>
  <si>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</si>
  <si>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</si>
  <si>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</si>
  <si>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</si>
  <si>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</si>
  <si>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</si>
  <si>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</si>
  <si>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</si>
  <si>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</si>
  <si>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</si>
  <si>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</si>
  <si>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</si>
  <si>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</si>
  <si>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</si>
  <si>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</si>
  <si>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</si>
  <si>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</si>
  <si>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</si>
  <si>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</si>
  <si>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</si>
  <si>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</si>
  <si>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</si>
  <si>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</si>
  <si>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</si>
  <si>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</si>
  <si>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</si>
  <si>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</si>
  <si>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</si>
  <si>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</si>
  <si>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</si>
  <si>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</si>
  <si>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</si>
  <si>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</si>
  <si>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</si>
  <si>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</si>
  <si>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</si>
  <si>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</si>
  <si>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</si>
  <si>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</si>
  <si>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</si>
  <si>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</si>
  <si>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</si>
  <si>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</si>
  <si>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</si>
  <si>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</si>
  <si>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</si>
  <si>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</si>
  <si>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</si>
  <si>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</si>
  <si>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</si>
  <si>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</si>
  <si>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</si>
  <si>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</si>
  <si>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</si>
  <si>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</si>
  <si>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</si>
  <si>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</si>
  <si>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</si>
  <si>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</si>
  <si>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</si>
  <si>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</si>
  <si>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</si>
  <si>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</si>
  <si>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</si>
  <si>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</si>
  <si>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</si>
  <si>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</si>
  <si>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</si>
  <si>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</si>
  <si>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</si>
  <si>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</si>
  <si>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</si>
  <si>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</si>
  <si>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</si>
  <si>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</si>
  <si>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</si>
  <si>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</si>
  <si>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</si>
  <si>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</si>
  <si>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</si>
  <si>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</si>
  <si>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</si>
  <si>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</si>
  <si>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</si>
  <si>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</si>
  <si>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</si>
  <si>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</si>
  <si>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</si>
  <si>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</si>
  <si>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</si>
  <si>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</si>
  <si>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</si>
  <si>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</si>
  <si>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</si>
  <si>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</si>
  <si>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</si>
  <si>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</si>
  <si>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</si>
  <si>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</si>
  <si>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</si>
  <si>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</si>
  <si>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</si>
  <si>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</si>
  <si>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</si>
  <si>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</si>
  <si>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</si>
  <si>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</si>
  <si>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</si>
  <si>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</si>
  <si>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</si>
  <si>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</si>
  <si>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</si>
  <si>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</si>
  <si>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</si>
  <si>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</si>
  <si>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</si>
  <si>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</si>
  <si>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</si>
  <si>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</si>
  <si>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</si>
  <si>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</si>
  <si>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</si>
  <si>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</si>
  <si>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</si>
  <si>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</si>
  <si>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</si>
  <si>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</si>
  <si>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</si>
  <si>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</si>
  <si>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</si>
  <si>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</si>
  <si>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</si>
  <si>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</si>
  <si>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</si>
  <si>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</si>
  <si>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</si>
  <si>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</si>
  <si>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</si>
  <si>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</si>
  <si>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</si>
  <si>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</si>
  <si>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</si>
  <si>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</si>
  <si>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</si>
  <si>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</si>
  <si>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</si>
  <si>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</si>
  <si>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</si>
  <si>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</si>
  <si>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</si>
  <si>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</si>
  <si>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</si>
  <si>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</si>
  <si>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</si>
  <si>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</si>
  <si>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</si>
  <si>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</si>
  <si>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</si>
  <si>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</si>
  <si>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</si>
  <si>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</si>
  <si>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</si>
  <si>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</si>
  <si>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</si>
  <si>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</si>
  <si>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</si>
  <si>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</si>
  <si>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</si>
  <si>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</si>
  <si>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</si>
  <si>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</si>
  <si>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</si>
  <si>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</si>
  <si>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</si>
  <si>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</si>
  <si>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</si>
  <si>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</si>
  <si>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</si>
  <si>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</si>
  <si>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</si>
  <si>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</si>
  <si>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</si>
  <si>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</si>
  <si>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</si>
  <si>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</si>
  <si>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</si>
  <si>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</si>
  <si>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</si>
  <si>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</si>
  <si>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</si>
  <si>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</si>
  <si>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</si>
  <si>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</si>
  <si>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</si>
  <si>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</si>
  <si>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</si>
  <si>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</si>
  <si>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</si>
  <si>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</si>
  <si>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</si>
  <si>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</si>
  <si>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</si>
  <si>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</si>
  <si>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</si>
  <si>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</si>
  <si>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</si>
  <si>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</si>
  <si>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</si>
  <si>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</si>
  <si>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</si>
  <si>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</si>
  <si>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</si>
  <si>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</si>
  <si>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</si>
  <si>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</si>
  <si>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</si>
  <si>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</si>
  <si>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</si>
  <si>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</si>
  <si>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</si>
  <si>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</si>
  <si>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</si>
  <si>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</si>
  <si>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</si>
  <si>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</si>
  <si>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</si>
  <si>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</si>
  <si>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</si>
  <si>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</si>
  <si>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</si>
  <si>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</si>
  <si>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</si>
  <si>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</si>
  <si>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</si>
  <si>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</si>
  <si>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</si>
  <si>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</si>
  <si>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</si>
  <si>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</si>
  <si>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</si>
  <si>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</si>
  <si>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</si>
  <si>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</si>
  <si>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</si>
  <si>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</si>
  <si>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</si>
  <si>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</si>
  <si>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</si>
  <si>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</si>
  <si>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</si>
  <si>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</si>
  <si>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</si>
  <si>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</si>
  <si>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</si>
  <si>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</si>
  <si>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</si>
  <si>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</si>
  <si>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</si>
  <si>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RF-v2-flex layout done (Hannes)</t>
  </si>
  <si>
    <t>RF-v2-flex fabricated (NIST) and arrived to Princeton</t>
  </si>
  <si>
    <t>MMB-v2-flex assembled</t>
  </si>
  <si>
    <t>1 set</t>
  </si>
  <si>
    <t>DC wafer design</t>
  </si>
  <si>
    <t>DC wafer fabricated (NIST)</t>
  </si>
  <si>
    <t>Cornell ready for test DC</t>
  </si>
  <si>
    <t>MMB-v1-Duroid assembled @Pton</t>
  </si>
  <si>
    <t>DC wafer screening</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</si>
  <si>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</si>
  <si>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</si>
  <si>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</si>
  <si>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</si>
  <si>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</si>
  <si>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</si>
  <si>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 xml:space="preserve"> </t>
  </si>
  <si>
    <t>MMB-v1-Duroid preliminary tests completed</t>
  </si>
  <si>
    <t>SMuRF full system installed @ Pton</t>
  </si>
  <si>
    <t>actual date earlier</t>
  </si>
  <si>
    <t>UFM-v0 assembled @ Pton</t>
  </si>
  <si>
    <t>UFM-v0 preliminary testing complete</t>
  </si>
  <si>
    <t>UFM-v0 detailed dark/efficiency testing complete</t>
  </si>
  <si>
    <t>UFM-v0 @ UCSD</t>
  </si>
  <si>
    <t xml:space="preserve">UFM-v0  optical testing @ UCSD complete </t>
  </si>
  <si>
    <t xml:space="preserve">  </t>
  </si>
  <si>
    <t>READOUT PRR</t>
  </si>
  <si>
    <t>b</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</si>
  <si>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</si>
  <si>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</si>
  <si>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</si>
  <si>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</si>
  <si>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</si>
  <si>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</si>
  <si>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</si>
  <si>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3 coax chain installed in Pton</t>
  </si>
  <si>
    <t>3 new chains tested in Pton (single-mux-box)</t>
  </si>
  <si>
    <t>Pton DR move</t>
  </si>
  <si>
    <t>Install old 1-chain from Pton DR into Michigan DR</t>
  </si>
  <si>
    <t>First UHF/MF feedhorn array @ Pton</t>
  </si>
  <si>
    <t>MF detector design finalized</t>
  </si>
  <si>
    <t>MF detector array fab finished</t>
  </si>
  <si>
    <t>MMB-V0k  dunk test</t>
  </si>
  <si>
    <t>MMB-V1b (=  RF v1; screened DC v1; duroid launches; DC flex2) ready&amp;test   @ Pton</t>
  </si>
  <si>
    <t>MMB-V1 (= RF v1; mechanical DC; duroid launches; side launch FR) ready&amp;test   @ Pton</t>
  </si>
  <si>
    <t>MMB-v1b assembled @Pton</t>
  </si>
  <si>
    <t>MMB-v1b tests completed</t>
  </si>
  <si>
    <t>MMB-V2 (= RF v2; screened DC v2; RF flex2; DC flex2) ready   @ Pton</t>
  </si>
  <si>
    <t>RF flex launch test</t>
  </si>
  <si>
    <t>RF flex launch design (Hannes)</t>
  </si>
  <si>
    <t>RF flex launch test box deisgn/made</t>
  </si>
  <si>
    <t>RF flex test</t>
  </si>
  <si>
    <t>RF flex launch fab/arrived Pton</t>
  </si>
  <si>
    <t>MMbv1 to Cornell to begin magnetic shielding testing sequence</t>
  </si>
  <si>
    <t>First  UFM-v0 with prototype MF detector array and MMB v1b</t>
  </si>
  <si>
    <t>w/  time to extract MMB-v1b</t>
  </si>
  <si>
    <t>MMB-V0-flexm-v1 (= MMB-V0 with DC flexs attached, mechanical test) ready&amp;test   @ Mich</t>
  </si>
  <si>
    <t>MMB-V0-flexm-v2 (= MMB-V0 with DC flexs attached, mechanical test) ready&amp;test   @ Mich</t>
  </si>
  <si>
    <t>Heat test D0a ready&amp;test   @ Mich</t>
  </si>
  <si>
    <t>MMB heat test assembled</t>
  </si>
  <si>
    <t>Heat test D0a test @ Mich</t>
  </si>
  <si>
    <t>Heat test D0a' ready&amp;test   @ Mich</t>
  </si>
  <si>
    <t>Heat test D0a' test @ Mich</t>
  </si>
  <si>
    <t>RF flex 2v0 received</t>
  </si>
  <si>
    <t>DC flex 2v0 received</t>
  </si>
  <si>
    <t>RF flex 2v0 test</t>
  </si>
  <si>
    <t>MMB-V0-flexm-v3 (= RF with DC 2V0/RF 2V0 flex attached, mechanical test) ready&amp;test   @ Mich</t>
  </si>
  <si>
    <t>2nd Mechanical NIST detector wafer test on HF/MF horn array</t>
  </si>
  <si>
    <t>RF-v1b fabricated and arrived at Princeton</t>
  </si>
  <si>
    <t>RF v1 fabricated and arrived at Princeton</t>
  </si>
  <si>
    <t>MMB-v2-flex tests completed @ Pton</t>
  </si>
  <si>
    <t>Oxford service</t>
  </si>
  <si>
    <t>Mich fridge rack move</t>
  </si>
  <si>
    <t>RF flex 2v0 test @ Pton</t>
  </si>
  <si>
    <t>RF flex 2v0 test @ NIST</t>
  </si>
  <si>
    <t>MF DETECTOR PRR</t>
  </si>
  <si>
    <t>Last edits</t>
  </si>
  <si>
    <t>Heat test D0a''(==D0a', add thermometer on horn and DC, copper. Braid btwn HC and MC, mount and MC) ready&amp;test   @ Mich</t>
  </si>
  <si>
    <t>Heat test D0c test @ Mich</t>
  </si>
  <si>
    <t>mich fridge rack move</t>
  </si>
  <si>
    <t>Heat test D0a'' @ Mich</t>
  </si>
  <si>
    <t>Heat test D0b(==D0a'', w/ G10 removed) ready&amp;test   @ Mich</t>
  </si>
  <si>
    <t>Mech-UFM test</t>
  </si>
  <si>
    <t>2nd Mechanical NIST detector wafer test on HF/MF horn array w/ Al pogo Heat clamp</t>
  </si>
  <si>
    <t>Heat test D0b test +RF-flex box + Mech-UFM + MMB-V0-flexm-v3@ Mich</t>
  </si>
  <si>
    <t>Heat test D0c(no G10, thermometer on HC, Braid btwn mount and MC, pogo pin HC) ready&amp;test   @ Mich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</si>
</sst>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5">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sz val="8"/>
      <color rgb="FF000000"/>
      <name val="Segoe UI"/>
    </font>
    <font>
      <b/>
      <sz val="9"/>
      <color rgb="FFFF0000"/>
      <name val="Arial Narrow"/>
      <family val="2"/>
    </font>
    <font>
      <sz val="9"/>
      <color theme="1"/>
      <name val="Arial Narrow"/>
      <family val="2"/>
    </font>
    <font>
      <sz val="8"/>
      <color theme="1"/>
      <name val="Arial"/>
      <family val="2"/>
    </font>
    <font>
      <sz val="12"/>
      <color rgb="FFFF0000"/>
      <name val="Arial"/>
      <family val="2"/>
    </font>
  </fonts>
  <fills count="1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79998168889431442"/>
        <bgColor indexed="65"/>
      </patternFill>
    </fill>
    <fill>
      <patternFill patternType="solid">
        <fgColor theme="9" tint="0.39997558519241921"/>
        <bgColor indexed="65"/>
      </patternFill>
    </fill>
  </fills>
  <borders count="19">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
      <left/>
      <right/>
      <top style="thin">
        <color rgb="FFEAEAEA"/>
      </top>
      <bottom/>
      <diagonal/>
    </border>
    <border>
      <left/>
      <right/>
      <top style="thin">
        <color indexed="22"/>
      </top>
      <bottom/>
      <diagonal/>
    </border>
    <border>
      <left/>
      <right/>
      <top style="thin">
        <color theme="0" tint="-4.9989318521683403E-2"/>
      </top>
      <bottom style="thin">
        <color theme="0" tint="-4.9989318521683403E-2"/>
      </bottom>
      <diagonal/>
    </border>
  </borders>
  <cellStyleXfs count="7">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274">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65" fontId="4" fillId="8" borderId="1" xfId="0" applyNumberFormat="1" applyFont="1" applyFill="1" applyBorder="1" applyAlignment="1" applyProtection="1">
      <alignment horizontal="center" vertical="center" shrinkToFit="1"/>
    </xf>
    <xf numFmtId="9" fontId="4" fillId="7" borderId="1" xfId="2"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xf>
    <xf numFmtId="1" fontId="4" fillId="0" borderId="1" xfId="2" applyNumberFormat="1" applyFont="1" applyFill="1" applyBorder="1" applyAlignment="1" applyProtection="1">
      <alignment horizontal="center" vertical="center"/>
    </xf>
    <xf numFmtId="14" fontId="59" fillId="0"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horizontal="fill" vertical="center"/>
      <protection locked="0"/>
    </xf>
    <xf numFmtId="0" fontId="50" fillId="11" borderId="1" xfId="0" applyFont="1" applyFill="1" applyBorder="1" applyAlignment="1" applyProtection="1">
      <alignment vertical="center"/>
      <protection locked="0"/>
    </xf>
    <xf numFmtId="14" fontId="40" fillId="11"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vertical="center" wrapText="1"/>
      <protection locked="0"/>
    </xf>
    <xf numFmtId="0" fontId="4" fillId="4" borderId="8" xfId="0" applyNumberFormat="1" applyFont="1" applyFill="1" applyBorder="1" applyAlignment="1" applyProtection="1">
      <alignment horizontal="left"/>
    </xf>
    <xf numFmtId="0" fontId="4" fillId="10" borderId="13" xfId="0" applyFont="1" applyFill="1" applyBorder="1" applyAlignment="1" applyProtection="1">
      <alignment vertical="center"/>
    </xf>
    <xf numFmtId="14" fontId="4" fillId="0" borderId="1" xfId="0" applyNumberFormat="1" applyFont="1" applyFill="1" applyBorder="1" applyAlignment="1" applyProtection="1">
      <alignment horizontal="right" vertical="center" shrinkToFit="1"/>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 fontId="4" fillId="0" borderId="17" xfId="0" applyNumberFormat="1" applyFont="1" applyFill="1" applyBorder="1" applyAlignment="1" applyProtection="1">
      <alignment horizontal="center" vertical="center"/>
    </xf>
    <xf numFmtId="1" fontId="4" fillId="0" borderId="17" xfId="2" applyNumberFormat="1" applyFont="1" applyFill="1" applyBorder="1" applyAlignment="1" applyProtection="1">
      <alignment horizontal="center" vertical="center"/>
    </xf>
    <xf numFmtId="14" fontId="41" fillId="8" borderId="17" xfId="0" applyNumberFormat="1" applyFont="1" applyFill="1" applyBorder="1" applyAlignment="1" applyProtection="1">
      <alignment horizontal="right" vertical="center" shrinkToFit="1"/>
    </xf>
    <xf numFmtId="0" fontId="40" fillId="4" borderId="14" xfId="0" applyNumberFormat="1" applyFont="1" applyFill="1" applyBorder="1" applyAlignment="1" applyProtection="1">
      <alignment horizontal="left"/>
    </xf>
    <xf numFmtId="0" fontId="50" fillId="8" borderId="7" xfId="0" applyFont="1" applyFill="1" applyBorder="1" applyAlignment="1" applyProtection="1">
      <alignment vertical="center"/>
      <protection locked="0"/>
    </xf>
    <xf numFmtId="0" fontId="4" fillId="7" borderId="7" xfId="0" quotePrefix="1" applyNumberFormat="1" applyFont="1" applyFill="1" applyBorder="1" applyAlignment="1" applyProtection="1">
      <alignment horizontal="center" vertical="center"/>
    </xf>
    <xf numFmtId="0" fontId="40" fillId="7" borderId="7" xfId="0" applyNumberFormat="1" applyFont="1" applyFill="1" applyBorder="1" applyAlignment="1" applyProtection="1">
      <alignment horizontal="center" vertical="center"/>
    </xf>
    <xf numFmtId="165" fontId="40" fillId="8" borderId="7" xfId="0" applyNumberFormat="1" applyFont="1" applyFill="1" applyBorder="1" applyAlignment="1" applyProtection="1">
      <alignment horizontal="center" vertical="center" shrinkToFit="1"/>
    </xf>
    <xf numFmtId="1" fontId="40" fillId="8" borderId="7" xfId="0" applyNumberFormat="1" applyFont="1" applyFill="1" applyBorder="1" applyAlignment="1" applyProtection="1">
      <alignment horizontal="center" vertical="center"/>
    </xf>
    <xf numFmtId="1" fontId="40" fillId="8" borderId="7" xfId="0" applyNumberFormat="1" applyFont="1" applyFill="1" applyBorder="1" applyAlignment="1" applyProtection="1">
      <alignment horizontal="center" vertical="center"/>
      <protection locked="0"/>
    </xf>
    <xf numFmtId="9" fontId="40" fillId="7" borderId="7" xfId="2" applyFont="1" applyFill="1" applyBorder="1" applyAlignment="1" applyProtection="1">
      <alignment horizontal="center" vertical="center"/>
      <protection locked="0"/>
    </xf>
    <xf numFmtId="1" fontId="4" fillId="8" borderId="7" xfId="0" applyNumberFormat="1" applyFont="1" applyFill="1" applyBorder="1" applyAlignment="1" applyProtection="1">
      <alignment horizontal="center" vertical="center"/>
    </xf>
    <xf numFmtId="14" fontId="40" fillId="0" borderId="7" xfId="0" applyNumberFormat="1" applyFont="1" applyFill="1" applyBorder="1" applyAlignment="1" applyProtection="1">
      <alignment horizontal="right" vertical="center" shrinkToFit="1"/>
    </xf>
    <xf numFmtId="1" fontId="4" fillId="0" borderId="7" xfId="0" applyNumberFormat="1" applyFont="1" applyFill="1" applyBorder="1" applyAlignment="1" applyProtection="1">
      <alignment horizontal="center" vertical="center"/>
    </xf>
    <xf numFmtId="1" fontId="4" fillId="0" borderId="7" xfId="2" applyNumberFormat="1" applyFont="1" applyFill="1" applyBorder="1" applyAlignment="1" applyProtection="1">
      <alignment horizontal="center" vertical="center"/>
    </xf>
    <xf numFmtId="14" fontId="41" fillId="8" borderId="7" xfId="0" applyNumberFormat="1" applyFont="1" applyFill="1" applyBorder="1" applyAlignment="1" applyProtection="1">
      <alignment horizontal="right" vertical="center" shrinkToFit="1"/>
    </xf>
    <xf numFmtId="0" fontId="40" fillId="0" borderId="7" xfId="0" applyFont="1" applyFill="1" applyBorder="1" applyAlignment="1" applyProtection="1">
      <alignment vertical="center"/>
    </xf>
    <xf numFmtId="0" fontId="40" fillId="0" borderId="7" xfId="0" applyFont="1" applyFill="1" applyBorder="1" applyAlignment="1" applyProtection="1">
      <alignment horizontal="center" vertical="center"/>
    </xf>
    <xf numFmtId="0" fontId="50" fillId="9" borderId="13" xfId="0" applyFont="1" applyFill="1" applyBorder="1" applyAlignment="1" applyProtection="1">
      <alignment vertical="center"/>
    </xf>
    <xf numFmtId="0" fontId="50" fillId="10" borderId="13" xfId="0" applyFont="1" applyFill="1" applyBorder="1" applyAlignment="1" applyProtection="1">
      <alignment vertical="center"/>
    </xf>
    <xf numFmtId="0" fontId="50" fillId="7" borderId="8" xfId="0" applyNumberFormat="1" applyFont="1" applyFill="1" applyBorder="1" applyAlignment="1" applyProtection="1">
      <alignment horizontal="left"/>
      <protection locked="0"/>
    </xf>
    <xf numFmtId="0" fontId="50" fillId="4" borderId="8" xfId="0" applyNumberFormat="1" applyFont="1" applyFill="1" applyBorder="1" applyAlignment="1" applyProtection="1">
      <alignment horizontal="left"/>
    </xf>
    <xf numFmtId="0" fontId="61" fillId="8" borderId="1" xfId="0" applyFont="1" applyFill="1" applyBorder="1" applyAlignment="1" applyProtection="1">
      <alignment vertical="center"/>
      <protection locked="0"/>
    </xf>
    <xf numFmtId="0" fontId="50" fillId="7" borderId="1" xfId="0" applyNumberFormat="1" applyFont="1" applyFill="1" applyBorder="1" applyAlignment="1" applyProtection="1">
      <alignment horizontal="center" vertical="center"/>
    </xf>
    <xf numFmtId="0" fontId="50" fillId="7" borderId="1" xfId="0" quotePrefix="1" applyNumberFormat="1" applyFont="1" applyFill="1" applyBorder="1" applyAlignment="1" applyProtection="1">
      <alignment horizontal="center" vertical="center"/>
    </xf>
    <xf numFmtId="165" fontId="50" fillId="8" borderId="1" xfId="0" applyNumberFormat="1" applyFont="1" applyFill="1" applyBorder="1" applyAlignment="1" applyProtection="1">
      <alignment horizontal="center" vertical="center" shrinkToFit="1"/>
    </xf>
    <xf numFmtId="165" fontId="61" fillId="8" borderId="1" xfId="0" applyNumberFormat="1" applyFont="1" applyFill="1" applyBorder="1" applyAlignment="1" applyProtection="1">
      <alignment horizontal="center" vertical="center" shrinkToFit="1"/>
    </xf>
    <xf numFmtId="1" fontId="50" fillId="8" borderId="1" xfId="0" applyNumberFormat="1" applyFont="1" applyFill="1" applyBorder="1" applyAlignment="1" applyProtection="1">
      <alignment horizontal="center" vertical="center"/>
    </xf>
    <xf numFmtId="1" fontId="50" fillId="8" borderId="1" xfId="0" applyNumberFormat="1" applyFont="1" applyFill="1" applyBorder="1" applyAlignment="1" applyProtection="1">
      <alignment horizontal="center" vertical="center"/>
      <protection locked="0"/>
    </xf>
    <xf numFmtId="9" fontId="61" fillId="7" borderId="1" xfId="2" applyFont="1" applyFill="1" applyBorder="1" applyAlignment="1" applyProtection="1">
      <alignment horizontal="center" vertical="center"/>
      <protection locked="0"/>
    </xf>
    <xf numFmtId="14" fontId="50" fillId="0" borderId="1" xfId="0" applyNumberFormat="1" applyFont="1" applyFill="1" applyBorder="1" applyAlignment="1" applyProtection="1">
      <alignment horizontal="right" vertical="center" shrinkToFit="1"/>
    </xf>
    <xf numFmtId="1" fontId="50" fillId="0" borderId="1" xfId="0" applyNumberFormat="1" applyFont="1" applyFill="1" applyBorder="1" applyAlignment="1" applyProtection="1">
      <alignment horizontal="center" vertical="center"/>
    </xf>
    <xf numFmtId="1" fontId="50" fillId="0" borderId="1" xfId="2" applyNumberFormat="1" applyFont="1" applyFill="1" applyBorder="1" applyAlignment="1" applyProtection="1">
      <alignment horizontal="center" vertical="center"/>
    </xf>
    <xf numFmtId="14" fontId="51" fillId="8" borderId="1" xfId="0" applyNumberFormat="1" applyFont="1" applyFill="1" applyBorder="1" applyAlignment="1" applyProtection="1">
      <alignment horizontal="right" vertical="center" shrinkToFit="1"/>
    </xf>
    <xf numFmtId="0" fontId="50" fillId="0" borderId="1" xfId="0" applyFont="1" applyFill="1" applyBorder="1" applyAlignment="1" applyProtection="1">
      <alignment vertical="center"/>
    </xf>
    <xf numFmtId="0" fontId="50" fillId="0" borderId="1" xfId="0" applyFont="1" applyFill="1" applyBorder="1" applyAlignment="1" applyProtection="1">
      <alignment horizontal="center" vertical="center"/>
    </xf>
    <xf numFmtId="0" fontId="62" fillId="12" borderId="1" xfId="3" applyFont="1" applyBorder="1" applyAlignment="1" applyProtection="1">
      <alignment horizontal="fill" vertical="center"/>
      <protection locked="0"/>
    </xf>
    <xf numFmtId="0" fontId="62" fillId="12" borderId="1" xfId="3" applyFont="1" applyBorder="1" applyAlignment="1" applyProtection="1">
      <alignment vertical="center"/>
      <protection locked="0"/>
    </xf>
    <xf numFmtId="0" fontId="63" fillId="13" borderId="1" xfId="4" applyNumberFormat="1" applyFont="1" applyBorder="1" applyAlignment="1" applyProtection="1">
      <alignment horizontal="center" vertical="center"/>
    </xf>
    <xf numFmtId="0" fontId="63" fillId="13" borderId="1" xfId="4" quotePrefix="1" applyNumberFormat="1" applyFont="1" applyBorder="1" applyAlignment="1" applyProtection="1">
      <alignment horizontal="center" vertical="center"/>
    </xf>
    <xf numFmtId="0" fontId="63" fillId="13" borderId="8" xfId="4" applyNumberFormat="1" applyFont="1" applyBorder="1" applyAlignment="1" applyProtection="1">
      <alignment horizontal="left"/>
      <protection locked="0"/>
    </xf>
    <xf numFmtId="165" fontId="64" fillId="12" borderId="1" xfId="3" applyNumberFormat="1" applyFont="1" applyBorder="1" applyAlignment="1" applyProtection="1">
      <alignment horizontal="center" vertical="center" shrinkToFit="1"/>
    </xf>
    <xf numFmtId="165" fontId="63" fillId="12" borderId="1" xfId="3" applyNumberFormat="1" applyFont="1" applyBorder="1" applyAlignment="1" applyProtection="1">
      <alignment horizontal="center" vertical="center" shrinkToFit="1"/>
    </xf>
    <xf numFmtId="1" fontId="63" fillId="12" borderId="1" xfId="3" applyNumberFormat="1" applyFont="1" applyBorder="1" applyAlignment="1" applyProtection="1">
      <alignment horizontal="center" vertical="center"/>
    </xf>
    <xf numFmtId="1" fontId="63" fillId="12" borderId="1" xfId="3" applyNumberFormat="1" applyFont="1" applyBorder="1" applyAlignment="1" applyProtection="1">
      <alignment horizontal="center" vertical="center"/>
      <protection locked="0"/>
    </xf>
    <xf numFmtId="9" fontId="63" fillId="13" borderId="1" xfId="4" applyNumberFormat="1" applyFont="1" applyBorder="1" applyAlignment="1" applyProtection="1">
      <alignment horizontal="center" vertical="center"/>
      <protection locked="0"/>
    </xf>
    <xf numFmtId="0" fontId="63" fillId="15" borderId="8" xfId="6" applyNumberFormat="1" applyFont="1" applyBorder="1" applyAlignment="1" applyProtection="1">
      <alignment horizontal="left"/>
      <protection locked="0"/>
    </xf>
    <xf numFmtId="0" fontId="63" fillId="15" borderId="1" xfId="6" applyNumberFormat="1" applyFont="1" applyBorder="1" applyAlignment="1" applyProtection="1">
      <alignment horizontal="center" vertical="center"/>
    </xf>
    <xf numFmtId="0" fontId="63" fillId="15" borderId="1" xfId="6" quotePrefix="1" applyNumberFormat="1" applyFont="1" applyBorder="1" applyAlignment="1" applyProtection="1">
      <alignment horizontal="center" vertical="center"/>
    </xf>
    <xf numFmtId="165" fontId="63" fillId="14" borderId="1" xfId="5" applyNumberFormat="1" applyFont="1" applyBorder="1" applyAlignment="1" applyProtection="1">
      <alignment horizontal="center" vertical="center" shrinkToFit="1"/>
    </xf>
    <xf numFmtId="1" fontId="63" fillId="14" borderId="1" xfId="5" applyNumberFormat="1" applyFont="1" applyBorder="1" applyAlignment="1" applyProtection="1">
      <alignment horizontal="center" vertical="center"/>
    </xf>
    <xf numFmtId="1" fontId="63" fillId="14" borderId="1" xfId="5" applyNumberFormat="1" applyFont="1" applyBorder="1" applyAlignment="1" applyProtection="1">
      <alignment horizontal="center" vertical="center"/>
      <protection locked="0"/>
    </xf>
    <xf numFmtId="9" fontId="63" fillId="15" borderId="1" xfId="6" applyNumberFormat="1" applyFont="1" applyBorder="1" applyAlignment="1" applyProtection="1">
      <alignment horizontal="center" vertical="center"/>
      <protection locked="0"/>
    </xf>
    <xf numFmtId="0" fontId="62" fillId="14" borderId="1" xfId="5" applyFont="1" applyBorder="1" applyAlignment="1" applyProtection="1">
      <alignment vertical="center"/>
      <protection locked="0"/>
    </xf>
    <xf numFmtId="0" fontId="62" fillId="14" borderId="1" xfId="5" applyFont="1" applyBorder="1" applyAlignment="1" applyProtection="1">
      <alignment horizontal="fill" vertical="center"/>
      <protection locked="0"/>
    </xf>
    <xf numFmtId="0" fontId="4" fillId="9" borderId="0" xfId="0" applyFont="1" applyFill="1" applyBorder="1" applyAlignment="1" applyProtection="1">
      <alignment vertical="center"/>
    </xf>
    <xf numFmtId="0" fontId="4" fillId="10" borderId="0" xfId="0" applyFont="1" applyFill="1" applyBorder="1" applyAlignment="1" applyProtection="1">
      <alignment vertical="center"/>
    </xf>
    <xf numFmtId="0" fontId="4" fillId="4" borderId="16" xfId="0" applyNumberFormat="1" applyFont="1" applyFill="1" applyBorder="1" applyAlignment="1" applyProtection="1">
      <alignment horizontal="left"/>
    </xf>
    <xf numFmtId="14" fontId="4" fillId="0" borderId="17" xfId="0" applyNumberFormat="1" applyFont="1" applyFill="1" applyBorder="1" applyAlignment="1" applyProtection="1">
      <alignment horizontal="right" vertical="center" shrinkToFit="1"/>
    </xf>
    <xf numFmtId="0" fontId="4" fillId="0" borderId="17" xfId="0" applyFont="1" applyFill="1" applyBorder="1" applyAlignment="1" applyProtection="1">
      <alignment vertical="center"/>
    </xf>
    <xf numFmtId="0" fontId="4" fillId="0" borderId="17" xfId="0" applyFont="1" applyFill="1" applyBorder="1" applyAlignment="1" applyProtection="1">
      <alignment horizontal="center" vertical="center"/>
    </xf>
    <xf numFmtId="0" fontId="63" fillId="15" borderId="16" xfId="6" applyNumberFormat="1" applyFont="1" applyBorder="1" applyAlignment="1" applyProtection="1">
      <alignment horizontal="left"/>
      <protection locked="0"/>
    </xf>
    <xf numFmtId="0" fontId="63" fillId="15" borderId="17" xfId="6" applyNumberFormat="1" applyFont="1" applyBorder="1" applyAlignment="1" applyProtection="1">
      <alignment horizontal="center" vertical="center"/>
    </xf>
    <xf numFmtId="0" fontId="63" fillId="15" borderId="17" xfId="6" quotePrefix="1" applyNumberFormat="1" applyFont="1" applyBorder="1" applyAlignment="1" applyProtection="1">
      <alignment horizontal="center" vertical="center"/>
    </xf>
    <xf numFmtId="165" fontId="63" fillId="14" borderId="17" xfId="5" applyNumberFormat="1" applyFont="1" applyBorder="1" applyAlignment="1" applyProtection="1">
      <alignment horizontal="center" vertical="center" shrinkToFit="1"/>
    </xf>
    <xf numFmtId="1" fontId="63" fillId="14" borderId="17" xfId="5" applyNumberFormat="1" applyFont="1" applyBorder="1" applyAlignment="1" applyProtection="1">
      <alignment horizontal="center" vertical="center"/>
    </xf>
    <xf numFmtId="1" fontId="63" fillId="14" borderId="17" xfId="5" applyNumberFormat="1" applyFont="1" applyBorder="1" applyAlignment="1" applyProtection="1">
      <alignment horizontal="center" vertical="center"/>
      <protection locked="0"/>
    </xf>
    <xf numFmtId="9" fontId="63" fillId="15" borderId="17" xfId="6" applyNumberFormat="1" applyFont="1" applyBorder="1" applyAlignment="1" applyProtection="1">
      <alignment horizontal="center" vertical="center"/>
      <protection locked="0"/>
    </xf>
    <xf numFmtId="0" fontId="62" fillId="14" borderId="17" xfId="5" applyFont="1" applyBorder="1" applyAlignment="1" applyProtection="1">
      <alignment vertical="center"/>
      <protection locked="0"/>
    </xf>
    <xf numFmtId="0" fontId="4" fillId="9" borderId="18" xfId="0" applyFont="1" applyFill="1" applyBorder="1" applyAlignment="1" applyProtection="1">
      <alignment vertical="center"/>
    </xf>
    <xf numFmtId="0" fontId="4" fillId="10" borderId="18" xfId="0" applyFont="1" applyFill="1" applyBorder="1" applyAlignment="1" applyProtection="1">
      <alignment vertical="center"/>
    </xf>
    <xf numFmtId="0" fontId="63" fillId="15" borderId="18" xfId="6" applyNumberFormat="1" applyFont="1" applyBorder="1" applyAlignment="1" applyProtection="1">
      <alignment horizontal="left"/>
      <protection locked="0"/>
    </xf>
    <xf numFmtId="0" fontId="4" fillId="4" borderId="18" xfId="0" applyNumberFormat="1" applyFont="1" applyFill="1" applyBorder="1" applyAlignment="1" applyProtection="1">
      <alignment horizontal="left"/>
    </xf>
    <xf numFmtId="0" fontId="62" fillId="14" borderId="18" xfId="5" applyFont="1" applyBorder="1" applyAlignment="1" applyProtection="1">
      <alignment vertical="center"/>
      <protection locked="0"/>
    </xf>
    <xf numFmtId="0" fontId="63" fillId="15" borderId="18" xfId="6" applyNumberFormat="1" applyFont="1" applyBorder="1" applyAlignment="1" applyProtection="1">
      <alignment horizontal="center" vertical="center"/>
    </xf>
    <xf numFmtId="0" fontId="63" fillId="15" borderId="18" xfId="6" quotePrefix="1" applyNumberFormat="1" applyFont="1" applyBorder="1" applyAlignment="1" applyProtection="1">
      <alignment horizontal="center" vertical="center"/>
    </xf>
    <xf numFmtId="165" fontId="63" fillId="14" borderId="18" xfId="5" applyNumberFormat="1" applyFont="1" applyBorder="1" applyAlignment="1" applyProtection="1">
      <alignment horizontal="center" vertical="center" shrinkToFit="1"/>
    </xf>
    <xf numFmtId="1" fontId="63" fillId="14" borderId="18" xfId="5" applyNumberFormat="1" applyFont="1" applyBorder="1" applyAlignment="1" applyProtection="1">
      <alignment horizontal="center" vertical="center"/>
    </xf>
    <xf numFmtId="1" fontId="63" fillId="14" borderId="18" xfId="5" applyNumberFormat="1" applyFont="1" applyBorder="1" applyAlignment="1" applyProtection="1">
      <alignment horizontal="center" vertical="center"/>
      <protection locked="0"/>
    </xf>
    <xf numFmtId="9" fontId="63" fillId="15" borderId="18" xfId="6" applyNumberFormat="1" applyFont="1" applyBorder="1" applyAlignment="1" applyProtection="1">
      <alignment horizontal="center" vertical="center"/>
      <protection locked="0"/>
    </xf>
    <xf numFmtId="14" fontId="4" fillId="0" borderId="18" xfId="0" applyNumberFormat="1" applyFont="1" applyFill="1" applyBorder="1" applyAlignment="1" applyProtection="1">
      <alignment horizontal="right" vertical="center" shrinkToFit="1"/>
    </xf>
    <xf numFmtId="1" fontId="4" fillId="0" borderId="18" xfId="0" applyNumberFormat="1" applyFont="1" applyFill="1" applyBorder="1" applyAlignment="1" applyProtection="1">
      <alignment horizontal="center" vertical="center"/>
    </xf>
    <xf numFmtId="1" fontId="4" fillId="0" borderId="18" xfId="2" applyNumberFormat="1" applyFont="1" applyFill="1" applyBorder="1" applyAlignment="1" applyProtection="1">
      <alignment horizontal="center" vertical="center"/>
    </xf>
    <xf numFmtId="14" fontId="41" fillId="8" borderId="18" xfId="0" applyNumberFormat="1" applyFont="1" applyFill="1" applyBorder="1" applyAlignment="1" applyProtection="1">
      <alignment horizontal="right" vertical="center" shrinkToFit="1"/>
    </xf>
    <xf numFmtId="0" fontId="4" fillId="0" borderId="18" xfId="0" applyFont="1" applyFill="1" applyBorder="1" applyAlignment="1" applyProtection="1">
      <alignment vertical="center"/>
    </xf>
    <xf numFmtId="0" fontId="4" fillId="0" borderId="18" xfId="0" applyFont="1" applyFill="1" applyBorder="1" applyAlignment="1" applyProtection="1">
      <alignment horizontal="center" vertical="center"/>
    </xf>
    <xf numFmtId="0" fontId="62" fillId="14" borderId="18" xfId="5" applyFont="1" applyBorder="1" applyAlignment="1" applyProtection="1">
      <alignment horizontal="fill" vertical="center"/>
      <protection locked="0"/>
    </xf>
    <xf numFmtId="0" fontId="63" fillId="14" borderId="18" xfId="5" applyFont="1" applyBorder="1" applyAlignment="1" applyProtection="1">
      <alignment vertical="center"/>
      <protection locked="0"/>
    </xf>
    <xf numFmtId="0" fontId="2" fillId="0" borderId="0" xfId="0" applyFont="1" applyFill="1" applyAlignment="1" applyProtection="1">
      <alignment horizontal="right"/>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166" fontId="40" fillId="0" borderId="0" xfId="0" applyNumberFormat="1" applyFont="1" applyFill="1" applyBorder="1" applyAlignment="1" applyProtection="1">
      <alignment horizontal="center"/>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0" fontId="20" fillId="0" borderId="0" xfId="0" applyFont="1" applyAlignment="1">
      <alignment horizontal="left" vertical="top" wrapText="1"/>
    </xf>
    <xf numFmtId="0" fontId="24" fillId="0" borderId="0" xfId="0" applyFont="1" applyFill="1" applyBorder="1" applyAlignment="1">
      <alignment horizontal="left"/>
    </xf>
  </cellXfs>
  <cellStyles count="7">
    <cellStyle name="20% - Accent4" xfId="3" builtinId="42"/>
    <cellStyle name="20% - Accent6" xfId="5" builtinId="50"/>
    <cellStyle name="60% - Accent4" xfId="4" builtinId="44"/>
    <cellStyle name="60% - Accent6" xfId="6" builtinId="52"/>
    <cellStyle name="Hyperlink" xfId="1" builtinId="8"/>
    <cellStyle name="Normal" xfId="0" builtinId="0"/>
    <cellStyle name="Percent" xfId="2" builtinId="5"/>
  </cellStyles>
  <dxfs count="1505">
    <dxf>
      <border>
        <left style="thin">
          <color theme="0" tint="-0.14996795556505021"/>
        </left>
        <vertical/>
        <horizontal/>
      </border>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border>
        <left style="thin">
          <color theme="0" tint="-0.14996795556505021"/>
        </left>
        <vertical/>
        <horizontal/>
      </border>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font>
        <color rgb="FFFF0000"/>
      </font>
    </dxf>
    <dxf>
      <font>
        <b/>
        <i val="0"/>
        <color rgb="FFFF0000"/>
      </fon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fill>
        <patternFill patternType="darkUp">
          <fgColor theme="0" tint="-0.34998626667073579"/>
        </patternFill>
      </fill>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font>
        <color rgb="FFFF0000"/>
      </font>
    </dxf>
    <dxf>
      <font>
        <b/>
        <i val="0"/>
        <color rgb="FFFF0000"/>
      </font>
    </dxf>
    <dxf>
      <numFmt numFmtId="174" formatCode="[$-809]ddd\ d/mm/yy"/>
    </dxf>
    <dxf>
      <font>
        <color rgb="FFFF0000"/>
      </font>
    </dxf>
    <dxf>
      <font>
        <b/>
        <i val="0"/>
        <color rgb="FFFF0000"/>
      </font>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numFmt numFmtId="174" formatCode="[$-809]ddd\ d/mm/yy"/>
    </dxf>
    <dxf>
      <numFmt numFmtId="174" formatCode="[$-809]ddd\ d/mm/yy"/>
    </dxf>
    <dxf>
      <numFmt numFmtId="174" formatCode="[$-809]ddd\ d/mm/yy"/>
    </dxf>
    <dxf>
      <numFmt numFmtId="174" formatCode="[$-809]ddd\ d/mm/yy"/>
    </dxf>
    <dxf>
      <font>
        <color rgb="FFFF0000"/>
      </font>
    </dxf>
    <dxf>
      <font>
        <b/>
        <i val="0"/>
        <color rgb="FFFF0000"/>
      </font>
    </dxf>
    <dxf>
      <numFmt numFmtId="174" formatCode="[$-809]ddd\ d/mm/yy"/>
    </dxf>
    <dxf>
      <fill>
        <patternFill patternType="darkUp">
          <fgColor theme="0" tint="-0.34998626667073579"/>
        </patternFill>
      </fill>
    </dxf>
    <dxf>
      <numFmt numFmtId="174" formatCode="[$-809]ddd\ d/mm/yy"/>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font>
        <color rgb="FFFF0000"/>
      </font>
    </dxf>
    <dxf>
      <font>
        <b/>
        <i val="0"/>
        <color rgb="FFFF0000"/>
      </font>
    </dxf>
    <dxf>
      <numFmt numFmtId="174" formatCode="[$-809]ddd\ d/mm/yy"/>
    </dxf>
    <dxf>
      <numFmt numFmtId="174"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74" formatCode="[$-809]ddd\ d/mm/yy"/>
    </dxf>
    <dxf>
      <font>
        <color rgb="FFFF0000"/>
      </font>
    </dxf>
    <dxf>
      <font>
        <b/>
        <i val="0"/>
        <color rgb="FFFF0000"/>
      </font>
    </dxf>
    <dxf>
      <fill>
        <patternFill>
          <bgColor rgb="FFEAEAEA"/>
        </patternFill>
      </fill>
    </dxf>
    <dxf>
      <numFmt numFmtId="168" formatCode="&quot;  &quot;@"/>
    </dxf>
    <dxf>
      <numFmt numFmtId="169" formatCode="&quot;    &quot;@"/>
    </dxf>
    <dxf>
      <numFmt numFmtId="170" formatCode="&quot;      &quot;@"/>
    </dxf>
    <dxf>
      <numFmt numFmtId="171" formatCode="&quot;        &quot;@"/>
    </dxf>
    <dxf>
      <numFmt numFmtId="172" formatCode="&quot;          &quot;@"/>
    </dxf>
    <dxf>
      <numFmt numFmtId="173"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67</xdr:row>
          <xdr:rowOff>63500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67</xdr:row>
          <xdr:rowOff>63500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225"/>
  <sheetViews>
    <sheetView showGridLines="0" tabSelected="1" topLeftCell="E1" zoomScale="168" zoomScaleNormal="188" workbookViewId="0">
      <pane ySplit="12" topLeftCell="A170" activePane="bottomLeft" state="frozen"/>
      <selection pane="bottomLeft" activeCell="S193" sqref="S193"/>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hidden="1"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hidden="1">
      <c r="D3" s="95" t="s">
        <v>358</v>
      </c>
      <c r="Q3" s="96"/>
      <c r="R3" s="96"/>
      <c r="W3" s="96"/>
      <c r="X3" s="96"/>
    </row>
    <row r="4" spans="1:389" hidden="1">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hidden="1">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hidden="1">
      <c r="D6" s="99" t="s">
        <v>113</v>
      </c>
      <c r="E6" s="100">
        <v>43392</v>
      </c>
      <c r="F6" s="98"/>
      <c r="G6" s="98"/>
      <c r="H6" s="98"/>
      <c r="I6" s="98"/>
      <c r="J6" s="98"/>
      <c r="K6" s="98"/>
      <c r="L6" s="98"/>
      <c r="O6" s="98"/>
      <c r="Q6" s="101" t="s">
        <v>129</v>
      </c>
      <c r="R6" s="102" t="s">
        <v>284</v>
      </c>
      <c r="S6" s="103"/>
      <c r="T6" s="103"/>
      <c r="U6" s="98"/>
      <c r="W6" s="90"/>
      <c r="X6" s="90"/>
    </row>
    <row r="7" spans="1:389" s="93" customFormat="1" hidden="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hidden="1">
      <c r="D8" s="99" t="s">
        <v>112</v>
      </c>
      <c r="E8" s="130">
        <f ca="1">TODAY()</f>
        <v>43545</v>
      </c>
      <c r="F8" s="98"/>
      <c r="G8" s="98"/>
      <c r="H8" s="98"/>
      <c r="I8" s="98"/>
      <c r="J8" s="98"/>
      <c r="K8" s="98"/>
      <c r="L8" s="98"/>
      <c r="M8" s="93"/>
      <c r="N8" s="93"/>
      <c r="P8" s="92"/>
      <c r="V8" s="106" t="s">
        <v>0</v>
      </c>
      <c r="Z8" s="107">
        <f>Z10</f>
        <v>43374</v>
      </c>
      <c r="AA8" s="107">
        <f t="shared" ref="AA8:CL8" si="0">IF(NOT($R$6="Weekly"),IF(MOD(COLUMN(AA8)-COLUMN($Z$8),7)=0,AA10,IF($R$6="Daily",Z8,IF($R$6="Monthly",Z8+4,Z8+13))),Z8+1)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IF(NOT($R$6="Weekly"),IF(MOD(COLUMN(CM8)-COLUMN($Z$8),7)=0,CM10,IF($R$6="Daily",CL8,IF($R$6="Monthly",CL8+4,CL8+13))),CL8+1)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IF(NOT($R$6="Weekly"),IF(MOD(COLUMN(EY8)-COLUMN($Z$8),7)=0,EY10,IF($R$6="Daily",EX8,IF($R$6="Monthly",EX8+4,EX8+13))),EX8+1)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IF(NOT($R$6="Weekly"),IF(MOD(COLUMN(HK8)-COLUMN($Z$8),7)=0,HK10,IF($R$6="Daily",HJ8,IF($R$6="Monthly",HJ8+4,HJ8+13))),HJ8+1)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IF(NOT($R$6="Weekly"),IF(MOD(COLUMN(JW8)-COLUMN($Z$8),7)=0,JW10,IF($R$6="Daily",JV8,IF($R$6="Monthly",JV8+4,JV8+13))),JV8+1)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IF(NOT($R$6="Weekly"),IF(MOD(COLUMN(MI8)-COLUMN($Z$8),7)=0,MI10,IF($R$6="Daily",MH8,IF($R$6="Monthly",MH8+4,MH8+13))),MH8+1)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idden="1">
      <c r="D9" s="246" t="s">
        <v>463</v>
      </c>
      <c r="E9" s="130">
        <f ca="1">TODAY()</f>
        <v>43545</v>
      </c>
      <c r="F9" s="98"/>
      <c r="G9" s="98"/>
      <c r="H9" s="98"/>
      <c r="I9" s="98"/>
      <c r="J9" s="98"/>
      <c r="K9" s="98"/>
      <c r="L9" s="98"/>
      <c r="M9" s="93"/>
      <c r="N9" s="93"/>
      <c r="P9" s="92"/>
      <c r="V9" s="106" t="s">
        <v>0</v>
      </c>
      <c r="Z9" s="107">
        <f>Z11</f>
        <v>43374</v>
      </c>
      <c r="AA9" s="107">
        <f t="shared" ref="AA9" si="6">IF(NOT($R$6="Weekly"),IF(MOD(COLUMN(AA9)-COLUMN($Z$8),7)=0,AA11,IF($R$6="Daily",Z9,IF($R$6="Monthly",Z9+4,Z9+13))),Z9+1)</f>
        <v>43378</v>
      </c>
      <c r="AB9" s="107">
        <f t="shared" ref="AB9" si="7">IF(NOT($R$6="Weekly"),IF(MOD(COLUMN(AB9)-COLUMN($Z$8),7)=0,AB11,IF($R$6="Daily",AA9,IF($R$6="Monthly",AA9+4,AA9+13))),AA9+1)</f>
        <v>43382</v>
      </c>
      <c r="AC9" s="107">
        <f t="shared" ref="AC9" si="8">IF(NOT($R$6="Weekly"),IF(MOD(COLUMN(AC9)-COLUMN($Z$8),7)=0,AC11,IF($R$6="Daily",AB9,IF($R$6="Monthly",AB9+4,AB9+13))),AB9+1)</f>
        <v>43386</v>
      </c>
      <c r="AD9" s="107">
        <f t="shared" ref="AD9" si="9">IF(NOT($R$6="Weekly"),IF(MOD(COLUMN(AD9)-COLUMN($Z$8),7)=0,AD11,IF($R$6="Daily",AC9,IF($R$6="Monthly",AC9+4,AC9+13))),AC9+1)</f>
        <v>43390</v>
      </c>
      <c r="AE9" s="107">
        <f t="shared" ref="AE9" si="10">IF(NOT($R$6="Weekly"),IF(MOD(COLUMN(AE9)-COLUMN($Z$8),7)=0,AE11,IF($R$6="Daily",AD9,IF($R$6="Monthly",AD9+4,AD9+13))),AD9+1)</f>
        <v>43394</v>
      </c>
      <c r="AF9" s="107">
        <f t="shared" ref="AF9" si="11">IF(NOT($R$6="Weekly"),IF(MOD(COLUMN(AF9)-COLUMN($Z$8),7)=0,AF11,IF($R$6="Daily",AE9,IF($R$6="Monthly",AE9+4,AE9+13))),AE9+1)</f>
        <v>43398</v>
      </c>
      <c r="AG9" s="107">
        <f t="shared" ref="AG9" si="12">IF(NOT($R$6="Weekly"),IF(MOD(COLUMN(AG9)-COLUMN($Z$8),7)=0,AG11,IF($R$6="Daily",AF9,IF($R$6="Monthly",AF9+4,AF9+13))),AF9+1)</f>
        <v>43405</v>
      </c>
      <c r="AH9" s="107">
        <f t="shared" ref="AH9" si="13">IF(NOT($R$6="Weekly"),IF(MOD(COLUMN(AH9)-COLUMN($Z$8),7)=0,AH11,IF($R$6="Daily",AG9,IF($R$6="Monthly",AG9+4,AG9+13))),AG9+1)</f>
        <v>43409</v>
      </c>
      <c r="AI9" s="107">
        <f t="shared" ref="AI9" si="14">IF(NOT($R$6="Weekly"),IF(MOD(COLUMN(AI9)-COLUMN($Z$8),7)=0,AI11,IF($R$6="Daily",AH9,IF($R$6="Monthly",AH9+4,AH9+13))),AH9+1)</f>
        <v>43413</v>
      </c>
      <c r="AJ9" s="107">
        <f t="shared" ref="AJ9" si="15">IF(NOT($R$6="Weekly"),IF(MOD(COLUMN(AJ9)-COLUMN($Z$8),7)=0,AJ11,IF($R$6="Daily",AI9,IF($R$6="Monthly",AI9+4,AI9+13))),AI9+1)</f>
        <v>43417</v>
      </c>
      <c r="AK9" s="107">
        <f t="shared" ref="AK9" si="16">IF(NOT($R$6="Weekly"),IF(MOD(COLUMN(AK9)-COLUMN($Z$8),7)=0,AK11,IF($R$6="Daily",AJ9,IF($R$6="Monthly",AJ9+4,AJ9+13))),AJ9+1)</f>
        <v>43421</v>
      </c>
      <c r="AL9" s="107">
        <f t="shared" ref="AL9" si="17">IF(NOT($R$6="Weekly"),IF(MOD(COLUMN(AL9)-COLUMN($Z$8),7)=0,AL11,IF($R$6="Daily",AK9,IF($R$6="Monthly",AK9+4,AK9+13))),AK9+1)</f>
        <v>43425</v>
      </c>
      <c r="AM9" s="107">
        <f t="shared" ref="AM9" si="18">IF(NOT($R$6="Weekly"),IF(MOD(COLUMN(AM9)-COLUMN($Z$8),7)=0,AM11,IF($R$6="Daily",AL9,IF($R$6="Monthly",AL9+4,AL9+13))),AL9+1)</f>
        <v>43429</v>
      </c>
      <c r="AN9" s="107">
        <f t="shared" ref="AN9" si="19">IF(NOT($R$6="Weekly"),IF(MOD(COLUMN(AN9)-COLUMN($Z$8),7)=0,AN11,IF($R$6="Daily",AM9,IF($R$6="Monthly",AM9+4,AM9+13))),AM9+1)</f>
        <v>43435</v>
      </c>
      <c r="AO9" s="107">
        <f t="shared" ref="AO9" si="20">IF(NOT($R$6="Weekly"),IF(MOD(COLUMN(AO9)-COLUMN($Z$8),7)=0,AO11,IF($R$6="Daily",AN9,IF($R$6="Monthly",AN9+4,AN9+13))),AN9+1)</f>
        <v>43439</v>
      </c>
      <c r="AP9" s="107">
        <f t="shared" ref="AP9" si="21">IF(NOT($R$6="Weekly"),IF(MOD(COLUMN(AP9)-COLUMN($Z$8),7)=0,AP11,IF($R$6="Daily",AO9,IF($R$6="Monthly",AO9+4,AO9+13))),AO9+1)</f>
        <v>43443</v>
      </c>
      <c r="AQ9" s="107">
        <f t="shared" ref="AQ9" si="22">IF(NOT($R$6="Weekly"),IF(MOD(COLUMN(AQ9)-COLUMN($Z$8),7)=0,AQ11,IF($R$6="Daily",AP9,IF($R$6="Monthly",AP9+4,AP9+13))),AP9+1)</f>
        <v>43447</v>
      </c>
      <c r="AR9" s="107">
        <f t="shared" ref="AR9" si="23">IF(NOT($R$6="Weekly"),IF(MOD(COLUMN(AR9)-COLUMN($Z$8),7)=0,AR11,IF($R$6="Daily",AQ9,IF($R$6="Monthly",AQ9+4,AQ9+13))),AQ9+1)</f>
        <v>43451</v>
      </c>
      <c r="AS9" s="107">
        <f t="shared" ref="AS9" si="24">IF(NOT($R$6="Weekly"),IF(MOD(COLUMN(AS9)-COLUMN($Z$8),7)=0,AS11,IF($R$6="Daily",AR9,IF($R$6="Monthly",AR9+4,AR9+13))),AR9+1)</f>
        <v>43455</v>
      </c>
      <c r="AT9" s="107">
        <f t="shared" ref="AT9" si="25">IF(NOT($R$6="Weekly"),IF(MOD(COLUMN(AT9)-COLUMN($Z$8),7)=0,AT11,IF($R$6="Daily",AS9,IF($R$6="Monthly",AS9+4,AS9+13))),AS9+1)</f>
        <v>43459</v>
      </c>
      <c r="AU9" s="107">
        <f t="shared" ref="AU9" si="26">IF(NOT($R$6="Weekly"),IF(MOD(COLUMN(AU9)-COLUMN($Z$8),7)=0,AU11,IF($R$6="Daily",AT9,IF($R$6="Monthly",AT9+4,AT9+13))),AT9+1)</f>
        <v>43466</v>
      </c>
      <c r="AV9" s="107">
        <f t="shared" ref="AV9" si="27">IF(NOT($R$6="Weekly"),IF(MOD(COLUMN(AV9)-COLUMN($Z$8),7)=0,AV11,IF($R$6="Daily",AU9,IF($R$6="Monthly",AU9+4,AU9+13))),AU9+1)</f>
        <v>43470</v>
      </c>
      <c r="AW9" s="107">
        <f t="shared" ref="AW9" si="28">IF(NOT($R$6="Weekly"),IF(MOD(COLUMN(AW9)-COLUMN($Z$8),7)=0,AW11,IF($R$6="Daily",AV9,IF($R$6="Monthly",AV9+4,AV9+13))),AV9+1)</f>
        <v>43474</v>
      </c>
      <c r="AX9" s="107">
        <f t="shared" ref="AX9" si="29">IF(NOT($R$6="Weekly"),IF(MOD(COLUMN(AX9)-COLUMN($Z$8),7)=0,AX11,IF($R$6="Daily",AW9,IF($R$6="Monthly",AW9+4,AW9+13))),AW9+1)</f>
        <v>43478</v>
      </c>
      <c r="AY9" s="107">
        <f t="shared" ref="AY9" si="30">IF(NOT($R$6="Weekly"),IF(MOD(COLUMN(AY9)-COLUMN($Z$8),7)=0,AY11,IF($R$6="Daily",AX9,IF($R$6="Monthly",AX9+4,AX9+13))),AX9+1)</f>
        <v>43482</v>
      </c>
      <c r="AZ9" s="107">
        <f t="shared" ref="AZ9" si="31">IF(NOT($R$6="Weekly"),IF(MOD(COLUMN(AZ9)-COLUMN($Z$8),7)=0,AZ11,IF($R$6="Daily",AY9,IF($R$6="Monthly",AY9+4,AY9+13))),AY9+1)</f>
        <v>43486</v>
      </c>
      <c r="BA9" s="107">
        <f t="shared" ref="BA9" si="32">IF(NOT($R$6="Weekly"),IF(MOD(COLUMN(BA9)-COLUMN($Z$8),7)=0,BA11,IF($R$6="Daily",AZ9,IF($R$6="Monthly",AZ9+4,AZ9+13))),AZ9+1)</f>
        <v>43490</v>
      </c>
      <c r="BB9" s="107">
        <f t="shared" ref="BB9" si="33">IF(NOT($R$6="Weekly"),IF(MOD(COLUMN(BB9)-COLUMN($Z$8),7)=0,BB11,IF($R$6="Daily",BA9,IF($R$6="Monthly",BA9+4,BA9+13))),BA9+1)</f>
        <v>43497</v>
      </c>
      <c r="BC9" s="107">
        <f t="shared" ref="BC9" si="34">IF(NOT($R$6="Weekly"),IF(MOD(COLUMN(BC9)-COLUMN($Z$8),7)=0,BC11,IF($R$6="Daily",BB9,IF($R$6="Monthly",BB9+4,BB9+13))),BB9+1)</f>
        <v>43501</v>
      </c>
      <c r="BD9" s="107">
        <f t="shared" ref="BD9" si="35">IF(NOT($R$6="Weekly"),IF(MOD(COLUMN(BD9)-COLUMN($Z$8),7)=0,BD11,IF($R$6="Daily",BC9,IF($R$6="Monthly",BC9+4,BC9+13))),BC9+1)</f>
        <v>43505</v>
      </c>
      <c r="BE9" s="107">
        <f t="shared" ref="BE9" si="36">IF(NOT($R$6="Weekly"),IF(MOD(COLUMN(BE9)-COLUMN($Z$8),7)=0,BE11,IF($R$6="Daily",BD9,IF($R$6="Monthly",BD9+4,BD9+13))),BD9+1)</f>
        <v>43509</v>
      </c>
      <c r="BF9" s="107">
        <f t="shared" ref="BF9" si="37">IF(NOT($R$6="Weekly"),IF(MOD(COLUMN(BF9)-COLUMN($Z$8),7)=0,BF11,IF($R$6="Daily",BE9,IF($R$6="Monthly",BE9+4,BE9+13))),BE9+1)</f>
        <v>43513</v>
      </c>
      <c r="BG9" s="107">
        <f t="shared" ref="BG9" si="38">IF(NOT($R$6="Weekly"),IF(MOD(COLUMN(BG9)-COLUMN($Z$8),7)=0,BG11,IF($R$6="Daily",BF9,IF($R$6="Monthly",BF9+4,BF9+13))),BF9+1)</f>
        <v>43517</v>
      </c>
      <c r="BH9" s="107">
        <f t="shared" ref="BH9" si="39">IF(NOT($R$6="Weekly"),IF(MOD(COLUMN(BH9)-COLUMN($Z$8),7)=0,BH11,IF($R$6="Daily",BG9,IF($R$6="Monthly",BG9+4,BG9+13))),BG9+1)</f>
        <v>43521</v>
      </c>
      <c r="BI9" s="107">
        <f t="shared" ref="BI9" si="40">IF(NOT($R$6="Weekly"),IF(MOD(COLUMN(BI9)-COLUMN($Z$8),7)=0,BI11,IF($R$6="Daily",BH9,IF($R$6="Monthly",BH9+4,BH9+13))),BH9+1)</f>
        <v>43525</v>
      </c>
      <c r="BJ9" s="107">
        <f t="shared" ref="BJ9" si="41">IF(NOT($R$6="Weekly"),IF(MOD(COLUMN(BJ9)-COLUMN($Z$8),7)=0,BJ11,IF($R$6="Daily",BI9,IF($R$6="Monthly",BI9+4,BI9+13))),BI9+1)</f>
        <v>43529</v>
      </c>
      <c r="BK9" s="107">
        <f t="shared" ref="BK9" si="42">IF(NOT($R$6="Weekly"),IF(MOD(COLUMN(BK9)-COLUMN($Z$8),7)=0,BK11,IF($R$6="Daily",BJ9,IF($R$6="Monthly",BJ9+4,BJ9+13))),BJ9+1)</f>
        <v>43533</v>
      </c>
      <c r="BL9" s="107">
        <f t="shared" ref="BL9" si="43">IF(NOT($R$6="Weekly"),IF(MOD(COLUMN(BL9)-COLUMN($Z$8),7)=0,BL11,IF($R$6="Daily",BK9,IF($R$6="Monthly",BK9+4,BK9+13))),BK9+1)</f>
        <v>43537</v>
      </c>
      <c r="BM9" s="107">
        <f t="shared" ref="BM9" si="44">IF(NOT($R$6="Weekly"),IF(MOD(COLUMN(BM9)-COLUMN($Z$8),7)=0,BM11,IF($R$6="Daily",BL9,IF($R$6="Monthly",BL9+4,BL9+13))),BL9+1)</f>
        <v>43541</v>
      </c>
      <c r="BN9" s="107">
        <f t="shared" ref="BN9" si="45">IF(NOT($R$6="Weekly"),IF(MOD(COLUMN(BN9)-COLUMN($Z$8),7)=0,BN11,IF($R$6="Daily",BM9,IF($R$6="Monthly",BM9+4,BM9+13))),BM9+1)</f>
        <v>43545</v>
      </c>
      <c r="BO9" s="107">
        <f t="shared" ref="BO9" si="46">IF(NOT($R$6="Weekly"),IF(MOD(COLUMN(BO9)-COLUMN($Z$8),7)=0,BO11,IF($R$6="Daily",BN9,IF($R$6="Monthly",BN9+4,BN9+13))),BN9+1)</f>
        <v>43549</v>
      </c>
      <c r="BP9" s="107">
        <f t="shared" ref="BP9" si="47">IF(NOT($R$6="Weekly"),IF(MOD(COLUMN(BP9)-COLUMN($Z$8),7)=0,BP11,IF($R$6="Daily",BO9,IF($R$6="Monthly",BO9+4,BO9+13))),BO9+1)</f>
        <v>43556</v>
      </c>
      <c r="BQ9" s="107">
        <f t="shared" ref="BQ9" si="48">IF(NOT($R$6="Weekly"),IF(MOD(COLUMN(BQ9)-COLUMN($Z$8),7)=0,BQ11,IF($R$6="Daily",BP9,IF($R$6="Monthly",BP9+4,BP9+13))),BP9+1)</f>
        <v>43560</v>
      </c>
      <c r="BR9" s="107">
        <f t="shared" ref="BR9" si="49">IF(NOT($R$6="Weekly"),IF(MOD(COLUMN(BR9)-COLUMN($Z$8),7)=0,BR11,IF($R$6="Daily",BQ9,IF($R$6="Monthly",BQ9+4,BQ9+13))),BQ9+1)</f>
        <v>43564</v>
      </c>
      <c r="BS9" s="107">
        <f t="shared" ref="BS9" si="50">IF(NOT($R$6="Weekly"),IF(MOD(COLUMN(BS9)-COLUMN($Z$8),7)=0,BS11,IF($R$6="Daily",BR9,IF($R$6="Monthly",BR9+4,BR9+13))),BR9+1)</f>
        <v>43568</v>
      </c>
      <c r="BT9" s="107">
        <f t="shared" ref="BT9" si="51">IF(NOT($R$6="Weekly"),IF(MOD(COLUMN(BT9)-COLUMN($Z$8),7)=0,BT11,IF($R$6="Daily",BS9,IF($R$6="Monthly",BS9+4,BS9+13))),BS9+1)</f>
        <v>43572</v>
      </c>
      <c r="BU9" s="107">
        <f t="shared" ref="BU9" si="52">IF(NOT($R$6="Weekly"),IF(MOD(COLUMN(BU9)-COLUMN($Z$8),7)=0,BU11,IF($R$6="Daily",BT9,IF($R$6="Monthly",BT9+4,BT9+13))),BT9+1)</f>
        <v>43576</v>
      </c>
      <c r="BV9" s="107">
        <f t="shared" ref="BV9" si="53">IF(NOT($R$6="Weekly"),IF(MOD(COLUMN(BV9)-COLUMN($Z$8),7)=0,BV11,IF($R$6="Daily",BU9,IF($R$6="Monthly",BU9+4,BU9+13))),BU9+1)</f>
        <v>43580</v>
      </c>
      <c r="BW9" s="107">
        <f t="shared" ref="BW9" si="54">IF(NOT($R$6="Weekly"),IF(MOD(COLUMN(BW9)-COLUMN($Z$8),7)=0,BW11,IF($R$6="Daily",BV9,IF($R$6="Monthly",BV9+4,BV9+13))),BV9+1)</f>
        <v>43586</v>
      </c>
      <c r="BX9" s="107">
        <f t="shared" ref="BX9" si="55">IF(NOT($R$6="Weekly"),IF(MOD(COLUMN(BX9)-COLUMN($Z$8),7)=0,BX11,IF($R$6="Daily",BW9,IF($R$6="Monthly",BW9+4,BW9+13))),BW9+1)</f>
        <v>43590</v>
      </c>
      <c r="BY9" s="107">
        <f t="shared" ref="BY9" si="56">IF(NOT($R$6="Weekly"),IF(MOD(COLUMN(BY9)-COLUMN($Z$8),7)=0,BY11,IF($R$6="Daily",BX9,IF($R$6="Monthly",BX9+4,BX9+13))),BX9+1)</f>
        <v>43594</v>
      </c>
      <c r="BZ9" s="107">
        <f t="shared" ref="BZ9" si="57">IF(NOT($R$6="Weekly"),IF(MOD(COLUMN(BZ9)-COLUMN($Z$8),7)=0,BZ11,IF($R$6="Daily",BY9,IF($R$6="Monthly",BY9+4,BY9+13))),BY9+1)</f>
        <v>43598</v>
      </c>
      <c r="CA9" s="107">
        <f t="shared" ref="CA9" si="58">IF(NOT($R$6="Weekly"),IF(MOD(COLUMN(CA9)-COLUMN($Z$8),7)=0,CA11,IF($R$6="Daily",BZ9,IF($R$6="Monthly",BZ9+4,BZ9+13))),BZ9+1)</f>
        <v>43602</v>
      </c>
      <c r="CB9" s="107">
        <f t="shared" ref="CB9" si="59">IF(NOT($R$6="Weekly"),IF(MOD(COLUMN(CB9)-COLUMN($Z$8),7)=0,CB11,IF($R$6="Daily",CA9,IF($R$6="Monthly",CA9+4,CA9+13))),CA9+1)</f>
        <v>43606</v>
      </c>
      <c r="CC9" s="107">
        <f t="shared" ref="CC9" si="60">IF(NOT($R$6="Weekly"),IF(MOD(COLUMN(CC9)-COLUMN($Z$8),7)=0,CC11,IF($R$6="Daily",CB9,IF($R$6="Monthly",CB9+4,CB9+13))),CB9+1)</f>
        <v>43610</v>
      </c>
      <c r="CD9" s="107">
        <f t="shared" ref="CD9" si="61">IF(NOT($R$6="Weekly"),IF(MOD(COLUMN(CD9)-COLUMN($Z$8),7)=0,CD11,IF($R$6="Daily",CC9,IF($R$6="Monthly",CC9+4,CC9+13))),CC9+1)</f>
        <v>43617</v>
      </c>
      <c r="CE9" s="107">
        <f t="shared" ref="CE9" si="62">IF(NOT($R$6="Weekly"),IF(MOD(COLUMN(CE9)-COLUMN($Z$8),7)=0,CE11,IF($R$6="Daily",CD9,IF($R$6="Monthly",CD9+4,CD9+13))),CD9+1)</f>
        <v>43621</v>
      </c>
      <c r="CF9" s="107">
        <f t="shared" ref="CF9" si="63">IF(NOT($R$6="Weekly"),IF(MOD(COLUMN(CF9)-COLUMN($Z$8),7)=0,CF11,IF($R$6="Daily",CE9,IF($R$6="Monthly",CE9+4,CE9+13))),CE9+1)</f>
        <v>43625</v>
      </c>
      <c r="CG9" s="107">
        <f t="shared" ref="CG9" si="64">IF(NOT($R$6="Weekly"),IF(MOD(COLUMN(CG9)-COLUMN($Z$8),7)=0,CG11,IF($R$6="Daily",CF9,IF($R$6="Monthly",CF9+4,CF9+13))),CF9+1)</f>
        <v>43629</v>
      </c>
      <c r="CH9" s="107">
        <f t="shared" ref="CH9" si="65">IF(NOT($R$6="Weekly"),IF(MOD(COLUMN(CH9)-COLUMN($Z$8),7)=0,CH11,IF($R$6="Daily",CG9,IF($R$6="Monthly",CG9+4,CG9+13))),CG9+1)</f>
        <v>43633</v>
      </c>
      <c r="CI9" s="107">
        <f t="shared" ref="CI9" si="66">IF(NOT($R$6="Weekly"),IF(MOD(COLUMN(CI9)-COLUMN($Z$8),7)=0,CI11,IF($R$6="Daily",CH9,IF($R$6="Monthly",CH9+4,CH9+13))),CH9+1)</f>
        <v>43637</v>
      </c>
      <c r="CJ9" s="107">
        <f t="shared" ref="CJ9" si="67">IF(NOT($R$6="Weekly"),IF(MOD(COLUMN(CJ9)-COLUMN($Z$8),7)=0,CJ11,IF($R$6="Daily",CI9,IF($R$6="Monthly",CI9+4,CI9+13))),CI9+1)</f>
        <v>43641</v>
      </c>
      <c r="CK9" s="107">
        <f t="shared" ref="CK9" si="68">IF(NOT($R$6="Weekly"),IF(MOD(COLUMN(CK9)-COLUMN($Z$8),7)=0,CK11,IF($R$6="Daily",CJ9,IF($R$6="Monthly",CJ9+4,CJ9+13))),CJ9+1)</f>
        <v>43647</v>
      </c>
      <c r="CL9" s="107">
        <f t="shared" ref="CL9" si="69">IF(NOT($R$6="Weekly"),IF(MOD(COLUMN(CL9)-COLUMN($Z$8),7)=0,CL11,IF($R$6="Daily",CK9,IF($R$6="Monthly",CK9+4,CK9+13))),CK9+1)</f>
        <v>43651</v>
      </c>
      <c r="CM9" s="107">
        <f t="shared" ref="CM9" si="70">IF(NOT($R$6="Weekly"),IF(MOD(COLUMN(CM9)-COLUMN($Z$8),7)=0,CM11,IF($R$6="Daily",CL9,IF($R$6="Monthly",CL9+4,CL9+13))),CL9+1)</f>
        <v>43655</v>
      </c>
      <c r="CN9" s="107">
        <f t="shared" ref="CN9" si="71">IF(NOT($R$6="Weekly"),IF(MOD(COLUMN(CN9)-COLUMN($Z$8),7)=0,CN11,IF($R$6="Daily",CM9,IF($R$6="Monthly",CM9+4,CM9+13))),CM9+1)</f>
        <v>43659</v>
      </c>
      <c r="CO9" s="107">
        <f t="shared" ref="CO9" si="72">IF(NOT($R$6="Weekly"),IF(MOD(COLUMN(CO9)-COLUMN($Z$8),7)=0,CO11,IF($R$6="Daily",CN9,IF($R$6="Monthly",CN9+4,CN9+13))),CN9+1)</f>
        <v>43663</v>
      </c>
      <c r="CP9" s="107">
        <f t="shared" ref="CP9" si="73">IF(NOT($R$6="Weekly"),IF(MOD(COLUMN(CP9)-COLUMN($Z$8),7)=0,CP11,IF($R$6="Daily",CO9,IF($R$6="Monthly",CO9+4,CO9+13))),CO9+1)</f>
        <v>43667</v>
      </c>
      <c r="CQ9" s="107">
        <f t="shared" ref="CQ9" si="74">IF(NOT($R$6="Weekly"),IF(MOD(COLUMN(CQ9)-COLUMN($Z$8),7)=0,CQ11,IF($R$6="Daily",CP9,IF($R$6="Monthly",CP9+4,CP9+13))),CP9+1)</f>
        <v>43671</v>
      </c>
      <c r="CR9" s="107">
        <f t="shared" ref="CR9" si="75">IF(NOT($R$6="Weekly"),IF(MOD(COLUMN(CR9)-COLUMN($Z$8),7)=0,CR11,IF($R$6="Daily",CQ9,IF($R$6="Monthly",CQ9+4,CQ9+13))),CQ9+1)</f>
        <v>43678</v>
      </c>
      <c r="CS9" s="107">
        <f t="shared" ref="CS9" si="76">IF(NOT($R$6="Weekly"),IF(MOD(COLUMN(CS9)-COLUMN($Z$8),7)=0,CS11,IF($R$6="Daily",CR9,IF($R$6="Monthly",CR9+4,CR9+13))),CR9+1)</f>
        <v>43682</v>
      </c>
      <c r="CT9" s="107">
        <f t="shared" ref="CT9" si="77">IF(NOT($R$6="Weekly"),IF(MOD(COLUMN(CT9)-COLUMN($Z$8),7)=0,CT11,IF($R$6="Daily",CS9,IF($R$6="Monthly",CS9+4,CS9+13))),CS9+1)</f>
        <v>43686</v>
      </c>
      <c r="CU9" s="107">
        <f t="shared" ref="CU9" si="78">IF(NOT($R$6="Weekly"),IF(MOD(COLUMN(CU9)-COLUMN($Z$8),7)=0,CU11,IF($R$6="Daily",CT9,IF($R$6="Monthly",CT9+4,CT9+13))),CT9+1)</f>
        <v>43690</v>
      </c>
      <c r="CV9" s="107">
        <f t="shared" ref="CV9" si="79">IF(NOT($R$6="Weekly"),IF(MOD(COLUMN(CV9)-COLUMN($Z$8),7)=0,CV11,IF($R$6="Daily",CU9,IF($R$6="Monthly",CU9+4,CU9+13))),CU9+1)</f>
        <v>43694</v>
      </c>
      <c r="CW9" s="107">
        <f t="shared" ref="CW9" si="80">IF(NOT($R$6="Weekly"),IF(MOD(COLUMN(CW9)-COLUMN($Z$8),7)=0,CW11,IF($R$6="Daily",CV9,IF($R$6="Monthly",CV9+4,CV9+13))),CV9+1)</f>
        <v>43698</v>
      </c>
      <c r="CX9" s="107">
        <f t="shared" ref="CX9" si="81">IF(NOT($R$6="Weekly"),IF(MOD(COLUMN(CX9)-COLUMN($Z$8),7)=0,CX11,IF($R$6="Daily",CW9,IF($R$6="Monthly",CW9+4,CW9+13))),CW9+1)</f>
        <v>43702</v>
      </c>
      <c r="CY9" s="107">
        <f t="shared" ref="CY9" si="82">IF(NOT($R$6="Weekly"),IF(MOD(COLUMN(CY9)-COLUMN($Z$8),7)=0,CY11,IF($R$6="Daily",CX9,IF($R$6="Monthly",CX9+4,CX9+13))),CX9+1)</f>
        <v>43709</v>
      </c>
      <c r="CZ9" s="107">
        <f t="shared" ref="CZ9" si="83">IF(NOT($R$6="Weekly"),IF(MOD(COLUMN(CZ9)-COLUMN($Z$8),7)=0,CZ11,IF($R$6="Daily",CY9,IF($R$6="Monthly",CY9+4,CY9+13))),CY9+1)</f>
        <v>43713</v>
      </c>
      <c r="DA9" s="107">
        <f t="shared" ref="DA9" si="84">IF(NOT($R$6="Weekly"),IF(MOD(COLUMN(DA9)-COLUMN($Z$8),7)=0,DA11,IF($R$6="Daily",CZ9,IF($R$6="Monthly",CZ9+4,CZ9+13))),CZ9+1)</f>
        <v>43717</v>
      </c>
      <c r="DB9" s="107">
        <f t="shared" ref="DB9" si="85">IF(NOT($R$6="Weekly"),IF(MOD(COLUMN(DB9)-COLUMN($Z$8),7)=0,DB11,IF($R$6="Daily",DA9,IF($R$6="Monthly",DA9+4,DA9+13))),DA9+1)</f>
        <v>43721</v>
      </c>
      <c r="DC9" s="107">
        <f t="shared" ref="DC9" si="86">IF(NOT($R$6="Weekly"),IF(MOD(COLUMN(DC9)-COLUMN($Z$8),7)=0,DC11,IF($R$6="Daily",DB9,IF($R$6="Monthly",DB9+4,DB9+13))),DB9+1)</f>
        <v>43725</v>
      </c>
      <c r="DD9" s="107">
        <f t="shared" ref="DD9" si="87">IF(NOT($R$6="Weekly"),IF(MOD(COLUMN(DD9)-COLUMN($Z$8),7)=0,DD11,IF($R$6="Daily",DC9,IF($R$6="Monthly",DC9+4,DC9+13))),DC9+1)</f>
        <v>43729</v>
      </c>
      <c r="DE9" s="107">
        <f t="shared" ref="DE9" si="88">IF(NOT($R$6="Weekly"),IF(MOD(COLUMN(DE9)-COLUMN($Z$8),7)=0,DE11,IF($R$6="Daily",DD9,IF($R$6="Monthly",DD9+4,DD9+13))),DD9+1)</f>
        <v>43733</v>
      </c>
      <c r="DF9" s="107">
        <f t="shared" ref="DF9" si="89">IF(NOT($R$6="Weekly"),IF(MOD(COLUMN(DF9)-COLUMN($Z$8),7)=0,DF11,IF($R$6="Daily",DE9,IF($R$6="Monthly",DE9+4,DE9+13))),DE9+1)</f>
        <v>43739</v>
      </c>
      <c r="DG9" s="107">
        <f t="shared" ref="DG9" si="90">IF(NOT($R$6="Weekly"),IF(MOD(COLUMN(DG9)-COLUMN($Z$8),7)=0,DG11,IF($R$6="Daily",DF9,IF($R$6="Monthly",DF9+4,DF9+13))),DF9+1)</f>
        <v>43743</v>
      </c>
      <c r="DH9" s="107">
        <f t="shared" ref="DH9" si="91">IF(NOT($R$6="Weekly"),IF(MOD(COLUMN(DH9)-COLUMN($Z$8),7)=0,DH11,IF($R$6="Daily",DG9,IF($R$6="Monthly",DG9+4,DG9+13))),DG9+1)</f>
        <v>43747</v>
      </c>
      <c r="DI9" s="107">
        <f t="shared" ref="DI9" si="92">IF(NOT($R$6="Weekly"),IF(MOD(COLUMN(DI9)-COLUMN($Z$8),7)=0,DI11,IF($R$6="Daily",DH9,IF($R$6="Monthly",DH9+4,DH9+13))),DH9+1)</f>
        <v>43751</v>
      </c>
      <c r="DJ9" s="107">
        <f t="shared" ref="DJ9" si="93">IF(NOT($R$6="Weekly"),IF(MOD(COLUMN(DJ9)-COLUMN($Z$8),7)=0,DJ11,IF($R$6="Daily",DI9,IF($R$6="Monthly",DI9+4,DI9+13))),DI9+1)</f>
        <v>43755</v>
      </c>
      <c r="DK9" s="107">
        <f t="shared" ref="DK9" si="94">IF(NOT($R$6="Weekly"),IF(MOD(COLUMN(DK9)-COLUMN($Z$8),7)=0,DK11,IF($R$6="Daily",DJ9,IF($R$6="Monthly",DJ9+4,DJ9+13))),DJ9+1)</f>
        <v>43759</v>
      </c>
      <c r="DL9" s="107">
        <f t="shared" ref="DL9" si="95">IF(NOT($R$6="Weekly"),IF(MOD(COLUMN(DL9)-COLUMN($Z$8),7)=0,DL11,IF($R$6="Daily",DK9,IF($R$6="Monthly",DK9+4,DK9+13))),DK9+1)</f>
        <v>43763</v>
      </c>
      <c r="DM9" s="107">
        <f t="shared" ref="DM9" si="96">IF(NOT($R$6="Weekly"),IF(MOD(COLUMN(DM9)-COLUMN($Z$8),7)=0,DM11,IF($R$6="Daily",DL9,IF($R$6="Monthly",DL9+4,DL9+13))),DL9+1)</f>
        <v>43770</v>
      </c>
      <c r="DN9" s="107">
        <f t="shared" ref="DN9" si="97">IF(NOT($R$6="Weekly"),IF(MOD(COLUMN(DN9)-COLUMN($Z$8),7)=0,DN11,IF($R$6="Daily",DM9,IF($R$6="Monthly",DM9+4,DM9+13))),DM9+1)</f>
        <v>43774</v>
      </c>
      <c r="DO9" s="107">
        <f t="shared" ref="DO9" si="98">IF(NOT($R$6="Weekly"),IF(MOD(COLUMN(DO9)-COLUMN($Z$8),7)=0,DO11,IF($R$6="Daily",DN9,IF($R$6="Monthly",DN9+4,DN9+13))),DN9+1)</f>
        <v>43778</v>
      </c>
      <c r="DP9" s="107">
        <f t="shared" ref="DP9" si="99">IF(NOT($R$6="Weekly"),IF(MOD(COLUMN(DP9)-COLUMN($Z$8),7)=0,DP11,IF($R$6="Daily",DO9,IF($R$6="Monthly",DO9+4,DO9+13))),DO9+1)</f>
        <v>43782</v>
      </c>
      <c r="DQ9" s="107">
        <f t="shared" ref="DQ9" si="100">IF(NOT($R$6="Weekly"),IF(MOD(COLUMN(DQ9)-COLUMN($Z$8),7)=0,DQ11,IF($R$6="Daily",DP9,IF($R$6="Monthly",DP9+4,DP9+13))),DP9+1)</f>
        <v>43786</v>
      </c>
      <c r="DR9" s="107">
        <f t="shared" ref="DR9" si="101">IF(NOT($R$6="Weekly"),IF(MOD(COLUMN(DR9)-COLUMN($Z$8),7)=0,DR11,IF($R$6="Daily",DQ9,IF($R$6="Monthly",DQ9+4,DQ9+13))),DQ9+1)</f>
        <v>43790</v>
      </c>
      <c r="DS9" s="107">
        <f t="shared" ref="DS9" si="102">IF(NOT($R$6="Weekly"),IF(MOD(COLUMN(DS9)-COLUMN($Z$8),7)=0,DS11,IF($R$6="Daily",DR9,IF($R$6="Monthly",DR9+4,DR9+13))),DR9+1)</f>
        <v>43794</v>
      </c>
      <c r="DT9" s="107">
        <f t="shared" ref="DT9" si="103">IF(NOT($R$6="Weekly"),IF(MOD(COLUMN(DT9)-COLUMN($Z$8),7)=0,DT11,IF($R$6="Daily",DS9,IF($R$6="Monthly",DS9+4,DS9+13))),DS9+1)</f>
        <v>43800</v>
      </c>
      <c r="DU9" s="107">
        <f t="shared" ref="DU9" si="104">IF(NOT($R$6="Weekly"),IF(MOD(COLUMN(DU9)-COLUMN($Z$8),7)=0,DU11,IF($R$6="Daily",DT9,IF($R$6="Monthly",DT9+4,DT9+13))),DT9+1)</f>
        <v>43804</v>
      </c>
      <c r="DV9" s="107">
        <f t="shared" ref="DV9" si="105">IF(NOT($R$6="Weekly"),IF(MOD(COLUMN(DV9)-COLUMN($Z$8),7)=0,DV11,IF($R$6="Daily",DU9,IF($R$6="Monthly",DU9+4,DU9+13))),DU9+1)</f>
        <v>43808</v>
      </c>
      <c r="DW9" s="107">
        <f t="shared" ref="DW9" si="106">IF(NOT($R$6="Weekly"),IF(MOD(COLUMN(DW9)-COLUMN($Z$8),7)=0,DW11,IF($R$6="Daily",DV9,IF($R$6="Monthly",DV9+4,DV9+13))),DV9+1)</f>
        <v>43812</v>
      </c>
      <c r="DX9" s="107">
        <f t="shared" ref="DX9" si="107">IF(NOT($R$6="Weekly"),IF(MOD(COLUMN(DX9)-COLUMN($Z$8),7)=0,DX11,IF($R$6="Daily",DW9,IF($R$6="Monthly",DW9+4,DW9+13))),DW9+1)</f>
        <v>43816</v>
      </c>
      <c r="DY9" s="107">
        <f t="shared" ref="DY9" si="108">IF(NOT($R$6="Weekly"),IF(MOD(COLUMN(DY9)-COLUMN($Z$8),7)=0,DY11,IF($R$6="Daily",DX9,IF($R$6="Monthly",DX9+4,DX9+13))),DX9+1)</f>
        <v>43820</v>
      </c>
      <c r="DZ9" s="107">
        <f t="shared" ref="DZ9" si="109">IF(NOT($R$6="Weekly"),IF(MOD(COLUMN(DZ9)-COLUMN($Z$8),7)=0,DZ11,IF($R$6="Daily",DY9,IF($R$6="Monthly",DY9+4,DY9+13))),DY9+1)</f>
        <v>43824</v>
      </c>
      <c r="EA9" s="107">
        <f t="shared" ref="EA9" si="110">IF(NOT($R$6="Weekly"),IF(MOD(COLUMN(EA9)-COLUMN($Z$8),7)=0,EA11,IF($R$6="Daily",DZ9,IF($R$6="Monthly",DZ9+4,DZ9+13))),DZ9+1)</f>
        <v>43831</v>
      </c>
      <c r="EB9" s="107">
        <f t="shared" ref="EB9" si="111">IF(NOT($R$6="Weekly"),IF(MOD(COLUMN(EB9)-COLUMN($Z$8),7)=0,EB11,IF($R$6="Daily",EA9,IF($R$6="Monthly",EA9+4,EA9+13))),EA9+1)</f>
        <v>43835</v>
      </c>
      <c r="EC9" s="107">
        <f t="shared" ref="EC9" si="112">IF(NOT($R$6="Weekly"),IF(MOD(COLUMN(EC9)-COLUMN($Z$8),7)=0,EC11,IF($R$6="Daily",EB9,IF($R$6="Monthly",EB9+4,EB9+13))),EB9+1)</f>
        <v>43839</v>
      </c>
      <c r="ED9" s="107">
        <f t="shared" ref="ED9" si="113">IF(NOT($R$6="Weekly"),IF(MOD(COLUMN(ED9)-COLUMN($Z$8),7)=0,ED11,IF($R$6="Daily",EC9,IF($R$6="Monthly",EC9+4,EC9+13))),EC9+1)</f>
        <v>43843</v>
      </c>
      <c r="EE9" s="107">
        <f t="shared" ref="EE9" si="114">IF(NOT($R$6="Weekly"),IF(MOD(COLUMN(EE9)-COLUMN($Z$8),7)=0,EE11,IF($R$6="Daily",ED9,IF($R$6="Monthly",ED9+4,ED9+13))),ED9+1)</f>
        <v>43847</v>
      </c>
      <c r="EF9" s="107">
        <f t="shared" ref="EF9" si="115">IF(NOT($R$6="Weekly"),IF(MOD(COLUMN(EF9)-COLUMN($Z$8),7)=0,EF11,IF($R$6="Daily",EE9,IF($R$6="Monthly",EE9+4,EE9+13))),EE9+1)</f>
        <v>43851</v>
      </c>
      <c r="EG9" s="107">
        <f t="shared" ref="EG9" si="116">IF(NOT($R$6="Weekly"),IF(MOD(COLUMN(EG9)-COLUMN($Z$8),7)=0,EG11,IF($R$6="Daily",EF9,IF($R$6="Monthly",EF9+4,EF9+13))),EF9+1)</f>
        <v>43855</v>
      </c>
      <c r="EH9" s="107">
        <f t="shared" ref="EH9" si="117">IF(NOT($R$6="Weekly"),IF(MOD(COLUMN(EH9)-COLUMN($Z$8),7)=0,EH11,IF($R$6="Daily",EG9,IF($R$6="Monthly",EG9+4,EG9+13))),EG9+1)</f>
        <v>43862</v>
      </c>
      <c r="EI9" s="107">
        <f t="shared" ref="EI9" si="118">IF(NOT($R$6="Weekly"),IF(MOD(COLUMN(EI9)-COLUMN($Z$8),7)=0,EI11,IF($R$6="Daily",EH9,IF($R$6="Monthly",EH9+4,EH9+13))),EH9+1)</f>
        <v>43866</v>
      </c>
      <c r="EJ9" s="107">
        <f t="shared" ref="EJ9" si="119">IF(NOT($R$6="Weekly"),IF(MOD(COLUMN(EJ9)-COLUMN($Z$8),7)=0,EJ11,IF($R$6="Daily",EI9,IF($R$6="Monthly",EI9+4,EI9+13))),EI9+1)</f>
        <v>43870</v>
      </c>
      <c r="EK9" s="107">
        <f t="shared" ref="EK9" si="120">IF(NOT($R$6="Weekly"),IF(MOD(COLUMN(EK9)-COLUMN($Z$8),7)=0,EK11,IF($R$6="Daily",EJ9,IF($R$6="Monthly",EJ9+4,EJ9+13))),EJ9+1)</f>
        <v>43874</v>
      </c>
      <c r="EL9" s="107">
        <f t="shared" ref="EL9" si="121">IF(NOT($R$6="Weekly"),IF(MOD(COLUMN(EL9)-COLUMN($Z$8),7)=0,EL11,IF($R$6="Daily",EK9,IF($R$6="Monthly",EK9+4,EK9+13))),EK9+1)</f>
        <v>43878</v>
      </c>
      <c r="EM9" s="107">
        <f t="shared" ref="EM9" si="122">IF(NOT($R$6="Weekly"),IF(MOD(COLUMN(EM9)-COLUMN($Z$8),7)=0,EM11,IF($R$6="Daily",EL9,IF($R$6="Monthly",EL9+4,EL9+13))),EL9+1)</f>
        <v>43882</v>
      </c>
      <c r="EN9" s="107">
        <f t="shared" ref="EN9" si="123">IF(NOT($R$6="Weekly"),IF(MOD(COLUMN(EN9)-COLUMN($Z$8),7)=0,EN11,IF($R$6="Daily",EM9,IF($R$6="Monthly",EM9+4,EM9+13))),EM9+1)</f>
        <v>43886</v>
      </c>
      <c r="EO9" s="107">
        <f t="shared" ref="EO9" si="124">IF(NOT($R$6="Weekly"),IF(MOD(COLUMN(EO9)-COLUMN($Z$8),7)=0,EO11,IF($R$6="Daily",EN9,IF($R$6="Monthly",EN9+4,EN9+13))),EN9+1)</f>
        <v>43891</v>
      </c>
      <c r="EP9" s="107">
        <f t="shared" ref="EP9" si="125">IF(NOT($R$6="Weekly"),IF(MOD(COLUMN(EP9)-COLUMN($Z$8),7)=0,EP11,IF($R$6="Daily",EO9,IF($R$6="Monthly",EO9+4,EO9+13))),EO9+1)</f>
        <v>43895</v>
      </c>
      <c r="EQ9" s="107">
        <f t="shared" ref="EQ9" si="126">IF(NOT($R$6="Weekly"),IF(MOD(COLUMN(EQ9)-COLUMN($Z$8),7)=0,EQ11,IF($R$6="Daily",EP9,IF($R$6="Monthly",EP9+4,EP9+13))),EP9+1)</f>
        <v>43899</v>
      </c>
      <c r="ER9" s="107">
        <f t="shared" ref="ER9" si="127">IF(NOT($R$6="Weekly"),IF(MOD(COLUMN(ER9)-COLUMN($Z$8),7)=0,ER11,IF($R$6="Daily",EQ9,IF($R$6="Monthly",EQ9+4,EQ9+13))),EQ9+1)</f>
        <v>43903</v>
      </c>
      <c r="ES9" s="107">
        <f t="shared" ref="ES9" si="128">IF(NOT($R$6="Weekly"),IF(MOD(COLUMN(ES9)-COLUMN($Z$8),7)=0,ES11,IF($R$6="Daily",ER9,IF($R$6="Monthly",ER9+4,ER9+13))),ER9+1)</f>
        <v>43907</v>
      </c>
      <c r="ET9" s="107">
        <f t="shared" ref="ET9" si="129">IF(NOT($R$6="Weekly"),IF(MOD(COLUMN(ET9)-COLUMN($Z$8),7)=0,ET11,IF($R$6="Daily",ES9,IF($R$6="Monthly",ES9+4,ES9+13))),ES9+1)</f>
        <v>43911</v>
      </c>
      <c r="EU9" s="107">
        <f t="shared" ref="EU9" si="130">IF(NOT($R$6="Weekly"),IF(MOD(COLUMN(EU9)-COLUMN($Z$8),7)=0,EU11,IF($R$6="Daily",ET9,IF($R$6="Monthly",ET9+4,ET9+13))),ET9+1)</f>
        <v>43915</v>
      </c>
      <c r="EV9" s="107">
        <f t="shared" ref="EV9" si="131">IF(NOT($R$6="Weekly"),IF(MOD(COLUMN(EV9)-COLUMN($Z$8),7)=0,EV11,IF($R$6="Daily",EU9,IF($R$6="Monthly",EU9+4,EU9+13))),EU9+1)</f>
        <v>43922</v>
      </c>
      <c r="EW9" s="107">
        <f t="shared" ref="EW9" si="132">IF(NOT($R$6="Weekly"),IF(MOD(COLUMN(EW9)-COLUMN($Z$8),7)=0,EW11,IF($R$6="Daily",EV9,IF($R$6="Monthly",EV9+4,EV9+13))),EV9+1)</f>
        <v>43926</v>
      </c>
      <c r="EX9" s="107">
        <f t="shared" ref="EX9" si="133">IF(NOT($R$6="Weekly"),IF(MOD(COLUMN(EX9)-COLUMN($Z$8),7)=0,EX11,IF($R$6="Daily",EW9,IF($R$6="Monthly",EW9+4,EW9+13))),EW9+1)</f>
        <v>43930</v>
      </c>
      <c r="EY9" s="107">
        <f t="shared" ref="EY9" si="134">IF(NOT($R$6="Weekly"),IF(MOD(COLUMN(EY9)-COLUMN($Z$8),7)=0,EY11,IF($R$6="Daily",EX9,IF($R$6="Monthly",EX9+4,EX9+13))),EX9+1)</f>
        <v>43934</v>
      </c>
      <c r="EZ9" s="107">
        <f t="shared" ref="EZ9" si="135">IF(NOT($R$6="Weekly"),IF(MOD(COLUMN(EZ9)-COLUMN($Z$8),7)=0,EZ11,IF($R$6="Daily",EY9,IF($R$6="Monthly",EY9+4,EY9+13))),EY9+1)</f>
        <v>43938</v>
      </c>
      <c r="FA9" s="107">
        <f t="shared" ref="FA9" si="136">IF(NOT($R$6="Weekly"),IF(MOD(COLUMN(FA9)-COLUMN($Z$8),7)=0,FA11,IF($R$6="Daily",EZ9,IF($R$6="Monthly",EZ9+4,EZ9+13))),EZ9+1)</f>
        <v>43942</v>
      </c>
      <c r="FB9" s="107">
        <f t="shared" ref="FB9" si="137">IF(NOT($R$6="Weekly"),IF(MOD(COLUMN(FB9)-COLUMN($Z$8),7)=0,FB11,IF($R$6="Daily",FA9,IF($R$6="Monthly",FA9+4,FA9+13))),FA9+1)</f>
        <v>43946</v>
      </c>
      <c r="FC9" s="107">
        <f t="shared" ref="FC9" si="138">IF(NOT($R$6="Weekly"),IF(MOD(COLUMN(FC9)-COLUMN($Z$8),7)=0,FC11,IF($R$6="Daily",FB9,IF($R$6="Monthly",FB9+4,FB9+13))),FB9+1)</f>
        <v>43952</v>
      </c>
      <c r="FD9" s="107">
        <f t="shared" ref="FD9" si="139">IF(NOT($R$6="Weekly"),IF(MOD(COLUMN(FD9)-COLUMN($Z$8),7)=0,FD11,IF($R$6="Daily",FC9,IF($R$6="Monthly",FC9+4,FC9+13))),FC9+1)</f>
        <v>43956</v>
      </c>
      <c r="FE9" s="107">
        <f t="shared" ref="FE9" si="140">IF(NOT($R$6="Weekly"),IF(MOD(COLUMN(FE9)-COLUMN($Z$8),7)=0,FE11,IF($R$6="Daily",FD9,IF($R$6="Monthly",FD9+4,FD9+13))),FD9+1)</f>
        <v>43960</v>
      </c>
      <c r="FF9" s="107">
        <f t="shared" ref="FF9" si="141">IF(NOT($R$6="Weekly"),IF(MOD(COLUMN(FF9)-COLUMN($Z$8),7)=0,FF11,IF($R$6="Daily",FE9,IF($R$6="Monthly",FE9+4,FE9+13))),FE9+1)</f>
        <v>43964</v>
      </c>
      <c r="FG9" s="107">
        <f t="shared" ref="FG9" si="142">IF(NOT($R$6="Weekly"),IF(MOD(COLUMN(FG9)-COLUMN($Z$8),7)=0,FG11,IF($R$6="Daily",FF9,IF($R$6="Monthly",FF9+4,FF9+13))),FF9+1)</f>
        <v>43968</v>
      </c>
      <c r="FH9" s="107">
        <f t="shared" ref="FH9" si="143">IF(NOT($R$6="Weekly"),IF(MOD(COLUMN(FH9)-COLUMN($Z$8),7)=0,FH11,IF($R$6="Daily",FG9,IF($R$6="Monthly",FG9+4,FG9+13))),FG9+1)</f>
        <v>43972</v>
      </c>
      <c r="FI9" s="107">
        <f t="shared" ref="FI9" si="144">IF(NOT($R$6="Weekly"),IF(MOD(COLUMN(FI9)-COLUMN($Z$8),7)=0,FI11,IF($R$6="Daily",FH9,IF($R$6="Monthly",FH9+4,FH9+13))),FH9+1)</f>
        <v>43976</v>
      </c>
      <c r="FJ9" s="107">
        <f t="shared" ref="FJ9" si="145">IF(NOT($R$6="Weekly"),IF(MOD(COLUMN(FJ9)-COLUMN($Z$8),7)=0,FJ11,IF($R$6="Daily",FI9,IF($R$6="Monthly",FI9+4,FI9+13))),FI9+1)</f>
        <v>43983</v>
      </c>
      <c r="FK9" s="107">
        <f t="shared" ref="FK9" si="146">IF(NOT($R$6="Weekly"),IF(MOD(COLUMN(FK9)-COLUMN($Z$8),7)=0,FK11,IF($R$6="Daily",FJ9,IF($R$6="Monthly",FJ9+4,FJ9+13))),FJ9+1)</f>
        <v>43987</v>
      </c>
      <c r="FL9" s="107">
        <f t="shared" ref="FL9" si="147">IF(NOT($R$6="Weekly"),IF(MOD(COLUMN(FL9)-COLUMN($Z$8),7)=0,FL11,IF($R$6="Daily",FK9,IF($R$6="Monthly",FK9+4,FK9+13))),FK9+1)</f>
        <v>43991</v>
      </c>
      <c r="FM9" s="107">
        <f t="shared" ref="FM9" si="148">IF(NOT($R$6="Weekly"),IF(MOD(COLUMN(FM9)-COLUMN($Z$8),7)=0,FM11,IF($R$6="Daily",FL9,IF($R$6="Monthly",FL9+4,FL9+13))),FL9+1)</f>
        <v>43995</v>
      </c>
      <c r="FN9" s="107">
        <f t="shared" ref="FN9" si="149">IF(NOT($R$6="Weekly"),IF(MOD(COLUMN(FN9)-COLUMN($Z$8),7)=0,FN11,IF($R$6="Daily",FM9,IF($R$6="Monthly",FM9+4,FM9+13))),FM9+1)</f>
        <v>43999</v>
      </c>
      <c r="FO9" s="107">
        <f t="shared" ref="FO9" si="150">IF(NOT($R$6="Weekly"),IF(MOD(COLUMN(FO9)-COLUMN($Z$8),7)=0,FO11,IF($R$6="Daily",FN9,IF($R$6="Monthly",FN9+4,FN9+13))),FN9+1)</f>
        <v>44003</v>
      </c>
      <c r="FP9" s="107">
        <f t="shared" ref="FP9" si="151">IF(NOT($R$6="Weekly"),IF(MOD(COLUMN(FP9)-COLUMN($Z$8),7)=0,FP11,IF($R$6="Daily",FO9,IF($R$6="Monthly",FO9+4,FO9+13))),FO9+1)</f>
        <v>44007</v>
      </c>
      <c r="FQ9" s="107">
        <f t="shared" ref="FQ9" si="152">IF(NOT($R$6="Weekly"),IF(MOD(COLUMN(FQ9)-COLUMN($Z$8),7)=0,FQ11,IF($R$6="Daily",FP9,IF($R$6="Monthly",FP9+4,FP9+13))),FP9+1)</f>
        <v>44013</v>
      </c>
      <c r="FR9" s="107">
        <f t="shared" ref="FR9" si="153">IF(NOT($R$6="Weekly"),IF(MOD(COLUMN(FR9)-COLUMN($Z$8),7)=0,FR11,IF($R$6="Daily",FQ9,IF($R$6="Monthly",FQ9+4,FQ9+13))),FQ9+1)</f>
        <v>44017</v>
      </c>
      <c r="FS9" s="107">
        <f t="shared" ref="FS9" si="154">IF(NOT($R$6="Weekly"),IF(MOD(COLUMN(FS9)-COLUMN($Z$8),7)=0,FS11,IF($R$6="Daily",FR9,IF($R$6="Monthly",FR9+4,FR9+13))),FR9+1)</f>
        <v>44021</v>
      </c>
      <c r="FT9" s="107">
        <f t="shared" ref="FT9" si="155">IF(NOT($R$6="Weekly"),IF(MOD(COLUMN(FT9)-COLUMN($Z$8),7)=0,FT11,IF($R$6="Daily",FS9,IF($R$6="Monthly",FS9+4,FS9+13))),FS9+1)</f>
        <v>44025</v>
      </c>
      <c r="FU9" s="107">
        <f t="shared" ref="FU9" si="156">IF(NOT($R$6="Weekly"),IF(MOD(COLUMN(FU9)-COLUMN($Z$8),7)=0,FU11,IF($R$6="Daily",FT9,IF($R$6="Monthly",FT9+4,FT9+13))),FT9+1)</f>
        <v>44029</v>
      </c>
      <c r="FV9" s="107">
        <f t="shared" ref="FV9" si="157">IF(NOT($R$6="Weekly"),IF(MOD(COLUMN(FV9)-COLUMN($Z$8),7)=0,FV11,IF($R$6="Daily",FU9,IF($R$6="Monthly",FU9+4,FU9+13))),FU9+1)</f>
        <v>44033</v>
      </c>
      <c r="FW9" s="107">
        <f t="shared" ref="FW9" si="158">IF(NOT($R$6="Weekly"),IF(MOD(COLUMN(FW9)-COLUMN($Z$8),7)=0,FW11,IF($R$6="Daily",FV9,IF($R$6="Monthly",FV9+4,FV9+13))),FV9+1)</f>
        <v>44037</v>
      </c>
      <c r="FX9" s="107">
        <f t="shared" ref="FX9" si="159">IF(NOT($R$6="Weekly"),IF(MOD(COLUMN(FX9)-COLUMN($Z$8),7)=0,FX11,IF($R$6="Daily",FW9,IF($R$6="Monthly",FW9+4,FW9+13))),FW9+1)</f>
        <v>44044</v>
      </c>
      <c r="FY9" s="107">
        <f t="shared" ref="FY9" si="160">IF(NOT($R$6="Weekly"),IF(MOD(COLUMN(FY9)-COLUMN($Z$8),7)=0,FY11,IF($R$6="Daily",FX9,IF($R$6="Monthly",FX9+4,FX9+13))),FX9+1)</f>
        <v>44048</v>
      </c>
      <c r="FZ9" s="107">
        <f t="shared" ref="FZ9" si="161">IF(NOT($R$6="Weekly"),IF(MOD(COLUMN(FZ9)-COLUMN($Z$8),7)=0,FZ11,IF($R$6="Daily",FY9,IF($R$6="Monthly",FY9+4,FY9+13))),FY9+1)</f>
        <v>44052</v>
      </c>
      <c r="GA9" s="107">
        <f t="shared" ref="GA9" si="162">IF(NOT($R$6="Weekly"),IF(MOD(COLUMN(GA9)-COLUMN($Z$8),7)=0,GA11,IF($R$6="Daily",FZ9,IF($R$6="Monthly",FZ9+4,FZ9+13))),FZ9+1)</f>
        <v>44056</v>
      </c>
      <c r="GB9" s="107">
        <f t="shared" ref="GB9" si="163">IF(NOT($R$6="Weekly"),IF(MOD(COLUMN(GB9)-COLUMN($Z$8),7)=0,GB11,IF($R$6="Daily",GA9,IF($R$6="Monthly",GA9+4,GA9+13))),GA9+1)</f>
        <v>44060</v>
      </c>
      <c r="GC9" s="107">
        <f t="shared" ref="GC9" si="164">IF(NOT($R$6="Weekly"),IF(MOD(COLUMN(GC9)-COLUMN($Z$8),7)=0,GC11,IF($R$6="Daily",GB9,IF($R$6="Monthly",GB9+4,GB9+13))),GB9+1)</f>
        <v>44064</v>
      </c>
      <c r="GD9" s="107">
        <f t="shared" ref="GD9" si="165">IF(NOT($R$6="Weekly"),IF(MOD(COLUMN(GD9)-COLUMN($Z$8),7)=0,GD11,IF($R$6="Daily",GC9,IF($R$6="Monthly",GC9+4,GC9+13))),GC9+1)</f>
        <v>44068</v>
      </c>
      <c r="GE9" s="107">
        <f t="shared" ref="GE9" si="166">IF(NOT($R$6="Weekly"),IF(MOD(COLUMN(GE9)-COLUMN($Z$8),7)=0,GE11,IF($R$6="Daily",GD9,IF($R$6="Monthly",GD9+4,GD9+13))),GD9+1)</f>
        <v>44075</v>
      </c>
      <c r="GF9" s="107">
        <f t="shared" ref="GF9" si="167">IF(NOT($R$6="Weekly"),IF(MOD(COLUMN(GF9)-COLUMN($Z$8),7)=0,GF11,IF($R$6="Daily",GE9,IF($R$6="Monthly",GE9+4,GE9+13))),GE9+1)</f>
        <v>44079</v>
      </c>
      <c r="GG9" s="107">
        <f t="shared" ref="GG9" si="168">IF(NOT($R$6="Weekly"),IF(MOD(COLUMN(GG9)-COLUMN($Z$8),7)=0,GG11,IF($R$6="Daily",GF9,IF($R$6="Monthly",GF9+4,GF9+13))),GF9+1)</f>
        <v>44083</v>
      </c>
      <c r="GH9" s="107">
        <f t="shared" ref="GH9" si="169">IF(NOT($R$6="Weekly"),IF(MOD(COLUMN(GH9)-COLUMN($Z$8),7)=0,GH11,IF($R$6="Daily",GG9,IF($R$6="Monthly",GG9+4,GG9+13))),GG9+1)</f>
        <v>44087</v>
      </c>
      <c r="GI9" s="107">
        <f t="shared" ref="GI9" si="170">IF(NOT($R$6="Weekly"),IF(MOD(COLUMN(GI9)-COLUMN($Z$8),7)=0,GI11,IF($R$6="Daily",GH9,IF($R$6="Monthly",GH9+4,GH9+13))),GH9+1)</f>
        <v>44091</v>
      </c>
      <c r="GJ9" s="107">
        <f t="shared" ref="GJ9" si="171">IF(NOT($R$6="Weekly"),IF(MOD(COLUMN(GJ9)-COLUMN($Z$8),7)=0,GJ11,IF($R$6="Daily",GI9,IF($R$6="Monthly",GI9+4,GI9+13))),GI9+1)</f>
        <v>44095</v>
      </c>
      <c r="GK9" s="107">
        <f t="shared" ref="GK9" si="172">IF(NOT($R$6="Weekly"),IF(MOD(COLUMN(GK9)-COLUMN($Z$8),7)=0,GK11,IF($R$6="Daily",GJ9,IF($R$6="Monthly",GJ9+4,GJ9+13))),GJ9+1)</f>
        <v>44099</v>
      </c>
      <c r="GL9" s="107">
        <f t="shared" ref="GL9" si="173">IF(NOT($R$6="Weekly"),IF(MOD(COLUMN(GL9)-COLUMN($Z$8),7)=0,GL11,IF($R$6="Daily",GK9,IF($R$6="Monthly",GK9+4,GK9+13))),GK9+1)</f>
        <v>44105</v>
      </c>
      <c r="GM9" s="107">
        <f t="shared" ref="GM9" si="174">IF(NOT($R$6="Weekly"),IF(MOD(COLUMN(GM9)-COLUMN($Z$8),7)=0,GM11,IF($R$6="Daily",GL9,IF($R$6="Monthly",GL9+4,GL9+13))),GL9+1)</f>
        <v>44109</v>
      </c>
      <c r="GN9" s="107">
        <f t="shared" ref="GN9" si="175">IF(NOT($R$6="Weekly"),IF(MOD(COLUMN(GN9)-COLUMN($Z$8),7)=0,GN11,IF($R$6="Daily",GM9,IF($R$6="Monthly",GM9+4,GM9+13))),GM9+1)</f>
        <v>44113</v>
      </c>
      <c r="GO9" s="107">
        <f t="shared" ref="GO9" si="176">IF(NOT($R$6="Weekly"),IF(MOD(COLUMN(GO9)-COLUMN($Z$8),7)=0,GO11,IF($R$6="Daily",GN9,IF($R$6="Monthly",GN9+4,GN9+13))),GN9+1)</f>
        <v>44117</v>
      </c>
      <c r="GP9" s="107">
        <f t="shared" ref="GP9" si="177">IF(NOT($R$6="Weekly"),IF(MOD(COLUMN(GP9)-COLUMN($Z$8),7)=0,GP11,IF($R$6="Daily",GO9,IF($R$6="Monthly",GO9+4,GO9+13))),GO9+1)</f>
        <v>44121</v>
      </c>
      <c r="GQ9" s="107">
        <f t="shared" ref="GQ9" si="178">IF(NOT($R$6="Weekly"),IF(MOD(COLUMN(GQ9)-COLUMN($Z$8),7)=0,GQ11,IF($R$6="Daily",GP9,IF($R$6="Monthly",GP9+4,GP9+13))),GP9+1)</f>
        <v>44125</v>
      </c>
      <c r="GR9" s="107">
        <f t="shared" ref="GR9" si="179">IF(NOT($R$6="Weekly"),IF(MOD(COLUMN(GR9)-COLUMN($Z$8),7)=0,GR11,IF($R$6="Daily",GQ9,IF($R$6="Monthly",GQ9+4,GQ9+13))),GQ9+1)</f>
        <v>44129</v>
      </c>
      <c r="GS9" s="107">
        <f t="shared" ref="GS9" si="180">IF(NOT($R$6="Weekly"),IF(MOD(COLUMN(GS9)-COLUMN($Z$8),7)=0,GS11,IF($R$6="Daily",GR9,IF($R$6="Monthly",GR9+4,GR9+13))),GR9+1)</f>
        <v>44136</v>
      </c>
      <c r="GT9" s="107">
        <f t="shared" ref="GT9" si="181">IF(NOT($R$6="Weekly"),IF(MOD(COLUMN(GT9)-COLUMN($Z$8),7)=0,GT11,IF($R$6="Daily",GS9,IF($R$6="Monthly",GS9+4,GS9+13))),GS9+1)</f>
        <v>44140</v>
      </c>
      <c r="GU9" s="107">
        <f t="shared" ref="GU9" si="182">IF(NOT($R$6="Weekly"),IF(MOD(COLUMN(GU9)-COLUMN($Z$8),7)=0,GU11,IF($R$6="Daily",GT9,IF($R$6="Monthly",GT9+4,GT9+13))),GT9+1)</f>
        <v>44144</v>
      </c>
      <c r="GV9" s="107">
        <f t="shared" ref="GV9" si="183">IF(NOT($R$6="Weekly"),IF(MOD(COLUMN(GV9)-COLUMN($Z$8),7)=0,GV11,IF($R$6="Daily",GU9,IF($R$6="Monthly",GU9+4,GU9+13))),GU9+1)</f>
        <v>44148</v>
      </c>
      <c r="GW9" s="107">
        <f t="shared" ref="GW9" si="184">IF(NOT($R$6="Weekly"),IF(MOD(COLUMN(GW9)-COLUMN($Z$8),7)=0,GW11,IF($R$6="Daily",GV9,IF($R$6="Monthly",GV9+4,GV9+13))),GV9+1)</f>
        <v>44152</v>
      </c>
      <c r="GX9" s="107">
        <f t="shared" ref="GX9" si="185">IF(NOT($R$6="Weekly"),IF(MOD(COLUMN(GX9)-COLUMN($Z$8),7)=0,GX11,IF($R$6="Daily",GW9,IF($R$6="Monthly",GW9+4,GW9+13))),GW9+1)</f>
        <v>44156</v>
      </c>
      <c r="GY9" s="107">
        <f t="shared" ref="GY9" si="186">IF(NOT($R$6="Weekly"),IF(MOD(COLUMN(GY9)-COLUMN($Z$8),7)=0,GY11,IF($R$6="Daily",GX9,IF($R$6="Monthly",GX9+4,GX9+13))),GX9+1)</f>
        <v>44160</v>
      </c>
      <c r="GZ9" s="107">
        <f t="shared" ref="GZ9" si="187">IF(NOT($R$6="Weekly"),IF(MOD(COLUMN(GZ9)-COLUMN($Z$8),7)=0,GZ11,IF($R$6="Daily",GY9,IF($R$6="Monthly",GY9+4,GY9+13))),GY9+1)</f>
        <v>44166</v>
      </c>
      <c r="HA9" s="107">
        <f t="shared" ref="HA9" si="188">IF(NOT($R$6="Weekly"),IF(MOD(COLUMN(HA9)-COLUMN($Z$8),7)=0,HA11,IF($R$6="Daily",GZ9,IF($R$6="Monthly",GZ9+4,GZ9+13))),GZ9+1)</f>
        <v>44170</v>
      </c>
      <c r="HB9" s="107">
        <f t="shared" ref="HB9" si="189">IF(NOT($R$6="Weekly"),IF(MOD(COLUMN(HB9)-COLUMN($Z$8),7)=0,HB11,IF($R$6="Daily",HA9,IF($R$6="Monthly",HA9+4,HA9+13))),HA9+1)</f>
        <v>44174</v>
      </c>
      <c r="HC9" s="107">
        <f t="shared" ref="HC9" si="190">IF(NOT($R$6="Weekly"),IF(MOD(COLUMN(HC9)-COLUMN($Z$8),7)=0,HC11,IF($R$6="Daily",HB9,IF($R$6="Monthly",HB9+4,HB9+13))),HB9+1)</f>
        <v>44178</v>
      </c>
      <c r="HD9" s="107">
        <f t="shared" ref="HD9" si="191">IF(NOT($R$6="Weekly"),IF(MOD(COLUMN(HD9)-COLUMN($Z$8),7)=0,HD11,IF($R$6="Daily",HC9,IF($R$6="Monthly",HC9+4,HC9+13))),HC9+1)</f>
        <v>44182</v>
      </c>
      <c r="HE9" s="107">
        <f t="shared" ref="HE9" si="192">IF(NOT($R$6="Weekly"),IF(MOD(COLUMN(HE9)-COLUMN($Z$8),7)=0,HE11,IF($R$6="Daily",HD9,IF($R$6="Monthly",HD9+4,HD9+13))),HD9+1)</f>
        <v>44186</v>
      </c>
      <c r="HF9" s="107">
        <f t="shared" ref="HF9" si="193">IF(NOT($R$6="Weekly"),IF(MOD(COLUMN(HF9)-COLUMN($Z$8),7)=0,HF11,IF($R$6="Daily",HE9,IF($R$6="Monthly",HE9+4,HE9+13))),HE9+1)</f>
        <v>44190</v>
      </c>
      <c r="HG9" s="107">
        <f t="shared" ref="HG9" si="194">IF(NOT($R$6="Weekly"),IF(MOD(COLUMN(HG9)-COLUMN($Z$8),7)=0,HG11,IF($R$6="Daily",HF9,IF($R$6="Monthly",HF9+4,HF9+13))),HF9+1)</f>
        <v>44197</v>
      </c>
      <c r="HH9" s="107">
        <f t="shared" ref="HH9" si="195">IF(NOT($R$6="Weekly"),IF(MOD(COLUMN(HH9)-COLUMN($Z$8),7)=0,HH11,IF($R$6="Daily",HG9,IF($R$6="Monthly",HG9+4,HG9+13))),HG9+1)</f>
        <v>44201</v>
      </c>
      <c r="HI9" s="107">
        <f t="shared" ref="HI9" si="196">IF(NOT($R$6="Weekly"),IF(MOD(COLUMN(HI9)-COLUMN($Z$8),7)=0,HI11,IF($R$6="Daily",HH9,IF($R$6="Monthly",HH9+4,HH9+13))),HH9+1)</f>
        <v>44205</v>
      </c>
      <c r="HJ9" s="107">
        <f t="shared" ref="HJ9" si="197">IF(NOT($R$6="Weekly"),IF(MOD(COLUMN(HJ9)-COLUMN($Z$8),7)=0,HJ11,IF($R$6="Daily",HI9,IF($R$6="Monthly",HI9+4,HI9+13))),HI9+1)</f>
        <v>44209</v>
      </c>
      <c r="HK9" s="107">
        <f t="shared" ref="HK9" si="198">IF(NOT($R$6="Weekly"),IF(MOD(COLUMN(HK9)-COLUMN($Z$8),7)=0,HK11,IF($R$6="Daily",HJ9,IF($R$6="Monthly",HJ9+4,HJ9+13))),HJ9+1)</f>
        <v>44213</v>
      </c>
      <c r="HL9" s="107">
        <f t="shared" ref="HL9" si="199">IF(NOT($R$6="Weekly"),IF(MOD(COLUMN(HL9)-COLUMN($Z$8),7)=0,HL11,IF($R$6="Daily",HK9,IF($R$6="Monthly",HK9+4,HK9+13))),HK9+1)</f>
        <v>44217</v>
      </c>
      <c r="HM9" s="107">
        <f t="shared" ref="HM9" si="200">IF(NOT($R$6="Weekly"),IF(MOD(COLUMN(HM9)-COLUMN($Z$8),7)=0,HM11,IF($R$6="Daily",HL9,IF($R$6="Monthly",HL9+4,HL9+13))),HL9+1)</f>
        <v>44221</v>
      </c>
      <c r="HN9" s="107">
        <f t="shared" ref="HN9" si="201">IF(NOT($R$6="Weekly"),IF(MOD(COLUMN(HN9)-COLUMN($Z$8),7)=0,HN11,IF($R$6="Daily",HM9,IF($R$6="Monthly",HM9+4,HM9+13))),HM9+1)</f>
        <v>44228</v>
      </c>
      <c r="HO9" s="107">
        <f t="shared" ref="HO9" si="202">IF(NOT($R$6="Weekly"),IF(MOD(COLUMN(HO9)-COLUMN($Z$8),7)=0,HO11,IF($R$6="Daily",HN9,IF($R$6="Monthly",HN9+4,HN9+13))),HN9+1)</f>
        <v>44232</v>
      </c>
      <c r="HP9" s="107">
        <f t="shared" ref="HP9" si="203">IF(NOT($R$6="Weekly"),IF(MOD(COLUMN(HP9)-COLUMN($Z$8),7)=0,HP11,IF($R$6="Daily",HO9,IF($R$6="Monthly",HO9+4,HO9+13))),HO9+1)</f>
        <v>44236</v>
      </c>
      <c r="HQ9" s="107">
        <f t="shared" ref="HQ9" si="204">IF(NOT($R$6="Weekly"),IF(MOD(COLUMN(HQ9)-COLUMN($Z$8),7)=0,HQ11,IF($R$6="Daily",HP9,IF($R$6="Monthly",HP9+4,HP9+13))),HP9+1)</f>
        <v>44240</v>
      </c>
      <c r="HR9" s="107">
        <f t="shared" ref="HR9" si="205">IF(NOT($R$6="Weekly"),IF(MOD(COLUMN(HR9)-COLUMN($Z$8),7)=0,HR11,IF($R$6="Daily",HQ9,IF($R$6="Monthly",HQ9+4,HQ9+13))),HQ9+1)</f>
        <v>44244</v>
      </c>
      <c r="HS9" s="107">
        <f t="shared" ref="HS9" si="206">IF(NOT($R$6="Weekly"),IF(MOD(COLUMN(HS9)-COLUMN($Z$8),7)=0,HS11,IF($R$6="Daily",HR9,IF($R$6="Monthly",HR9+4,HR9+13))),HR9+1)</f>
        <v>44248</v>
      </c>
      <c r="HT9" s="107">
        <f t="shared" ref="HT9" si="207">IF(NOT($R$6="Weekly"),IF(MOD(COLUMN(HT9)-COLUMN($Z$8),7)=0,HT11,IF($R$6="Daily",HS9,IF($R$6="Monthly",HS9+4,HS9+13))),HS9+1)</f>
        <v>44252</v>
      </c>
      <c r="HU9" s="107">
        <f t="shared" ref="HU9" si="208">IF(NOT($R$6="Weekly"),IF(MOD(COLUMN(HU9)-COLUMN($Z$8),7)=0,HU11,IF($R$6="Daily",HT9,IF($R$6="Monthly",HT9+4,HT9+13))),HT9+1)</f>
        <v>44256</v>
      </c>
      <c r="HV9" s="107">
        <f t="shared" ref="HV9" si="209">IF(NOT($R$6="Weekly"),IF(MOD(COLUMN(HV9)-COLUMN($Z$8),7)=0,HV11,IF($R$6="Daily",HU9,IF($R$6="Monthly",HU9+4,HU9+13))),HU9+1)</f>
        <v>44260</v>
      </c>
      <c r="HW9" s="107">
        <f t="shared" ref="HW9" si="210">IF(NOT($R$6="Weekly"),IF(MOD(COLUMN(HW9)-COLUMN($Z$8),7)=0,HW11,IF($R$6="Daily",HV9,IF($R$6="Monthly",HV9+4,HV9+13))),HV9+1)</f>
        <v>44264</v>
      </c>
      <c r="HX9" s="107">
        <f t="shared" ref="HX9" si="211">IF(NOT($R$6="Weekly"),IF(MOD(COLUMN(HX9)-COLUMN($Z$8),7)=0,HX11,IF($R$6="Daily",HW9,IF($R$6="Monthly",HW9+4,HW9+13))),HW9+1)</f>
        <v>44268</v>
      </c>
      <c r="HY9" s="107">
        <f t="shared" ref="HY9" si="212">IF(NOT($R$6="Weekly"),IF(MOD(COLUMN(HY9)-COLUMN($Z$8),7)=0,HY11,IF($R$6="Daily",HX9,IF($R$6="Monthly",HX9+4,HX9+13))),HX9+1)</f>
        <v>44272</v>
      </c>
      <c r="HZ9" s="107">
        <f t="shared" ref="HZ9" si="213">IF(NOT($R$6="Weekly"),IF(MOD(COLUMN(HZ9)-COLUMN($Z$8),7)=0,HZ11,IF($R$6="Daily",HY9,IF($R$6="Monthly",HY9+4,HY9+13))),HY9+1)</f>
        <v>44276</v>
      </c>
      <c r="IA9" s="107">
        <f t="shared" ref="IA9" si="214">IF(NOT($R$6="Weekly"),IF(MOD(COLUMN(IA9)-COLUMN($Z$8),7)=0,IA11,IF($R$6="Daily",HZ9,IF($R$6="Monthly",HZ9+4,HZ9+13))),HZ9+1)</f>
        <v>44280</v>
      </c>
      <c r="IB9" s="107">
        <f t="shared" ref="IB9" si="215">IF(NOT($R$6="Weekly"),IF(MOD(COLUMN(IB9)-COLUMN($Z$8),7)=0,IB11,IF($R$6="Daily",IA9,IF($R$6="Monthly",IA9+4,IA9+13))),IA9+1)</f>
        <v>44287</v>
      </c>
      <c r="IC9" s="107">
        <f t="shared" ref="IC9" si="216">IF(NOT($R$6="Weekly"),IF(MOD(COLUMN(IC9)-COLUMN($Z$8),7)=0,IC11,IF($R$6="Daily",IB9,IF($R$6="Monthly",IB9+4,IB9+13))),IB9+1)</f>
        <v>44291</v>
      </c>
      <c r="ID9" s="107">
        <f t="shared" ref="ID9" si="217">IF(NOT($R$6="Weekly"),IF(MOD(COLUMN(ID9)-COLUMN($Z$8),7)=0,ID11,IF($R$6="Daily",IC9,IF($R$6="Monthly",IC9+4,IC9+13))),IC9+1)</f>
        <v>44295</v>
      </c>
      <c r="IE9" s="107">
        <f t="shared" ref="IE9" si="218">IF(NOT($R$6="Weekly"),IF(MOD(COLUMN(IE9)-COLUMN($Z$8),7)=0,IE11,IF($R$6="Daily",ID9,IF($R$6="Monthly",ID9+4,ID9+13))),ID9+1)</f>
        <v>44299</v>
      </c>
      <c r="IF9" s="107">
        <f t="shared" ref="IF9" si="219">IF(NOT($R$6="Weekly"),IF(MOD(COLUMN(IF9)-COLUMN($Z$8),7)=0,IF11,IF($R$6="Daily",IE9,IF($R$6="Monthly",IE9+4,IE9+13))),IE9+1)</f>
        <v>44303</v>
      </c>
      <c r="IG9" s="107">
        <f t="shared" ref="IG9" si="220">IF(NOT($R$6="Weekly"),IF(MOD(COLUMN(IG9)-COLUMN($Z$8),7)=0,IG11,IF($R$6="Daily",IF9,IF($R$6="Monthly",IF9+4,IF9+13))),IF9+1)</f>
        <v>44307</v>
      </c>
      <c r="IH9" s="107">
        <f t="shared" ref="IH9" si="221">IF(NOT($R$6="Weekly"),IF(MOD(COLUMN(IH9)-COLUMN($Z$8),7)=0,IH11,IF($R$6="Daily",IG9,IF($R$6="Monthly",IG9+4,IG9+13))),IG9+1)</f>
        <v>44311</v>
      </c>
      <c r="II9" s="107">
        <f t="shared" ref="II9" si="222">IF(NOT($R$6="Weekly"),IF(MOD(COLUMN(II9)-COLUMN($Z$8),7)=0,II11,IF($R$6="Daily",IH9,IF($R$6="Monthly",IH9+4,IH9+13))),IH9+1)</f>
        <v>44317</v>
      </c>
      <c r="IJ9" s="107">
        <f t="shared" ref="IJ9" si="223">IF(NOT($R$6="Weekly"),IF(MOD(COLUMN(IJ9)-COLUMN($Z$8),7)=0,IJ11,IF($R$6="Daily",II9,IF($R$6="Monthly",II9+4,II9+13))),II9+1)</f>
        <v>44321</v>
      </c>
      <c r="IK9" s="107">
        <f t="shared" ref="IK9" si="224">IF(NOT($R$6="Weekly"),IF(MOD(COLUMN(IK9)-COLUMN($Z$8),7)=0,IK11,IF($R$6="Daily",IJ9,IF($R$6="Monthly",IJ9+4,IJ9+13))),IJ9+1)</f>
        <v>44325</v>
      </c>
      <c r="IL9" s="107">
        <f t="shared" ref="IL9" si="225">IF(NOT($R$6="Weekly"),IF(MOD(COLUMN(IL9)-COLUMN($Z$8),7)=0,IL11,IF($R$6="Daily",IK9,IF($R$6="Monthly",IK9+4,IK9+13))),IK9+1)</f>
        <v>44329</v>
      </c>
      <c r="IM9" s="107">
        <f t="shared" ref="IM9" si="226">IF(NOT($R$6="Weekly"),IF(MOD(COLUMN(IM9)-COLUMN($Z$8),7)=0,IM11,IF($R$6="Daily",IL9,IF($R$6="Monthly",IL9+4,IL9+13))),IL9+1)</f>
        <v>44333</v>
      </c>
      <c r="IN9" s="107">
        <f t="shared" ref="IN9" si="227">IF(NOT($R$6="Weekly"),IF(MOD(COLUMN(IN9)-COLUMN($Z$8),7)=0,IN11,IF($R$6="Daily",IM9,IF($R$6="Monthly",IM9+4,IM9+13))),IM9+1)</f>
        <v>44337</v>
      </c>
      <c r="IO9" s="107">
        <f t="shared" ref="IO9" si="228">IF(NOT($R$6="Weekly"),IF(MOD(COLUMN(IO9)-COLUMN($Z$8),7)=0,IO11,IF($R$6="Daily",IN9,IF($R$6="Monthly",IN9+4,IN9+13))),IN9+1)</f>
        <v>44341</v>
      </c>
      <c r="IP9" s="107">
        <f t="shared" ref="IP9" si="229">IF(NOT($R$6="Weekly"),IF(MOD(COLUMN(IP9)-COLUMN($Z$8),7)=0,IP11,IF($R$6="Daily",IO9,IF($R$6="Monthly",IO9+4,IO9+13))),IO9+1)</f>
        <v>44348</v>
      </c>
      <c r="IQ9" s="107">
        <f t="shared" ref="IQ9" si="230">IF(NOT($R$6="Weekly"),IF(MOD(COLUMN(IQ9)-COLUMN($Z$8),7)=0,IQ11,IF($R$6="Daily",IP9,IF($R$6="Monthly",IP9+4,IP9+13))),IP9+1)</f>
        <v>44352</v>
      </c>
      <c r="IR9" s="107">
        <f t="shared" ref="IR9" si="231">IF(NOT($R$6="Weekly"),IF(MOD(COLUMN(IR9)-COLUMN($Z$8),7)=0,IR11,IF($R$6="Daily",IQ9,IF($R$6="Monthly",IQ9+4,IQ9+13))),IQ9+1)</f>
        <v>44356</v>
      </c>
      <c r="IS9" s="107">
        <f t="shared" ref="IS9" si="232">IF(NOT($R$6="Weekly"),IF(MOD(COLUMN(IS9)-COLUMN($Z$8),7)=0,IS11,IF($R$6="Daily",IR9,IF($R$6="Monthly",IR9+4,IR9+13))),IR9+1)</f>
        <v>44360</v>
      </c>
      <c r="IT9" s="107">
        <f t="shared" ref="IT9" si="233">IF(NOT($R$6="Weekly"),IF(MOD(COLUMN(IT9)-COLUMN($Z$8),7)=0,IT11,IF($R$6="Daily",IS9,IF($R$6="Monthly",IS9+4,IS9+13))),IS9+1)</f>
        <v>44364</v>
      </c>
      <c r="IU9" s="107">
        <f t="shared" ref="IU9" si="234">IF(NOT($R$6="Weekly"),IF(MOD(COLUMN(IU9)-COLUMN($Z$8),7)=0,IU11,IF($R$6="Daily",IT9,IF($R$6="Monthly",IT9+4,IT9+13))),IT9+1)</f>
        <v>44368</v>
      </c>
      <c r="IV9" s="107">
        <f t="shared" ref="IV9" si="235">IF(NOT($R$6="Weekly"),IF(MOD(COLUMN(IV9)-COLUMN($Z$8),7)=0,IV11,IF($R$6="Daily",IU9,IF($R$6="Monthly",IU9+4,IU9+13))),IU9+1)</f>
        <v>44372</v>
      </c>
      <c r="IW9" s="107">
        <f t="shared" ref="IW9" si="236">IF(NOT($R$6="Weekly"),IF(MOD(COLUMN(IW9)-COLUMN($Z$8),7)=0,IW11,IF($R$6="Daily",IV9,IF($R$6="Monthly",IV9+4,IV9+13))),IV9+1)</f>
        <v>44378</v>
      </c>
      <c r="IX9" s="107">
        <f t="shared" ref="IX9" si="237">IF(NOT($R$6="Weekly"),IF(MOD(COLUMN(IX9)-COLUMN($Z$8),7)=0,IX11,IF($R$6="Daily",IW9,IF($R$6="Monthly",IW9+4,IW9+13))),IW9+1)</f>
        <v>44382</v>
      </c>
      <c r="IY9" s="107">
        <f t="shared" ref="IY9" si="238">IF(NOT($R$6="Weekly"),IF(MOD(COLUMN(IY9)-COLUMN($Z$8),7)=0,IY11,IF($R$6="Daily",IX9,IF($R$6="Monthly",IX9+4,IX9+13))),IX9+1)</f>
        <v>44386</v>
      </c>
      <c r="IZ9" s="107">
        <f t="shared" ref="IZ9" si="239">IF(NOT($R$6="Weekly"),IF(MOD(COLUMN(IZ9)-COLUMN($Z$8),7)=0,IZ11,IF($R$6="Daily",IY9,IF($R$6="Monthly",IY9+4,IY9+13))),IY9+1)</f>
        <v>44390</v>
      </c>
      <c r="JA9" s="107">
        <f t="shared" ref="JA9" si="240">IF(NOT($R$6="Weekly"),IF(MOD(COLUMN(JA9)-COLUMN($Z$8),7)=0,JA11,IF($R$6="Daily",IZ9,IF($R$6="Monthly",IZ9+4,IZ9+13))),IZ9+1)</f>
        <v>44394</v>
      </c>
      <c r="JB9" s="107">
        <f t="shared" ref="JB9" si="241">IF(NOT($R$6="Weekly"),IF(MOD(COLUMN(JB9)-COLUMN($Z$8),7)=0,JB11,IF($R$6="Daily",JA9,IF($R$6="Monthly",JA9+4,JA9+13))),JA9+1)</f>
        <v>44398</v>
      </c>
      <c r="JC9" s="107">
        <f t="shared" ref="JC9" si="242">IF(NOT($R$6="Weekly"),IF(MOD(COLUMN(JC9)-COLUMN($Z$8),7)=0,JC11,IF($R$6="Daily",JB9,IF($R$6="Monthly",JB9+4,JB9+13))),JB9+1)</f>
        <v>44402</v>
      </c>
      <c r="JD9" s="107">
        <f t="shared" ref="JD9" si="243">IF(NOT($R$6="Weekly"),IF(MOD(COLUMN(JD9)-COLUMN($Z$8),7)=0,JD11,IF($R$6="Daily",JC9,IF($R$6="Monthly",JC9+4,JC9+13))),JC9+1)</f>
        <v>44409</v>
      </c>
      <c r="JE9" s="107">
        <f t="shared" ref="JE9" si="244">IF(NOT($R$6="Weekly"),IF(MOD(COLUMN(JE9)-COLUMN($Z$8),7)=0,JE11,IF($R$6="Daily",JD9,IF($R$6="Monthly",JD9+4,JD9+13))),JD9+1)</f>
        <v>44413</v>
      </c>
      <c r="JF9" s="107">
        <f t="shared" ref="JF9" si="245">IF(NOT($R$6="Weekly"),IF(MOD(COLUMN(JF9)-COLUMN($Z$8),7)=0,JF11,IF($R$6="Daily",JE9,IF($R$6="Monthly",JE9+4,JE9+13))),JE9+1)</f>
        <v>44417</v>
      </c>
      <c r="JG9" s="107">
        <f t="shared" ref="JG9" si="246">IF(NOT($R$6="Weekly"),IF(MOD(COLUMN(JG9)-COLUMN($Z$8),7)=0,JG11,IF($R$6="Daily",JF9,IF($R$6="Monthly",JF9+4,JF9+13))),JF9+1)</f>
        <v>44421</v>
      </c>
      <c r="JH9" s="107">
        <f t="shared" ref="JH9" si="247">IF(NOT($R$6="Weekly"),IF(MOD(COLUMN(JH9)-COLUMN($Z$8),7)=0,JH11,IF($R$6="Daily",JG9,IF($R$6="Monthly",JG9+4,JG9+13))),JG9+1)</f>
        <v>44425</v>
      </c>
      <c r="JI9" s="107">
        <f t="shared" ref="JI9" si="248">IF(NOT($R$6="Weekly"),IF(MOD(COLUMN(JI9)-COLUMN($Z$8),7)=0,JI11,IF($R$6="Daily",JH9,IF($R$6="Monthly",JH9+4,JH9+13))),JH9+1)</f>
        <v>44429</v>
      </c>
      <c r="JJ9" s="107">
        <f t="shared" ref="JJ9" si="249">IF(NOT($R$6="Weekly"),IF(MOD(COLUMN(JJ9)-COLUMN($Z$8),7)=0,JJ11,IF($R$6="Daily",JI9,IF($R$6="Monthly",JI9+4,JI9+13))),JI9+1)</f>
        <v>44433</v>
      </c>
      <c r="JK9" s="107">
        <f t="shared" ref="JK9" si="250">IF(NOT($R$6="Weekly"),IF(MOD(COLUMN(JK9)-COLUMN($Z$8),7)=0,JK11,IF($R$6="Daily",JJ9,IF($R$6="Monthly",JJ9+4,JJ9+13))),JJ9+1)</f>
        <v>44440</v>
      </c>
      <c r="JL9" s="107">
        <f t="shared" ref="JL9" si="251">IF(NOT($R$6="Weekly"),IF(MOD(COLUMN(JL9)-COLUMN($Z$8),7)=0,JL11,IF($R$6="Daily",JK9,IF($R$6="Monthly",JK9+4,JK9+13))),JK9+1)</f>
        <v>44444</v>
      </c>
      <c r="JM9" s="107">
        <f t="shared" ref="JM9" si="252">IF(NOT($R$6="Weekly"),IF(MOD(COLUMN(JM9)-COLUMN($Z$8),7)=0,JM11,IF($R$6="Daily",JL9,IF($R$6="Monthly",JL9+4,JL9+13))),JL9+1)</f>
        <v>44448</v>
      </c>
      <c r="JN9" s="107">
        <f t="shared" ref="JN9" si="253">IF(NOT($R$6="Weekly"),IF(MOD(COLUMN(JN9)-COLUMN($Z$8),7)=0,JN11,IF($R$6="Daily",JM9,IF($R$6="Monthly",JM9+4,JM9+13))),JM9+1)</f>
        <v>44452</v>
      </c>
      <c r="JO9" s="107">
        <f t="shared" ref="JO9" si="254">IF(NOT($R$6="Weekly"),IF(MOD(COLUMN(JO9)-COLUMN($Z$8),7)=0,JO11,IF($R$6="Daily",JN9,IF($R$6="Monthly",JN9+4,JN9+13))),JN9+1)</f>
        <v>44456</v>
      </c>
      <c r="JP9" s="107">
        <f t="shared" ref="JP9" si="255">IF(NOT($R$6="Weekly"),IF(MOD(COLUMN(JP9)-COLUMN($Z$8),7)=0,JP11,IF($R$6="Daily",JO9,IF($R$6="Monthly",JO9+4,JO9+13))),JO9+1)</f>
        <v>44460</v>
      </c>
      <c r="JQ9" s="107">
        <f t="shared" ref="JQ9" si="256">IF(NOT($R$6="Weekly"),IF(MOD(COLUMN(JQ9)-COLUMN($Z$8),7)=0,JQ11,IF($R$6="Daily",JP9,IF($R$6="Monthly",JP9+4,JP9+13))),JP9+1)</f>
        <v>44464</v>
      </c>
      <c r="JR9" s="107">
        <f t="shared" ref="JR9" si="257">IF(NOT($R$6="Weekly"),IF(MOD(COLUMN(JR9)-COLUMN($Z$8),7)=0,JR11,IF($R$6="Daily",JQ9,IF($R$6="Monthly",JQ9+4,JQ9+13))),JQ9+1)</f>
        <v>44470</v>
      </c>
      <c r="JS9" s="107">
        <f t="shared" ref="JS9" si="258">IF(NOT($R$6="Weekly"),IF(MOD(COLUMN(JS9)-COLUMN($Z$8),7)=0,JS11,IF($R$6="Daily",JR9,IF($R$6="Monthly",JR9+4,JR9+13))),JR9+1)</f>
        <v>44474</v>
      </c>
      <c r="JT9" s="107">
        <f t="shared" ref="JT9" si="259">IF(NOT($R$6="Weekly"),IF(MOD(COLUMN(JT9)-COLUMN($Z$8),7)=0,JT11,IF($R$6="Daily",JS9,IF($R$6="Monthly",JS9+4,JS9+13))),JS9+1)</f>
        <v>44478</v>
      </c>
      <c r="JU9" s="107">
        <f t="shared" ref="JU9" si="260">IF(NOT($R$6="Weekly"),IF(MOD(COLUMN(JU9)-COLUMN($Z$8),7)=0,JU11,IF($R$6="Daily",JT9,IF($R$6="Monthly",JT9+4,JT9+13))),JT9+1)</f>
        <v>44482</v>
      </c>
      <c r="JV9" s="107">
        <f t="shared" ref="JV9" si="261">IF(NOT($R$6="Weekly"),IF(MOD(COLUMN(JV9)-COLUMN($Z$8),7)=0,JV11,IF($R$6="Daily",JU9,IF($R$6="Monthly",JU9+4,JU9+13))),JU9+1)</f>
        <v>44486</v>
      </c>
      <c r="JW9" s="107">
        <f t="shared" ref="JW9" si="262">IF(NOT($R$6="Weekly"),IF(MOD(COLUMN(JW9)-COLUMN($Z$8),7)=0,JW11,IF($R$6="Daily",JV9,IF($R$6="Monthly",JV9+4,JV9+13))),JV9+1)</f>
        <v>44490</v>
      </c>
      <c r="JX9" s="107">
        <f t="shared" ref="JX9" si="263">IF(NOT($R$6="Weekly"),IF(MOD(COLUMN(JX9)-COLUMN($Z$8),7)=0,JX11,IF($R$6="Daily",JW9,IF($R$6="Monthly",JW9+4,JW9+13))),JW9+1)</f>
        <v>44494</v>
      </c>
      <c r="JY9" s="107">
        <f t="shared" ref="JY9" si="264">IF(NOT($R$6="Weekly"),IF(MOD(COLUMN(JY9)-COLUMN($Z$8),7)=0,JY11,IF($R$6="Daily",JX9,IF($R$6="Monthly",JX9+4,JX9+13))),JX9+1)</f>
        <v>44501</v>
      </c>
      <c r="JZ9" s="107">
        <f t="shared" ref="JZ9" si="265">IF(NOT($R$6="Weekly"),IF(MOD(COLUMN(JZ9)-COLUMN($Z$8),7)=0,JZ11,IF($R$6="Daily",JY9,IF($R$6="Monthly",JY9+4,JY9+13))),JY9+1)</f>
        <v>44505</v>
      </c>
      <c r="KA9" s="107">
        <f t="shared" ref="KA9" si="266">IF(NOT($R$6="Weekly"),IF(MOD(COLUMN(KA9)-COLUMN($Z$8),7)=0,KA11,IF($R$6="Daily",JZ9,IF($R$6="Monthly",JZ9+4,JZ9+13))),JZ9+1)</f>
        <v>44509</v>
      </c>
      <c r="KB9" s="107">
        <f t="shared" ref="KB9" si="267">IF(NOT($R$6="Weekly"),IF(MOD(COLUMN(KB9)-COLUMN($Z$8),7)=0,KB11,IF($R$6="Daily",KA9,IF($R$6="Monthly",KA9+4,KA9+13))),KA9+1)</f>
        <v>44513</v>
      </c>
      <c r="KC9" s="107">
        <f t="shared" ref="KC9" si="268">IF(NOT($R$6="Weekly"),IF(MOD(COLUMN(KC9)-COLUMN($Z$8),7)=0,KC11,IF($R$6="Daily",KB9,IF($R$6="Monthly",KB9+4,KB9+13))),KB9+1)</f>
        <v>44517</v>
      </c>
      <c r="KD9" s="107">
        <f t="shared" ref="KD9" si="269">IF(NOT($R$6="Weekly"),IF(MOD(COLUMN(KD9)-COLUMN($Z$8),7)=0,KD11,IF($R$6="Daily",KC9,IF($R$6="Monthly",KC9+4,KC9+13))),KC9+1)</f>
        <v>44521</v>
      </c>
      <c r="KE9" s="107">
        <f t="shared" ref="KE9" si="270">IF(NOT($R$6="Weekly"),IF(MOD(COLUMN(KE9)-COLUMN($Z$8),7)=0,KE11,IF($R$6="Daily",KD9,IF($R$6="Monthly",KD9+4,KD9+13))),KD9+1)</f>
        <v>44525</v>
      </c>
      <c r="KF9" s="107">
        <f t="shared" ref="KF9" si="271">IF(NOT($R$6="Weekly"),IF(MOD(COLUMN(KF9)-COLUMN($Z$8),7)=0,KF11,IF($R$6="Daily",KE9,IF($R$6="Monthly",KE9+4,KE9+13))),KE9+1)</f>
        <v>44531</v>
      </c>
      <c r="KG9" s="107">
        <f t="shared" ref="KG9" si="272">IF(NOT($R$6="Weekly"),IF(MOD(COLUMN(KG9)-COLUMN($Z$8),7)=0,KG11,IF($R$6="Daily",KF9,IF($R$6="Monthly",KF9+4,KF9+13))),KF9+1)</f>
        <v>44535</v>
      </c>
      <c r="KH9" s="107">
        <f t="shared" ref="KH9" si="273">IF(NOT($R$6="Weekly"),IF(MOD(COLUMN(KH9)-COLUMN($Z$8),7)=0,KH11,IF($R$6="Daily",KG9,IF($R$6="Monthly",KG9+4,KG9+13))),KG9+1)</f>
        <v>44539</v>
      </c>
      <c r="KI9" s="107">
        <f t="shared" ref="KI9" si="274">IF(NOT($R$6="Weekly"),IF(MOD(COLUMN(KI9)-COLUMN($Z$8),7)=0,KI11,IF($R$6="Daily",KH9,IF($R$6="Monthly",KH9+4,KH9+13))),KH9+1)</f>
        <v>44543</v>
      </c>
      <c r="KJ9" s="107">
        <f t="shared" ref="KJ9" si="275">IF(NOT($R$6="Weekly"),IF(MOD(COLUMN(KJ9)-COLUMN($Z$8),7)=0,KJ11,IF($R$6="Daily",KI9,IF($R$6="Monthly",KI9+4,KI9+13))),KI9+1)</f>
        <v>44547</v>
      </c>
      <c r="KK9" s="107">
        <f t="shared" ref="KK9" si="276">IF(NOT($R$6="Weekly"),IF(MOD(COLUMN(KK9)-COLUMN($Z$8),7)=0,KK11,IF($R$6="Daily",KJ9,IF($R$6="Monthly",KJ9+4,KJ9+13))),KJ9+1)</f>
        <v>44551</v>
      </c>
      <c r="KL9" s="107">
        <f t="shared" ref="KL9" si="277">IF(NOT($R$6="Weekly"),IF(MOD(COLUMN(KL9)-COLUMN($Z$8),7)=0,KL11,IF($R$6="Daily",KK9,IF($R$6="Monthly",KK9+4,KK9+13))),KK9+1)</f>
        <v>44555</v>
      </c>
      <c r="KM9" s="107">
        <f t="shared" ref="KM9" si="278">IF(NOT($R$6="Weekly"),IF(MOD(COLUMN(KM9)-COLUMN($Z$8),7)=0,KM11,IF($R$6="Daily",KL9,IF($R$6="Monthly",KL9+4,KL9+13))),KL9+1)</f>
        <v>44562</v>
      </c>
      <c r="KN9" s="107">
        <f t="shared" ref="KN9" si="279">IF(NOT($R$6="Weekly"),IF(MOD(COLUMN(KN9)-COLUMN($Z$8),7)=0,KN11,IF($R$6="Daily",KM9,IF($R$6="Monthly",KM9+4,KM9+13))),KM9+1)</f>
        <v>44566</v>
      </c>
      <c r="KO9" s="107">
        <f t="shared" ref="KO9" si="280">IF(NOT($R$6="Weekly"),IF(MOD(COLUMN(KO9)-COLUMN($Z$8),7)=0,KO11,IF($R$6="Daily",KN9,IF($R$6="Monthly",KN9+4,KN9+13))),KN9+1)</f>
        <v>44570</v>
      </c>
      <c r="KP9" s="107">
        <f t="shared" ref="KP9" si="281">IF(NOT($R$6="Weekly"),IF(MOD(COLUMN(KP9)-COLUMN($Z$8),7)=0,KP11,IF($R$6="Daily",KO9,IF($R$6="Monthly",KO9+4,KO9+13))),KO9+1)</f>
        <v>44574</v>
      </c>
      <c r="KQ9" s="107">
        <f t="shared" ref="KQ9" si="282">IF(NOT($R$6="Weekly"),IF(MOD(COLUMN(KQ9)-COLUMN($Z$8),7)=0,KQ11,IF($R$6="Daily",KP9,IF($R$6="Monthly",KP9+4,KP9+13))),KP9+1)</f>
        <v>44578</v>
      </c>
      <c r="KR9" s="107">
        <f t="shared" ref="KR9" si="283">IF(NOT($R$6="Weekly"),IF(MOD(COLUMN(KR9)-COLUMN($Z$8),7)=0,KR11,IF($R$6="Daily",KQ9,IF($R$6="Monthly",KQ9+4,KQ9+13))),KQ9+1)</f>
        <v>44582</v>
      </c>
      <c r="KS9" s="107">
        <f t="shared" ref="KS9" si="284">IF(NOT($R$6="Weekly"),IF(MOD(COLUMN(KS9)-COLUMN($Z$8),7)=0,KS11,IF($R$6="Daily",KR9,IF($R$6="Monthly",KR9+4,KR9+13))),KR9+1)</f>
        <v>44586</v>
      </c>
      <c r="KT9" s="107">
        <f t="shared" ref="KT9" si="285">IF(NOT($R$6="Weekly"),IF(MOD(COLUMN(KT9)-COLUMN($Z$8),7)=0,KT11,IF($R$6="Daily",KS9,IF($R$6="Monthly",KS9+4,KS9+13))),KS9+1)</f>
        <v>44593</v>
      </c>
      <c r="KU9" s="107">
        <f t="shared" ref="KU9" si="286">IF(NOT($R$6="Weekly"),IF(MOD(COLUMN(KU9)-COLUMN($Z$8),7)=0,KU11,IF($R$6="Daily",KT9,IF($R$6="Monthly",KT9+4,KT9+13))),KT9+1)</f>
        <v>44597</v>
      </c>
      <c r="KV9" s="107">
        <f t="shared" ref="KV9" si="287">IF(NOT($R$6="Weekly"),IF(MOD(COLUMN(KV9)-COLUMN($Z$8),7)=0,KV11,IF($R$6="Daily",KU9,IF($R$6="Monthly",KU9+4,KU9+13))),KU9+1)</f>
        <v>44601</v>
      </c>
      <c r="KW9" s="107">
        <f t="shared" ref="KW9" si="288">IF(NOT($R$6="Weekly"),IF(MOD(COLUMN(KW9)-COLUMN($Z$8),7)=0,KW11,IF($R$6="Daily",KV9,IF($R$6="Monthly",KV9+4,KV9+13))),KV9+1)</f>
        <v>44605</v>
      </c>
      <c r="KX9" s="107">
        <f t="shared" ref="KX9" si="289">IF(NOT($R$6="Weekly"),IF(MOD(COLUMN(KX9)-COLUMN($Z$8),7)=0,KX11,IF($R$6="Daily",KW9,IF($R$6="Monthly",KW9+4,KW9+13))),KW9+1)</f>
        <v>44609</v>
      </c>
      <c r="KY9" s="107">
        <f t="shared" ref="KY9" si="290">IF(NOT($R$6="Weekly"),IF(MOD(COLUMN(KY9)-COLUMN($Z$8),7)=0,KY11,IF($R$6="Daily",KX9,IF($R$6="Monthly",KX9+4,KX9+13))),KX9+1)</f>
        <v>44613</v>
      </c>
      <c r="KZ9" s="107">
        <f t="shared" ref="KZ9" si="291">IF(NOT($R$6="Weekly"),IF(MOD(COLUMN(KZ9)-COLUMN($Z$8),7)=0,KZ11,IF($R$6="Daily",KY9,IF($R$6="Monthly",KY9+4,KY9+13))),KY9+1)</f>
        <v>44617</v>
      </c>
      <c r="LA9" s="107">
        <f t="shared" ref="LA9" si="292">IF(NOT($R$6="Weekly"),IF(MOD(COLUMN(LA9)-COLUMN($Z$8),7)=0,LA11,IF($R$6="Daily",KZ9,IF($R$6="Monthly",KZ9+4,KZ9+13))),KZ9+1)</f>
        <v>44621</v>
      </c>
      <c r="LB9" s="107">
        <f t="shared" ref="LB9" si="293">IF(NOT($R$6="Weekly"),IF(MOD(COLUMN(LB9)-COLUMN($Z$8),7)=0,LB11,IF($R$6="Daily",LA9,IF($R$6="Monthly",LA9+4,LA9+13))),LA9+1)</f>
        <v>44625</v>
      </c>
      <c r="LC9" s="107">
        <f t="shared" ref="LC9" si="294">IF(NOT($R$6="Weekly"),IF(MOD(COLUMN(LC9)-COLUMN($Z$8),7)=0,LC11,IF($R$6="Daily",LB9,IF($R$6="Monthly",LB9+4,LB9+13))),LB9+1)</f>
        <v>44629</v>
      </c>
      <c r="LD9" s="107">
        <f t="shared" ref="LD9" si="295">IF(NOT($R$6="Weekly"),IF(MOD(COLUMN(LD9)-COLUMN($Z$8),7)=0,LD11,IF($R$6="Daily",LC9,IF($R$6="Monthly",LC9+4,LC9+13))),LC9+1)</f>
        <v>44633</v>
      </c>
      <c r="LE9" s="107">
        <f t="shared" ref="LE9" si="296">IF(NOT($R$6="Weekly"),IF(MOD(COLUMN(LE9)-COLUMN($Z$8),7)=0,LE11,IF($R$6="Daily",LD9,IF($R$6="Monthly",LD9+4,LD9+13))),LD9+1)</f>
        <v>44637</v>
      </c>
      <c r="LF9" s="107">
        <f t="shared" ref="LF9" si="297">IF(NOT($R$6="Weekly"),IF(MOD(COLUMN(LF9)-COLUMN($Z$8),7)=0,LF11,IF($R$6="Daily",LE9,IF($R$6="Monthly",LE9+4,LE9+13))),LE9+1)</f>
        <v>44641</v>
      </c>
      <c r="LG9" s="107">
        <f t="shared" ref="LG9" si="298">IF(NOT($R$6="Weekly"),IF(MOD(COLUMN(LG9)-COLUMN($Z$8),7)=0,LG11,IF($R$6="Daily",LF9,IF($R$6="Monthly",LF9+4,LF9+13))),LF9+1)</f>
        <v>44645</v>
      </c>
      <c r="LH9" s="107">
        <f t="shared" ref="LH9" si="299">IF(NOT($R$6="Weekly"),IF(MOD(COLUMN(LH9)-COLUMN($Z$8),7)=0,LH11,IF($R$6="Daily",LG9,IF($R$6="Monthly",LG9+4,LG9+13))),LG9+1)</f>
        <v>44652</v>
      </c>
      <c r="LI9" s="107">
        <f t="shared" ref="LI9" si="300">IF(NOT($R$6="Weekly"),IF(MOD(COLUMN(LI9)-COLUMN($Z$8),7)=0,LI11,IF($R$6="Daily",LH9,IF($R$6="Monthly",LH9+4,LH9+13))),LH9+1)</f>
        <v>44656</v>
      </c>
      <c r="LJ9" s="107">
        <f t="shared" ref="LJ9" si="301">IF(NOT($R$6="Weekly"),IF(MOD(COLUMN(LJ9)-COLUMN($Z$8),7)=0,LJ11,IF($R$6="Daily",LI9,IF($R$6="Monthly",LI9+4,LI9+13))),LI9+1)</f>
        <v>44660</v>
      </c>
      <c r="LK9" s="107">
        <f t="shared" ref="LK9" si="302">IF(NOT($R$6="Weekly"),IF(MOD(COLUMN(LK9)-COLUMN($Z$8),7)=0,LK11,IF($R$6="Daily",LJ9,IF($R$6="Monthly",LJ9+4,LJ9+13))),LJ9+1)</f>
        <v>44664</v>
      </c>
      <c r="LL9" s="107">
        <f t="shared" ref="LL9" si="303">IF(NOT($R$6="Weekly"),IF(MOD(COLUMN(LL9)-COLUMN($Z$8),7)=0,LL11,IF($R$6="Daily",LK9,IF($R$6="Monthly",LK9+4,LK9+13))),LK9+1)</f>
        <v>44668</v>
      </c>
      <c r="LM9" s="107">
        <f t="shared" ref="LM9" si="304">IF(NOT($R$6="Weekly"),IF(MOD(COLUMN(LM9)-COLUMN($Z$8),7)=0,LM11,IF($R$6="Daily",LL9,IF($R$6="Monthly",LL9+4,LL9+13))),LL9+1)</f>
        <v>44672</v>
      </c>
      <c r="LN9" s="107">
        <f t="shared" ref="LN9" si="305">IF(NOT($R$6="Weekly"),IF(MOD(COLUMN(LN9)-COLUMN($Z$8),7)=0,LN11,IF($R$6="Daily",LM9,IF($R$6="Monthly",LM9+4,LM9+13))),LM9+1)</f>
        <v>44676</v>
      </c>
      <c r="LO9" s="107">
        <f t="shared" ref="LO9" si="306">IF(NOT($R$6="Weekly"),IF(MOD(COLUMN(LO9)-COLUMN($Z$8),7)=0,LO11,IF($R$6="Daily",LN9,IF($R$6="Monthly",LN9+4,LN9+13))),LN9+1)</f>
        <v>44682</v>
      </c>
      <c r="LP9" s="107">
        <f t="shared" ref="LP9" si="307">IF(NOT($R$6="Weekly"),IF(MOD(COLUMN(LP9)-COLUMN($Z$8),7)=0,LP11,IF($R$6="Daily",LO9,IF($R$6="Monthly",LO9+4,LO9+13))),LO9+1)</f>
        <v>44686</v>
      </c>
      <c r="LQ9" s="107">
        <f t="shared" ref="LQ9" si="308">IF(NOT($R$6="Weekly"),IF(MOD(COLUMN(LQ9)-COLUMN($Z$8),7)=0,LQ11,IF($R$6="Daily",LP9,IF($R$6="Monthly",LP9+4,LP9+13))),LP9+1)</f>
        <v>44690</v>
      </c>
      <c r="LR9" s="107">
        <f t="shared" ref="LR9" si="309">IF(NOT($R$6="Weekly"),IF(MOD(COLUMN(LR9)-COLUMN($Z$8),7)=0,LR11,IF($R$6="Daily",LQ9,IF($R$6="Monthly",LQ9+4,LQ9+13))),LQ9+1)</f>
        <v>44694</v>
      </c>
      <c r="LS9" s="107">
        <f t="shared" ref="LS9" si="310">IF(NOT($R$6="Weekly"),IF(MOD(COLUMN(LS9)-COLUMN($Z$8),7)=0,LS11,IF($R$6="Daily",LR9,IF($R$6="Monthly",LR9+4,LR9+13))),LR9+1)</f>
        <v>44698</v>
      </c>
      <c r="LT9" s="107">
        <f t="shared" ref="LT9" si="311">IF(NOT($R$6="Weekly"),IF(MOD(COLUMN(LT9)-COLUMN($Z$8),7)=0,LT11,IF($R$6="Daily",LS9,IF($R$6="Monthly",LS9+4,LS9+13))),LS9+1)</f>
        <v>44702</v>
      </c>
      <c r="LU9" s="107">
        <f t="shared" ref="LU9" si="312">IF(NOT($R$6="Weekly"),IF(MOD(COLUMN(LU9)-COLUMN($Z$8),7)=0,LU11,IF($R$6="Daily",LT9,IF($R$6="Monthly",LT9+4,LT9+13))),LT9+1)</f>
        <v>44706</v>
      </c>
      <c r="LV9" s="107">
        <f t="shared" ref="LV9" si="313">IF(NOT($R$6="Weekly"),IF(MOD(COLUMN(LV9)-COLUMN($Z$8),7)=0,LV11,IF($R$6="Daily",LU9,IF($R$6="Monthly",LU9+4,LU9+13))),LU9+1)</f>
        <v>44713</v>
      </c>
      <c r="LW9" s="107">
        <f t="shared" ref="LW9" si="314">IF(NOT($R$6="Weekly"),IF(MOD(COLUMN(LW9)-COLUMN($Z$8),7)=0,LW11,IF($R$6="Daily",LV9,IF($R$6="Monthly",LV9+4,LV9+13))),LV9+1)</f>
        <v>44717</v>
      </c>
      <c r="LX9" s="107">
        <f t="shared" ref="LX9" si="315">IF(NOT($R$6="Weekly"),IF(MOD(COLUMN(LX9)-COLUMN($Z$8),7)=0,LX11,IF($R$6="Daily",LW9,IF($R$6="Monthly",LW9+4,LW9+13))),LW9+1)</f>
        <v>44721</v>
      </c>
      <c r="LY9" s="107">
        <f t="shared" ref="LY9" si="316">IF(NOT($R$6="Weekly"),IF(MOD(COLUMN(LY9)-COLUMN($Z$8),7)=0,LY11,IF($R$6="Daily",LX9,IF($R$6="Monthly",LX9+4,LX9+13))),LX9+1)</f>
        <v>44725</v>
      </c>
      <c r="LZ9" s="107">
        <f t="shared" ref="LZ9" si="317">IF(NOT($R$6="Weekly"),IF(MOD(COLUMN(LZ9)-COLUMN($Z$8),7)=0,LZ11,IF($R$6="Daily",LY9,IF($R$6="Monthly",LY9+4,LY9+13))),LY9+1)</f>
        <v>44729</v>
      </c>
      <c r="MA9" s="107">
        <f t="shared" ref="MA9" si="318">IF(NOT($R$6="Weekly"),IF(MOD(COLUMN(MA9)-COLUMN($Z$8),7)=0,MA11,IF($R$6="Daily",LZ9,IF($R$6="Monthly",LZ9+4,LZ9+13))),LZ9+1)</f>
        <v>44733</v>
      </c>
      <c r="MB9" s="107">
        <f t="shared" ref="MB9" si="319">IF(NOT($R$6="Weekly"),IF(MOD(COLUMN(MB9)-COLUMN($Z$8),7)=0,MB11,IF($R$6="Daily",MA9,IF($R$6="Monthly",MA9+4,MA9+13))),MA9+1)</f>
        <v>44737</v>
      </c>
      <c r="MC9" s="107">
        <f t="shared" ref="MC9" si="320">IF(NOT($R$6="Weekly"),IF(MOD(COLUMN(MC9)-COLUMN($Z$8),7)=0,MC11,IF($R$6="Daily",MB9,IF($R$6="Monthly",MB9+4,MB9+13))),MB9+1)</f>
        <v>44743</v>
      </c>
      <c r="MD9" s="107">
        <f t="shared" ref="MD9" si="321">IF(NOT($R$6="Weekly"),IF(MOD(COLUMN(MD9)-COLUMN($Z$8),7)=0,MD11,IF($R$6="Daily",MC9,IF($R$6="Monthly",MC9+4,MC9+13))),MC9+1)</f>
        <v>44747</v>
      </c>
      <c r="ME9" s="107">
        <f t="shared" ref="ME9" si="322">IF(NOT($R$6="Weekly"),IF(MOD(COLUMN(ME9)-COLUMN($Z$8),7)=0,ME11,IF($R$6="Daily",MD9,IF($R$6="Monthly",MD9+4,MD9+13))),MD9+1)</f>
        <v>44751</v>
      </c>
      <c r="MF9" s="107">
        <f t="shared" ref="MF9" si="323">IF(NOT($R$6="Weekly"),IF(MOD(COLUMN(MF9)-COLUMN($Z$8),7)=0,MF11,IF($R$6="Daily",ME9,IF($R$6="Monthly",ME9+4,ME9+13))),ME9+1)</f>
        <v>44755</v>
      </c>
      <c r="MG9" s="107">
        <f t="shared" ref="MG9" si="324">IF(NOT($R$6="Weekly"),IF(MOD(COLUMN(MG9)-COLUMN($Z$8),7)=0,MG11,IF($R$6="Daily",MF9,IF($R$6="Monthly",MF9+4,MF9+13))),MF9+1)</f>
        <v>44759</v>
      </c>
      <c r="MH9" s="107">
        <f t="shared" ref="MH9" si="325">IF(NOT($R$6="Weekly"),IF(MOD(COLUMN(MH9)-COLUMN($Z$8),7)=0,MH11,IF($R$6="Daily",MG9,IF($R$6="Monthly",MG9+4,MG9+13))),MG9+1)</f>
        <v>44763</v>
      </c>
      <c r="MI9" s="107">
        <f t="shared" ref="MI9" si="326">IF(NOT($R$6="Weekly"),IF(MOD(COLUMN(MI9)-COLUMN($Z$8),7)=0,MI11,IF($R$6="Daily",MH9,IF($R$6="Monthly",MH9+4,MH9+13))),MH9+1)</f>
        <v>44767</v>
      </c>
      <c r="MJ9" s="107">
        <f t="shared" ref="MJ9" si="327">IF(NOT($R$6="Weekly"),IF(MOD(COLUMN(MJ9)-COLUMN($Z$8),7)=0,MJ11,IF($R$6="Daily",MI9,IF($R$6="Monthly",MI9+4,MI9+13))),MI9+1)</f>
        <v>44774</v>
      </c>
      <c r="MK9" s="107">
        <f t="shared" ref="MK9" si="328">IF(NOT($R$6="Weekly"),IF(MOD(COLUMN(MK9)-COLUMN($Z$8),7)=0,MK11,IF($R$6="Daily",MJ9,IF($R$6="Monthly",MJ9+4,MJ9+13))),MJ9+1)</f>
        <v>44778</v>
      </c>
      <c r="ML9" s="107">
        <f t="shared" ref="ML9" si="329">IF(NOT($R$6="Weekly"),IF(MOD(COLUMN(ML9)-COLUMN($Z$8),7)=0,ML11,IF($R$6="Daily",MK9,IF($R$6="Monthly",MK9+4,MK9+13))),MK9+1)</f>
        <v>44782</v>
      </c>
      <c r="MM9" s="107">
        <f t="shared" ref="MM9" si="330">IF(NOT($R$6="Weekly"),IF(MOD(COLUMN(MM9)-COLUMN($Z$8),7)=0,MM11,IF($R$6="Daily",ML9,IF($R$6="Monthly",ML9+4,ML9+13))),ML9+1)</f>
        <v>44786</v>
      </c>
      <c r="MN9" s="107">
        <f t="shared" ref="MN9" si="331">IF(NOT($R$6="Weekly"),IF(MOD(COLUMN(MN9)-COLUMN($Z$8),7)=0,MN11,IF($R$6="Daily",MM9,IF($R$6="Monthly",MM9+4,MM9+13))),MM9+1)</f>
        <v>44790</v>
      </c>
      <c r="MO9" s="107">
        <f t="shared" ref="MO9" si="332">IF(NOT($R$6="Weekly"),IF(MOD(COLUMN(MO9)-COLUMN($Z$8),7)=0,MO11,IF($R$6="Daily",MN9,IF($R$6="Monthly",MN9+4,MN9+13))),MN9+1)</f>
        <v>44794</v>
      </c>
      <c r="MP9" s="107">
        <f t="shared" ref="MP9" si="333">IF(NOT($R$6="Weekly"),IF(MOD(COLUMN(MP9)-COLUMN($Z$8),7)=0,MP11,IF($R$6="Daily",MO9,IF($R$6="Monthly",MO9+4,MO9+13))),MO9+1)</f>
        <v>44798</v>
      </c>
      <c r="MQ9" s="107">
        <f t="shared" ref="MQ9" si="334">IF(NOT($R$6="Weekly"),IF(MOD(COLUMN(MQ9)-COLUMN($Z$8),7)=0,MQ11,IF($R$6="Daily",MP9,IF($R$6="Monthly",MP9+4,MP9+13))),MP9+1)</f>
        <v>44805</v>
      </c>
      <c r="MR9" s="107">
        <f t="shared" ref="MR9" si="335">IF(NOT($R$6="Weekly"),IF(MOD(COLUMN(MR9)-COLUMN($Z$8),7)=0,MR11,IF($R$6="Daily",MQ9,IF($R$6="Monthly",MQ9+4,MQ9+13))),MQ9+1)</f>
        <v>44809</v>
      </c>
      <c r="MS9" s="107">
        <f t="shared" ref="MS9" si="336">IF(NOT($R$6="Weekly"),IF(MOD(COLUMN(MS9)-COLUMN($Z$8),7)=0,MS11,IF($R$6="Daily",MR9,IF($R$6="Monthly",MR9+4,MR9+13))),MR9+1)</f>
        <v>44813</v>
      </c>
      <c r="MT9" s="107">
        <f t="shared" ref="MT9" si="337">IF(NOT($R$6="Weekly"),IF(MOD(COLUMN(MT9)-COLUMN($Z$8),7)=0,MT11,IF($R$6="Daily",MS9,IF($R$6="Monthly",MS9+4,MS9+13))),MS9+1)</f>
        <v>44817</v>
      </c>
      <c r="MU9" s="107">
        <f t="shared" ref="MU9" si="338">IF(NOT($R$6="Weekly"),IF(MOD(COLUMN(MU9)-COLUMN($Z$8),7)=0,MU11,IF($R$6="Daily",MT9,IF($R$6="Monthly",MT9+4,MT9+13))),MT9+1)</f>
        <v>44821</v>
      </c>
      <c r="MV9" s="107">
        <f t="shared" ref="MV9" si="339">IF(NOT($R$6="Weekly"),IF(MOD(COLUMN(MV9)-COLUMN($Z$8),7)=0,MV11,IF($R$6="Daily",MU9,IF($R$6="Monthly",MU9+4,MU9+13))),MU9+1)</f>
        <v>44825</v>
      </c>
      <c r="MW9" s="107">
        <f t="shared" ref="MW9" si="340">IF(NOT($R$6="Weekly"),IF(MOD(COLUMN(MW9)-COLUMN($Z$8),7)=0,MW11,IF($R$6="Daily",MV9,IF($R$6="Monthly",MV9+4,MV9+13))),MV9+1)</f>
        <v>44829</v>
      </c>
      <c r="MX9" s="107">
        <f t="shared" ref="MX9" si="341">IF(NOT($R$6="Weekly"),IF(MOD(COLUMN(MX9)-COLUMN($Z$8),7)=0,MX11,IF($R$6="Daily",MW9,IF($R$6="Monthly",MW9+4,MW9+13))),MW9+1)</f>
        <v>44835</v>
      </c>
      <c r="MY9" s="107">
        <f t="shared" ref="MY9" si="342">IF(NOT($R$6="Weekly"),IF(MOD(COLUMN(MY9)-COLUMN($Z$8),7)=0,MY11,IF($R$6="Daily",MX9,IF($R$6="Monthly",MX9+4,MX9+13))),MX9+1)</f>
        <v>44839</v>
      </c>
      <c r="MZ9" s="107">
        <f t="shared" ref="MZ9" si="343">IF(NOT($R$6="Weekly"),IF(MOD(COLUMN(MZ9)-COLUMN($Z$8),7)=0,MZ11,IF($R$6="Daily",MY9,IF($R$6="Monthly",MY9+4,MY9+13))),MY9+1)</f>
        <v>44843</v>
      </c>
      <c r="NA9" s="107">
        <f t="shared" ref="NA9" si="344">IF(NOT($R$6="Weekly"),IF(MOD(COLUMN(NA9)-COLUMN($Z$8),7)=0,NA11,IF($R$6="Daily",MZ9,IF($R$6="Monthly",MZ9+4,MZ9+13))),MZ9+1)</f>
        <v>44847</v>
      </c>
      <c r="NB9" s="107">
        <f t="shared" ref="NB9" si="345">IF(NOT($R$6="Weekly"),IF(MOD(COLUMN(NB9)-COLUMN($Z$8),7)=0,NB11,IF($R$6="Daily",NA9,IF($R$6="Monthly",NA9+4,NA9+13))),NA9+1)</f>
        <v>44851</v>
      </c>
      <c r="NC9" s="107">
        <f t="shared" ref="NC9" si="346">IF(NOT($R$6="Weekly"),IF(MOD(COLUMN(NC9)-COLUMN($Z$8),7)=0,NC11,IF($R$6="Daily",NB9,IF($R$6="Monthly",NB9+4,NB9+13))),NB9+1)</f>
        <v>44855</v>
      </c>
      <c r="ND9" s="107">
        <f t="shared" ref="ND9" si="347">IF(NOT($R$6="Weekly"),IF(MOD(COLUMN(ND9)-COLUMN($Z$8),7)=0,ND11,IF($R$6="Daily",NC9,IF($R$6="Monthly",NC9+4,NC9+13))),NC9+1)</f>
        <v>44859</v>
      </c>
      <c r="NE9" s="107">
        <f t="shared" ref="NE9" si="348">IF(NOT($R$6="Weekly"),IF(MOD(COLUMN(NE9)-COLUMN($Z$8),7)=0,NE11,IF($R$6="Daily",ND9,IF($R$6="Monthly",ND9+4,ND9+13))),ND9+1)</f>
        <v>44866</v>
      </c>
      <c r="NF9" s="107">
        <f t="shared" ref="NF9" si="349">IF(NOT($R$6="Weekly"),IF(MOD(COLUMN(NF9)-COLUMN($Z$8),7)=0,NF11,IF($R$6="Daily",NE9,IF($R$6="Monthly",NE9+4,NE9+13))),NE9+1)</f>
        <v>44870</v>
      </c>
      <c r="NG9" s="107">
        <f t="shared" ref="NG9" si="350">IF(NOT($R$6="Weekly"),IF(MOD(COLUMN(NG9)-COLUMN($Z$8),7)=0,NG11,IF($R$6="Daily",NF9,IF($R$6="Monthly",NF9+4,NF9+13))),NF9+1)</f>
        <v>44874</v>
      </c>
      <c r="NH9" s="107">
        <f t="shared" ref="NH9" si="351">IF(NOT($R$6="Weekly"),IF(MOD(COLUMN(NH9)-COLUMN($Z$8),7)=0,NH11,IF($R$6="Daily",NG9,IF($R$6="Monthly",NG9+4,NG9+13))),NG9+1)</f>
        <v>44878</v>
      </c>
      <c r="NI9" s="107">
        <f t="shared" ref="NI9" si="352">IF(NOT($R$6="Weekly"),IF(MOD(COLUMN(NI9)-COLUMN($Z$8),7)=0,NI11,IF($R$6="Daily",NH9,IF($R$6="Monthly",NH9+4,NH9+13))),NH9+1)</f>
        <v>44882</v>
      </c>
      <c r="NJ9" s="107">
        <f t="shared" ref="NJ9" si="353">IF(NOT($R$6="Weekly"),IF(MOD(COLUMN(NJ9)-COLUMN($Z$8),7)=0,NJ11,IF($R$6="Daily",NI9,IF($R$6="Monthly",NI9+4,NI9+13))),NI9+1)</f>
        <v>44886</v>
      </c>
      <c r="NK9" s="107">
        <f t="shared" ref="NK9" si="354">IF(NOT($R$6="Weekly"),IF(MOD(COLUMN(NK9)-COLUMN($Z$8),7)=0,NK11,IF($R$6="Daily",NJ9,IF($R$6="Monthly",NJ9+4,NJ9+13))),NJ9+1)</f>
        <v>44890</v>
      </c>
      <c r="NL9" s="107">
        <f t="shared" ref="NL9" si="355">IF(NOT($R$6="Weekly"),IF(MOD(COLUMN(NL9)-COLUMN($Z$8),7)=0,NL11,IF($R$6="Daily",NK9,IF($R$6="Monthly",NK9+4,NK9+13))),NK9+1)</f>
        <v>44896</v>
      </c>
      <c r="NM9" s="107">
        <f t="shared" ref="NM9" si="356">IF(NOT($R$6="Weekly"),IF(MOD(COLUMN(NM9)-COLUMN($Z$8),7)=0,NM11,IF($R$6="Daily",NL9,IF($R$6="Monthly",NL9+4,NL9+13))),NL9+1)</f>
        <v>44900</v>
      </c>
      <c r="NN9" s="107">
        <f t="shared" ref="NN9" si="357">IF(NOT($R$6="Weekly"),IF(MOD(COLUMN(NN9)-COLUMN($Z$8),7)=0,NN11,IF($R$6="Daily",NM9,IF($R$6="Monthly",NM9+4,NM9+13))),NM9+1)</f>
        <v>44904</v>
      </c>
      <c r="NO9" s="107">
        <f t="shared" ref="NO9" si="358">IF(NOT($R$6="Weekly"),IF(MOD(COLUMN(NO9)-COLUMN($Z$8),7)=0,NO11,IF($R$6="Daily",NN9,IF($R$6="Monthly",NN9+4,NN9+13))),NN9+1)</f>
        <v>44908</v>
      </c>
      <c r="NP9" s="107">
        <f t="shared" ref="NP9" si="359">IF(NOT($R$6="Weekly"),IF(MOD(COLUMN(NP9)-COLUMN($Z$8),7)=0,NP11,IF($R$6="Daily",NO9,IF($R$6="Monthly",NO9+4,NO9+13))),NO9+1)</f>
        <v>44912</v>
      </c>
      <c r="NQ9" s="107">
        <f t="shared" ref="NQ9" si="360">IF(NOT($R$6="Weekly"),IF(MOD(COLUMN(NQ9)-COLUMN($Z$8),7)=0,NQ11,IF($R$6="Daily",NP9,IF($R$6="Monthly",NP9+4,NP9+13))),NP9+1)</f>
        <v>44916</v>
      </c>
      <c r="NR9" s="107">
        <f t="shared" ref="NR9" si="361">IF(NOT($R$6="Weekly"),IF(MOD(COLUMN(NR9)-COLUMN($Z$8),7)=0,NR11,IF($R$6="Daily",NQ9,IF($R$6="Monthly",NQ9+4,NQ9+13))),NQ9+1)</f>
        <v>44920</v>
      </c>
      <c r="NS9" s="107">
        <f t="shared" ref="NS9" si="362">IF(NOT($R$6="Weekly"),IF(MOD(COLUMN(NS9)-COLUMN($Z$8),7)=0,NS11,IF($R$6="Daily",NR9,IF($R$6="Monthly",NR9+4,NR9+13))),NR9+1)</f>
        <v>44927</v>
      </c>
      <c r="NT9" s="107">
        <f t="shared" ref="NT9" si="363">IF(NOT($R$6="Weekly"),IF(MOD(COLUMN(NT9)-COLUMN($Z$8),7)=0,NT11,IF($R$6="Daily",NS9,IF($R$6="Monthly",NS9+4,NS9+13))),NS9+1)</f>
        <v>44931</v>
      </c>
      <c r="NU9" s="107">
        <f t="shared" ref="NU9" si="364">IF(NOT($R$6="Weekly"),IF(MOD(COLUMN(NU9)-COLUMN($Z$8),7)=0,NU11,IF($R$6="Daily",NT9,IF($R$6="Monthly",NT9+4,NT9+13))),NT9+1)</f>
        <v>44935</v>
      </c>
      <c r="NV9" s="107">
        <f t="shared" ref="NV9" si="365">IF(NOT($R$6="Weekly"),IF(MOD(COLUMN(NV9)-COLUMN($Z$8),7)=0,NV11,IF($R$6="Daily",NU9,IF($R$6="Monthly",NU9+4,NU9+13))),NU9+1)</f>
        <v>44939</v>
      </c>
      <c r="NW9" s="107">
        <f t="shared" ref="NW9" si="366">IF(NOT($R$6="Weekly"),IF(MOD(COLUMN(NW9)-COLUMN($Z$8),7)=0,NW11,IF($R$6="Daily",NV9,IF($R$6="Monthly",NV9+4,NV9+13))),NV9+1)</f>
        <v>44943</v>
      </c>
      <c r="NX9" s="107">
        <f t="shared" ref="NX9" si="367">IF(NOT($R$6="Weekly"),IF(MOD(COLUMN(NX9)-COLUMN($Z$8),7)=0,NX11,IF($R$6="Daily",NW9,IF($R$6="Monthly",NW9+4,NW9+13))),NW9+1)</f>
        <v>44947</v>
      </c>
      <c r="NY9" s="107">
        <f t="shared" ref="NY9" si="368">IF(NOT($R$6="Weekly"),IF(MOD(COLUMN(NY9)-COLUMN($Z$8),7)=0,NY11,IF($R$6="Daily",NX9,IF($R$6="Monthly",NX9+4,NX9+13))),NX9+1)</f>
        <v>44951</v>
      </c>
    </row>
    <row r="10" spans="1:389" ht="60" hidden="1" customHeight="1">
      <c r="C10" s="260" t="s">
        <v>111</v>
      </c>
      <c r="D10" s="262" t="s">
        <v>1</v>
      </c>
      <c r="E10" s="264" t="s">
        <v>9</v>
      </c>
      <c r="F10" s="266" t="s">
        <v>286</v>
      </c>
      <c r="G10" s="266" t="s">
        <v>287</v>
      </c>
      <c r="H10" s="270" t="s">
        <v>267</v>
      </c>
      <c r="I10" s="270"/>
      <c r="J10" s="270"/>
      <c r="K10" s="254" t="s">
        <v>277</v>
      </c>
      <c r="L10" s="254" t="s">
        <v>278</v>
      </c>
      <c r="M10" s="254" t="s">
        <v>5</v>
      </c>
      <c r="N10" s="254" t="s">
        <v>19</v>
      </c>
      <c r="O10" s="258" t="s">
        <v>18</v>
      </c>
      <c r="P10" s="254" t="s">
        <v>33</v>
      </c>
      <c r="Q10" s="254" t="s">
        <v>277</v>
      </c>
      <c r="R10" s="254" t="s">
        <v>278</v>
      </c>
      <c r="S10" s="254" t="s">
        <v>5</v>
      </c>
      <c r="T10" s="254" t="s">
        <v>19</v>
      </c>
      <c r="U10" s="254" t="s">
        <v>20</v>
      </c>
      <c r="V10" s="254" t="s">
        <v>21</v>
      </c>
      <c r="W10" s="248" t="s">
        <v>272</v>
      </c>
      <c r="X10" s="248" t="s">
        <v>273</v>
      </c>
      <c r="Z10" s="252">
        <f>IF($R$6="Daily",(E6-MOD(WEEKDAY(E6,1)-Help!E159,7))+7*(R7-1),IF($R$6="Weekly",(E6-MOD(WEEKDAY(E6,1)-Help!E159,7))+7*(R7-1),IF($R$6="Monthly",DATE(YEAR(E6),MONTH(E6)+R7-1,1),IF($R$6="Quarterly",DATE(YEAR(E6)+R7-1,1,1),0))))</f>
        <v>43374</v>
      </c>
      <c r="AA10" s="253"/>
      <c r="AB10" s="253"/>
      <c r="AC10" s="253"/>
      <c r="AD10" s="253"/>
      <c r="AE10" s="253"/>
      <c r="AF10" s="253"/>
      <c r="AG10" s="252">
        <f>IF($R$6="Daily",IF(Help!$D$164,Z10+1,WORKDAY.INTL(Z10,1,weekend)),IF($R$6="Weekly",Z10+7,IF($R$6="Monthly",DATE(YEAR(Z10),MONTH(Z10)+1,1),IF($R$6="Quarterly",EDATE(Z10,3),""))))</f>
        <v>43405</v>
      </c>
      <c r="AH10" s="253"/>
      <c r="AI10" s="253"/>
      <c r="AJ10" s="253"/>
      <c r="AK10" s="253"/>
      <c r="AL10" s="253"/>
      <c r="AM10" s="253"/>
      <c r="AN10" s="252">
        <f>IF($R$6="Daily",IF(Help!$D$164,AG10+1,WORKDAY.INTL(AG10,1,weekend)),IF($R$6="Weekly",AG10+7,IF($R$6="Monthly",DATE(YEAR(AG10),MONTH(AG10)+1,1),IF($R$6="Quarterly",EDATE(AG10,3),""))))</f>
        <v>43435</v>
      </c>
      <c r="AO10" s="253"/>
      <c r="AP10" s="253"/>
      <c r="AQ10" s="253"/>
      <c r="AR10" s="253"/>
      <c r="AS10" s="253"/>
      <c r="AT10" s="253"/>
      <c r="AU10" s="252">
        <f>IF($R$6="Daily",IF(Help!$D$164,AN10+1,WORKDAY.INTL(AN10,1,weekend)),IF($R$6="Weekly",AN10+7,IF($R$6="Monthly",DATE(YEAR(AN10),MONTH(AN10)+1,1),IF($R$6="Quarterly",EDATE(AN10,3),""))))</f>
        <v>43466</v>
      </c>
      <c r="AV10" s="253"/>
      <c r="AW10" s="253"/>
      <c r="AX10" s="253"/>
      <c r="AY10" s="253"/>
      <c r="AZ10" s="253"/>
      <c r="BA10" s="253"/>
      <c r="BB10" s="252">
        <f>IF($R$6="Daily",IF(Help!$D$164,AU10+1,WORKDAY.INTL(AU10,1,weekend)),IF($R$6="Weekly",AU10+7,IF($R$6="Monthly",DATE(YEAR(AU10),MONTH(AU10)+1,1),IF($R$6="Quarterly",EDATE(AU10,3),""))))</f>
        <v>43497</v>
      </c>
      <c r="BC10" s="253"/>
      <c r="BD10" s="253"/>
      <c r="BE10" s="253"/>
      <c r="BF10" s="253"/>
      <c r="BG10" s="253"/>
      <c r="BH10" s="253"/>
      <c r="BI10" s="252">
        <f>IF($R$6="Daily",IF(Help!$D$164,BB10+1,WORKDAY.INTL(BB10,1,weekend)),IF($R$6="Weekly",BB10+7,IF($R$6="Monthly",DATE(YEAR(BB10),MONTH(BB10)+1,1),IF($R$6="Quarterly",EDATE(BB10,3),""))))</f>
        <v>43525</v>
      </c>
      <c r="BJ10" s="253"/>
      <c r="BK10" s="253"/>
      <c r="BL10" s="253"/>
      <c r="BM10" s="253"/>
      <c r="BN10" s="253"/>
      <c r="BO10" s="253"/>
      <c r="BP10" s="252">
        <f>IF($R$6="Daily",IF(Help!$D$164,BI10+1,WORKDAY.INTL(BI10,1,weekend)),IF($R$6="Weekly",BI10+7,IF($R$6="Monthly",DATE(YEAR(BI10),MONTH(BI10)+1,1),IF($R$6="Quarterly",EDATE(BI10,3),""))))</f>
        <v>43556</v>
      </c>
      <c r="BQ10" s="253"/>
      <c r="BR10" s="253"/>
      <c r="BS10" s="253"/>
      <c r="BT10" s="253"/>
      <c r="BU10" s="253"/>
      <c r="BV10" s="253"/>
      <c r="BW10" s="252">
        <f>IF($R$6="Daily",IF(Help!$D$164,BP10+1,WORKDAY.INTL(BP10,1,weekend)),IF($R$6="Weekly",BP10+7,IF($R$6="Monthly",DATE(YEAR(BP10),MONTH(BP10)+1,1),IF($R$6="Quarterly",EDATE(BP10,3),""))))</f>
        <v>43586</v>
      </c>
      <c r="BX10" s="253"/>
      <c r="BY10" s="253"/>
      <c r="BZ10" s="253"/>
      <c r="CA10" s="253"/>
      <c r="CB10" s="253"/>
      <c r="CC10" s="253"/>
      <c r="CD10" s="252">
        <f>IF($R$6="Daily",IF(Help!$D$164,BW10+1,WORKDAY.INTL(BW10,1,weekend)),IF($R$6="Weekly",BW10+7,IF($R$6="Monthly",DATE(YEAR(BW10),MONTH(BW10)+1,1),IF($R$6="Quarterly",EDATE(BW10,3),""))))</f>
        <v>43617</v>
      </c>
      <c r="CE10" s="253"/>
      <c r="CF10" s="253"/>
      <c r="CG10" s="253"/>
      <c r="CH10" s="253"/>
      <c r="CI10" s="253"/>
      <c r="CJ10" s="253"/>
      <c r="CK10" s="252">
        <f>IF($R$6="Daily",IF(Help!$D$164,CD10+1,WORKDAY.INTL(CD10,1,weekend)),IF($R$6="Weekly",CD10+7,IF($R$6="Monthly",DATE(YEAR(CD10),MONTH(CD10)+1,1),IF($R$6="Quarterly",EDATE(CD10,3),""))))</f>
        <v>43647</v>
      </c>
      <c r="CL10" s="253"/>
      <c r="CM10" s="253"/>
      <c r="CN10" s="253"/>
      <c r="CO10" s="253"/>
      <c r="CP10" s="253"/>
      <c r="CQ10" s="253"/>
      <c r="CR10" s="252">
        <f>IF($R$6="Daily",IF(Help!$D$164,CK10+1,WORKDAY.INTL(CK10,1,weekend)),IF($R$6="Weekly",CK10+7,IF($R$6="Monthly",DATE(YEAR(CK10),MONTH(CK10)+1,1),IF($R$6="Quarterly",EDATE(CK10,3),""))))</f>
        <v>43678</v>
      </c>
      <c r="CS10" s="253"/>
      <c r="CT10" s="253"/>
      <c r="CU10" s="253"/>
      <c r="CV10" s="253"/>
      <c r="CW10" s="253"/>
      <c r="CX10" s="253"/>
      <c r="CY10" s="252">
        <f>IF($R$6="Daily",IF(Help!$D$164,CR10+1,WORKDAY.INTL(CR10,1,weekend)),IF($R$6="Weekly",CR10+7,IF($R$6="Monthly",DATE(YEAR(CR10),MONTH(CR10)+1,1),IF($R$6="Quarterly",EDATE(CR10,3),""))))</f>
        <v>43709</v>
      </c>
      <c r="CZ10" s="253"/>
      <c r="DA10" s="253"/>
      <c r="DB10" s="253"/>
      <c r="DC10" s="253"/>
      <c r="DD10" s="253"/>
      <c r="DE10" s="253"/>
      <c r="DF10" s="252">
        <f>IF($R$6="Daily",IF(Help!$D$164,CY10+1,WORKDAY.INTL(CY10,1,weekend)),IF($R$6="Weekly",CY10+7,IF($R$6="Monthly",DATE(YEAR(CY10),MONTH(CY10)+1,1),IF($R$6="Quarterly",EDATE(CY10,3),""))))</f>
        <v>43739</v>
      </c>
      <c r="DG10" s="253"/>
      <c r="DH10" s="253"/>
      <c r="DI10" s="253"/>
      <c r="DJ10" s="253"/>
      <c r="DK10" s="253"/>
      <c r="DL10" s="253"/>
      <c r="DM10" s="252">
        <f>IF($R$6="Daily",IF(Help!$D$164,DF10+1,WORKDAY.INTL(DF10,1,weekend)),IF($R$6="Weekly",DF10+7,IF($R$6="Monthly",DATE(YEAR(DF10),MONTH(DF10)+1,1),IF($R$6="Quarterly",EDATE(DF10,3),""))))</f>
        <v>43770</v>
      </c>
      <c r="DN10" s="253"/>
      <c r="DO10" s="253"/>
      <c r="DP10" s="253"/>
      <c r="DQ10" s="253"/>
      <c r="DR10" s="253"/>
      <c r="DS10" s="253"/>
      <c r="DT10" s="252">
        <f>IF($R$6="Daily",IF(Help!$D$164,DM10+1,WORKDAY.INTL(DM10,1,weekend)),IF($R$6="Weekly",DM10+7,IF($R$6="Monthly",DATE(YEAR(DM10),MONTH(DM10)+1,1),IF($R$6="Quarterly",EDATE(DM10,3),""))))</f>
        <v>43800</v>
      </c>
      <c r="DU10" s="253"/>
      <c r="DV10" s="253"/>
      <c r="DW10" s="253"/>
      <c r="DX10" s="253"/>
      <c r="DY10" s="253"/>
      <c r="DZ10" s="253"/>
      <c r="EA10" s="252">
        <f>IF($R$6="Daily",IF(Help!$D$164,DT10+1,WORKDAY.INTL(DT10,1,weekend)),IF($R$6="Weekly",DT10+7,IF($R$6="Monthly",DATE(YEAR(DT10),MONTH(DT10)+1,1),IF($R$6="Quarterly",EDATE(DT10,3),""))))</f>
        <v>43831</v>
      </c>
      <c r="EB10" s="253"/>
      <c r="EC10" s="253"/>
      <c r="ED10" s="253"/>
      <c r="EE10" s="253"/>
      <c r="EF10" s="253"/>
      <c r="EG10" s="253"/>
      <c r="EH10" s="252">
        <f>IF($R$6="Daily",IF(Help!$D$164,EA10+1,WORKDAY.INTL(EA10,1,weekend)),IF($R$6="Weekly",EA10+7,IF($R$6="Monthly",DATE(YEAR(EA10),MONTH(EA10)+1,1),IF($R$6="Quarterly",EDATE(EA10,3),""))))</f>
        <v>43862</v>
      </c>
      <c r="EI10" s="253"/>
      <c r="EJ10" s="253"/>
      <c r="EK10" s="253"/>
      <c r="EL10" s="253"/>
      <c r="EM10" s="253"/>
      <c r="EN10" s="253"/>
      <c r="EO10" s="252">
        <f>IF($R$6="Daily",IF(Help!$D$164,EH10+1,WORKDAY.INTL(EH10,1,weekend)),IF($R$6="Weekly",EH10+7,IF($R$6="Monthly",DATE(YEAR(EH10),MONTH(EH10)+1,1),IF($R$6="Quarterly",EDATE(EH10,3),""))))</f>
        <v>43891</v>
      </c>
      <c r="EP10" s="253"/>
      <c r="EQ10" s="253"/>
      <c r="ER10" s="253"/>
      <c r="ES10" s="253"/>
      <c r="ET10" s="253"/>
      <c r="EU10" s="253"/>
      <c r="EV10" s="252">
        <f>IF($R$6="Daily",IF(Help!$D$164,EO10+1,WORKDAY.INTL(EO10,1,weekend)),IF($R$6="Weekly",EO10+7,IF($R$6="Monthly",DATE(YEAR(EO10),MONTH(EO10)+1,1),IF($R$6="Quarterly",EDATE(EO10,3),""))))</f>
        <v>43922</v>
      </c>
      <c r="EW10" s="253"/>
      <c r="EX10" s="253"/>
      <c r="EY10" s="253"/>
      <c r="EZ10" s="253"/>
      <c r="FA10" s="253"/>
      <c r="FB10" s="253"/>
      <c r="FC10" s="252">
        <f>IF($R$6="Daily",IF(Help!$D$164,EV10+1,WORKDAY.INTL(EV10,1,weekend)),IF($R$6="Weekly",EV10+7,IF($R$6="Monthly",DATE(YEAR(EV10),MONTH(EV10)+1,1),IF($R$6="Quarterly",EDATE(EV10,3),""))))</f>
        <v>43952</v>
      </c>
      <c r="FD10" s="253"/>
      <c r="FE10" s="253"/>
      <c r="FF10" s="253"/>
      <c r="FG10" s="253"/>
      <c r="FH10" s="253"/>
      <c r="FI10" s="253"/>
      <c r="FJ10" s="252">
        <f>IF($R$6="Daily",IF(Help!$D$164,FC10+1,WORKDAY.INTL(FC10,1,weekend)),IF($R$6="Weekly",FC10+7,IF($R$6="Monthly",DATE(YEAR(FC10),MONTH(FC10)+1,1),IF($R$6="Quarterly",EDATE(FC10,3),""))))</f>
        <v>43983</v>
      </c>
      <c r="FK10" s="253"/>
      <c r="FL10" s="253"/>
      <c r="FM10" s="253"/>
      <c r="FN10" s="253"/>
      <c r="FO10" s="253"/>
      <c r="FP10" s="253"/>
      <c r="FQ10" s="252">
        <f>IF($R$6="Daily",IF(Help!$D$164,FJ10+1,WORKDAY.INTL(FJ10,1,weekend)),IF($R$6="Weekly",FJ10+7,IF($R$6="Monthly",DATE(YEAR(FJ10),MONTH(FJ10)+1,1),IF($R$6="Quarterly",EDATE(FJ10,3),""))))</f>
        <v>44013</v>
      </c>
      <c r="FR10" s="253"/>
      <c r="FS10" s="253"/>
      <c r="FT10" s="253"/>
      <c r="FU10" s="253"/>
      <c r="FV10" s="253"/>
      <c r="FW10" s="253"/>
      <c r="FX10" s="252">
        <f>IF($R$6="Daily",IF(Help!$D$164,FQ10+1,WORKDAY.INTL(FQ10,1,weekend)),IF($R$6="Weekly",FQ10+7,IF($R$6="Monthly",DATE(YEAR(FQ10),MONTH(FQ10)+1,1),IF($R$6="Quarterly",EDATE(FQ10,3),""))))</f>
        <v>44044</v>
      </c>
      <c r="FY10" s="253"/>
      <c r="FZ10" s="253"/>
      <c r="GA10" s="253"/>
      <c r="GB10" s="253"/>
      <c r="GC10" s="253"/>
      <c r="GD10" s="253"/>
      <c r="GE10" s="252">
        <f>IF($R$6="Daily",IF(Help!$D$164,FX10+1,WORKDAY.INTL(FX10,1,weekend)),IF($R$6="Weekly",FX10+7,IF($R$6="Monthly",DATE(YEAR(FX10),MONTH(FX10)+1,1),IF($R$6="Quarterly",EDATE(FX10,3),""))))</f>
        <v>44075</v>
      </c>
      <c r="GF10" s="253"/>
      <c r="GG10" s="253"/>
      <c r="GH10" s="253"/>
      <c r="GI10" s="253"/>
      <c r="GJ10" s="253"/>
      <c r="GK10" s="253"/>
      <c r="GL10" s="252">
        <f>IF($R$6="Daily",IF(Help!$D$164,GE10+1,WORKDAY.INTL(GE10,1,weekend)),IF($R$6="Weekly",GE10+7,IF($R$6="Monthly",DATE(YEAR(GE10),MONTH(GE10)+1,1),IF($R$6="Quarterly",EDATE(GE10,3),""))))</f>
        <v>44105</v>
      </c>
      <c r="GM10" s="253"/>
      <c r="GN10" s="253"/>
      <c r="GO10" s="253"/>
      <c r="GP10" s="253"/>
      <c r="GQ10" s="253"/>
      <c r="GR10" s="253"/>
      <c r="GS10" s="252">
        <f>IF($R$6="Daily",IF(Help!$D$164,GL10+1,WORKDAY.INTL(GL10,1,weekend)),IF($R$6="Weekly",GL10+7,IF($R$6="Monthly",DATE(YEAR(GL10),MONTH(GL10)+1,1),IF($R$6="Quarterly",EDATE(GL10,3),""))))</f>
        <v>44136</v>
      </c>
      <c r="GT10" s="253"/>
      <c r="GU10" s="253"/>
      <c r="GV10" s="253"/>
      <c r="GW10" s="253"/>
      <c r="GX10" s="253"/>
      <c r="GY10" s="253"/>
      <c r="GZ10" s="252">
        <f>IF($R$6="Daily",IF(Help!$D$164,GS10+1,WORKDAY.INTL(GS10,1,weekend)),IF($R$6="Weekly",GS10+7,IF($R$6="Monthly",DATE(YEAR(GS10),MONTH(GS10)+1,1),IF($R$6="Quarterly",EDATE(GS10,3),""))))</f>
        <v>44166</v>
      </c>
      <c r="HA10" s="253"/>
      <c r="HB10" s="253"/>
      <c r="HC10" s="253"/>
      <c r="HD10" s="253"/>
      <c r="HE10" s="253"/>
      <c r="HF10" s="253"/>
      <c r="HG10" s="252">
        <f>IF($R$6="Daily",IF(Help!$D$164,GZ10+1,WORKDAY.INTL(GZ10,1,weekend)),IF($R$6="Weekly",GZ10+7,IF($R$6="Monthly",DATE(YEAR(GZ10),MONTH(GZ10)+1,1),IF($R$6="Quarterly",EDATE(GZ10,3),""))))</f>
        <v>44197</v>
      </c>
      <c r="HH10" s="253"/>
      <c r="HI10" s="253"/>
      <c r="HJ10" s="253"/>
      <c r="HK10" s="253"/>
      <c r="HL10" s="253"/>
      <c r="HM10" s="253"/>
      <c r="HN10" s="252">
        <f>IF($R$6="Daily",IF(Help!$D$164,HG10+1,WORKDAY.INTL(HG10,1,weekend)),IF($R$6="Weekly",HG10+7,IF($R$6="Monthly",DATE(YEAR(HG10),MONTH(HG10)+1,1),IF($R$6="Quarterly",EDATE(HG10,3),""))))</f>
        <v>44228</v>
      </c>
      <c r="HO10" s="253"/>
      <c r="HP10" s="253"/>
      <c r="HQ10" s="253"/>
      <c r="HR10" s="253"/>
      <c r="HS10" s="253"/>
      <c r="HT10" s="253"/>
      <c r="HU10" s="252">
        <f>IF($R$6="Daily",IF(Help!$D$164,HN10+1,WORKDAY.INTL(HN10,1,weekend)),IF($R$6="Weekly",HN10+7,IF($R$6="Monthly",DATE(YEAR(HN10),MONTH(HN10)+1,1),IF($R$6="Quarterly",EDATE(HN10,3),""))))</f>
        <v>44256</v>
      </c>
      <c r="HV10" s="253"/>
      <c r="HW10" s="253"/>
      <c r="HX10" s="253"/>
      <c r="HY10" s="253"/>
      <c r="HZ10" s="253"/>
      <c r="IA10" s="253"/>
      <c r="IB10" s="252">
        <f>IF($R$6="Daily",IF(Help!$D$164,HU10+1,WORKDAY.INTL(HU10,1,weekend)),IF($R$6="Weekly",HU10+7,IF($R$6="Monthly",DATE(YEAR(HU10),MONTH(HU10)+1,1),IF($R$6="Quarterly",EDATE(HU10,3),""))))</f>
        <v>44287</v>
      </c>
      <c r="IC10" s="253"/>
      <c r="ID10" s="253"/>
      <c r="IE10" s="253"/>
      <c r="IF10" s="253"/>
      <c r="IG10" s="253"/>
      <c r="IH10" s="253"/>
      <c r="II10" s="252">
        <f>IF($R$6="Daily",IF(Help!$D$164,IB10+1,WORKDAY.INTL(IB10,1,weekend)),IF($R$6="Weekly",IB10+7,IF($R$6="Monthly",DATE(YEAR(IB10),MONTH(IB10)+1,1),IF($R$6="Quarterly",EDATE(IB10,3),""))))</f>
        <v>44317</v>
      </c>
      <c r="IJ10" s="253"/>
      <c r="IK10" s="253"/>
      <c r="IL10" s="253"/>
      <c r="IM10" s="253"/>
      <c r="IN10" s="253"/>
      <c r="IO10" s="253"/>
      <c r="IP10" s="252">
        <f>IF($R$6="Daily",IF(Help!$D$164,II10+1,WORKDAY.INTL(II10,1,weekend)),IF($R$6="Weekly",II10+7,IF($R$6="Monthly",DATE(YEAR(II10),MONTH(II10)+1,1),IF($R$6="Quarterly",EDATE(II10,3),""))))</f>
        <v>44348</v>
      </c>
      <c r="IQ10" s="253"/>
      <c r="IR10" s="253"/>
      <c r="IS10" s="253"/>
      <c r="IT10" s="253"/>
      <c r="IU10" s="253"/>
      <c r="IV10" s="253"/>
      <c r="IW10" s="252">
        <f>IF($R$6="Daily",IF(Help!$D$164,IP10+1,WORKDAY.INTL(IP10,1,weekend)),IF($R$6="Weekly",IP10+7,IF($R$6="Monthly",DATE(YEAR(IP10),MONTH(IP10)+1,1),IF($R$6="Quarterly",EDATE(IP10,3),""))))</f>
        <v>44378</v>
      </c>
      <c r="IX10" s="253"/>
      <c r="IY10" s="253"/>
      <c r="IZ10" s="253"/>
      <c r="JA10" s="253"/>
      <c r="JB10" s="253"/>
      <c r="JC10" s="253"/>
      <c r="JD10" s="252">
        <f>IF($R$6="Daily",IF(Help!$D$164,IW10+1,WORKDAY.INTL(IW10,1,weekend)),IF($R$6="Weekly",IW10+7,IF($R$6="Monthly",DATE(YEAR(IW10),MONTH(IW10)+1,1),IF($R$6="Quarterly",EDATE(IW10,3),""))))</f>
        <v>44409</v>
      </c>
      <c r="JE10" s="253"/>
      <c r="JF10" s="253"/>
      <c r="JG10" s="253"/>
      <c r="JH10" s="253"/>
      <c r="JI10" s="253"/>
      <c r="JJ10" s="253"/>
      <c r="JK10" s="252">
        <f>IF($R$6="Daily",IF(Help!$D$164,JD10+1,WORKDAY.INTL(JD10,1,weekend)),IF($R$6="Weekly",JD10+7,IF($R$6="Monthly",DATE(YEAR(JD10),MONTH(JD10)+1,1),IF($R$6="Quarterly",EDATE(JD10,3),""))))</f>
        <v>44440</v>
      </c>
      <c r="JL10" s="253"/>
      <c r="JM10" s="253"/>
      <c r="JN10" s="253"/>
      <c r="JO10" s="253"/>
      <c r="JP10" s="253"/>
      <c r="JQ10" s="253"/>
      <c r="JR10" s="252">
        <f>IF($R$6="Daily",IF(Help!$D$164,JK10+1,WORKDAY.INTL(JK10,1,weekend)),IF($R$6="Weekly",JK10+7,IF($R$6="Monthly",DATE(YEAR(JK10),MONTH(JK10)+1,1),IF($R$6="Quarterly",EDATE(JK10,3),""))))</f>
        <v>44470</v>
      </c>
      <c r="JS10" s="253"/>
      <c r="JT10" s="253"/>
      <c r="JU10" s="253"/>
      <c r="JV10" s="253"/>
      <c r="JW10" s="253"/>
      <c r="JX10" s="253"/>
      <c r="JY10" s="252">
        <f>IF($R$6="Daily",IF(Help!$D$164,JR10+1,WORKDAY.INTL(JR10,1,weekend)),IF($R$6="Weekly",JR10+7,IF($R$6="Monthly",DATE(YEAR(JR10),MONTH(JR10)+1,1),IF($R$6="Quarterly",EDATE(JR10,3),""))))</f>
        <v>44501</v>
      </c>
      <c r="JZ10" s="253"/>
      <c r="KA10" s="253"/>
      <c r="KB10" s="253"/>
      <c r="KC10" s="253"/>
      <c r="KD10" s="253"/>
      <c r="KE10" s="253"/>
      <c r="KF10" s="252">
        <f>IF($R$6="Daily",IF(Help!$D$164,JY10+1,WORKDAY.INTL(JY10,1,weekend)),IF($R$6="Weekly",JY10+7,IF($R$6="Monthly",DATE(YEAR(JY10),MONTH(JY10)+1,1),IF($R$6="Quarterly",EDATE(JY10,3),""))))</f>
        <v>44531</v>
      </c>
      <c r="KG10" s="253"/>
      <c r="KH10" s="253"/>
      <c r="KI10" s="253"/>
      <c r="KJ10" s="253"/>
      <c r="KK10" s="253"/>
      <c r="KL10" s="253"/>
      <c r="KM10" s="252">
        <f>IF($R$6="Daily",IF(Help!$D$164,KF10+1,WORKDAY.INTL(KF10,1,weekend)),IF($R$6="Weekly",KF10+7,IF($R$6="Monthly",DATE(YEAR(KF10),MONTH(KF10)+1,1),IF($R$6="Quarterly",EDATE(KF10,3),""))))</f>
        <v>44562</v>
      </c>
      <c r="KN10" s="253"/>
      <c r="KO10" s="253"/>
      <c r="KP10" s="253"/>
      <c r="KQ10" s="253"/>
      <c r="KR10" s="253"/>
      <c r="KS10" s="253"/>
      <c r="KT10" s="252">
        <f>IF($R$6="Daily",IF(Help!$D$164,KM10+1,WORKDAY.INTL(KM10,1,weekend)),IF($R$6="Weekly",KM10+7,IF($R$6="Monthly",DATE(YEAR(KM10),MONTH(KM10)+1,1),IF($R$6="Quarterly",EDATE(KM10,3),""))))</f>
        <v>44593</v>
      </c>
      <c r="KU10" s="253"/>
      <c r="KV10" s="253"/>
      <c r="KW10" s="253"/>
      <c r="KX10" s="253"/>
      <c r="KY10" s="253"/>
      <c r="KZ10" s="253"/>
      <c r="LA10" s="252">
        <f>IF($R$6="Daily",IF(Help!$D$164,KT10+1,WORKDAY.INTL(KT10,1,weekend)),IF($R$6="Weekly",KT10+7,IF($R$6="Monthly",DATE(YEAR(KT10),MONTH(KT10)+1,1),IF($R$6="Quarterly",EDATE(KT10,3),""))))</f>
        <v>44621</v>
      </c>
      <c r="LB10" s="253"/>
      <c r="LC10" s="253"/>
      <c r="LD10" s="253"/>
      <c r="LE10" s="253"/>
      <c r="LF10" s="253"/>
      <c r="LG10" s="253"/>
      <c r="LH10" s="252">
        <f>IF($R$6="Daily",IF(Help!$D$164,LA10+1,WORKDAY.INTL(LA10,1,weekend)),IF($R$6="Weekly",LA10+7,IF($R$6="Monthly",DATE(YEAR(LA10),MONTH(LA10)+1,1),IF($R$6="Quarterly",EDATE(LA10,3),""))))</f>
        <v>44652</v>
      </c>
      <c r="LI10" s="253"/>
      <c r="LJ10" s="253"/>
      <c r="LK10" s="253"/>
      <c r="LL10" s="253"/>
      <c r="LM10" s="253"/>
      <c r="LN10" s="253"/>
      <c r="LO10" s="252">
        <f>IF($R$6="Daily",IF(Help!$D$164,LH10+1,WORKDAY.INTL(LH10,1,weekend)),IF($R$6="Weekly",LH10+7,IF($R$6="Monthly",DATE(YEAR(LH10),MONTH(LH10)+1,1),IF($R$6="Quarterly",EDATE(LH10,3),""))))</f>
        <v>44682</v>
      </c>
      <c r="LP10" s="253"/>
      <c r="LQ10" s="253"/>
      <c r="LR10" s="253"/>
      <c r="LS10" s="253"/>
      <c r="LT10" s="253"/>
      <c r="LU10" s="253"/>
      <c r="LV10" s="252">
        <f>IF($R$6="Daily",IF(Help!$D$164,LO10+1,WORKDAY.INTL(LO10,1,weekend)),IF($R$6="Weekly",LO10+7,IF($R$6="Monthly",DATE(YEAR(LO10),MONTH(LO10)+1,1),IF($R$6="Quarterly",EDATE(LO10,3),""))))</f>
        <v>44713</v>
      </c>
      <c r="LW10" s="253"/>
      <c r="LX10" s="253"/>
      <c r="LY10" s="253"/>
      <c r="LZ10" s="253"/>
      <c r="MA10" s="253"/>
      <c r="MB10" s="253"/>
      <c r="MC10" s="252">
        <f>IF($R$6="Daily",IF(Help!$D$164,LV10+1,WORKDAY.INTL(LV10,1,weekend)),IF($R$6="Weekly",LV10+7,IF($R$6="Monthly",DATE(YEAR(LV10),MONTH(LV10)+1,1),IF($R$6="Quarterly",EDATE(LV10,3),""))))</f>
        <v>44743</v>
      </c>
      <c r="MD10" s="253"/>
      <c r="ME10" s="253"/>
      <c r="MF10" s="253"/>
      <c r="MG10" s="253"/>
      <c r="MH10" s="253"/>
      <c r="MI10" s="253"/>
      <c r="MJ10" s="252">
        <f>IF($R$6="Daily",IF(Help!$D$164,MC10+1,WORKDAY.INTL(MC10,1,weekend)),IF($R$6="Weekly",MC10+7,IF($R$6="Monthly",DATE(YEAR(MC10),MONTH(MC10)+1,1),IF($R$6="Quarterly",EDATE(MC10,3),""))))</f>
        <v>44774</v>
      </c>
      <c r="MK10" s="253"/>
      <c r="ML10" s="253"/>
      <c r="MM10" s="253"/>
      <c r="MN10" s="253"/>
      <c r="MO10" s="253"/>
      <c r="MP10" s="253"/>
      <c r="MQ10" s="252">
        <f>IF($R$6="Daily",IF(Help!$D$164,MJ10+1,WORKDAY.INTL(MJ10,1,weekend)),IF($R$6="Weekly",MJ10+7,IF($R$6="Monthly",DATE(YEAR(MJ10),MONTH(MJ10)+1,1),IF($R$6="Quarterly",EDATE(MJ10,3),""))))</f>
        <v>44805</v>
      </c>
      <c r="MR10" s="253"/>
      <c r="MS10" s="253"/>
      <c r="MT10" s="253"/>
      <c r="MU10" s="253"/>
      <c r="MV10" s="253"/>
      <c r="MW10" s="253"/>
      <c r="MX10" s="252">
        <f>IF($R$6="Daily",IF(Help!$D$164,MQ10+1,WORKDAY.INTL(MQ10,1,weekend)),IF($R$6="Weekly",MQ10+7,IF($R$6="Monthly",DATE(YEAR(MQ10),MONTH(MQ10)+1,1),IF($R$6="Quarterly",EDATE(MQ10,3),""))))</f>
        <v>44835</v>
      </c>
      <c r="MY10" s="253"/>
      <c r="MZ10" s="253"/>
      <c r="NA10" s="253"/>
      <c r="NB10" s="253"/>
      <c r="NC10" s="253"/>
      <c r="ND10" s="253"/>
      <c r="NE10" s="252">
        <f>IF($R$6="Daily",IF(Help!$D$164,MX10+1,WORKDAY.INTL(MX10,1,weekend)),IF($R$6="Weekly",MX10+7,IF($R$6="Monthly",DATE(YEAR(MX10),MONTH(MX10)+1,1),IF($R$6="Quarterly",EDATE(MX10,3),""))))</f>
        <v>44866</v>
      </c>
      <c r="NF10" s="253"/>
      <c r="NG10" s="253"/>
      <c r="NH10" s="253"/>
      <c r="NI10" s="253"/>
      <c r="NJ10" s="253"/>
      <c r="NK10" s="253"/>
      <c r="NL10" s="252">
        <f>IF($R$6="Daily",IF(Help!$D$164,NE10+1,WORKDAY.INTL(NE10,1,weekend)),IF($R$6="Weekly",NE10+7,IF($R$6="Monthly",DATE(YEAR(NE10),MONTH(NE10)+1,1),IF($R$6="Quarterly",EDATE(NE10,3),""))))</f>
        <v>44896</v>
      </c>
      <c r="NM10" s="253"/>
      <c r="NN10" s="253"/>
      <c r="NO10" s="253"/>
      <c r="NP10" s="253"/>
      <c r="NQ10" s="253"/>
      <c r="NR10" s="253"/>
      <c r="NS10" s="252">
        <f>IF($R$6="Daily",IF(Help!$D$164,NL10+1,WORKDAY.INTL(NL10,1,weekend)),IF($R$6="Weekly",NL10+7,IF($R$6="Monthly",DATE(YEAR(NL10),MONTH(NL10)+1,1),IF($R$6="Quarterly",EDATE(NL10,3),""))))</f>
        <v>44927</v>
      </c>
      <c r="NT10" s="253"/>
      <c r="NU10" s="253"/>
      <c r="NV10" s="253"/>
      <c r="NW10" s="253"/>
      <c r="NX10" s="253"/>
      <c r="NY10" s="253"/>
    </row>
    <row r="11" spans="1:389" ht="12.75" hidden="1" customHeight="1">
      <c r="C11" s="260"/>
      <c r="D11" s="262"/>
      <c r="E11" s="264"/>
      <c r="F11" s="267"/>
      <c r="G11" s="267"/>
      <c r="H11" s="270"/>
      <c r="I11" s="270"/>
      <c r="J11" s="270"/>
      <c r="K11" s="255"/>
      <c r="L11" s="255"/>
      <c r="M11" s="254"/>
      <c r="N11" s="254"/>
      <c r="O11" s="258"/>
      <c r="P11" s="254"/>
      <c r="Q11" s="255"/>
      <c r="R11" s="255"/>
      <c r="S11" s="254"/>
      <c r="T11" s="254"/>
      <c r="U11" s="254"/>
      <c r="V11" s="254"/>
      <c r="W11" s="249"/>
      <c r="X11" s="249"/>
      <c r="Z11" s="251">
        <f>Z8</f>
        <v>43374</v>
      </c>
      <c r="AA11" s="251"/>
      <c r="AB11" s="251"/>
      <c r="AC11" s="251"/>
      <c r="AD11" s="251"/>
      <c r="AE11" s="251"/>
      <c r="AF11" s="251"/>
      <c r="AG11" s="251">
        <f>AG8</f>
        <v>43405</v>
      </c>
      <c r="AH11" s="251"/>
      <c r="AI11" s="251"/>
      <c r="AJ11" s="251"/>
      <c r="AK11" s="251"/>
      <c r="AL11" s="251"/>
      <c r="AM11" s="251"/>
      <c r="AN11" s="251">
        <f>AN8</f>
        <v>43435</v>
      </c>
      <c r="AO11" s="251"/>
      <c r="AP11" s="251"/>
      <c r="AQ11" s="251"/>
      <c r="AR11" s="251"/>
      <c r="AS11" s="251"/>
      <c r="AT11" s="251"/>
      <c r="AU11" s="251">
        <f>AU8</f>
        <v>43466</v>
      </c>
      <c r="AV11" s="251"/>
      <c r="AW11" s="251"/>
      <c r="AX11" s="251"/>
      <c r="AY11" s="251"/>
      <c r="AZ11" s="251"/>
      <c r="BA11" s="251"/>
      <c r="BB11" s="251">
        <f>BB8</f>
        <v>43497</v>
      </c>
      <c r="BC11" s="251"/>
      <c r="BD11" s="251"/>
      <c r="BE11" s="251"/>
      <c r="BF11" s="251"/>
      <c r="BG11" s="251"/>
      <c r="BH11" s="251"/>
      <c r="BI11" s="251">
        <f>BI8</f>
        <v>43525</v>
      </c>
      <c r="BJ11" s="251"/>
      <c r="BK11" s="251"/>
      <c r="BL11" s="251"/>
      <c r="BM11" s="251"/>
      <c r="BN11" s="251"/>
      <c r="BO11" s="251"/>
      <c r="BP11" s="251">
        <f>BP8</f>
        <v>43556</v>
      </c>
      <c r="BQ11" s="251"/>
      <c r="BR11" s="251"/>
      <c r="BS11" s="251"/>
      <c r="BT11" s="251"/>
      <c r="BU11" s="251"/>
      <c r="BV11" s="251"/>
      <c r="BW11" s="251">
        <f>BW8</f>
        <v>43586</v>
      </c>
      <c r="BX11" s="251"/>
      <c r="BY11" s="251"/>
      <c r="BZ11" s="251"/>
      <c r="CA11" s="251"/>
      <c r="CB11" s="251"/>
      <c r="CC11" s="251"/>
      <c r="CD11" s="251">
        <f>CD8</f>
        <v>43617</v>
      </c>
      <c r="CE11" s="251"/>
      <c r="CF11" s="251"/>
      <c r="CG11" s="251"/>
      <c r="CH11" s="251"/>
      <c r="CI11" s="251"/>
      <c r="CJ11" s="251"/>
      <c r="CK11" s="251">
        <f>CK8</f>
        <v>43647</v>
      </c>
      <c r="CL11" s="251"/>
      <c r="CM11" s="251"/>
      <c r="CN11" s="251"/>
      <c r="CO11" s="251"/>
      <c r="CP11" s="251"/>
      <c r="CQ11" s="251"/>
      <c r="CR11" s="251">
        <f>CR8</f>
        <v>43678</v>
      </c>
      <c r="CS11" s="251"/>
      <c r="CT11" s="251"/>
      <c r="CU11" s="251"/>
      <c r="CV11" s="251"/>
      <c r="CW11" s="251"/>
      <c r="CX11" s="251"/>
      <c r="CY11" s="251">
        <f>CY8</f>
        <v>43709</v>
      </c>
      <c r="CZ11" s="251"/>
      <c r="DA11" s="251"/>
      <c r="DB11" s="251"/>
      <c r="DC11" s="251"/>
      <c r="DD11" s="251"/>
      <c r="DE11" s="251"/>
      <c r="DF11" s="251">
        <f>DF8</f>
        <v>43739</v>
      </c>
      <c r="DG11" s="251"/>
      <c r="DH11" s="251"/>
      <c r="DI11" s="251"/>
      <c r="DJ11" s="251"/>
      <c r="DK11" s="251"/>
      <c r="DL11" s="251"/>
      <c r="DM11" s="251">
        <f>DM8</f>
        <v>43770</v>
      </c>
      <c r="DN11" s="251"/>
      <c r="DO11" s="251"/>
      <c r="DP11" s="251"/>
      <c r="DQ11" s="251"/>
      <c r="DR11" s="251"/>
      <c r="DS11" s="251"/>
      <c r="DT11" s="251">
        <f>DT8</f>
        <v>43800</v>
      </c>
      <c r="DU11" s="251"/>
      <c r="DV11" s="251"/>
      <c r="DW11" s="251"/>
      <c r="DX11" s="251"/>
      <c r="DY11" s="251"/>
      <c r="DZ11" s="251"/>
      <c r="EA11" s="251">
        <f>EA8</f>
        <v>43831</v>
      </c>
      <c r="EB11" s="251"/>
      <c r="EC11" s="251"/>
      <c r="ED11" s="251"/>
      <c r="EE11" s="251"/>
      <c r="EF11" s="251"/>
      <c r="EG11" s="251"/>
      <c r="EH11" s="251">
        <f>EH8</f>
        <v>43862</v>
      </c>
      <c r="EI11" s="251"/>
      <c r="EJ11" s="251"/>
      <c r="EK11" s="251"/>
      <c r="EL11" s="251"/>
      <c r="EM11" s="251"/>
      <c r="EN11" s="251"/>
      <c r="EO11" s="251">
        <f>EO8</f>
        <v>43891</v>
      </c>
      <c r="EP11" s="251"/>
      <c r="EQ11" s="251"/>
      <c r="ER11" s="251"/>
      <c r="ES11" s="251"/>
      <c r="ET11" s="251"/>
      <c r="EU11" s="251"/>
      <c r="EV11" s="251">
        <f>EV8</f>
        <v>43922</v>
      </c>
      <c r="EW11" s="251"/>
      <c r="EX11" s="251"/>
      <c r="EY11" s="251"/>
      <c r="EZ11" s="251"/>
      <c r="FA11" s="251"/>
      <c r="FB11" s="251"/>
      <c r="FC11" s="251">
        <f>FC8</f>
        <v>43952</v>
      </c>
      <c r="FD11" s="251"/>
      <c r="FE11" s="251"/>
      <c r="FF11" s="251"/>
      <c r="FG11" s="251"/>
      <c r="FH11" s="251"/>
      <c r="FI11" s="251"/>
      <c r="FJ11" s="251">
        <f>FJ8</f>
        <v>43983</v>
      </c>
      <c r="FK11" s="251"/>
      <c r="FL11" s="251"/>
      <c r="FM11" s="251"/>
      <c r="FN11" s="251"/>
      <c r="FO11" s="251"/>
      <c r="FP11" s="251"/>
      <c r="FQ11" s="251">
        <f>FQ8</f>
        <v>44013</v>
      </c>
      <c r="FR11" s="251"/>
      <c r="FS11" s="251"/>
      <c r="FT11" s="251"/>
      <c r="FU11" s="251"/>
      <c r="FV11" s="251"/>
      <c r="FW11" s="251"/>
      <c r="FX11" s="251">
        <f>FX8</f>
        <v>44044</v>
      </c>
      <c r="FY11" s="251"/>
      <c r="FZ11" s="251"/>
      <c r="GA11" s="251"/>
      <c r="GB11" s="251"/>
      <c r="GC11" s="251"/>
      <c r="GD11" s="251"/>
      <c r="GE11" s="251">
        <f>GE8</f>
        <v>44075</v>
      </c>
      <c r="GF11" s="251"/>
      <c r="GG11" s="251"/>
      <c r="GH11" s="251"/>
      <c r="GI11" s="251"/>
      <c r="GJ11" s="251"/>
      <c r="GK11" s="251"/>
      <c r="GL11" s="251">
        <f>GL8</f>
        <v>44105</v>
      </c>
      <c r="GM11" s="251"/>
      <c r="GN11" s="251"/>
      <c r="GO11" s="251"/>
      <c r="GP11" s="251"/>
      <c r="GQ11" s="251"/>
      <c r="GR11" s="251"/>
      <c r="GS11" s="251">
        <f>GS8</f>
        <v>44136</v>
      </c>
      <c r="GT11" s="251"/>
      <c r="GU11" s="251"/>
      <c r="GV11" s="251"/>
      <c r="GW11" s="251"/>
      <c r="GX11" s="251"/>
      <c r="GY11" s="251"/>
      <c r="GZ11" s="251">
        <f>GZ8</f>
        <v>44166</v>
      </c>
      <c r="HA11" s="251"/>
      <c r="HB11" s="251"/>
      <c r="HC11" s="251"/>
      <c r="HD11" s="251"/>
      <c r="HE11" s="251"/>
      <c r="HF11" s="251"/>
      <c r="HG11" s="251">
        <f>HG8</f>
        <v>44197</v>
      </c>
      <c r="HH11" s="251"/>
      <c r="HI11" s="251"/>
      <c r="HJ11" s="251"/>
      <c r="HK11" s="251"/>
      <c r="HL11" s="251"/>
      <c r="HM11" s="251"/>
      <c r="HN11" s="251">
        <f>HN8</f>
        <v>44228</v>
      </c>
      <c r="HO11" s="251"/>
      <c r="HP11" s="251"/>
      <c r="HQ11" s="251"/>
      <c r="HR11" s="251"/>
      <c r="HS11" s="251"/>
      <c r="HT11" s="251"/>
      <c r="HU11" s="251">
        <f>HU8</f>
        <v>44256</v>
      </c>
      <c r="HV11" s="251"/>
      <c r="HW11" s="251"/>
      <c r="HX11" s="251"/>
      <c r="HY11" s="251"/>
      <c r="HZ11" s="251"/>
      <c r="IA11" s="251"/>
      <c r="IB11" s="251">
        <f>IB8</f>
        <v>44287</v>
      </c>
      <c r="IC11" s="251"/>
      <c r="ID11" s="251"/>
      <c r="IE11" s="251"/>
      <c r="IF11" s="251"/>
      <c r="IG11" s="251"/>
      <c r="IH11" s="251"/>
      <c r="II11" s="251">
        <f>II8</f>
        <v>44317</v>
      </c>
      <c r="IJ11" s="251"/>
      <c r="IK11" s="251"/>
      <c r="IL11" s="251"/>
      <c r="IM11" s="251"/>
      <c r="IN11" s="251"/>
      <c r="IO11" s="251"/>
      <c r="IP11" s="251">
        <f>IP8</f>
        <v>44348</v>
      </c>
      <c r="IQ11" s="251"/>
      <c r="IR11" s="251"/>
      <c r="IS11" s="251"/>
      <c r="IT11" s="251"/>
      <c r="IU11" s="251"/>
      <c r="IV11" s="251"/>
      <c r="IW11" s="251">
        <f>IW8</f>
        <v>44378</v>
      </c>
      <c r="IX11" s="251"/>
      <c r="IY11" s="251"/>
      <c r="IZ11" s="251"/>
      <c r="JA11" s="251"/>
      <c r="JB11" s="251"/>
      <c r="JC11" s="251"/>
      <c r="JD11" s="251">
        <f>JD8</f>
        <v>44409</v>
      </c>
      <c r="JE11" s="251"/>
      <c r="JF11" s="251"/>
      <c r="JG11" s="251"/>
      <c r="JH11" s="251"/>
      <c r="JI11" s="251"/>
      <c r="JJ11" s="251"/>
      <c r="JK11" s="251">
        <f>JK8</f>
        <v>44440</v>
      </c>
      <c r="JL11" s="251"/>
      <c r="JM11" s="251"/>
      <c r="JN11" s="251"/>
      <c r="JO11" s="251"/>
      <c r="JP11" s="251"/>
      <c r="JQ11" s="251"/>
      <c r="JR11" s="251">
        <f>JR8</f>
        <v>44470</v>
      </c>
      <c r="JS11" s="251"/>
      <c r="JT11" s="251"/>
      <c r="JU11" s="251"/>
      <c r="JV11" s="251"/>
      <c r="JW11" s="251"/>
      <c r="JX11" s="251"/>
      <c r="JY11" s="251">
        <f>JY8</f>
        <v>44501</v>
      </c>
      <c r="JZ11" s="251"/>
      <c r="KA11" s="251"/>
      <c r="KB11" s="251"/>
      <c r="KC11" s="251"/>
      <c r="KD11" s="251"/>
      <c r="KE11" s="251"/>
      <c r="KF11" s="251">
        <f>KF8</f>
        <v>44531</v>
      </c>
      <c r="KG11" s="251"/>
      <c r="KH11" s="251"/>
      <c r="KI11" s="251"/>
      <c r="KJ11" s="251"/>
      <c r="KK11" s="251"/>
      <c r="KL11" s="251"/>
      <c r="KM11" s="251">
        <f>KM8</f>
        <v>44562</v>
      </c>
      <c r="KN11" s="251"/>
      <c r="KO11" s="251"/>
      <c r="KP11" s="251"/>
      <c r="KQ11" s="251"/>
      <c r="KR11" s="251"/>
      <c r="KS11" s="251"/>
      <c r="KT11" s="251">
        <f>KT8</f>
        <v>44593</v>
      </c>
      <c r="KU11" s="251"/>
      <c r="KV11" s="251"/>
      <c r="KW11" s="251"/>
      <c r="KX11" s="251"/>
      <c r="KY11" s="251"/>
      <c r="KZ11" s="251"/>
      <c r="LA11" s="251">
        <f>LA8</f>
        <v>44621</v>
      </c>
      <c r="LB11" s="251"/>
      <c r="LC11" s="251"/>
      <c r="LD11" s="251"/>
      <c r="LE11" s="251"/>
      <c r="LF11" s="251"/>
      <c r="LG11" s="251"/>
      <c r="LH11" s="251">
        <f>LH8</f>
        <v>44652</v>
      </c>
      <c r="LI11" s="251"/>
      <c r="LJ11" s="251"/>
      <c r="LK11" s="251"/>
      <c r="LL11" s="251"/>
      <c r="LM11" s="251"/>
      <c r="LN11" s="251"/>
      <c r="LO11" s="251">
        <f>LO8</f>
        <v>44682</v>
      </c>
      <c r="LP11" s="251"/>
      <c r="LQ11" s="251"/>
      <c r="LR11" s="251"/>
      <c r="LS11" s="251"/>
      <c r="LT11" s="251"/>
      <c r="LU11" s="251"/>
      <c r="LV11" s="251">
        <f>LV8</f>
        <v>44713</v>
      </c>
      <c r="LW11" s="251"/>
      <c r="LX11" s="251"/>
      <c r="LY11" s="251"/>
      <c r="LZ11" s="251"/>
      <c r="MA11" s="251"/>
      <c r="MB11" s="251"/>
      <c r="MC11" s="251">
        <f>MC8</f>
        <v>44743</v>
      </c>
      <c r="MD11" s="251"/>
      <c r="ME11" s="251"/>
      <c r="MF11" s="251"/>
      <c r="MG11" s="251"/>
      <c r="MH11" s="251"/>
      <c r="MI11" s="251"/>
      <c r="MJ11" s="251">
        <f>MJ8</f>
        <v>44774</v>
      </c>
      <c r="MK11" s="251"/>
      <c r="ML11" s="251"/>
      <c r="MM11" s="251"/>
      <c r="MN11" s="251"/>
      <c r="MO11" s="251"/>
      <c r="MP11" s="251"/>
      <c r="MQ11" s="251">
        <f>MQ8</f>
        <v>44805</v>
      </c>
      <c r="MR11" s="251"/>
      <c r="MS11" s="251"/>
      <c r="MT11" s="251"/>
      <c r="MU11" s="251"/>
      <c r="MV11" s="251"/>
      <c r="MW11" s="251"/>
      <c r="MX11" s="251">
        <f>MX8</f>
        <v>44835</v>
      </c>
      <c r="MY11" s="251"/>
      <c r="MZ11" s="251"/>
      <c r="NA11" s="251"/>
      <c r="NB11" s="251"/>
      <c r="NC11" s="251"/>
      <c r="ND11" s="251"/>
      <c r="NE11" s="251">
        <f>NE8</f>
        <v>44866</v>
      </c>
      <c r="NF11" s="251"/>
      <c r="NG11" s="251"/>
      <c r="NH11" s="251"/>
      <c r="NI11" s="251"/>
      <c r="NJ11" s="251"/>
      <c r="NK11" s="251"/>
      <c r="NL11" s="251">
        <f>NL8</f>
        <v>44896</v>
      </c>
      <c r="NM11" s="251"/>
      <c r="NN11" s="251"/>
      <c r="NO11" s="251"/>
      <c r="NP11" s="251"/>
      <c r="NQ11" s="251"/>
      <c r="NR11" s="251"/>
      <c r="NS11" s="251">
        <f>NS8</f>
        <v>44927</v>
      </c>
      <c r="NT11" s="251"/>
      <c r="NU11" s="251"/>
      <c r="NV11" s="251"/>
      <c r="NW11" s="251"/>
      <c r="NX11" s="251"/>
      <c r="NY11" s="251"/>
    </row>
    <row r="12" spans="1:389" s="109" customFormat="1" hidden="1">
      <c r="A12" s="139" t="s">
        <v>289</v>
      </c>
      <c r="B12" s="139" t="s">
        <v>288</v>
      </c>
      <c r="C12" s="261"/>
      <c r="D12" s="263"/>
      <c r="E12" s="265"/>
      <c r="F12" s="268"/>
      <c r="G12" s="269"/>
      <c r="H12" s="271"/>
      <c r="I12" s="271"/>
      <c r="J12" s="271"/>
      <c r="K12" s="256"/>
      <c r="L12" s="256"/>
      <c r="M12" s="257"/>
      <c r="N12" s="257"/>
      <c r="O12" s="259"/>
      <c r="P12" s="257"/>
      <c r="Q12" s="256"/>
      <c r="R12" s="256"/>
      <c r="S12" s="257"/>
      <c r="T12" s="257"/>
      <c r="U12" s="257"/>
      <c r="V12" s="257"/>
      <c r="W12" s="250"/>
      <c r="X12" s="250"/>
      <c r="Y12" s="108"/>
      <c r="Z12" s="247">
        <f>IF($R$6="Daily",INDEX({"Su";"M";"Tu";"W";"Th";"F";"Sa"},WEEKDAY(Z10,1)),IF(OR($R$6="Weekly",$R$6="Monthly"),$R$7+INT((COLUMN()-COLUMN($Z$10))/7),IF($R$6="Quarterly","Q"&amp;INT((MONTH(Z10)-1)/3+1),"")))</f>
        <v>1</v>
      </c>
      <c r="AA12" s="247"/>
      <c r="AB12" s="247"/>
      <c r="AC12" s="247"/>
      <c r="AD12" s="247"/>
      <c r="AE12" s="247"/>
      <c r="AF12" s="247"/>
      <c r="AG12" s="247">
        <f>IF($R$6="Daily",INDEX({"Su";"M";"Tu";"W";"Th";"F";"Sa"},WEEKDAY(AG10,1)),IF(OR($R$6="Weekly",$R$6="Monthly"),$R$7+INT((COLUMN()-COLUMN($Z$10))/7),IF($R$6="Quarterly","Q"&amp;INT((MONTH(AG10)-1)/3+1),"")))</f>
        <v>2</v>
      </c>
      <c r="AH12" s="247"/>
      <c r="AI12" s="247"/>
      <c r="AJ12" s="247"/>
      <c r="AK12" s="247"/>
      <c r="AL12" s="247"/>
      <c r="AM12" s="247"/>
      <c r="AN12" s="247">
        <f>IF($R$6="Daily",INDEX({"Su";"M";"Tu";"W";"Th";"F";"Sa"},WEEKDAY(AN10,1)),IF(OR($R$6="Weekly",$R$6="Monthly"),$R$7+INT((COLUMN()-COLUMN($Z$10))/7),IF($R$6="Quarterly","Q"&amp;INT((MONTH(AN10)-1)/3+1),"")))</f>
        <v>3</v>
      </c>
      <c r="AO12" s="247"/>
      <c r="AP12" s="247"/>
      <c r="AQ12" s="247"/>
      <c r="AR12" s="247"/>
      <c r="AS12" s="247"/>
      <c r="AT12" s="247"/>
      <c r="AU12" s="247">
        <f>IF($R$6="Daily",INDEX({"Su";"M";"Tu";"W";"Th";"F";"Sa"},WEEKDAY(AU10,1)),IF(OR($R$6="Weekly",$R$6="Monthly"),$R$7+INT((COLUMN()-COLUMN($Z$10))/7),IF($R$6="Quarterly","Q"&amp;INT((MONTH(AU10)-1)/3+1),"")))</f>
        <v>4</v>
      </c>
      <c r="AV12" s="247"/>
      <c r="AW12" s="247"/>
      <c r="AX12" s="247"/>
      <c r="AY12" s="247"/>
      <c r="AZ12" s="247"/>
      <c r="BA12" s="247"/>
      <c r="BB12" s="247">
        <f>IF($R$6="Daily",INDEX({"Su";"M";"Tu";"W";"Th";"F";"Sa"},WEEKDAY(BB10,1)),IF(OR($R$6="Weekly",$R$6="Monthly"),$R$7+INT((COLUMN()-COLUMN($Z$10))/7),IF($R$6="Quarterly","Q"&amp;INT((MONTH(BB10)-1)/3+1),"")))</f>
        <v>5</v>
      </c>
      <c r="BC12" s="247"/>
      <c r="BD12" s="247"/>
      <c r="BE12" s="247"/>
      <c r="BF12" s="247"/>
      <c r="BG12" s="247"/>
      <c r="BH12" s="247"/>
      <c r="BI12" s="247">
        <f>IF($R$6="Daily",INDEX({"Su";"M";"Tu";"W";"Th";"F";"Sa"},WEEKDAY(BI10,1)),IF(OR($R$6="Weekly",$R$6="Monthly"),$R$7+INT((COLUMN()-COLUMN($Z$10))/7),IF($R$6="Quarterly","Q"&amp;INT((MONTH(BI10)-1)/3+1),"")))</f>
        <v>6</v>
      </c>
      <c r="BJ12" s="247"/>
      <c r="BK12" s="247"/>
      <c r="BL12" s="247"/>
      <c r="BM12" s="247"/>
      <c r="BN12" s="247"/>
      <c r="BO12" s="247"/>
      <c r="BP12" s="247">
        <f>IF($R$6="Daily",INDEX({"Su";"M";"Tu";"W";"Th";"F";"Sa"},WEEKDAY(BP10,1)),IF(OR($R$6="Weekly",$R$6="Monthly"),$R$7+INT((COLUMN()-COLUMN($Z$10))/7),IF($R$6="Quarterly","Q"&amp;INT((MONTH(BP10)-1)/3+1),"")))</f>
        <v>7</v>
      </c>
      <c r="BQ12" s="247"/>
      <c r="BR12" s="247"/>
      <c r="BS12" s="247"/>
      <c r="BT12" s="247"/>
      <c r="BU12" s="247"/>
      <c r="BV12" s="247"/>
      <c r="BW12" s="247">
        <f>IF($R$6="Daily",INDEX({"Su";"M";"Tu";"W";"Th";"F";"Sa"},WEEKDAY(BW10,1)),IF(OR($R$6="Weekly",$R$6="Monthly"),$R$7+INT((COLUMN()-COLUMN($Z$10))/7),IF($R$6="Quarterly","Q"&amp;INT((MONTH(BW10)-1)/3+1),"")))</f>
        <v>8</v>
      </c>
      <c r="BX12" s="247"/>
      <c r="BY12" s="247"/>
      <c r="BZ12" s="247"/>
      <c r="CA12" s="247"/>
      <c r="CB12" s="247"/>
      <c r="CC12" s="247"/>
      <c r="CD12" s="247">
        <f>IF($R$6="Daily",INDEX({"Su";"M";"Tu";"W";"Th";"F";"Sa"},WEEKDAY(CD10,1)),IF(OR($R$6="Weekly",$R$6="Monthly"),$R$7+INT((COLUMN()-COLUMN($Z$10))/7),IF($R$6="Quarterly","Q"&amp;INT((MONTH(CD10)-1)/3+1),"")))</f>
        <v>9</v>
      </c>
      <c r="CE12" s="247"/>
      <c r="CF12" s="247"/>
      <c r="CG12" s="247"/>
      <c r="CH12" s="247"/>
      <c r="CI12" s="247"/>
      <c r="CJ12" s="247"/>
      <c r="CK12" s="247">
        <f>IF($R$6="Daily",INDEX({"Su";"M";"Tu";"W";"Th";"F";"Sa"},WEEKDAY(CK10,1)),IF(OR($R$6="Weekly",$R$6="Monthly"),$R$7+INT((COLUMN()-COLUMN($Z$10))/7),IF($R$6="Quarterly","Q"&amp;INT((MONTH(CK10)-1)/3+1),"")))</f>
        <v>10</v>
      </c>
      <c r="CL12" s="247"/>
      <c r="CM12" s="247"/>
      <c r="CN12" s="247"/>
      <c r="CO12" s="247"/>
      <c r="CP12" s="247"/>
      <c r="CQ12" s="247"/>
      <c r="CR12" s="247">
        <f>IF($R$6="Daily",INDEX({"Su";"M";"Tu";"W";"Th";"F";"Sa"},WEEKDAY(CR10,1)),IF(OR($R$6="Weekly",$R$6="Monthly"),$R$7+INT((COLUMN()-COLUMN($Z$10))/7),IF($R$6="Quarterly","Q"&amp;INT((MONTH(CR10)-1)/3+1),"")))</f>
        <v>11</v>
      </c>
      <c r="CS12" s="247"/>
      <c r="CT12" s="247"/>
      <c r="CU12" s="247"/>
      <c r="CV12" s="247"/>
      <c r="CW12" s="247"/>
      <c r="CX12" s="247"/>
      <c r="CY12" s="247">
        <f>IF($R$6="Daily",INDEX({"Su";"M";"Tu";"W";"Th";"F";"Sa"},WEEKDAY(CY10,1)),IF(OR($R$6="Weekly",$R$6="Monthly"),$R$7+INT((COLUMN()-COLUMN($Z$10))/7),IF($R$6="Quarterly","Q"&amp;INT((MONTH(CY10)-1)/3+1),"")))</f>
        <v>12</v>
      </c>
      <c r="CZ12" s="247"/>
      <c r="DA12" s="247"/>
      <c r="DB12" s="247"/>
      <c r="DC12" s="247"/>
      <c r="DD12" s="247"/>
      <c r="DE12" s="247"/>
      <c r="DF12" s="247">
        <f>IF($R$6="Daily",INDEX({"Su";"M";"Tu";"W";"Th";"F";"Sa"},WEEKDAY(DF10,1)),IF(OR($R$6="Weekly",$R$6="Monthly"),$R$7+INT((COLUMN()-COLUMN($Z$10))/7),IF($R$6="Quarterly","Q"&amp;INT((MONTH(DF10)-1)/3+1),"")))</f>
        <v>13</v>
      </c>
      <c r="DG12" s="247"/>
      <c r="DH12" s="247"/>
      <c r="DI12" s="247"/>
      <c r="DJ12" s="247"/>
      <c r="DK12" s="247"/>
      <c r="DL12" s="247"/>
      <c r="DM12" s="247">
        <f>IF($R$6="Daily",INDEX({"Su";"M";"Tu";"W";"Th";"F";"Sa"},WEEKDAY(DM10,1)),IF(OR($R$6="Weekly",$R$6="Monthly"),$R$7+INT((COLUMN()-COLUMN($Z$10))/7),IF($R$6="Quarterly","Q"&amp;INT((MONTH(DM10)-1)/3+1),"")))</f>
        <v>14</v>
      </c>
      <c r="DN12" s="247"/>
      <c r="DO12" s="247"/>
      <c r="DP12" s="247"/>
      <c r="DQ12" s="247"/>
      <c r="DR12" s="247"/>
      <c r="DS12" s="247"/>
      <c r="DT12" s="247">
        <f>IF($R$6="Daily",INDEX({"Su";"M";"Tu";"W";"Th";"F";"Sa"},WEEKDAY(DT10,1)),IF(OR($R$6="Weekly",$R$6="Monthly"),$R$7+INT((COLUMN()-COLUMN($Z$10))/7),IF($R$6="Quarterly","Q"&amp;INT((MONTH(DT10)-1)/3+1),"")))</f>
        <v>15</v>
      </c>
      <c r="DU12" s="247"/>
      <c r="DV12" s="247"/>
      <c r="DW12" s="247"/>
      <c r="DX12" s="247"/>
      <c r="DY12" s="247"/>
      <c r="DZ12" s="247"/>
      <c r="EA12" s="247">
        <f>IF($R$6="Daily",INDEX({"Su";"M";"Tu";"W";"Th";"F";"Sa"},WEEKDAY(EA10,1)),IF(OR($R$6="Weekly",$R$6="Monthly"),$R$7+INT((COLUMN()-COLUMN($Z$10))/7),IF($R$6="Quarterly","Q"&amp;INT((MONTH(EA10)-1)/3+1),"")))</f>
        <v>16</v>
      </c>
      <c r="EB12" s="247"/>
      <c r="EC12" s="247"/>
      <c r="ED12" s="247"/>
      <c r="EE12" s="247"/>
      <c r="EF12" s="247"/>
      <c r="EG12" s="247"/>
      <c r="EH12" s="247">
        <f>IF($R$6="Daily",INDEX({"Su";"M";"Tu";"W";"Th";"F";"Sa"},WEEKDAY(EH10,1)),IF(OR($R$6="Weekly",$R$6="Monthly"),$R$7+INT((COLUMN()-COLUMN($Z$10))/7),IF($R$6="Quarterly","Q"&amp;INT((MONTH(EH10)-1)/3+1),"")))</f>
        <v>17</v>
      </c>
      <c r="EI12" s="247"/>
      <c r="EJ12" s="247"/>
      <c r="EK12" s="247"/>
      <c r="EL12" s="247"/>
      <c r="EM12" s="247"/>
      <c r="EN12" s="247"/>
      <c r="EO12" s="247">
        <f>IF($R$6="Daily",INDEX({"Su";"M";"Tu";"W";"Th";"F";"Sa"},WEEKDAY(EO10,1)),IF(OR($R$6="Weekly",$R$6="Monthly"),$R$7+INT((COLUMN()-COLUMN($Z$10))/7),IF($R$6="Quarterly","Q"&amp;INT((MONTH(EO10)-1)/3+1),"")))</f>
        <v>18</v>
      </c>
      <c r="EP12" s="247"/>
      <c r="EQ12" s="247"/>
      <c r="ER12" s="247"/>
      <c r="ES12" s="247"/>
      <c r="ET12" s="247"/>
      <c r="EU12" s="247"/>
      <c r="EV12" s="247">
        <f>IF($R$6="Daily",INDEX({"Su";"M";"Tu";"W";"Th";"F";"Sa"},WEEKDAY(EV10,1)),IF(OR($R$6="Weekly",$R$6="Monthly"),$R$7+INT((COLUMN()-COLUMN($Z$10))/7),IF($R$6="Quarterly","Q"&amp;INT((MONTH(EV10)-1)/3+1),"")))</f>
        <v>19</v>
      </c>
      <c r="EW12" s="247"/>
      <c r="EX12" s="247"/>
      <c r="EY12" s="247"/>
      <c r="EZ12" s="247"/>
      <c r="FA12" s="247"/>
      <c r="FB12" s="247"/>
      <c r="FC12" s="247">
        <f>IF($R$6="Daily",INDEX({"Su";"M";"Tu";"W";"Th";"F";"Sa"},WEEKDAY(FC10,1)),IF(OR($R$6="Weekly",$R$6="Monthly"),$R$7+INT((COLUMN()-COLUMN($Z$10))/7),IF($R$6="Quarterly","Q"&amp;INT((MONTH(FC10)-1)/3+1),"")))</f>
        <v>20</v>
      </c>
      <c r="FD12" s="247"/>
      <c r="FE12" s="247"/>
      <c r="FF12" s="247"/>
      <c r="FG12" s="247"/>
      <c r="FH12" s="247"/>
      <c r="FI12" s="247"/>
      <c r="FJ12" s="247">
        <f>IF($R$6="Daily",INDEX({"Su";"M";"Tu";"W";"Th";"F";"Sa"},WEEKDAY(FJ10,1)),IF(OR($R$6="Weekly",$R$6="Monthly"),$R$7+INT((COLUMN()-COLUMN($Z$10))/7),IF($R$6="Quarterly","Q"&amp;INT((MONTH(FJ10)-1)/3+1),"")))</f>
        <v>21</v>
      </c>
      <c r="FK12" s="247"/>
      <c r="FL12" s="247"/>
      <c r="FM12" s="247"/>
      <c r="FN12" s="247"/>
      <c r="FO12" s="247"/>
      <c r="FP12" s="247"/>
      <c r="FQ12" s="247">
        <f>IF($R$6="Daily",INDEX({"Su";"M";"Tu";"W";"Th";"F";"Sa"},WEEKDAY(FQ10,1)),IF(OR($R$6="Weekly",$R$6="Monthly"),$R$7+INT((COLUMN()-COLUMN($Z$10))/7),IF($R$6="Quarterly","Q"&amp;INT((MONTH(FQ10)-1)/3+1),"")))</f>
        <v>22</v>
      </c>
      <c r="FR12" s="247"/>
      <c r="FS12" s="247"/>
      <c r="FT12" s="247"/>
      <c r="FU12" s="247"/>
      <c r="FV12" s="247"/>
      <c r="FW12" s="247"/>
      <c r="FX12" s="247">
        <f>IF($R$6="Daily",INDEX({"Su";"M";"Tu";"W";"Th";"F";"Sa"},WEEKDAY(FX10,1)),IF(OR($R$6="Weekly",$R$6="Monthly"),$R$7+INT((COLUMN()-COLUMN($Z$10))/7),IF($R$6="Quarterly","Q"&amp;INT((MONTH(FX10)-1)/3+1),"")))</f>
        <v>23</v>
      </c>
      <c r="FY12" s="247"/>
      <c r="FZ12" s="247"/>
      <c r="GA12" s="247"/>
      <c r="GB12" s="247"/>
      <c r="GC12" s="247"/>
      <c r="GD12" s="247"/>
      <c r="GE12" s="247">
        <f>IF($R$6="Daily",INDEX({"Su";"M";"Tu";"W";"Th";"F";"Sa"},WEEKDAY(GE10,1)),IF(OR($R$6="Weekly",$R$6="Monthly"),$R$7+INT((COLUMN()-COLUMN($Z$10))/7),IF($R$6="Quarterly","Q"&amp;INT((MONTH(GE10)-1)/3+1),"")))</f>
        <v>24</v>
      </c>
      <c r="GF12" s="247"/>
      <c r="GG12" s="247"/>
      <c r="GH12" s="247"/>
      <c r="GI12" s="247"/>
      <c r="GJ12" s="247"/>
      <c r="GK12" s="247"/>
      <c r="GL12" s="247">
        <f>IF($R$6="Daily",INDEX({"Su";"M";"Tu";"W";"Th";"F";"Sa"},WEEKDAY(GL10,1)),IF(OR($R$6="Weekly",$R$6="Monthly"),$R$7+INT((COLUMN()-COLUMN($Z$10))/7),IF($R$6="Quarterly","Q"&amp;INT((MONTH(GL10)-1)/3+1),"")))</f>
        <v>25</v>
      </c>
      <c r="GM12" s="247"/>
      <c r="GN12" s="247"/>
      <c r="GO12" s="247"/>
      <c r="GP12" s="247"/>
      <c r="GQ12" s="247"/>
      <c r="GR12" s="247"/>
      <c r="GS12" s="247">
        <f>IF($R$6="Daily",INDEX({"Su";"M";"Tu";"W";"Th";"F";"Sa"},WEEKDAY(GS10,1)),IF(OR($R$6="Weekly",$R$6="Monthly"),$R$7+INT((COLUMN()-COLUMN($Z$10))/7),IF($R$6="Quarterly","Q"&amp;INT((MONTH(GS10)-1)/3+1),"")))</f>
        <v>26</v>
      </c>
      <c r="GT12" s="247"/>
      <c r="GU12" s="247"/>
      <c r="GV12" s="247"/>
      <c r="GW12" s="247"/>
      <c r="GX12" s="247"/>
      <c r="GY12" s="247"/>
      <c r="GZ12" s="247">
        <f>IF($R$6="Daily",INDEX({"Su";"M";"Tu";"W";"Th";"F";"Sa"},WEEKDAY(GZ10,1)),IF(OR($R$6="Weekly",$R$6="Monthly"),$R$7+INT((COLUMN()-COLUMN($Z$10))/7),IF($R$6="Quarterly","Q"&amp;INT((MONTH(GZ10)-1)/3+1),"")))</f>
        <v>27</v>
      </c>
      <c r="HA12" s="247"/>
      <c r="HB12" s="247"/>
      <c r="HC12" s="247"/>
      <c r="HD12" s="247"/>
      <c r="HE12" s="247"/>
      <c r="HF12" s="247"/>
      <c r="HG12" s="247">
        <f>IF($R$6="Daily",INDEX({"Su";"M";"Tu";"W";"Th";"F";"Sa"},WEEKDAY(HG10,1)),IF(OR($R$6="Weekly",$R$6="Monthly"),$R$7+INT((COLUMN()-COLUMN($Z$10))/7),IF($R$6="Quarterly","Q"&amp;INT((MONTH(HG10)-1)/3+1),"")))</f>
        <v>28</v>
      </c>
      <c r="HH12" s="247"/>
      <c r="HI12" s="247"/>
      <c r="HJ12" s="247"/>
      <c r="HK12" s="247"/>
      <c r="HL12" s="247"/>
      <c r="HM12" s="247"/>
      <c r="HN12" s="247">
        <f>IF($R$6="Daily",INDEX({"Su";"M";"Tu";"W";"Th";"F";"Sa"},WEEKDAY(HN10,1)),IF(OR($R$6="Weekly",$R$6="Monthly"),$R$7+INT((COLUMN()-COLUMN($Z$10))/7),IF($R$6="Quarterly","Q"&amp;INT((MONTH(HN10)-1)/3+1),"")))</f>
        <v>29</v>
      </c>
      <c r="HO12" s="247"/>
      <c r="HP12" s="247"/>
      <c r="HQ12" s="247"/>
      <c r="HR12" s="247"/>
      <c r="HS12" s="247"/>
      <c r="HT12" s="247"/>
      <c r="HU12" s="247">
        <f>IF($R$6="Daily",INDEX({"Su";"M";"Tu";"W";"Th";"F";"Sa"},WEEKDAY(HU10,1)),IF(OR($R$6="Weekly",$R$6="Monthly"),$R$7+INT((COLUMN()-COLUMN($Z$10))/7),IF($R$6="Quarterly","Q"&amp;INT((MONTH(HU10)-1)/3+1),"")))</f>
        <v>30</v>
      </c>
      <c r="HV12" s="247"/>
      <c r="HW12" s="247"/>
      <c r="HX12" s="247"/>
      <c r="HY12" s="247"/>
      <c r="HZ12" s="247"/>
      <c r="IA12" s="247"/>
      <c r="IB12" s="247">
        <f>IF($R$6="Daily",INDEX({"Su";"M";"Tu";"W";"Th";"F";"Sa"},WEEKDAY(IB10,1)),IF(OR($R$6="Weekly",$R$6="Monthly"),$R$7+INT((COLUMN()-COLUMN($Z$10))/7),IF($R$6="Quarterly","Q"&amp;INT((MONTH(IB10)-1)/3+1),"")))</f>
        <v>31</v>
      </c>
      <c r="IC12" s="247"/>
      <c r="ID12" s="247"/>
      <c r="IE12" s="247"/>
      <c r="IF12" s="247"/>
      <c r="IG12" s="247"/>
      <c r="IH12" s="247"/>
      <c r="II12" s="247">
        <f>IF($R$6="Daily",INDEX({"Su";"M";"Tu";"W";"Th";"F";"Sa"},WEEKDAY(II10,1)),IF(OR($R$6="Weekly",$R$6="Monthly"),$R$7+INT((COLUMN()-COLUMN($Z$10))/7),IF($R$6="Quarterly","Q"&amp;INT((MONTH(II10)-1)/3+1),"")))</f>
        <v>32</v>
      </c>
      <c r="IJ12" s="247"/>
      <c r="IK12" s="247"/>
      <c r="IL12" s="247"/>
      <c r="IM12" s="247"/>
      <c r="IN12" s="247"/>
      <c r="IO12" s="247"/>
      <c r="IP12" s="247">
        <f>IF($R$6="Daily",INDEX({"Su";"M";"Tu";"W";"Th";"F";"Sa"},WEEKDAY(IP10,1)),IF(OR($R$6="Weekly",$R$6="Monthly"),$R$7+INT((COLUMN()-COLUMN($Z$10))/7),IF($R$6="Quarterly","Q"&amp;INT((MONTH(IP10)-1)/3+1),"")))</f>
        <v>33</v>
      </c>
      <c r="IQ12" s="247"/>
      <c r="IR12" s="247"/>
      <c r="IS12" s="247"/>
      <c r="IT12" s="247"/>
      <c r="IU12" s="247"/>
      <c r="IV12" s="247"/>
      <c r="IW12" s="247">
        <f>IF($R$6="Daily",INDEX({"Su";"M";"Tu";"W";"Th";"F";"Sa"},WEEKDAY(IW10,1)),IF(OR($R$6="Weekly",$R$6="Monthly"),$R$7+INT((COLUMN()-COLUMN($Z$10))/7),IF($R$6="Quarterly","Q"&amp;INT((MONTH(IW10)-1)/3+1),"")))</f>
        <v>34</v>
      </c>
      <c r="IX12" s="247"/>
      <c r="IY12" s="247"/>
      <c r="IZ12" s="247"/>
      <c r="JA12" s="247"/>
      <c r="JB12" s="247"/>
      <c r="JC12" s="247"/>
      <c r="JD12" s="247">
        <f>IF($R$6="Daily",INDEX({"Su";"M";"Tu";"W";"Th";"F";"Sa"},WEEKDAY(JD10,1)),IF(OR($R$6="Weekly",$R$6="Monthly"),$R$7+INT((COLUMN()-COLUMN($Z$10))/7),IF($R$6="Quarterly","Q"&amp;INT((MONTH(JD10)-1)/3+1),"")))</f>
        <v>35</v>
      </c>
      <c r="JE12" s="247"/>
      <c r="JF12" s="247"/>
      <c r="JG12" s="247"/>
      <c r="JH12" s="247"/>
      <c r="JI12" s="247"/>
      <c r="JJ12" s="247"/>
      <c r="JK12" s="247">
        <f>IF($R$6="Daily",INDEX({"Su";"M";"Tu";"W";"Th";"F";"Sa"},WEEKDAY(JK10,1)),IF(OR($R$6="Weekly",$R$6="Monthly"),$R$7+INT((COLUMN()-COLUMN($Z$10))/7),IF($R$6="Quarterly","Q"&amp;INT((MONTH(JK10)-1)/3+1),"")))</f>
        <v>36</v>
      </c>
      <c r="JL12" s="247"/>
      <c r="JM12" s="247"/>
      <c r="JN12" s="247"/>
      <c r="JO12" s="247"/>
      <c r="JP12" s="247"/>
      <c r="JQ12" s="247"/>
      <c r="JR12" s="247">
        <f>IF($R$6="Daily",INDEX({"Su";"M";"Tu";"W";"Th";"F";"Sa"},WEEKDAY(JR10,1)),IF(OR($R$6="Weekly",$R$6="Monthly"),$R$7+INT((COLUMN()-COLUMN($Z$10))/7),IF($R$6="Quarterly","Q"&amp;INT((MONTH(JR10)-1)/3+1),"")))</f>
        <v>37</v>
      </c>
      <c r="JS12" s="247"/>
      <c r="JT12" s="247"/>
      <c r="JU12" s="247"/>
      <c r="JV12" s="247"/>
      <c r="JW12" s="247"/>
      <c r="JX12" s="247"/>
      <c r="JY12" s="247">
        <f>IF($R$6="Daily",INDEX({"Su";"M";"Tu";"W";"Th";"F";"Sa"},WEEKDAY(JY10,1)),IF(OR($R$6="Weekly",$R$6="Monthly"),$R$7+INT((COLUMN()-COLUMN($Z$10))/7),IF($R$6="Quarterly","Q"&amp;INT((MONTH(JY10)-1)/3+1),"")))</f>
        <v>38</v>
      </c>
      <c r="JZ12" s="247"/>
      <c r="KA12" s="247"/>
      <c r="KB12" s="247"/>
      <c r="KC12" s="247"/>
      <c r="KD12" s="247"/>
      <c r="KE12" s="247"/>
      <c r="KF12" s="247">
        <f>IF($R$6="Daily",INDEX({"Su";"M";"Tu";"W";"Th";"F";"Sa"},WEEKDAY(KF10,1)),IF(OR($R$6="Weekly",$R$6="Monthly"),$R$7+INT((COLUMN()-COLUMN($Z$10))/7),IF($R$6="Quarterly","Q"&amp;INT((MONTH(KF10)-1)/3+1),"")))</f>
        <v>39</v>
      </c>
      <c r="KG12" s="247"/>
      <c r="KH12" s="247"/>
      <c r="KI12" s="247"/>
      <c r="KJ12" s="247"/>
      <c r="KK12" s="247"/>
      <c r="KL12" s="247"/>
      <c r="KM12" s="247">
        <f>IF($R$6="Daily",INDEX({"Su";"M";"Tu";"W";"Th";"F";"Sa"},WEEKDAY(KM10,1)),IF(OR($R$6="Weekly",$R$6="Monthly"),$R$7+INT((COLUMN()-COLUMN($Z$10))/7),IF($R$6="Quarterly","Q"&amp;INT((MONTH(KM10)-1)/3+1),"")))</f>
        <v>40</v>
      </c>
      <c r="KN12" s="247"/>
      <c r="KO12" s="247"/>
      <c r="KP12" s="247"/>
      <c r="KQ12" s="247"/>
      <c r="KR12" s="247"/>
      <c r="KS12" s="247"/>
      <c r="KT12" s="247">
        <f>IF($R$6="Daily",INDEX({"Su";"M";"Tu";"W";"Th";"F";"Sa"},WEEKDAY(KT10,1)),IF(OR($R$6="Weekly",$R$6="Monthly"),$R$7+INT((COLUMN()-COLUMN($Z$10))/7),IF($R$6="Quarterly","Q"&amp;INT((MONTH(KT10)-1)/3+1),"")))</f>
        <v>41</v>
      </c>
      <c r="KU12" s="247"/>
      <c r="KV12" s="247"/>
      <c r="KW12" s="247"/>
      <c r="KX12" s="247"/>
      <c r="KY12" s="247"/>
      <c r="KZ12" s="247"/>
      <c r="LA12" s="247">
        <f>IF($R$6="Daily",INDEX({"Su";"M";"Tu";"W";"Th";"F";"Sa"},WEEKDAY(LA10,1)),IF(OR($R$6="Weekly",$R$6="Monthly"),$R$7+INT((COLUMN()-COLUMN($Z$10))/7),IF($R$6="Quarterly","Q"&amp;INT((MONTH(LA10)-1)/3+1),"")))</f>
        <v>42</v>
      </c>
      <c r="LB12" s="247"/>
      <c r="LC12" s="247"/>
      <c r="LD12" s="247"/>
      <c r="LE12" s="247"/>
      <c r="LF12" s="247"/>
      <c r="LG12" s="247"/>
      <c r="LH12" s="247">
        <f>IF($R$6="Daily",INDEX({"Su";"M";"Tu";"W";"Th";"F";"Sa"},WEEKDAY(LH10,1)),IF(OR($R$6="Weekly",$R$6="Monthly"),$R$7+INT((COLUMN()-COLUMN($Z$10))/7),IF($R$6="Quarterly","Q"&amp;INT((MONTH(LH10)-1)/3+1),"")))</f>
        <v>43</v>
      </c>
      <c r="LI12" s="247"/>
      <c r="LJ12" s="247"/>
      <c r="LK12" s="247"/>
      <c r="LL12" s="247"/>
      <c r="LM12" s="247"/>
      <c r="LN12" s="247"/>
      <c r="LO12" s="247">
        <f>IF($R$6="Daily",INDEX({"Su";"M";"Tu";"W";"Th";"F";"Sa"},WEEKDAY(LO10,1)),IF(OR($R$6="Weekly",$R$6="Monthly"),$R$7+INT((COLUMN()-COLUMN($Z$10))/7),IF($R$6="Quarterly","Q"&amp;INT((MONTH(LO10)-1)/3+1),"")))</f>
        <v>44</v>
      </c>
      <c r="LP12" s="247"/>
      <c r="LQ12" s="247"/>
      <c r="LR12" s="247"/>
      <c r="LS12" s="247"/>
      <c r="LT12" s="247"/>
      <c r="LU12" s="247"/>
      <c r="LV12" s="247">
        <f>IF($R$6="Daily",INDEX({"Su";"M";"Tu";"W";"Th";"F";"Sa"},WEEKDAY(LV10,1)),IF(OR($R$6="Weekly",$R$6="Monthly"),$R$7+INT((COLUMN()-COLUMN($Z$10))/7),IF($R$6="Quarterly","Q"&amp;INT((MONTH(LV10)-1)/3+1),"")))</f>
        <v>45</v>
      </c>
      <c r="LW12" s="247"/>
      <c r="LX12" s="247"/>
      <c r="LY12" s="247"/>
      <c r="LZ12" s="247"/>
      <c r="MA12" s="247"/>
      <c r="MB12" s="247"/>
      <c r="MC12" s="247">
        <f>IF($R$6="Daily",INDEX({"Su";"M";"Tu";"W";"Th";"F";"Sa"},WEEKDAY(MC10,1)),IF(OR($R$6="Weekly",$R$6="Monthly"),$R$7+INT((COLUMN()-COLUMN($Z$10))/7),IF($R$6="Quarterly","Q"&amp;INT((MONTH(MC10)-1)/3+1),"")))</f>
        <v>46</v>
      </c>
      <c r="MD12" s="247"/>
      <c r="ME12" s="247"/>
      <c r="MF12" s="247"/>
      <c r="MG12" s="247"/>
      <c r="MH12" s="247"/>
      <c r="MI12" s="247"/>
      <c r="MJ12" s="247">
        <f>IF($R$6="Daily",INDEX({"Su";"M";"Tu";"W";"Th";"F";"Sa"},WEEKDAY(MJ10,1)),IF(OR($R$6="Weekly",$R$6="Monthly"),$R$7+INT((COLUMN()-COLUMN($Z$10))/7),IF($R$6="Quarterly","Q"&amp;INT((MONTH(MJ10)-1)/3+1),"")))</f>
        <v>47</v>
      </c>
      <c r="MK12" s="247"/>
      <c r="ML12" s="247"/>
      <c r="MM12" s="247"/>
      <c r="MN12" s="247"/>
      <c r="MO12" s="247"/>
      <c r="MP12" s="247"/>
      <c r="MQ12" s="247">
        <f>IF($R$6="Daily",INDEX({"Su";"M";"Tu";"W";"Th";"F";"Sa"},WEEKDAY(MQ10,1)),IF(OR($R$6="Weekly",$R$6="Monthly"),$R$7+INT((COLUMN()-COLUMN($Z$10))/7),IF($R$6="Quarterly","Q"&amp;INT((MONTH(MQ10)-1)/3+1),"")))</f>
        <v>48</v>
      </c>
      <c r="MR12" s="247"/>
      <c r="MS12" s="247"/>
      <c r="MT12" s="247"/>
      <c r="MU12" s="247"/>
      <c r="MV12" s="247"/>
      <c r="MW12" s="247"/>
      <c r="MX12" s="247">
        <f>IF($R$6="Daily",INDEX({"Su";"M";"Tu";"W";"Th";"F";"Sa"},WEEKDAY(MX10,1)),IF(OR($R$6="Weekly",$R$6="Monthly"),$R$7+INT((COLUMN()-COLUMN($Z$10))/7),IF($R$6="Quarterly","Q"&amp;INT((MONTH(MX10)-1)/3+1),"")))</f>
        <v>49</v>
      </c>
      <c r="MY12" s="247"/>
      <c r="MZ12" s="247"/>
      <c r="NA12" s="247"/>
      <c r="NB12" s="247"/>
      <c r="NC12" s="247"/>
      <c r="ND12" s="247"/>
      <c r="NE12" s="247">
        <f>IF($R$6="Daily",INDEX({"Su";"M";"Tu";"W";"Th";"F";"Sa"},WEEKDAY(NE10,1)),IF(OR($R$6="Weekly",$R$6="Monthly"),$R$7+INT((COLUMN()-COLUMN($Z$10))/7),IF($R$6="Quarterly","Q"&amp;INT((MONTH(NE10)-1)/3+1),"")))</f>
        <v>50</v>
      </c>
      <c r="NF12" s="247"/>
      <c r="NG12" s="247"/>
      <c r="NH12" s="247"/>
      <c r="NI12" s="247"/>
      <c r="NJ12" s="247"/>
      <c r="NK12" s="247"/>
      <c r="NL12" s="247">
        <f>IF($R$6="Daily",INDEX({"Su";"M";"Tu";"W";"Th";"F";"Sa"},WEEKDAY(NL10,1)),IF(OR($R$6="Weekly",$R$6="Monthly"),$R$7+INT((COLUMN()-COLUMN($Z$10))/7),IF($R$6="Quarterly","Q"&amp;INT((MONTH(NL10)-1)/3+1),"")))</f>
        <v>51</v>
      </c>
      <c r="NM12" s="247"/>
      <c r="NN12" s="247"/>
      <c r="NO12" s="247"/>
      <c r="NP12" s="247"/>
      <c r="NQ12" s="247"/>
      <c r="NR12" s="247"/>
      <c r="NS12" s="247">
        <f>IF($R$6="Daily",INDEX({"Su";"M";"Tu";"W";"Th";"F";"Sa"},WEEKDAY(NS10,1)),IF(OR($R$6="Weekly",$R$6="Monthly"),$R$7+INT((COLUMN()-COLUMN($Z$10))/7),IF($R$6="Quarterly","Q"&amp;INT((MONTH(NS10)-1)/3+1),"")))</f>
        <v>52</v>
      </c>
      <c r="NT12" s="247"/>
      <c r="NU12" s="247"/>
      <c r="NV12" s="247"/>
      <c r="NW12" s="247"/>
      <c r="NX12" s="247"/>
      <c r="NY12" s="247"/>
    </row>
    <row r="13" spans="1:389" s="122" customFormat="1" ht="12" hidden="1">
      <c r="A13" s="140" t="s">
        <v>353</v>
      </c>
      <c r="B13" s="137">
        <v>5</v>
      </c>
      <c r="C13" s="138">
        <v>1</v>
      </c>
      <c r="D13" s="111" t="str">
        <f t="shared" ref="D13:D42" si="369">IF(C13="","",IF(C13&gt;prevLevel,IF(prevWBS="","1",prevWBS)&amp;REPT(".1",C13-MAX(prevLevel,1)),IF(ISERROR(FIND(".",prevWBS)),REPT("1.",C13-1)&amp;IFERROR(VALUE(prevWBS)+1,"1"),IF(C13=1,"",IFERROR(LEFT(prevWBS,FIND("^",SUBSTITUTE(prevWBS,".","^",C13-1))),""))&amp;VALUE(TRIM(MID(SUBSTITUTE(prevWBS,".",REPT(" ",LEN(prevWBS))),(C13-1)*LEN(prevWBS)+1,LEN(prevWBS))))+1)))</f>
        <v>1</v>
      </c>
      <c r="E13" s="113" t="s">
        <v>339</v>
      </c>
      <c r="F13" s="113" t="s">
        <v>27</v>
      </c>
      <c r="G13" s="113"/>
      <c r="H13" s="114"/>
      <c r="I13" s="114"/>
      <c r="J13" s="114"/>
      <c r="K13" s="115"/>
      <c r="L13" s="115"/>
      <c r="M13" s="116"/>
      <c r="N13" s="116"/>
      <c r="O13" s="117"/>
      <c r="P13" s="116"/>
      <c r="Q13" s="118" t="str">
        <f>IF(K13&lt;&gt;"",K13,IF(OR(H13&lt;&gt;"",I13&lt;&gt;"",J13&lt;&gt;""),WORKDAY.INTL(MAX(IFERROR(INDEX(R:R,MATCH(H13,D:D,0)),0),IFERROR(INDEX(R:R,MATCH(I13,D:D,0)),0),IFERROR(INDEX(R:R,MATCH(J13,D:D,0)),0)),1,weekend,holidays),IF(L13&lt;&gt;"",IF(M13&lt;&gt;"",WORKDAY.INTL(L13,-(MAX(M13,1)-1),weekend,holidays),L13-(MAX(N13,1)-1))," - ")))</f>
        <v xml:space="preserve"> - </v>
      </c>
      <c r="R13" s="118" t="str">
        <f t="shared" ref="R13:R28" si="370">IF(L13&lt;&gt;"",L13,IF(Q13=" - "," - ",IF(M13&lt;&gt;"",WORKDAY.INTL(Q13,M13-1,weekend,holidays),Q13+MAX(N13,1)-1)))</f>
        <v xml:space="preserve"> - </v>
      </c>
      <c r="S13" s="119" t="str">
        <f>IF(M13&lt;&gt;"",M13,IF(OR(NOT(ISNUMBER(Q13)),NOT(ISNUMBER(R13)))," - ",NETWORKDAYS.INTL(Q13,R13,weekend,holidays)))</f>
        <v xml:space="preserve"> - </v>
      </c>
      <c r="T13" s="119" t="str">
        <f>IF(N13&lt;&gt;"",N13,IF(OR(NOT(ISNUMBER(Q13)),NOT(ISNUMBER(R13)))," - ",R13-Q13+1))</f>
        <v xml:space="preserve"> - </v>
      </c>
      <c r="U13" s="120" t="str">
        <f>IF(OR(Q13=" - ",R13=" - ")," - ",MIN(T13,WORKDAY.INTL(Q13,ROUNDDOWN(O13*S13,0),weekend,holidays)-Q13))</f>
        <v xml:space="preserve"> - </v>
      </c>
      <c r="V13" s="119" t="str">
        <f>IF(OR(Q13=" - ",R13=" - ")," - ",T13-U13)</f>
        <v xml:space="preserve"> - </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354</v>
      </c>
      <c r="B14" s="137">
        <v>4</v>
      </c>
      <c r="C14" s="135">
        <v>2</v>
      </c>
      <c r="D14" s="111" t="str">
        <f t="shared" si="369"/>
        <v>1.1</v>
      </c>
      <c r="E14" s="113" t="s">
        <v>291</v>
      </c>
      <c r="F14" s="113"/>
      <c r="G14" s="113"/>
      <c r="H14" s="114"/>
      <c r="I14" s="114"/>
      <c r="J14" s="114"/>
      <c r="K14" s="115"/>
      <c r="L14" s="115">
        <v>43326</v>
      </c>
      <c r="M14" s="124"/>
      <c r="N14" s="124"/>
      <c r="O14" s="125"/>
      <c r="P14" s="116"/>
      <c r="Q14" s="118">
        <f>IF(L14&lt;&gt;"",L14,IF(OR(H14&lt;&gt;"",I14&lt;&gt;"",J14&lt;&gt;""),WORKDAY.INTL(MAX(IFERROR(INDEX(R:R,MATCH(H14,D:D,0)),0),IFERROR(INDEX(R:R,MATCH(I14,D:D,0)),0),IFERROR(INDEX(R:R,MATCH(J14,D:D,0)),0)),1,weekend,holidays),IF(#REF!&lt;&gt;"",IF(M14&lt;&gt;"",WORKDAY.INTL(#REF!,-(MAX(M14,1)-1),weekend,holidays),#REF!-(MAX(N14,1)-1))," - ")))</f>
        <v>43326</v>
      </c>
      <c r="R14" s="118">
        <f t="shared" si="370"/>
        <v>43326</v>
      </c>
      <c r="S14" s="119">
        <f ca="1">IF(M14&lt;&gt;"",M14,IF(OR(NOT(ISNUMBER(Q14)),NOT(ISNUMBER(R14)))," - ",NETWORKDAYS.INTL(Q14,R14,weekend,holidays)))</f>
        <v>1</v>
      </c>
      <c r="T14" s="119">
        <f>IF(N14&lt;&gt;"",N14,IF(OR(NOT(ISNUMBER(Q14)),NOT(ISNUMBER(R14)))," - ",R14-Q14+1))</f>
        <v>1</v>
      </c>
      <c r="U14" s="120">
        <f ca="1">IF(OR(Q14=" - ",R14=" - ")," - ",MIN(T14,WORKDAY.INTL(Q14,ROUNDDOWN(O14*S14,0),weekend,holidays)-Q14))</f>
        <v>0</v>
      </c>
      <c r="V14" s="119">
        <f ca="1">IF(OR(Q14=" - ",R14=" - ")," - ",T14-U14)</f>
        <v>1</v>
      </c>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t="s">
        <v>355</v>
      </c>
      <c r="B15" s="137">
        <v>7</v>
      </c>
      <c r="C15" s="110">
        <v>2</v>
      </c>
      <c r="D15" s="111" t="str">
        <f t="shared" si="369"/>
        <v>1.2</v>
      </c>
      <c r="E15" s="113" t="s">
        <v>292</v>
      </c>
      <c r="F15" s="113"/>
      <c r="G15" s="113"/>
      <c r="H15" s="114"/>
      <c r="I15" s="114"/>
      <c r="J15" s="114"/>
      <c r="K15" s="115"/>
      <c r="L15" s="115"/>
      <c r="M15" s="116"/>
      <c r="N15" s="124"/>
      <c r="O15" s="125"/>
      <c r="P15" s="116"/>
      <c r="Q15" s="118" t="e">
        <f>IF(L15&lt;&gt;"",L15,IF(OR(H15&lt;&gt;"",I15&lt;&gt;"",J15&lt;&gt;""),WORKDAY.INTL(MAX(IFERROR(INDEX(R:R,MATCH(H15,D:D,0)),0),IFERROR(INDEX(R:R,MATCH(I15,D:D,0)),0),IFERROR(INDEX(R:R,MATCH(J15,D:D,0)),0)),1,weekend,holidays),IF(#REF!&lt;&gt;"",IF(M15&lt;&gt;"",WORKDAY.INTL(#REF!,-(MAX(M15,1)-1),weekend,holidays),#REF!-(MAX(N15,1)-1))," - ")))</f>
        <v>#REF!</v>
      </c>
      <c r="R15" s="118" t="e">
        <f t="shared" si="370"/>
        <v>#REF!</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369"/>
        <v>1.3</v>
      </c>
      <c r="E16" s="113" t="s">
        <v>293</v>
      </c>
      <c r="F16" s="113"/>
      <c r="G16" s="113"/>
      <c r="H16" s="114"/>
      <c r="I16" s="114"/>
      <c r="J16" s="114"/>
      <c r="K16" s="115"/>
      <c r="L16" s="115">
        <v>43326</v>
      </c>
      <c r="M16" s="116"/>
      <c r="N16" s="124"/>
      <c r="O16" s="125"/>
      <c r="P16" s="116"/>
      <c r="Q16" s="118">
        <f>IF(L16&lt;&gt;"",L16,IF(OR(H16&lt;&gt;"",I16&lt;&gt;"",J16&lt;&gt;""),WORKDAY.INTL(MAX(IFERROR(INDEX(R:R,MATCH(H16,D:D,0)),0),IFERROR(INDEX(R:R,MATCH(I16,D:D,0)),0),IFERROR(INDEX(R:R,MATCH(J16,D:D,0)),0)),1,weekend,holidays),IF(#REF!&lt;&gt;"",IF(M16&lt;&gt;"",WORKDAY.INTL(#REF!,-(MAX(M16,1)-1),weekend,holidays),#REF!-(MAX(N16,1)-1))," - ")))</f>
        <v>43326</v>
      </c>
      <c r="R16" s="118">
        <f t="shared" si="370"/>
        <v>43326</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369"/>
        <v>1.4</v>
      </c>
      <c r="E17" s="113" t="s">
        <v>294</v>
      </c>
      <c r="F17" s="113"/>
      <c r="G17" s="113"/>
      <c r="H17" s="114"/>
      <c r="I17" s="114"/>
      <c r="J17" s="114"/>
      <c r="K17" s="115"/>
      <c r="L17" s="115">
        <v>43354</v>
      </c>
      <c r="M17" s="124"/>
      <c r="N17" s="124"/>
      <c r="O17" s="125"/>
      <c r="P17" s="129"/>
      <c r="Q17" s="118">
        <f>IF(L17&lt;&gt;"",L17,IF(OR(H17&lt;&gt;"",I17&lt;&gt;"",J17&lt;&gt;""),WORKDAY.INTL(MAX(IFERROR(INDEX(R:R,MATCH(H17,D:D,0)),0),IFERROR(INDEX(R:R,MATCH(I17,D:D,0)),0),IFERROR(INDEX(R:R,MATCH(J17,D:D,0)),0)),1,weekend,holidays),IF(#REF!&lt;&gt;"",IF(M17&lt;&gt;"",WORKDAY.INTL(#REF!,-(MAX(M17,1)-1),weekend,holidays),#REF!-(MAX(N17,1)-1))," - ")))</f>
        <v>43354</v>
      </c>
      <c r="R17" s="118">
        <f t="shared" si="370"/>
        <v>43354</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369"/>
        <v>1.5</v>
      </c>
      <c r="E18" s="113" t="s">
        <v>295</v>
      </c>
      <c r="F18" s="113"/>
      <c r="G18" s="113"/>
      <c r="H18" s="114" t="str">
        <f>D14</f>
        <v>1.1</v>
      </c>
      <c r="I18" s="114"/>
      <c r="J18" s="114"/>
      <c r="K18" s="115"/>
      <c r="L18" s="115">
        <v>43390</v>
      </c>
      <c r="M18" s="129"/>
      <c r="N18" s="124"/>
      <c r="O18" s="125"/>
      <c r="P18" s="129"/>
      <c r="Q18" s="118">
        <f>IF(L18&lt;&gt;"",L18,IF(OR(H18&lt;&gt;"",I18&lt;&gt;"",J18&lt;&gt;""),WORKDAY.INTL(MAX(IFERROR(INDEX(R:R,MATCH(H18,D:D,0)),0),IFERROR(INDEX(R:R,MATCH(I18,D:D,0)),0),IFERROR(INDEX(R:R,MATCH(J18,D:D,0)),0)),1,weekend,holidays),IF(#REF!&lt;&gt;"",IF(M18&lt;&gt;"",WORKDAY.INTL(#REF!,-(MAX(M18,1)-1),weekend,holidays),#REF!-(MAX(N18,1)-1))," - ")))</f>
        <v>43390</v>
      </c>
      <c r="R18" s="118">
        <f t="shared" si="370"/>
        <v>43390</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369"/>
        <v>1.6</v>
      </c>
      <c r="E19" s="113" t="s">
        <v>296</v>
      </c>
      <c r="F19" s="113"/>
      <c r="G19" s="113"/>
      <c r="H19" s="131"/>
      <c r="I19" s="114"/>
      <c r="J19" s="114"/>
      <c r="K19" s="115"/>
      <c r="L19" s="115"/>
      <c r="M19" s="124"/>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si="370"/>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369"/>
        <v>1.7</v>
      </c>
      <c r="E20" s="113" t="s">
        <v>297</v>
      </c>
      <c r="F20" s="113"/>
      <c r="G20" s="113"/>
      <c r="H20" s="114"/>
      <c r="I20" s="114"/>
      <c r="J20" s="114"/>
      <c r="K20" s="115"/>
      <c r="L20" s="115"/>
      <c r="M20" s="129"/>
      <c r="N20" s="124"/>
      <c r="O20" s="125"/>
      <c r="P20" s="129"/>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ref="R20:R25" si="371">IF(L20&lt;&gt;"",L20,IF(Q20=" - "," - ",IF(M20&lt;&gt;"",WORKDAY.INTL(Q20,M20-1,weekend,holidays),Q20+MAX(N20,1)-1)))</f>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369"/>
        <v>1.8</v>
      </c>
      <c r="E21" s="113" t="s">
        <v>346</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371"/>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369"/>
        <v>1.9</v>
      </c>
      <c r="E22" s="113" t="s">
        <v>347</v>
      </c>
      <c r="F22" s="113"/>
      <c r="G22" s="113"/>
      <c r="H22" s="114"/>
      <c r="I22" s="114"/>
      <c r="J22" s="114"/>
      <c r="K22" s="115"/>
      <c r="L22" s="115"/>
      <c r="M22" s="116"/>
      <c r="N22" s="124"/>
      <c r="O22" s="125"/>
      <c r="P22" s="116"/>
      <c r="Q22" s="118" t="str">
        <f>IF(K22&lt;&gt;"",K22,IF(OR(H22&lt;&gt;"",I22&lt;&gt;"",J22&lt;&gt;""),WORKDAY.INTL(MAX(IFERROR(INDEX(R:R,MATCH(H22,D:D,0)),0),IFERROR(INDEX(R:R,MATCH(I22,D:D,0)),0),IFERROR(INDEX(R:R,MATCH(J22,D:D,0)),0)),1,weekend,holidays),IF(L22&lt;&gt;"",IF(M22&lt;&gt;"",WORKDAY.INTL(L22,-(MAX(M22,1)-1),weekend,holidays),L22-(MAX(N22,1)-1))," - ")))</f>
        <v xml:space="preserve"> - </v>
      </c>
      <c r="R22" s="118" t="str">
        <f t="shared" si="371"/>
        <v xml:space="preserve"> - </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369"/>
        <v>1.10</v>
      </c>
      <c r="E23" s="113" t="s">
        <v>298</v>
      </c>
      <c r="F23" s="113"/>
      <c r="G23" s="113"/>
      <c r="H23" s="114"/>
      <c r="I23" s="114"/>
      <c r="J23" s="114"/>
      <c r="K23" s="115"/>
      <c r="L23" s="115">
        <v>43455</v>
      </c>
      <c r="M23" s="116">
        <v>40</v>
      </c>
      <c r="N23" s="124"/>
      <c r="O23" s="125"/>
      <c r="P23" s="116"/>
      <c r="Q23" s="118">
        <f ca="1">IF(K23&lt;&gt;"",K23,IF(OR(H23&lt;&gt;"",I23&lt;&gt;"",J23&lt;&gt;""),WORKDAY.INTL(MAX(IFERROR(INDEX(R:R,MATCH(H23,D:D,0)),0),IFERROR(INDEX(R:R,MATCH(I23,D:D,0)),0),IFERROR(INDEX(R:R,MATCH(J23,D:D,0)),0)),1,weekend,holidays),IF(L23&lt;&gt;"",IF(M23&lt;&gt;"",WORKDAY.INTL(L23,-(MAX(M23,1)-1),weekend,holidays),L23-(MAX(N23,1)-1))," - ")))</f>
        <v>43399</v>
      </c>
      <c r="R23" s="118">
        <f t="shared" si="371"/>
        <v>43455</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369"/>
        <v>1.11</v>
      </c>
      <c r="E24" s="113" t="s">
        <v>299</v>
      </c>
      <c r="F24" s="113"/>
      <c r="G24" s="113"/>
      <c r="H24" s="114" t="str">
        <f>D19</f>
        <v>1.6</v>
      </c>
      <c r="I24" s="114" t="str">
        <f>D21</f>
        <v>1.8</v>
      </c>
      <c r="J24" s="114" t="str">
        <f>D22</f>
        <v>1.9</v>
      </c>
      <c r="K24" s="115"/>
      <c r="L24" s="115"/>
      <c r="M24" s="124"/>
      <c r="N24" s="124"/>
      <c r="O24" s="125"/>
      <c r="P24" s="129"/>
      <c r="Q24" s="118" t="e">
        <f ca="1">IF(K24&lt;&gt;"",K24,IF(OR(H24&lt;&gt;"",I24&lt;&gt;"",J24&lt;&gt;""),WORKDAY.INTL(MAX(IFERROR(INDEX(R:R,MATCH(H24,D:D,0)),0),IFERROR(INDEX(R:R,MATCH(I24,D:D,0)),0),IFERROR(INDEX(R:R,MATCH(J24,D:D,0)),0)),1,weekend,holidays),IF(L24&lt;&gt;"",IF(M24&lt;&gt;"",WORKDAY.INTL(L24,-(MAX(M24,1)-1),weekend,holidays),L24-(MAX(N24,1)-1))," - ")))</f>
        <v>#VALUE!</v>
      </c>
      <c r="R24" s="118" t="e">
        <f t="shared" ca="1" si="371"/>
        <v>#VALUE!</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369"/>
        <v>1.12</v>
      </c>
      <c r="E25" s="113" t="s">
        <v>300</v>
      </c>
      <c r="F25" s="113"/>
      <c r="G25" s="113"/>
      <c r="H25" s="128" t="str">
        <f>D16</f>
        <v>1.3</v>
      </c>
      <c r="I25" s="114" t="str">
        <f>D17</f>
        <v>1.4</v>
      </c>
      <c r="J25" s="114"/>
      <c r="K25" s="115"/>
      <c r="L25" s="115"/>
      <c r="M25" s="116"/>
      <c r="N25" s="124"/>
      <c r="O25" s="125"/>
      <c r="P25" s="116"/>
      <c r="Q25" s="118">
        <f ca="1">IF(K25&lt;&gt;"",K25,IF(OR(H25&lt;&gt;"",I25&lt;&gt;"",J25&lt;&gt;""),WORKDAY.INTL(MAX(IFERROR(INDEX(R:R,MATCH(H25,D:D,0)),0),IFERROR(INDEX(R:R,MATCH(I25,D:D,0)),0),IFERROR(INDEX(R:R,MATCH(J25,D:D,0)),0)),1,weekend,holidays),IF(L25&lt;&gt;"",IF(M25&lt;&gt;"",WORKDAY.INTL(L25,-(MAX(M25,1)-1),weekend,holidays),L25-(MAX(N25,1)-1))," - ")))</f>
        <v>43355</v>
      </c>
      <c r="R25" s="118">
        <f t="shared" ca="1" si="371"/>
        <v>43355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369"/>
        <v>1.13</v>
      </c>
      <c r="E26" s="113" t="s">
        <v>301</v>
      </c>
      <c r="F26" s="113"/>
      <c r="G26" s="113"/>
      <c r="H26" s="114" t="str">
        <f>D29</f>
        <v>1.16</v>
      </c>
      <c r="I26" s="114"/>
      <c r="J26" s="141"/>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370"/>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369"/>
        <v>1.14</v>
      </c>
      <c r="E27" s="113" t="s">
        <v>302</v>
      </c>
      <c r="F27" s="113"/>
      <c r="G27" s="113"/>
      <c r="H27" s="114" t="str">
        <f>D29</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370"/>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369"/>
        <v>1.15</v>
      </c>
      <c r="E28" s="113" t="s">
        <v>303</v>
      </c>
      <c r="F28" s="113"/>
      <c r="G28" s="113"/>
      <c r="H28" s="114" t="str">
        <f>D29</f>
        <v>1.16</v>
      </c>
      <c r="I28" s="114"/>
      <c r="J28" s="114"/>
      <c r="K28" s="115"/>
      <c r="L28" s="115"/>
      <c r="M28" s="116"/>
      <c r="N28" s="124"/>
      <c r="O28" s="125"/>
      <c r="P28" s="129"/>
      <c r="Q28" s="118">
        <f ca="1">IF(K28&lt;&gt;"",K28,IF(OR(H28&lt;&gt;"",I28&lt;&gt;"",J28&lt;&gt;""),WORKDAY.INTL(MAX(IFERROR(INDEX(R:R,MATCH(H28,D:D,0)),0),IFERROR(INDEX(R:R,MATCH(I28,D:D,0)),0),IFERROR(INDEX(R:R,MATCH(J28,D:D,0)),0)),1,weekend,holidays),IF(L28&lt;&gt;"",IF(M28&lt;&gt;"",WORKDAY.INTL(L28,-(MAX(M28,1)-1),weekend,holidays),L28-(MAX(N28,1)-1))," - ")))</f>
        <v>43515</v>
      </c>
      <c r="R28" s="118">
        <f t="shared" ca="1" si="370"/>
        <v>43515</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2</v>
      </c>
      <c r="D29" s="111" t="str">
        <f t="shared" si="369"/>
        <v>1.16</v>
      </c>
      <c r="E29" s="113" t="s">
        <v>283</v>
      </c>
      <c r="F29" s="113"/>
      <c r="G29" s="113"/>
      <c r="H29" s="114"/>
      <c r="I29" s="114"/>
      <c r="J29" s="114"/>
      <c r="K29" s="115"/>
      <c r="L29" s="115">
        <v>43514</v>
      </c>
      <c r="M29" s="116"/>
      <c r="N29" s="124"/>
      <c r="O29" s="125"/>
      <c r="P29" s="129"/>
      <c r="Q29" s="118">
        <f>IF(K29&lt;&gt;"",K29,IF(OR(H29&lt;&gt;"",I29&lt;&gt;"",J29&lt;&gt;""),WORKDAY.INTL(MAX(IFERROR(INDEX(R:R,MATCH(H29,D:D,0)),0),IFERROR(INDEX(R:R,MATCH(I29,D:D,0)),0),IFERROR(INDEX(R:R,MATCH(J29,D:D,0)),0)),1,weekend,holidays),IF(L29&lt;&gt;"",IF(M29&lt;&gt;"",WORKDAY.INTL(L29,-(MAX(M29,1)-1),weekend,holidays),L29-(MAX(N29,1)-1))," - ")))</f>
        <v>43514</v>
      </c>
      <c r="R29" s="118">
        <f t="shared" ref="R29:R45" si="372">IF(L29&lt;&gt;"",L29,IF(Q29=" - "," - ",IF(M29&lt;&gt;"",WORKDAY.INTL(Q29,M29-1,weekend,holidays),Q29+MAX(N29,1)-1)))</f>
        <v>43514</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1</v>
      </c>
      <c r="D30" s="111" t="str">
        <f t="shared" si="369"/>
        <v>2</v>
      </c>
      <c r="E30" s="113" t="s">
        <v>340</v>
      </c>
      <c r="F30" s="113"/>
      <c r="G30" s="113"/>
      <c r="H30" s="114"/>
      <c r="I30" s="114"/>
      <c r="J30" s="114"/>
      <c r="K30" s="115"/>
      <c r="L30" s="115"/>
      <c r="M30" s="129"/>
      <c r="N30" s="124"/>
      <c r="O30" s="125"/>
      <c r="P30" s="129"/>
      <c r="Q30" s="118" t="str">
        <f>IF(K30&lt;&gt;"",K30,IF(OR(H30&lt;&gt;"",I30&lt;&gt;"",J30&lt;&gt;""),WORKDAY.INTL(MAX(IFERROR(INDEX(R:R,MATCH(H30,D:D,0)),0),IFERROR(INDEX(R:R,MATCH(I30,D:D,0)),0),IFERROR(INDEX(R:R,MATCH(J30,D:D,0)),0)),1,weekend,holidays),IF(L30&lt;&gt;"",IF(M30&lt;&gt;"",WORKDAY.INTL(L30,-(MAX(M30,1)-1),weekend,holidays),L30-(MAX(N30,1)-1))," - ")))</f>
        <v xml:space="preserve"> - </v>
      </c>
      <c r="R30" s="118" t="str">
        <f t="shared" si="372"/>
        <v xml:space="preserve"> - </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369"/>
        <v>2.1</v>
      </c>
      <c r="E31" s="113" t="s">
        <v>304</v>
      </c>
      <c r="F31" s="113"/>
      <c r="G31" s="113"/>
      <c r="H31" s="114"/>
      <c r="I31" s="114"/>
      <c r="J31" s="114"/>
      <c r="K31" s="115"/>
      <c r="L31" s="115">
        <v>43326</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43326</v>
      </c>
      <c r="R31" s="118">
        <f t="shared" si="372"/>
        <v>43326</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369"/>
        <v>2.2</v>
      </c>
      <c r="E32" s="113" t="s">
        <v>305</v>
      </c>
      <c r="F32" s="113"/>
      <c r="G32" s="113"/>
      <c r="H32" s="114"/>
      <c r="I32" s="114"/>
      <c r="J32" s="114"/>
      <c r="K32" s="115"/>
      <c r="L32" s="115">
        <v>43333</v>
      </c>
      <c r="M32" s="124"/>
      <c r="N32" s="124"/>
      <c r="O32" s="125"/>
      <c r="P32" s="116"/>
      <c r="Q32" s="118">
        <f>IF(K32&lt;&gt;"",K32,IF(OR(H32&lt;&gt;"",I32&lt;&gt;"",J32&lt;&gt;""),WORKDAY.INTL(MAX(IFERROR(INDEX(R:R,MATCH(H32,D:D,0)),0),IFERROR(INDEX(R:R,MATCH(I32,D:D,0)),0),IFERROR(INDEX(R:R,MATCH(J32,D:D,0)),0)),1,weekend,holidays),IF(L32&lt;&gt;"",IF(M32&lt;&gt;"",WORKDAY.INTL(L32,-(MAX(M32,1)-1),weekend,holidays),L32-(MAX(N32,1)-1))," - ")))</f>
        <v>43333</v>
      </c>
      <c r="R32" s="118">
        <f t="shared" si="372"/>
        <v>43333</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40"/>
      <c r="B33" s="137"/>
      <c r="C33" s="110">
        <v>2</v>
      </c>
      <c r="D33" s="111" t="str">
        <f t="shared" si="369"/>
        <v>2.3</v>
      </c>
      <c r="E33" s="113" t="s">
        <v>306</v>
      </c>
      <c r="F33" s="113"/>
      <c r="G33" s="113"/>
      <c r="H33" s="114" t="str">
        <f>D32</f>
        <v>2.2</v>
      </c>
      <c r="I33" s="114" t="str">
        <f>D31</f>
        <v>2.1</v>
      </c>
      <c r="J33" s="114"/>
      <c r="K33" s="115"/>
      <c r="L33" s="115"/>
      <c r="M33" s="116"/>
      <c r="N33" s="124"/>
      <c r="O33" s="125"/>
      <c r="P33" s="129"/>
      <c r="Q33" s="118">
        <f ca="1">IF(K33&lt;&gt;"",K33,IF(OR(H33&lt;&gt;"",I33&lt;&gt;"",J33&lt;&gt;""),WORKDAY.INTL(MAX(IFERROR(INDEX(R:R,MATCH(H33,D:D,0)),0),IFERROR(INDEX(R:R,MATCH(I33,D:D,0)),0),IFERROR(INDEX(R:R,MATCH(J33,D:D,0)),0)),1,weekend,holidays),IF(L33&lt;&gt;"",IF(M33&lt;&gt;"",WORKDAY.INTL(L33,-(MAX(M33,1)-1),weekend,holidays),L33-(MAX(N33,1)-1))," - ")))</f>
        <v>43334</v>
      </c>
      <c r="R33" s="118">
        <f t="shared" ca="1" si="372"/>
        <v>43334</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369"/>
        <v>2.4</v>
      </c>
      <c r="E34" s="113" t="s">
        <v>307</v>
      </c>
      <c r="F34" s="113"/>
      <c r="G34" s="113"/>
      <c r="H34" s="141"/>
      <c r="I34" s="141"/>
      <c r="J34" s="114"/>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372"/>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369"/>
        <v>2.5</v>
      </c>
      <c r="E35" s="113" t="s">
        <v>308</v>
      </c>
      <c r="F35" s="113"/>
      <c r="G35" s="113"/>
      <c r="H35" s="114"/>
      <c r="I35" s="114"/>
      <c r="J35" s="141"/>
      <c r="K35" s="115"/>
      <c r="L35" s="115"/>
      <c r="M35" s="116"/>
      <c r="N35" s="124"/>
      <c r="O35" s="125"/>
      <c r="P35" s="129"/>
      <c r="Q35" s="118" t="str">
        <f>IF(K35&lt;&gt;"",K35,IF(OR(H35&lt;&gt;"",I35&lt;&gt;"",J35&lt;&gt;""),WORKDAY.INTL(MAX(IFERROR(INDEX(R:R,MATCH(H35,D:D,0)),0),IFERROR(INDEX(R:R,MATCH(I35,D:D,0)),0),IFERROR(INDEX(R:R,MATCH(J35,D:D,0)),0)),1,weekend,holidays),IF(L35&lt;&gt;"",IF(M35&lt;&gt;"",WORKDAY.INTL(L35,-(MAX(M35,1)-1),weekend,holidays),L35-(MAX(N35,1)-1))," - ")))</f>
        <v xml:space="preserve"> - </v>
      </c>
      <c r="R35" s="118" t="str">
        <f t="shared" si="372"/>
        <v xml:space="preserve"> - </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369"/>
        <v>2.6</v>
      </c>
      <c r="E36" s="113" t="s">
        <v>309</v>
      </c>
      <c r="F36" s="113"/>
      <c r="G36" s="113"/>
      <c r="H36" s="114"/>
      <c r="I36" s="114"/>
      <c r="J36" s="114"/>
      <c r="K36" s="115"/>
      <c r="L36" s="115">
        <v>43347</v>
      </c>
      <c r="M36" s="116"/>
      <c r="N36" s="124"/>
      <c r="O36" s="125"/>
      <c r="P36" s="129"/>
      <c r="Q36" s="118">
        <f>IF(K36&lt;&gt;"",K36,IF(OR(H36&lt;&gt;"",I36&lt;&gt;"",J36&lt;&gt;""),WORKDAY.INTL(MAX(IFERROR(INDEX(R:R,MATCH(H36,D:D,0)),0),IFERROR(INDEX(R:R,MATCH(I36,D:D,0)),0),IFERROR(INDEX(R:R,MATCH(J36,D:D,0)),0)),1,weekend,holidays),IF(L36&lt;&gt;"",IF(M36&lt;&gt;"",WORKDAY.INTL(L36,-(MAX(M36,1)-1),weekend,holidays),L36-(MAX(N36,1)-1))," - ")))</f>
        <v>43347</v>
      </c>
      <c r="R36" s="118">
        <f t="shared" si="372"/>
        <v>43347</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369"/>
        <v>2.7</v>
      </c>
      <c r="E37" s="113" t="s">
        <v>310</v>
      </c>
      <c r="F37" s="113"/>
      <c r="G37" s="113"/>
      <c r="H37" s="114" t="str">
        <f>D32</f>
        <v>2.2</v>
      </c>
      <c r="I37" s="114" t="str">
        <f>D31</f>
        <v>2.1</v>
      </c>
      <c r="J37" s="114"/>
      <c r="K37" s="115"/>
      <c r="L37" s="115">
        <v>43340</v>
      </c>
      <c r="M37" s="116"/>
      <c r="N37" s="124"/>
      <c r="O37" s="125"/>
      <c r="P37" s="129"/>
      <c r="Q37" s="118">
        <f ca="1">IF(K37&lt;&gt;"",K37,IF(OR(H37&lt;&gt;"",I37&lt;&gt;"",J37&lt;&gt;""),WORKDAY.INTL(MAX(IFERROR(INDEX(R:R,MATCH(H37,D:D,0)),0),IFERROR(INDEX(R:R,MATCH(I37,D:D,0)),0),IFERROR(INDEX(R:R,MATCH(J37,D:D,0)),0)),1,weekend,holidays),IF(L37&lt;&gt;"",IF(M37&lt;&gt;"",WORKDAY.INTL(L37,-(MAX(M37,1)-1),weekend,holidays),L37-(MAX(N37,1)-1))," - ")))</f>
        <v>43334</v>
      </c>
      <c r="R37" s="118">
        <f t="shared" si="372"/>
        <v>43340</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369"/>
        <v>2.8</v>
      </c>
      <c r="E38" s="113" t="s">
        <v>311</v>
      </c>
      <c r="F38" s="113"/>
      <c r="G38" s="113"/>
      <c r="H38" s="114"/>
      <c r="I38" s="114"/>
      <c r="J38" s="114"/>
      <c r="K38" s="144"/>
      <c r="L38" s="144">
        <v>43333</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43333</v>
      </c>
      <c r="R38" s="118">
        <f t="shared" si="372"/>
        <v>43333</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369"/>
        <v>2.9</v>
      </c>
      <c r="E39" s="113" t="s">
        <v>312</v>
      </c>
      <c r="F39" s="113"/>
      <c r="G39" s="113"/>
      <c r="H39" s="114"/>
      <c r="I39" s="114"/>
      <c r="J39" s="114"/>
      <c r="K39" s="115"/>
      <c r="L39" s="115">
        <v>43340</v>
      </c>
      <c r="M39" s="116"/>
      <c r="N39" s="124"/>
      <c r="O39" s="125"/>
      <c r="P39" s="116"/>
      <c r="Q39" s="118">
        <f>IF(K39&lt;&gt;"",K39,IF(OR(H39&lt;&gt;"",I39&lt;&gt;"",J39&lt;&gt;""),WORKDAY.INTL(MAX(IFERROR(INDEX(R:R,MATCH(H39,D:D,0)),0),IFERROR(INDEX(R:R,MATCH(I39,D:D,0)),0),IFERROR(INDEX(R:R,MATCH(J39,D:D,0)),0)),1,weekend,holidays),IF(L39&lt;&gt;"",IF(M39&lt;&gt;"",WORKDAY.INTL(L39,-(MAX(M39,1)-1),weekend,holidays),L39-(MAX(N39,1)-1))," - ")))</f>
        <v>43340</v>
      </c>
      <c r="R39" s="118">
        <f t="shared" si="372"/>
        <v>43340</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369"/>
        <v>2.10</v>
      </c>
      <c r="E40" s="113" t="s">
        <v>313</v>
      </c>
      <c r="F40" s="113"/>
      <c r="G40" s="113"/>
      <c r="H40" s="114" t="str">
        <f>D34</f>
        <v>2.4</v>
      </c>
      <c r="I40" s="114" t="str">
        <f>D35</f>
        <v>2.5</v>
      </c>
      <c r="J40" s="114"/>
      <c r="K40" s="115"/>
      <c r="L40" s="115"/>
      <c r="M40" s="124"/>
      <c r="N40" s="124"/>
      <c r="O40" s="125"/>
      <c r="P40" s="129"/>
      <c r="Q40" s="118" t="e">
        <f ca="1">IF(K40&lt;&gt;"",K40,IF(OR(H40&lt;&gt;"",I40&lt;&gt;"",J40&lt;&gt;""),WORKDAY.INTL(MAX(IFERROR(INDEX(R:R,MATCH(H40,D:D,0)),0),IFERROR(INDEX(R:R,MATCH(I40,D:D,0)),0),IFERROR(INDEX(R:R,MATCH(J40,D:D,0)),0)),1,weekend,holidays),IF(L40&lt;&gt;"",IF(M40&lt;&gt;"",WORKDAY.INTL(L40,-(MAX(M40,1)-1),weekend,holidays),L40-(MAX(N40,1)-1))," - ")))</f>
        <v>#VALUE!</v>
      </c>
      <c r="R40" s="118" t="e">
        <f t="shared" ca="1" si="372"/>
        <v>#VALUE!</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369"/>
        <v>2.11</v>
      </c>
      <c r="E41" s="113" t="s">
        <v>314</v>
      </c>
      <c r="F41" s="113"/>
      <c r="G41" s="113"/>
      <c r="H41" s="128"/>
      <c r="I41" s="114"/>
      <c r="J41" s="114"/>
      <c r="K41" s="115"/>
      <c r="L41" s="115"/>
      <c r="M41" s="116"/>
      <c r="N41" s="124"/>
      <c r="O41" s="125"/>
      <c r="P41" s="116"/>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372"/>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si="369"/>
        <v>2.12</v>
      </c>
      <c r="E42" s="113" t="s">
        <v>315</v>
      </c>
      <c r="F42" s="113"/>
      <c r="G42" s="113"/>
      <c r="H42" s="114"/>
      <c r="I42" s="141"/>
      <c r="J42" s="114"/>
      <c r="K42" s="115"/>
      <c r="L42" s="115"/>
      <c r="M42" s="116"/>
      <c r="N42" s="124"/>
      <c r="O42" s="125"/>
      <c r="P42" s="129"/>
      <c r="Q42" s="118" t="str">
        <f>IF(K42&lt;&gt;"",K42,IF(OR(H42&lt;&gt;"",I42&lt;&gt;"",J42&lt;&gt;""),WORKDAY.INTL(MAX(IFERROR(INDEX(R:R,MATCH(H42,D:D,0)),0),IFERROR(INDEX(R:R,MATCH(I42,D:D,0)),0),IFERROR(INDEX(R:R,MATCH(J42,D:D,0)),0)),1,weekend,holidays),IF(L42&lt;&gt;"",IF(M42&lt;&gt;"",WORKDAY.INTL(L42,-(MAX(M42,1)-1),weekend,holidays),L42-(MAX(N42,1)-1))," - ")))</f>
        <v xml:space="preserve"> - </v>
      </c>
      <c r="R42" s="118" t="str">
        <f t="shared" si="372"/>
        <v xml:space="preserve"> - </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ref="D43:D49" si="373">IF(C43="","",IF(C43&gt;prevLevel,IF(prevWBS="","1",prevWBS)&amp;REPT(".1",C43-MAX(prevLevel,1)),IF(ISERROR(FIND(".",prevWBS)),REPT("1.",C43-1)&amp;IFERROR(VALUE(prevWBS)+1,"1"),IF(C43=1,"",IFERROR(LEFT(prevWBS,FIND("^",SUBSTITUTE(prevWBS,".","^",C43-1))),""))&amp;VALUE(TRIM(MID(SUBSTITUTE(prevWBS,".",REPT(" ",LEN(prevWBS))),(C43-1)*LEN(prevWBS)+1,LEN(prevWBS))))+1)))</f>
        <v>2.13</v>
      </c>
      <c r="E43" s="113" t="s">
        <v>316</v>
      </c>
      <c r="F43" s="113"/>
      <c r="G43" s="113"/>
      <c r="H43" s="114"/>
      <c r="I43" s="114"/>
      <c r="J43" s="114"/>
      <c r="K43" s="115"/>
      <c r="L43" s="115">
        <v>43444</v>
      </c>
      <c r="M43" s="116"/>
      <c r="N43" s="124"/>
      <c r="O43" s="125"/>
      <c r="P43" s="129"/>
      <c r="Q43" s="118">
        <f>IF(K43&lt;&gt;"",K43,IF(OR(H43&lt;&gt;"",I43&lt;&gt;"",J43&lt;&gt;""),WORKDAY.INTL(MAX(IFERROR(INDEX(R:R,MATCH(H43,D:D,0)),0),IFERROR(INDEX(R:R,MATCH(I43,D:D,0)),0),IFERROR(INDEX(R:R,MATCH(J43,D:D,0)),0)),1,weekend,holidays),IF(L43&lt;&gt;"",IF(M43&lt;&gt;"",WORKDAY.INTL(L43,-(MAX(M43,1)-1),weekend,holidays),L43-(MAX(N43,1)-1))," - ")))</f>
        <v>43444</v>
      </c>
      <c r="R43" s="118">
        <f t="shared" si="372"/>
        <v>43444</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373"/>
        <v>2.14</v>
      </c>
      <c r="E44" s="113" t="s">
        <v>317</v>
      </c>
      <c r="F44" s="113"/>
      <c r="G44" s="113"/>
      <c r="H44" s="114"/>
      <c r="I44" s="114"/>
      <c r="J44" s="114"/>
      <c r="K44" s="115"/>
      <c r="L44" s="115"/>
      <c r="M44" s="116">
        <v>7</v>
      </c>
      <c r="N44" s="124"/>
      <c r="O44" s="125"/>
      <c r="P44" s="129"/>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372"/>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373"/>
        <v>2.15</v>
      </c>
      <c r="E45" s="113" t="s">
        <v>318</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si="372"/>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373"/>
        <v>2.16</v>
      </c>
      <c r="E46" s="113" t="s">
        <v>319</v>
      </c>
      <c r="F46" s="113"/>
      <c r="G46" s="113"/>
      <c r="H46" s="114"/>
      <c r="I46" s="114"/>
      <c r="J46" s="114"/>
      <c r="K46" s="115"/>
      <c r="L46" s="115"/>
      <c r="M46" s="116"/>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ref="R46:R52" si="374">IF(L46&lt;&gt;"",L46,IF(Q46=" - "," - ",IF(M46&lt;&gt;"",WORKDAY.INTL(Q46,M46-1,weekend,holidays),Q46+MAX(N46,1)-1)))</f>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373"/>
        <v>2.17</v>
      </c>
      <c r="E47" s="113" t="s">
        <v>320</v>
      </c>
      <c r="F47" s="113"/>
      <c r="G47" s="113"/>
      <c r="H47" s="114"/>
      <c r="I47" s="114"/>
      <c r="J47" s="114"/>
      <c r="K47" s="115"/>
      <c r="L47" s="115"/>
      <c r="M47" s="124"/>
      <c r="N47" s="124"/>
      <c r="O47" s="125"/>
      <c r="P47" s="116"/>
      <c r="Q47" s="118" t="str">
        <f>IF(K47&lt;&gt;"",K47,IF(OR(H47&lt;&gt;"",I47&lt;&gt;"",J47&lt;&gt;""),WORKDAY.INTL(MAX(IFERROR(INDEX(R:R,MATCH(H47,D:D,0)),0),IFERROR(INDEX(R:R,MATCH(I47,D:D,0)),0),IFERROR(INDEX(R:R,MATCH(J47,D:D,0)),0)),1,weekend,holidays),IF(L47&lt;&gt;"",IF(M47&lt;&gt;"",WORKDAY.INTL(L47,-(MAX(M47,1)-1),weekend,holidays),L47-(MAX(N47,1)-1))," - ")))</f>
        <v xml:space="preserve"> - </v>
      </c>
      <c r="R47" s="118" t="str">
        <f t="shared" si="374"/>
        <v xml:space="preserve"> - </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373"/>
        <v>2.18</v>
      </c>
      <c r="E48" s="113" t="s">
        <v>321</v>
      </c>
      <c r="F48" s="113"/>
      <c r="G48" s="113"/>
      <c r="H48" s="128"/>
      <c r="I48" s="141"/>
      <c r="J48" s="114"/>
      <c r="K48" s="115"/>
      <c r="L48" s="115">
        <v>43284</v>
      </c>
      <c r="M48" s="116"/>
      <c r="N48" s="124"/>
      <c r="O48" s="125"/>
      <c r="P48" s="116"/>
      <c r="Q48" s="118">
        <f>IF(K48&lt;&gt;"",K48,IF(OR(H48&lt;&gt;"",I48&lt;&gt;"",J48&lt;&gt;""),WORKDAY.INTL(MAX(IFERROR(INDEX(R:R,MATCH(H48,D:D,0)),0),IFERROR(INDEX(R:R,MATCH(I48,D:D,0)),0),IFERROR(INDEX(R:R,MATCH(J48,D:D,0)),0)),1,weekend,holidays),IF(L48&lt;&gt;"",IF(M48&lt;&gt;"",WORKDAY.INTL(L48,-(MAX(M48,1)-1),weekend,holidays),L48-(MAX(N48,1)-1))," - ")))</f>
        <v>43284</v>
      </c>
      <c r="R48" s="118">
        <f t="shared" si="374"/>
        <v>43284</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si="373"/>
        <v>2.19</v>
      </c>
      <c r="E49" s="113" t="s">
        <v>322</v>
      </c>
      <c r="F49" s="113"/>
      <c r="G49" s="113"/>
      <c r="H49" s="114"/>
      <c r="I49" s="114"/>
      <c r="J49" s="114"/>
      <c r="K49" s="115"/>
      <c r="L49" s="115">
        <v>43312</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43312</v>
      </c>
      <c r="R49" s="118">
        <f>IF(L49&lt;&gt;"",L49,IF(Q49=" - "," - ",IF(M49&lt;&gt;"",WORKDAY.INTL(Q49,M49-1,weekend,holidays),Q49+MAX(N49,1)-1)))</f>
        <v>43312</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ref="D50:D56" si="375">IF(C50="","",IF(C50&gt;prevLevel,IF(prevWBS="","1",prevWBS)&amp;REPT(".1",C50-MAX(prevLevel,1)),IF(ISERROR(FIND(".",prevWBS)),REPT("1.",C50-1)&amp;IFERROR(VALUE(prevWBS)+1,"1"),IF(C50=1,"",IFERROR(LEFT(prevWBS,FIND("^",SUBSTITUTE(prevWBS,".","^",C50-1))),""))&amp;VALUE(TRIM(MID(SUBSTITUTE(prevWBS,".",REPT(" ",LEN(prevWBS))),(C50-1)*LEN(prevWBS)+1,LEN(prevWBS))))+1)))</f>
        <v>2.20</v>
      </c>
      <c r="E50" s="113" t="s">
        <v>323</v>
      </c>
      <c r="F50" s="113"/>
      <c r="G50" s="113"/>
      <c r="H50" s="114"/>
      <c r="I50" s="114"/>
      <c r="J50" s="114"/>
      <c r="K50" s="115"/>
      <c r="L50" s="115">
        <v>43326</v>
      </c>
      <c r="M50" s="124"/>
      <c r="N50" s="124"/>
      <c r="O50" s="125"/>
      <c r="P50" s="129"/>
      <c r="Q50" s="118">
        <f>IF(K50&lt;&gt;"",K50,IF(OR(H50&lt;&gt;"",I50&lt;&gt;"",J50&lt;&gt;""),WORKDAY.INTL(MAX(IFERROR(INDEX(R:R,MATCH(H50,D:D,0)),0),IFERROR(INDEX(R:R,MATCH(I50,D:D,0)),0),IFERROR(INDEX(R:R,MATCH(J50,D:D,0)),0)),1,weekend,holidays),IF(L50&lt;&gt;"",IF(M50&lt;&gt;"",WORKDAY.INTL(L50,-(MAX(M50,1)-1),weekend,holidays),L50-(MAX(N50,1)-1))," - ")))</f>
        <v>43326</v>
      </c>
      <c r="R50" s="118">
        <f t="shared" si="374"/>
        <v>43326</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375"/>
        <v>2.21</v>
      </c>
      <c r="E51" s="113" t="s">
        <v>324</v>
      </c>
      <c r="F51" s="113"/>
      <c r="G51" s="113"/>
      <c r="H51" s="114"/>
      <c r="I51" s="114"/>
      <c r="J51" s="114"/>
      <c r="K51" s="115"/>
      <c r="L51" s="115">
        <v>43339</v>
      </c>
      <c r="M51" s="124">
        <v>30</v>
      </c>
      <c r="N51" s="124"/>
      <c r="O51" s="125"/>
      <c r="P51" s="129"/>
      <c r="Q51" s="118">
        <f ca="1">IF(K51&lt;&gt;"",K51,IF(OR(H51&lt;&gt;"",I51&lt;&gt;"",J51&lt;&gt;""),WORKDAY.INTL(MAX(IFERROR(INDEX(R:R,MATCH(H51,D:D,0)),0),IFERROR(INDEX(R:R,MATCH(I51,D:D,0)),0),IFERROR(INDEX(R:R,MATCH(J51,D:D,0)),0)),1,weekend,holidays),IF(L51&lt;&gt;"",IF(M51&lt;&gt;"",WORKDAY.INTL(L51,-(MAX(M51,1)-1),weekend,holidays),L51-(MAX(N51,1)-1))," - ")))</f>
        <v>43297</v>
      </c>
      <c r="R51" s="118">
        <f t="shared" si="374"/>
        <v>43339</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375"/>
        <v>2.22</v>
      </c>
      <c r="E52" s="113" t="s">
        <v>325</v>
      </c>
      <c r="F52" s="113"/>
      <c r="G52" s="113"/>
      <c r="H52" s="114"/>
      <c r="I52" s="114"/>
      <c r="J52" s="114"/>
      <c r="K52" s="115"/>
      <c r="L52" s="115">
        <v>43353</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43353</v>
      </c>
      <c r="R52" s="118">
        <f t="shared" si="374"/>
        <v>43353</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375"/>
        <v>2.23</v>
      </c>
      <c r="E53" s="113" t="s">
        <v>326</v>
      </c>
      <c r="F53" s="113"/>
      <c r="G53" s="113"/>
      <c r="H53" s="114"/>
      <c r="I53" s="114"/>
      <c r="J53" s="114"/>
      <c r="K53" s="115"/>
      <c r="L53" s="115">
        <v>43312</v>
      </c>
      <c r="M53" s="116"/>
      <c r="N53" s="124"/>
      <c r="O53" s="125"/>
      <c r="P53" s="116"/>
      <c r="Q53" s="118">
        <f>IF(K53&lt;&gt;"",K53,IF(OR(H53&lt;&gt;"",I53&lt;&gt;"",J53&lt;&gt;""),WORKDAY.INTL(MAX(IFERROR(INDEX(R:R,MATCH(H53,D:D,0)),0),IFERROR(INDEX(R:R,MATCH(I53,D:D,0)),0),IFERROR(INDEX(R:R,MATCH(J53,D:D,0)),0)),1,weekend,holidays),IF(L53&lt;&gt;"",IF(M53&lt;&gt;"",WORKDAY.INTL(L53,-(MAX(M53,1)-1),weekend,holidays),L53-(MAX(N53,1)-1))," - ")))</f>
        <v>43312</v>
      </c>
      <c r="R53" s="118">
        <f>IF(L53&lt;&gt;"",L53,IF(Q53=" - "," - ",IF(M53&lt;&gt;"",WORKDAY.INTL(Q53,M53-1,weekend,holidays),Q53+MAX(N53,1)-1)))</f>
        <v>43312</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375"/>
        <v>2.24</v>
      </c>
      <c r="E54" s="113" t="s">
        <v>327</v>
      </c>
      <c r="F54" s="113"/>
      <c r="G54" s="113"/>
      <c r="H54" s="114"/>
      <c r="I54" s="114"/>
      <c r="J54" s="114"/>
      <c r="K54" s="115"/>
      <c r="L54" s="115"/>
      <c r="M54" s="124"/>
      <c r="N54" s="124"/>
      <c r="O54" s="125"/>
      <c r="P54" s="129"/>
      <c r="Q54" s="118" t="str">
        <f>IF(K54&lt;&gt;"",K54,IF(OR(H54&lt;&gt;"",I54&lt;&gt;"",J54&lt;&gt;""),WORKDAY.INTL(MAX(IFERROR(INDEX(R:R,MATCH(H54,D:D,0)),0),IFERROR(INDEX(R:R,MATCH(I54,D:D,0)),0),IFERROR(INDEX(R:R,MATCH(J54,D:D,0)),0)),1,weekend,holidays),IF(L54&lt;&gt;"",IF(M54&lt;&gt;"",WORKDAY.INTL(L54,-(MAX(M54,1)-1),weekend,holidays),L54-(MAX(N54,1)-1))," - ")))</f>
        <v xml:space="preserve"> - </v>
      </c>
      <c r="R54" s="118" t="str">
        <f>IF(L54&lt;&gt;"",L54,IF(Q54=" - "," - ",IF(M54&lt;&gt;"",WORKDAY.INTL(Q54,M54-1,weekend,holidays),Q54+MAX(N54,1)-1)))</f>
        <v xml:space="preserve"> - </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375"/>
        <v>2.25</v>
      </c>
      <c r="E55" s="113" t="s">
        <v>328</v>
      </c>
      <c r="F55" s="113"/>
      <c r="G55" s="113"/>
      <c r="H55" s="128"/>
      <c r="I55" s="141"/>
      <c r="J55" s="114"/>
      <c r="K55" s="115"/>
      <c r="L55" s="115">
        <v>43381</v>
      </c>
      <c r="M55" s="116"/>
      <c r="N55" s="124"/>
      <c r="O55" s="125"/>
      <c r="P55" s="116"/>
      <c r="Q55" s="118">
        <f>IF(K55&lt;&gt;"",K55,IF(OR(H55&lt;&gt;"",I55&lt;&gt;"",J55&lt;&gt;""),WORKDAY.INTL(MAX(IFERROR(INDEX(R:R,MATCH(H55,D:D,0)),0),IFERROR(INDEX(R:R,MATCH(I55,D:D,0)),0),IFERROR(INDEX(R:R,MATCH(J55,D:D,0)),0)),1,weekend,holidays),IF(L55&lt;&gt;"",IF(M55&lt;&gt;"",WORKDAY.INTL(L55,-(MAX(M55,1)-1),weekend,holidays),L55-(MAX(N55,1)-1))," - ")))</f>
        <v>43381</v>
      </c>
      <c r="R55" s="118">
        <f>IF(L55&lt;&gt;"",L55,IF(Q55=" - "," - ",IF(M55&lt;&gt;"",WORKDAY.INTL(Q55,M55-1,weekend,holidays),Q55+MAX(N55,1)-1)))</f>
        <v>43381</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si="375"/>
        <v>2.26</v>
      </c>
      <c r="E56" s="113" t="s">
        <v>329</v>
      </c>
      <c r="F56" s="113"/>
      <c r="G56" s="113"/>
      <c r="H56" s="114"/>
      <c r="I56" s="141"/>
      <c r="J56" s="114"/>
      <c r="K56" s="115"/>
      <c r="L56" s="115">
        <v>43388</v>
      </c>
      <c r="M56" s="124"/>
      <c r="N56" s="124"/>
      <c r="O56" s="125"/>
      <c r="P56" s="129"/>
      <c r="Q56" s="118">
        <f>IF(K56&lt;&gt;"",K56,IF(OR(H56&lt;&gt;"",I56&lt;&gt;"",J56&lt;&gt;""),WORKDAY.INTL(MAX(IFERROR(INDEX(R:R,MATCH(H56,D:D,0)),0),IFERROR(INDEX(R:R,MATCH(I56,D:D,0)),0),IFERROR(INDEX(R:R,MATCH(J56,D:D,0)),0)),1,weekend,holidays),IF(L56&lt;&gt;"",IF(M56&lt;&gt;"",WORKDAY.INTL(L56,-(MAX(M56,1)-1),weekend,holidays),L56-(MAX(N56,1)-1))," - ")))</f>
        <v>43388</v>
      </c>
      <c r="R56" s="118">
        <f t="shared" ref="R56:R73" si="376">IF(L56&lt;&gt;"",L56,IF(Q56=" - "," - ",IF(M56&lt;&gt;"",WORKDAY.INTL(Q56,M56-1,weekend,holidays),Q56+MAX(N56,1)-1)))</f>
        <v>43388</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ref="D57:D88" si="377">IF(C57="","",IF(C57&gt;prevLevel,IF(prevWBS="","1",prevWBS)&amp;REPT(".1",C57-MAX(prevLevel,1)),IF(ISERROR(FIND(".",prevWBS)),REPT("1.",C57-1)&amp;IFERROR(VALUE(prevWBS)+1,"1"),IF(C57=1,"",IFERROR(LEFT(prevWBS,FIND("^",SUBSTITUTE(prevWBS,".","^",C57-1))),""))&amp;VALUE(TRIM(MID(SUBSTITUTE(prevWBS,".",REPT(" ",LEN(prevWBS))),(C57-1)*LEN(prevWBS)+1,LEN(prevWBS))))+1)))</f>
        <v>2.27</v>
      </c>
      <c r="E57" s="113" t="s">
        <v>330</v>
      </c>
      <c r="F57" s="113"/>
      <c r="G57" s="113"/>
      <c r="H57" s="114" t="str">
        <f>D55</f>
        <v>2.25</v>
      </c>
      <c r="I57" s="114" t="str">
        <f>D52</f>
        <v>2.22</v>
      </c>
      <c r="J57" s="114"/>
      <c r="K57" s="115"/>
      <c r="L57" s="115">
        <v>43396</v>
      </c>
      <c r="M57" s="124"/>
      <c r="N57" s="124"/>
      <c r="O57" s="125"/>
      <c r="P57" s="129"/>
      <c r="Q57" s="118">
        <f ca="1">IF(K57&lt;&gt;"",K57,IF(OR(H57&lt;&gt;"",I57&lt;&gt;"",J57&lt;&gt;""),WORKDAY.INTL(MAX(IFERROR(INDEX(R:R,MATCH(H57,D:D,0)),0),IFERROR(INDEX(R:R,MATCH(I57,D:D,0)),0),IFERROR(INDEX(R:R,MATCH(J57,D:D,0)),0)),1,weekend,holidays),IF(L57&lt;&gt;"",IF(M57&lt;&gt;"",WORKDAY.INTL(L57,-(MAX(M57,1)-1),weekend,holidays),L57-(MAX(N57,1)-1))," - ")))</f>
        <v>43382</v>
      </c>
      <c r="R57" s="118">
        <f t="shared" si="376"/>
        <v>43396</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377"/>
        <v>2.28</v>
      </c>
      <c r="E58" s="113" t="s">
        <v>331</v>
      </c>
      <c r="F58" s="113"/>
      <c r="G58" s="113"/>
      <c r="H58" s="114" t="str">
        <f>D57</f>
        <v>2.27</v>
      </c>
      <c r="I58" s="114" t="str">
        <f>D42</f>
        <v>2.12</v>
      </c>
      <c r="J58" s="114" t="str">
        <f>D41</f>
        <v>2.11</v>
      </c>
      <c r="K58" s="115"/>
      <c r="L58" s="115">
        <v>43423</v>
      </c>
      <c r="M58" s="124"/>
      <c r="N58" s="124"/>
      <c r="O58" s="125"/>
      <c r="P58" s="129"/>
      <c r="Q58" s="118" t="e">
        <f ca="1">IF(K58&lt;&gt;"",K58,IF(OR(H58&lt;&gt;"",I58&lt;&gt;"",J58&lt;&gt;""),WORKDAY.INTL(MAX(IFERROR(INDEX(R:R,MATCH(H58,D:D,0)),0),IFERROR(INDEX(R:R,MATCH(I58,D:D,0)),0),IFERROR(INDEX(R:R,MATCH(J58,D:D,0)),0)),1,weekend,holidays),IF(L58&lt;&gt;"",IF(M58&lt;&gt;"",WORKDAY.INTL(L58,-(MAX(M58,1)-1),weekend,holidays),L58-(MAX(N58,1)-1))," - ")))</f>
        <v>#VALUE!</v>
      </c>
      <c r="R58" s="118">
        <f t="shared" si="376"/>
        <v>43423</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377"/>
        <v>2.29</v>
      </c>
      <c r="E59" s="113" t="s">
        <v>332</v>
      </c>
      <c r="F59" s="113"/>
      <c r="G59" s="113"/>
      <c r="H59" s="114"/>
      <c r="I59" s="114"/>
      <c r="J59" s="114"/>
      <c r="K59" s="115"/>
      <c r="L59" s="115">
        <v>43371</v>
      </c>
      <c r="M59" s="124"/>
      <c r="N59" s="124"/>
      <c r="O59" s="125"/>
      <c r="P59" s="116"/>
      <c r="Q59" s="118">
        <f>IF(K59&lt;&gt;"",K59,IF(OR(H59&lt;&gt;"",I59&lt;&gt;"",J59&lt;&gt;""),WORKDAY.INTL(MAX(IFERROR(INDEX(R:R,MATCH(H59,D:D,0)),0),IFERROR(INDEX(R:R,MATCH(I59,D:D,0)),0),IFERROR(INDEX(R:R,MATCH(J59,D:D,0)),0)),1,weekend,holidays),IF(L59&lt;&gt;"",IF(M59&lt;&gt;"",WORKDAY.INTL(L59,-(MAX(M59,1)-1),weekend,holidays),L59-(MAX(N59,1)-1))," - ")))</f>
        <v>43371</v>
      </c>
      <c r="R59" s="118">
        <f t="shared" si="376"/>
        <v>43371</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377"/>
        <v>2.30</v>
      </c>
      <c r="E60" s="113" t="s">
        <v>333</v>
      </c>
      <c r="F60" s="113"/>
      <c r="G60" s="113"/>
      <c r="H60" s="114"/>
      <c r="I60" s="141"/>
      <c r="J60" s="114"/>
      <c r="K60" s="115"/>
      <c r="L60" s="115">
        <v>43452</v>
      </c>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43452</v>
      </c>
      <c r="R60" s="118">
        <f t="shared" si="376"/>
        <v>43452</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377"/>
        <v>2.31</v>
      </c>
      <c r="E61" s="113" t="s">
        <v>348</v>
      </c>
      <c r="F61" s="113"/>
      <c r="G61" s="113"/>
      <c r="H61" s="114"/>
      <c r="I61" s="114"/>
      <c r="J61" s="114"/>
      <c r="K61" s="115">
        <v>43560</v>
      </c>
      <c r="L61" s="115"/>
      <c r="M61" s="124"/>
      <c r="N61" s="124"/>
      <c r="O61" s="125"/>
      <c r="P61" s="129"/>
      <c r="Q61" s="118">
        <f>IF(K61&lt;&gt;"",K61,IF(OR(H61&lt;&gt;"",I61&lt;&gt;"",J61&lt;&gt;""),WORKDAY.INTL(MAX(IFERROR(INDEX(R:R,MATCH(H61,D:D,0)),0),IFERROR(INDEX(R:R,MATCH(I61,D:D,0)),0),IFERROR(INDEX(R:R,MATCH(J61,D:D,0)),0)),1,weekend,holidays),IF(L61&lt;&gt;"",IF(M61&lt;&gt;"",WORKDAY.INTL(L61,-(MAX(M61,1)-1),weekend,holidays),L61-(MAX(N61,1)-1))," - ")))</f>
        <v>43560</v>
      </c>
      <c r="R61" s="118">
        <f t="shared" si="376"/>
        <v>43560</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377"/>
        <v>2.32</v>
      </c>
      <c r="E62" s="113" t="s">
        <v>334</v>
      </c>
      <c r="F62" s="113"/>
      <c r="G62" s="113"/>
      <c r="H62" s="114"/>
      <c r="I62" s="114"/>
      <c r="J62" s="114"/>
      <c r="K62" s="115"/>
      <c r="L62" s="115"/>
      <c r="M62" s="124"/>
      <c r="N62" s="124"/>
      <c r="O62" s="125"/>
      <c r="P62" s="116"/>
      <c r="Q62" s="118" t="str">
        <f>IF(K62&lt;&gt;"",K62,IF(OR(H62&lt;&gt;"",I62&lt;&gt;"",J62&lt;&gt;""),WORKDAY.INTL(MAX(IFERROR(INDEX(R:R,MATCH(H62,D:D,0)),0),IFERROR(INDEX(R:R,MATCH(I62,D:D,0)),0),IFERROR(INDEX(R:R,MATCH(J62,D:D,0)),0)),1,weekend,holidays),IF(L62&lt;&gt;"",IF(M62&lt;&gt;"",WORKDAY.INTL(L62,-(MAX(M62,1)-1),weekend,holidays),L62-(MAX(N62,1)-1))," - ")))</f>
        <v xml:space="preserve"> - </v>
      </c>
      <c r="R62" s="118" t="str">
        <f t="shared" si="376"/>
        <v xml:space="preserve"> - </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377"/>
        <v>2.33</v>
      </c>
      <c r="E63" s="113" t="s">
        <v>335</v>
      </c>
      <c r="F63" s="113"/>
      <c r="G63" s="113"/>
      <c r="H63" s="114" t="str">
        <f>D58</f>
        <v>2.28</v>
      </c>
      <c r="I63" s="114"/>
      <c r="J63" s="114"/>
      <c r="K63" s="115"/>
      <c r="L63" s="115"/>
      <c r="M63" s="124"/>
      <c r="N63" s="124"/>
      <c r="O63" s="125"/>
      <c r="P63" s="116"/>
      <c r="Q63" s="118">
        <f ca="1">IF(K63&lt;&gt;"",K63,IF(OR(H63&lt;&gt;"",I63&lt;&gt;"",J63&lt;&gt;""),WORKDAY.INTL(MAX(IFERROR(INDEX(R:R,MATCH(H63,D:D,0)),0),IFERROR(INDEX(R:R,MATCH(I63,D:D,0)),0),IFERROR(INDEX(R:R,MATCH(J63,D:D,0)),0)),1,weekend,holidays),IF(L63&lt;&gt;"",IF(M63&lt;&gt;"",WORKDAY.INTL(L63,-(MAX(M63,1)-1),weekend,holidays),L63-(MAX(N63,1)-1))," - ")))</f>
        <v>43424</v>
      </c>
      <c r="R63" s="118">
        <f t="shared" ca="1" si="376"/>
        <v>43424</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377"/>
        <v>2.34</v>
      </c>
      <c r="E64" s="113" t="s">
        <v>336</v>
      </c>
      <c r="F64" s="113"/>
      <c r="G64" s="113"/>
      <c r="H64" s="114" t="str">
        <f>D63</f>
        <v>2.33</v>
      </c>
      <c r="I64" s="114"/>
      <c r="J64" s="114"/>
      <c r="K64" s="115"/>
      <c r="L64" s="115"/>
      <c r="M64" s="124"/>
      <c r="N64" s="124"/>
      <c r="O64" s="125"/>
      <c r="P64" s="129"/>
      <c r="Q64" s="118">
        <f ca="1">IF(K64&lt;&gt;"",K64,IF(OR(H64&lt;&gt;"",I64&lt;&gt;"",J64&lt;&gt;""),WORKDAY.INTL(MAX(IFERROR(INDEX(R:R,MATCH(H64,D:D,0)),0),IFERROR(INDEX(R:R,MATCH(I64,D:D,0)),0),IFERROR(INDEX(R:R,MATCH(J64,D:D,0)),0)),1,weekend,holidays),IF(L64&lt;&gt;"",IF(M64&lt;&gt;"",WORKDAY.INTL(L64,-(MAX(M64,1)-1),weekend,holidays),L64-(MAX(N64,1)-1))," - ")))</f>
        <v>43425</v>
      </c>
      <c r="R64" s="118">
        <f t="shared" ca="1" si="376"/>
        <v>43425</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377"/>
        <v>2.35</v>
      </c>
      <c r="E65" s="113" t="s">
        <v>337</v>
      </c>
      <c r="F65" s="143"/>
      <c r="G65" s="113"/>
      <c r="H65" s="114"/>
      <c r="I65" s="114"/>
      <c r="J65" s="114"/>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376"/>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hidden="1">
      <c r="A66" s="136"/>
      <c r="B66" s="137"/>
      <c r="C66" s="110">
        <v>2</v>
      </c>
      <c r="D66" s="111" t="str">
        <f t="shared" si="377"/>
        <v>2.36</v>
      </c>
      <c r="E66" s="113" t="s">
        <v>338</v>
      </c>
      <c r="F66" s="113"/>
      <c r="G66" s="113"/>
      <c r="H66" s="141"/>
      <c r="I66" s="114"/>
      <c r="J66" s="141"/>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376"/>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1</v>
      </c>
      <c r="D67" s="111" t="str">
        <f t="shared" si="377"/>
        <v>3</v>
      </c>
      <c r="E67" s="113" t="s">
        <v>341</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376"/>
        <v xml:space="preserve"> - </v>
      </c>
      <c r="S67" s="119"/>
      <c r="T67" s="119"/>
      <c r="U67" s="120"/>
      <c r="V67" s="119"/>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377"/>
        <v>3.1</v>
      </c>
      <c r="E68" s="113" t="s">
        <v>342</v>
      </c>
      <c r="F68" s="113"/>
      <c r="G68" s="113"/>
      <c r="H68" s="114"/>
      <c r="I68" s="114"/>
      <c r="J68" s="114"/>
      <c r="K68" s="115"/>
      <c r="L68" s="115"/>
      <c r="M68" s="124"/>
      <c r="N68" s="124"/>
      <c r="O68" s="125"/>
      <c r="P68" s="129"/>
      <c r="Q68" s="118" t="str">
        <f>IF(K68&lt;&gt;"",K68,IF(OR(H68&lt;&gt;"",I68&lt;&gt;"",J68&lt;&gt;""),WORKDAY.INTL(MAX(IFERROR(INDEX(R:R,MATCH(H68,D:D,0)),0),IFERROR(INDEX(R:R,MATCH(I68,D:D,0)),0),IFERROR(INDEX(R:R,MATCH(J68,D:D,0)),0)),1,weekend,holidays),IF(L68&lt;&gt;"",IF(M68&lt;&gt;"",WORKDAY.INTL(L68,-(MAX(M68,1)-1),weekend,holidays),L68-(MAX(N68,1)-1))," - ")))</f>
        <v xml:space="preserve"> - </v>
      </c>
      <c r="R68" s="118" t="str">
        <f t="shared" si="376"/>
        <v xml:space="preserve"> - </v>
      </c>
      <c r="S68" s="146" t="str">
        <f t="shared" ref="S68:S103" si="378">IF(M68&lt;&gt;"",M68,IF(OR(NOT(ISNUMBER(Q68)),NOT(ISNUMBER(R68)))," - ",NETWORKDAYS.INTL(Q68,R68,weekend,holidays)))</f>
        <v xml:space="preserve"> - </v>
      </c>
      <c r="T68" s="146" t="str">
        <f>IF(N68&lt;&gt;"",N68,IF(OR(NOT(ISNUMBER(Q68)),NOT(ISNUMBER(R68)))," - ",R68-Q68+1))</f>
        <v xml:space="preserve"> - </v>
      </c>
      <c r="U68" s="147" t="str">
        <f t="shared" ref="U68:U103" si="379">IF(OR(Q68=" - ",R68=" - ")," - ",MIN(T68,WORKDAY.INTL(Q68,ROUNDDOWN(O68*S68,0),weekend,holidays)-Q68))</f>
        <v xml:space="preserve"> - </v>
      </c>
      <c r="V68" s="146" t="str">
        <f>IF(OR(Q68=" - ",R68=" - ")," - ",T68-U68)</f>
        <v xml:space="preserve"> - </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377"/>
        <v>3.2</v>
      </c>
      <c r="E69" s="113" t="s">
        <v>360</v>
      </c>
      <c r="F69" s="133"/>
      <c r="G69" s="113"/>
      <c r="H69" s="114"/>
      <c r="I69" s="114"/>
      <c r="J69" s="114"/>
      <c r="K69" s="115"/>
      <c r="L69" s="115">
        <v>43391</v>
      </c>
      <c r="M69" s="124"/>
      <c r="N69" s="124"/>
      <c r="O69" s="125">
        <v>1</v>
      </c>
      <c r="P69" s="129" t="s">
        <v>34</v>
      </c>
      <c r="Q69" s="118">
        <f>IF(K69&lt;&gt;"",K69,IF(OR(H69&lt;&gt;"",I69&lt;&gt;"",J69&lt;&gt;""),WORKDAY.INTL(MAX(IFERROR(INDEX(R:R,MATCH(H69,D:D,0)),0),IFERROR(INDEX(R:R,MATCH(I69,D:D,0)),0),IFERROR(INDEX(R:R,MATCH(J69,D:D,0)),0)),1,weekend,holidays),IF(L69&lt;&gt;"",IF(M69&lt;&gt;"",WORKDAY.INTL(L69,-(MAX(M69,1)-1),weekend,holidays),L69-(MAX(N69,1)-1))," - ")))</f>
        <v>43391</v>
      </c>
      <c r="R69" s="134">
        <f t="shared" si="376"/>
        <v>43391</v>
      </c>
      <c r="S69" s="146">
        <f t="shared" ca="1" si="378"/>
        <v>1</v>
      </c>
      <c r="T69" s="146">
        <f t="shared" ref="T69:T84" si="380">IF(N69&lt;&gt;"",N69,IF(OR(NOT(ISNUMBER(Q69)),NOT(ISNUMBER(R69)))," - ",R69-Q69+1))</f>
        <v>1</v>
      </c>
      <c r="U69" s="147">
        <f t="shared" ca="1" si="379"/>
        <v>1</v>
      </c>
      <c r="V69" s="146">
        <f t="shared" ref="V69:V84" ca="1" si="381">IF(OR(Q69=" - ",R69=" - ")," - ",T69-U69)</f>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377"/>
        <v>3.3</v>
      </c>
      <c r="E70" s="113" t="s">
        <v>343</v>
      </c>
      <c r="F70" s="113"/>
      <c r="G70" s="113"/>
      <c r="H70" s="131"/>
      <c r="I70" s="114"/>
      <c r="J70" s="114"/>
      <c r="K70" s="115"/>
      <c r="L70" s="115">
        <v>43403</v>
      </c>
      <c r="M70" s="124"/>
      <c r="N70" s="124"/>
      <c r="O70" s="125">
        <v>1</v>
      </c>
      <c r="P70" s="129" t="s">
        <v>35</v>
      </c>
      <c r="Q70" s="118">
        <f>IF(K70&lt;&gt;"",K70,IF(OR(H70&lt;&gt;"",I70&lt;&gt;"",J70&lt;&gt;""),WORKDAY.INTL(MAX(IFERROR(INDEX(R:R,MATCH(H70,D:D,0)),0),IFERROR(INDEX(R:R,MATCH(I70,D:D,0)),0),IFERROR(INDEX(R:R,MATCH(J70,D:D,0)),0)),1,weekend,holidays),IF(L70&lt;&gt;"",IF(M70&lt;&gt;"",WORKDAY.INTL(L70,-(MAX(M70,1)-1),weekend,holidays),L70-(MAX(N70,1)-1))," - ")))</f>
        <v>43403</v>
      </c>
      <c r="R70" s="118">
        <f t="shared" si="376"/>
        <v>43403</v>
      </c>
      <c r="S70" s="146">
        <f t="shared" ca="1" si="378"/>
        <v>1</v>
      </c>
      <c r="T70" s="146">
        <f t="shared" si="380"/>
        <v>1</v>
      </c>
      <c r="U70" s="147">
        <f t="shared" ca="1" si="379"/>
        <v>1</v>
      </c>
      <c r="V70" s="146">
        <f t="shared" ca="1" si="381"/>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377"/>
        <v>3.4</v>
      </c>
      <c r="E71" s="113" t="s">
        <v>351</v>
      </c>
      <c r="F71" s="113"/>
      <c r="G71" s="113"/>
      <c r="H71" s="131"/>
      <c r="I71" s="114"/>
      <c r="J71" s="114"/>
      <c r="K71" s="115"/>
      <c r="L71" s="115">
        <v>43417</v>
      </c>
      <c r="M71" s="124"/>
      <c r="N71" s="124"/>
      <c r="O71" s="125">
        <v>1</v>
      </c>
      <c r="P71" s="129" t="s">
        <v>38</v>
      </c>
      <c r="Q71" s="118">
        <f>IF(K71&lt;&gt;"",K71,IF(OR(H71&lt;&gt;"",I71&lt;&gt;"",J71&lt;&gt;""),WORKDAY.INTL(MAX(IFERROR(INDEX(R:R,MATCH(H71,D:D,0)),0),IFERROR(INDEX(R:R,MATCH(I71,D:D,0)),0),IFERROR(INDEX(R:R,MATCH(J71,D:D,0)),0)),1,weekend,holidays),IF(L71&lt;&gt;"",IF(M71&lt;&gt;"",WORKDAY.INTL(L71,-(MAX(M71,1)-1),weekend,holidays),L71-(MAX(N71,1)-1))," - ")))</f>
        <v>43417</v>
      </c>
      <c r="R71" s="118">
        <f>IF(L71&lt;&gt;"",L71,IF(Q71=" - "," - ",IF(M71&lt;&gt;"",WORKDAY.INTL(Q71,M71-1,weekend,holidays),Q71+MAX(N71,1)-1)))</f>
        <v>43417</v>
      </c>
      <c r="S71" s="146">
        <f t="shared" ca="1" si="378"/>
        <v>1</v>
      </c>
      <c r="T71" s="146">
        <f t="shared" si="380"/>
        <v>1</v>
      </c>
      <c r="U71" s="147">
        <f t="shared" ca="1" si="379"/>
        <v>1</v>
      </c>
      <c r="V71" s="146">
        <f t="shared" ca="1" si="381"/>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377"/>
        <v>3.5</v>
      </c>
      <c r="E72" s="113" t="s">
        <v>344</v>
      </c>
      <c r="F72" s="113"/>
      <c r="G72" s="113"/>
      <c r="H72" s="141"/>
      <c r="I72" s="114"/>
      <c r="J72" s="114"/>
      <c r="K72" s="115"/>
      <c r="L72" s="115">
        <v>43423</v>
      </c>
      <c r="M72" s="116"/>
      <c r="N72" s="124"/>
      <c r="O72" s="125">
        <v>1</v>
      </c>
      <c r="P72" s="129" t="s">
        <v>34</v>
      </c>
      <c r="Q72" s="118">
        <f>IF(K72&lt;&gt;"",K72,IF(OR(H72&lt;&gt;"",I72&lt;&gt;"",J72&lt;&gt;""),WORKDAY.INTL(MAX(IFERROR(INDEX(R:R,MATCH(H72,D:D,0)),0),IFERROR(INDEX(R:R,MATCH(I72,D:D,0)),0),IFERROR(INDEX(R:R,MATCH(J72,D:D,0)),0)),1,weekend,holidays),IF(L72&lt;&gt;"",IF(M72&lt;&gt;"",WORKDAY.INTL(L72,-(MAX(M72,1)-1),weekend,holidays),L72-(MAX(N72,1)-1))," - ")))</f>
        <v>43423</v>
      </c>
      <c r="R72" s="118">
        <f t="shared" si="376"/>
        <v>43423</v>
      </c>
      <c r="S72" s="146">
        <f t="shared" ca="1" si="378"/>
        <v>1</v>
      </c>
      <c r="T72" s="146">
        <f t="shared" si="380"/>
        <v>1</v>
      </c>
      <c r="U72" s="147">
        <f t="shared" ca="1" si="379"/>
        <v>1</v>
      </c>
      <c r="V72" s="146">
        <f t="shared" ca="1" si="381"/>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377"/>
        <v>3.6</v>
      </c>
      <c r="E73" s="113" t="s">
        <v>359</v>
      </c>
      <c r="F73" s="113"/>
      <c r="G73" s="113"/>
      <c r="H73" s="141"/>
      <c r="I73" s="114"/>
      <c r="J73" s="114"/>
      <c r="K73" s="115"/>
      <c r="L73" s="115">
        <v>43431</v>
      </c>
      <c r="M73" s="116"/>
      <c r="N73" s="124"/>
      <c r="O73" s="125">
        <v>1</v>
      </c>
      <c r="P73" s="129" t="s">
        <v>35</v>
      </c>
      <c r="Q73" s="118">
        <f>IF(K73&lt;&gt;"",K73,IF(OR(H73&lt;&gt;"",I73&lt;&gt;"",J73&lt;&gt;""),WORKDAY.INTL(MAX(IFERROR(INDEX(R:R,MATCH(H73,D:D,0)),0),IFERROR(INDEX(R:R,MATCH(I73,D:D,0)),0),IFERROR(INDEX(R:R,MATCH(J73,D:D,0)),0)),1,weekend,holidays),IF(L73&lt;&gt;"",IF(M73&lt;&gt;"",WORKDAY.INTL(L73,-(MAX(M73,1)-1),weekend,holidays),L73-(MAX(N73,1)-1))," - ")))</f>
        <v>43431</v>
      </c>
      <c r="R73" s="118">
        <f t="shared" si="376"/>
        <v>43431</v>
      </c>
      <c r="S73" s="146">
        <f t="shared" ca="1" si="378"/>
        <v>1</v>
      </c>
      <c r="T73" s="146">
        <f t="shared" si="380"/>
        <v>1</v>
      </c>
      <c r="U73" s="147">
        <f t="shared" ca="1" si="379"/>
        <v>1</v>
      </c>
      <c r="V73" s="146">
        <f t="shared" ca="1" si="381"/>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377"/>
        <v>3.7</v>
      </c>
      <c r="E74" s="113" t="s">
        <v>351</v>
      </c>
      <c r="F74" s="113"/>
      <c r="G74" s="113"/>
      <c r="H74" s="141" t="str">
        <f>D71</f>
        <v>3.4</v>
      </c>
      <c r="I74" s="114"/>
      <c r="J74" s="114"/>
      <c r="K74" s="115"/>
      <c r="L74" s="115">
        <v>43424</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43418</v>
      </c>
      <c r="R74" s="118">
        <f t="shared" ref="R74:R137" si="382">IF(L74&lt;&gt;"",L74,IF(Q74=" - "," - ",IF(M74&lt;&gt;"",WORKDAY.INTL(Q74,M74-1,weekend,holidays),Q74+MAX(N74,1)-1)))</f>
        <v>43424</v>
      </c>
      <c r="S74" s="146">
        <f t="shared" ca="1" si="378"/>
        <v>5</v>
      </c>
      <c r="T74" s="146">
        <f t="shared" ca="1" si="380"/>
        <v>7</v>
      </c>
      <c r="U74" s="147">
        <f t="shared" ca="1" si="379"/>
        <v>7</v>
      </c>
      <c r="V74" s="146">
        <f t="shared" ca="1" si="381"/>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377"/>
        <v>3.8</v>
      </c>
      <c r="E75" s="113" t="s">
        <v>352</v>
      </c>
      <c r="F75" s="113"/>
      <c r="G75" s="113"/>
      <c r="H75" s="141" t="str">
        <f>D74</f>
        <v>3.7</v>
      </c>
      <c r="I75" s="114"/>
      <c r="J75" s="114"/>
      <c r="K75" s="115"/>
      <c r="L75" s="115">
        <v>43438</v>
      </c>
      <c r="M75" s="116"/>
      <c r="N75" s="124"/>
      <c r="O75" s="125">
        <v>1</v>
      </c>
      <c r="P75" s="129" t="s">
        <v>38</v>
      </c>
      <c r="Q75" s="118">
        <f ca="1">IF(K75&lt;&gt;"",K75,IF(OR(H75&lt;&gt;"",I75&lt;&gt;"",J75&lt;&gt;""),WORKDAY.INTL(MAX(IFERROR(INDEX(R:R,MATCH(H75,D:D,0)),0),IFERROR(INDEX(R:R,MATCH(I75,D:D,0)),0),IFERROR(INDEX(R:R,MATCH(J75,D:D,0)),0)),1,weekend,holidays),IF(L75&lt;&gt;"",IF(M75&lt;&gt;"",WORKDAY.INTL(L75,-(MAX(M75,1)-1),weekend,holidays),L75-(MAX(N75,1)-1))," - ")))</f>
        <v>43425</v>
      </c>
      <c r="R75" s="118">
        <f t="shared" si="382"/>
        <v>43438</v>
      </c>
      <c r="S75" s="146">
        <f t="shared" ca="1" si="378"/>
        <v>9</v>
      </c>
      <c r="T75" s="146">
        <f t="shared" ca="1" si="380"/>
        <v>14</v>
      </c>
      <c r="U75" s="147">
        <f t="shared" ca="1" si="379"/>
        <v>14</v>
      </c>
      <c r="V75" s="146">
        <f t="shared" ca="1" si="381"/>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377"/>
        <v>3.9</v>
      </c>
      <c r="E76" s="113" t="s">
        <v>361</v>
      </c>
      <c r="F76" s="113"/>
      <c r="G76" s="113"/>
      <c r="H76" s="141"/>
      <c r="I76" s="114"/>
      <c r="J76" s="114"/>
      <c r="K76" s="115"/>
      <c r="L76" s="115">
        <v>43440</v>
      </c>
      <c r="M76" s="116"/>
      <c r="N76" s="124"/>
      <c r="O76" s="125">
        <v>1</v>
      </c>
      <c r="P76" s="129" t="s">
        <v>34</v>
      </c>
      <c r="Q76" s="118">
        <f>IF(K76&lt;&gt;"",K76,IF(OR(H76&lt;&gt;"",I76&lt;&gt;"",J76&lt;&gt;""),WORKDAY.INTL(MAX(IFERROR(INDEX(R:R,MATCH(H76,D:D,0)),0),IFERROR(INDEX(R:R,MATCH(I76,D:D,0)),0),IFERROR(INDEX(R:R,MATCH(J76,D:D,0)),0)),1,weekend,holidays),IF(L76&lt;&gt;"",IF(M76&lt;&gt;"",WORKDAY.INTL(L76,-(MAX(M76,1)-1),weekend,holidays),L76-(MAX(N76,1)-1))," - ")))</f>
        <v>43440</v>
      </c>
      <c r="R76" s="118">
        <f t="shared" si="382"/>
        <v>43440</v>
      </c>
      <c r="S76" s="146">
        <f t="shared" ca="1" si="378"/>
        <v>1</v>
      </c>
      <c r="T76" s="146">
        <f t="shared" si="380"/>
        <v>1</v>
      </c>
      <c r="U76" s="147">
        <f t="shared" ca="1" si="379"/>
        <v>1</v>
      </c>
      <c r="V76" s="146">
        <f t="shared" ca="1" si="381"/>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377"/>
        <v>3.10</v>
      </c>
      <c r="E77" s="113" t="s">
        <v>362</v>
      </c>
      <c r="F77" s="113"/>
      <c r="G77" s="113"/>
      <c r="H77" s="141" t="str">
        <f t="shared" ref="H77:H82" si="383">D76</f>
        <v>3.9</v>
      </c>
      <c r="I77" s="114" t="str">
        <f>D75</f>
        <v>3.8</v>
      </c>
      <c r="J77" s="114"/>
      <c r="K77" s="115"/>
      <c r="L77" s="115">
        <v>43445</v>
      </c>
      <c r="M77" s="116"/>
      <c r="N77" s="124"/>
      <c r="O77" s="125">
        <v>1</v>
      </c>
      <c r="P77" s="129" t="s">
        <v>38</v>
      </c>
      <c r="Q77" s="118">
        <f ca="1">IF(K77&lt;&gt;"",K77,IF(OR(H77&lt;&gt;"",I77&lt;&gt;"",J77&lt;&gt;""),WORKDAY.INTL(MAX(IFERROR(INDEX(R:R,MATCH(H77,D:D,0)),0),IFERROR(INDEX(R:R,MATCH(I77,D:D,0)),0),IFERROR(INDEX(R:R,MATCH(J77,D:D,0)),0)),1,weekend,holidays),IF(L77&lt;&gt;"",IF(M77&lt;&gt;"",WORKDAY.INTL(L77,-(MAX(M77,1)-1),weekend,holidays),L77-(MAX(N77,1)-1))," - ")))</f>
        <v>43441</v>
      </c>
      <c r="R77" s="118">
        <f t="shared" si="382"/>
        <v>43445</v>
      </c>
      <c r="S77" s="146">
        <f t="shared" ca="1" si="378"/>
        <v>3</v>
      </c>
      <c r="T77" s="146">
        <f t="shared" ca="1" si="380"/>
        <v>5</v>
      </c>
      <c r="U77" s="147">
        <f t="shared" ca="1" si="379"/>
        <v>5</v>
      </c>
      <c r="V77" s="146">
        <f t="shared" ca="1" si="381"/>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377"/>
        <v>3.11</v>
      </c>
      <c r="E78" s="113" t="s">
        <v>363</v>
      </c>
      <c r="F78" s="113"/>
      <c r="G78" s="113"/>
      <c r="H78" s="141" t="str">
        <f t="shared" si="383"/>
        <v>3.10</v>
      </c>
      <c r="I78" s="114"/>
      <c r="J78" s="114"/>
      <c r="K78" s="115">
        <v>43448</v>
      </c>
      <c r="L78" s="115">
        <v>43451</v>
      </c>
      <c r="M78" s="116"/>
      <c r="N78" s="124"/>
      <c r="O78" s="125">
        <v>1</v>
      </c>
      <c r="P78" s="129" t="s">
        <v>34</v>
      </c>
      <c r="Q78" s="118">
        <f>IF(K78&lt;&gt;"",K78,IF(OR(H78&lt;&gt;"",I78&lt;&gt;"",J78&lt;&gt;""),WORKDAY.INTL(MAX(IFERROR(INDEX(R:R,MATCH(H78,D:D,0)),0),IFERROR(INDEX(R:R,MATCH(I78,D:D,0)),0),IFERROR(INDEX(R:R,MATCH(J78,D:D,0)),0)),1,weekend,holidays),IF(L78&lt;&gt;"",IF(M78&lt;&gt;"",WORKDAY.INTL(L78,-(MAX(M78,1)-1),weekend,holidays),L78-(MAX(N78,1)-1))," - ")))</f>
        <v>43448</v>
      </c>
      <c r="R78" s="118">
        <f t="shared" si="382"/>
        <v>43451</v>
      </c>
      <c r="S78" s="146">
        <f t="shared" ca="1" si="378"/>
        <v>2</v>
      </c>
      <c r="T78" s="146">
        <f t="shared" si="380"/>
        <v>4</v>
      </c>
      <c r="U78" s="147">
        <f t="shared" ca="1" si="379"/>
        <v>4</v>
      </c>
      <c r="V78" s="146">
        <f t="shared" ca="1" si="381"/>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377"/>
        <v>3.12</v>
      </c>
      <c r="E79" s="113" t="s">
        <v>366</v>
      </c>
      <c r="F79" s="113"/>
      <c r="G79" s="113"/>
      <c r="H79" s="141" t="str">
        <f t="shared" si="383"/>
        <v>3.11</v>
      </c>
      <c r="I79" s="114"/>
      <c r="J79" s="114"/>
      <c r="K79" s="115"/>
      <c r="L79" s="115"/>
      <c r="M79" s="116">
        <v>5</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43452</v>
      </c>
      <c r="R79" s="118">
        <f t="shared" ca="1" si="382"/>
        <v>43458</v>
      </c>
      <c r="S79" s="146">
        <f t="shared" si="378"/>
        <v>5</v>
      </c>
      <c r="T79" s="146">
        <f t="shared" ca="1" si="380"/>
        <v>7</v>
      </c>
      <c r="U79" s="147">
        <f t="shared" ca="1" si="379"/>
        <v>7</v>
      </c>
      <c r="V79" s="146">
        <f t="shared" ca="1" si="381"/>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377"/>
        <v>3.13</v>
      </c>
      <c r="E80" s="113" t="s">
        <v>364</v>
      </c>
      <c r="F80" s="113"/>
      <c r="G80" s="113"/>
      <c r="H80" s="141" t="str">
        <f t="shared" si="383"/>
        <v>3.12</v>
      </c>
      <c r="I80" s="114"/>
      <c r="J80" s="114"/>
      <c r="K80" s="115"/>
      <c r="L80" s="115"/>
      <c r="M80" s="116">
        <v>7</v>
      </c>
      <c r="N80" s="124"/>
      <c r="O80" s="125">
        <v>1</v>
      </c>
      <c r="P80" s="129" t="s">
        <v>35</v>
      </c>
      <c r="Q80" s="118">
        <f ca="1">IF(K80&lt;&gt;"",K80,IF(OR(H80&lt;&gt;"",I80&lt;&gt;"",J80&lt;&gt;""),WORKDAY.INTL(MAX(IFERROR(INDEX(R:R,MATCH(H80,D:D,0)),0),IFERROR(INDEX(R:R,MATCH(I80,D:D,0)),0),IFERROR(INDEX(R:R,MATCH(J80,D:D,0)),0)),1,weekend,holidays),IF(L80&lt;&gt;"",IF(M80&lt;&gt;"",WORKDAY.INTL(L80,-(MAX(M80,1)-1),weekend,holidays),L80-(MAX(N80,1)-1))," - ")))</f>
        <v>43461</v>
      </c>
      <c r="R80" s="118">
        <f t="shared" ca="1" si="382"/>
        <v>43472</v>
      </c>
      <c r="S80" s="146">
        <f t="shared" si="378"/>
        <v>7</v>
      </c>
      <c r="T80" s="146">
        <f t="shared" ca="1" si="380"/>
        <v>12</v>
      </c>
      <c r="U80" s="147">
        <f t="shared" ca="1" si="379"/>
        <v>12</v>
      </c>
      <c r="V80" s="146">
        <f t="shared" ca="1" si="381"/>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377"/>
        <v>3.14</v>
      </c>
      <c r="E81" s="113" t="s">
        <v>365</v>
      </c>
      <c r="F81" s="113"/>
      <c r="G81" s="113"/>
      <c r="H81" s="141" t="str">
        <f t="shared" si="383"/>
        <v>3.13</v>
      </c>
      <c r="I81" s="114"/>
      <c r="J81" s="114"/>
      <c r="K81" s="115"/>
      <c r="L81" s="115"/>
      <c r="M81" s="116">
        <v>3</v>
      </c>
      <c r="N81" s="124"/>
      <c r="O81" s="125">
        <v>1</v>
      </c>
      <c r="P81" s="129" t="s">
        <v>34</v>
      </c>
      <c r="Q81" s="118">
        <f ca="1">IF(K81&lt;&gt;"",K81,IF(OR(H81&lt;&gt;"",I81&lt;&gt;"",J81&lt;&gt;""),WORKDAY.INTL(MAX(IFERROR(INDEX(R:R,MATCH(H81,D:D,0)),0),IFERROR(INDEX(R:R,MATCH(I81,D:D,0)),0),IFERROR(INDEX(R:R,MATCH(J81,D:D,0)),0)),1,weekend,holidays),IF(L81&lt;&gt;"",IF(M81&lt;&gt;"",WORKDAY.INTL(L81,-(MAX(M81,1)-1),weekend,holidays),L81-(MAX(N81,1)-1))," - ")))</f>
        <v>43473</v>
      </c>
      <c r="R81" s="118">
        <f t="shared" ca="1" si="382"/>
        <v>43475</v>
      </c>
      <c r="S81" s="146">
        <f t="shared" si="378"/>
        <v>3</v>
      </c>
      <c r="T81" s="146">
        <f t="shared" ca="1" si="380"/>
        <v>3</v>
      </c>
      <c r="U81" s="147">
        <f t="shared" ca="1" si="379"/>
        <v>3</v>
      </c>
      <c r="V81" s="146">
        <f t="shared" ca="1" si="381"/>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377"/>
        <v>3.15</v>
      </c>
      <c r="E82" s="113" t="s">
        <v>367</v>
      </c>
      <c r="F82" s="113"/>
      <c r="G82" s="113"/>
      <c r="H82" s="141" t="str">
        <f t="shared" si="383"/>
        <v>3.14</v>
      </c>
      <c r="I82" s="114"/>
      <c r="J82" s="114"/>
      <c r="K82" s="115"/>
      <c r="L82" s="115"/>
      <c r="M82" s="116">
        <v>10</v>
      </c>
      <c r="N82" s="124"/>
      <c r="O82" s="125">
        <v>1</v>
      </c>
      <c r="P82" s="129" t="s">
        <v>39</v>
      </c>
      <c r="Q82" s="118">
        <f ca="1">IF(K82&lt;&gt;"",K82,IF(OR(H82&lt;&gt;"",I82&lt;&gt;"",J82&lt;&gt;""),WORKDAY.INTL(MAX(IFERROR(INDEX(R:R,MATCH(H82,D:D,0)),0),IFERROR(INDEX(R:R,MATCH(I82,D:D,0)),0),IFERROR(INDEX(R:R,MATCH(J82,D:D,0)),0)),1,weekend,holidays),IF(L82&lt;&gt;"",IF(M82&lt;&gt;"",WORKDAY.INTL(L82,-(MAX(M82,1)-1),weekend,holidays),L82-(MAX(N82,1)-1))," - ")))</f>
        <v>43476</v>
      </c>
      <c r="R82" s="118">
        <f t="shared" ca="1" si="382"/>
        <v>43490</v>
      </c>
      <c r="S82" s="146">
        <f t="shared" si="378"/>
        <v>10</v>
      </c>
      <c r="T82" s="146">
        <f t="shared" ca="1" si="380"/>
        <v>15</v>
      </c>
      <c r="U82" s="147">
        <f t="shared" ca="1" si="379"/>
        <v>15</v>
      </c>
      <c r="V82" s="146">
        <f t="shared" ca="1" si="381"/>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377"/>
        <v>3.16</v>
      </c>
      <c r="E83" s="113" t="s">
        <v>349</v>
      </c>
      <c r="F83" s="113"/>
      <c r="G83" s="113"/>
      <c r="H83" s="141"/>
      <c r="I83" s="114"/>
      <c r="J83" s="114"/>
      <c r="K83" s="115">
        <v>43446</v>
      </c>
      <c r="L83" s="115"/>
      <c r="M83" s="116">
        <v>7</v>
      </c>
      <c r="N83" s="124"/>
      <c r="O83" s="125">
        <v>1</v>
      </c>
      <c r="P83" s="129" t="s">
        <v>34</v>
      </c>
      <c r="Q83" s="118">
        <f>IF(K83&lt;&gt;"",K83,IF(OR(H83&lt;&gt;"",I83&lt;&gt;"",J83&lt;&gt;""),WORKDAY.INTL(MAX(IFERROR(INDEX(R:R,MATCH(H83,D:D,0)),0),IFERROR(INDEX(R:R,MATCH(I83,D:D,0)),0),IFERROR(INDEX(R:R,MATCH(J83,D:D,0)),0)),1,weekend,holidays),IF(L83&lt;&gt;"",IF(M83&lt;&gt;"",WORKDAY.INTL(L83,-(MAX(M83,1)-1),weekend,holidays),L83-(MAX(N83,1)-1))," - ")))</f>
        <v>43446</v>
      </c>
      <c r="R83" s="118">
        <f t="shared" ca="1" si="382"/>
        <v>43454</v>
      </c>
      <c r="S83" s="146">
        <f t="shared" si="378"/>
        <v>7</v>
      </c>
      <c r="T83" s="146">
        <f t="shared" ca="1" si="380"/>
        <v>9</v>
      </c>
      <c r="U83" s="147">
        <f t="shared" ca="1" si="379"/>
        <v>9</v>
      </c>
      <c r="V83" s="146">
        <f t="shared" ca="1" si="381"/>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377"/>
        <v>3.17</v>
      </c>
      <c r="E84" s="113" t="s">
        <v>350</v>
      </c>
      <c r="F84" s="113"/>
      <c r="G84" s="113"/>
      <c r="H84" s="141" t="str">
        <f>D83</f>
        <v>3.16</v>
      </c>
      <c r="I84" s="114" t="str">
        <f>D77</f>
        <v>3.10</v>
      </c>
      <c r="J84" s="114"/>
      <c r="K84" s="115"/>
      <c r="L84" s="115">
        <v>43460</v>
      </c>
      <c r="M84" s="116"/>
      <c r="N84" s="124"/>
      <c r="O84" s="125">
        <v>1</v>
      </c>
      <c r="P84" s="129" t="s">
        <v>38</v>
      </c>
      <c r="Q84" s="118">
        <f ca="1">IF(K84&lt;&gt;"",K84,IF(OR(H84&lt;&gt;"",I84&lt;&gt;"",J84&lt;&gt;""),WORKDAY.INTL(MAX(IFERROR(INDEX(R:R,MATCH(H84,D:D,0)),0),IFERROR(INDEX(R:R,MATCH(I84,D:D,0)),0),IFERROR(INDEX(R:R,MATCH(J84,D:D,0)),0)),1,weekend,holidays),IF(L84&lt;&gt;"",IF(M84&lt;&gt;"",WORKDAY.INTL(L84,-(MAX(M84,1)-1),weekend,holidays),L84-(MAX(N84,1)-1))," - ")))</f>
        <v>43455</v>
      </c>
      <c r="R84" s="118">
        <f t="shared" si="382"/>
        <v>43460</v>
      </c>
      <c r="S84" s="146">
        <f t="shared" ca="1" si="378"/>
        <v>2</v>
      </c>
      <c r="T84" s="146">
        <f t="shared" ca="1" si="380"/>
        <v>6</v>
      </c>
      <c r="U84" s="147">
        <f t="shared" ca="1" si="379"/>
        <v>6</v>
      </c>
      <c r="V84" s="146">
        <f t="shared" ca="1" si="381"/>
        <v>0</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377"/>
        <v>3.18</v>
      </c>
      <c r="E85" s="113" t="s">
        <v>374</v>
      </c>
      <c r="F85" s="113"/>
      <c r="G85" s="113"/>
      <c r="H85" s="141"/>
      <c r="I85" s="114"/>
      <c r="J85" s="114"/>
      <c r="K85" s="115">
        <v>43460</v>
      </c>
      <c r="L85" s="115">
        <v>43463</v>
      </c>
      <c r="M85" s="116"/>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43460</v>
      </c>
      <c r="R85" s="118">
        <f t="shared" si="382"/>
        <v>43463</v>
      </c>
      <c r="S85" s="146">
        <f t="shared" ca="1" si="378"/>
        <v>2</v>
      </c>
      <c r="T85" s="146">
        <f t="shared" ref="T85:T90" si="384">IF(N85&lt;&gt;"",N85,IF(OR(NOT(ISNUMBER(Q85)),NOT(ISNUMBER(R85)))," - ",R85-Q85+1))</f>
        <v>4</v>
      </c>
      <c r="U85" s="147">
        <f t="shared" ca="1" si="379"/>
        <v>2</v>
      </c>
      <c r="V85" s="146">
        <f t="shared" ref="V85:V90" ca="1" si="385">IF(OR(Q85=" - ",R85=" - ")," - ",T85-U85)</f>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377"/>
        <v>3.19</v>
      </c>
      <c r="E86" s="113" t="s">
        <v>372</v>
      </c>
      <c r="F86" s="113"/>
      <c r="G86" s="113"/>
      <c r="H86" s="114" t="str">
        <f>D85</f>
        <v>3.18</v>
      </c>
      <c r="I86" s="141"/>
      <c r="J86" s="114"/>
      <c r="K86" s="115">
        <v>43470</v>
      </c>
      <c r="L86" s="115">
        <v>43474</v>
      </c>
      <c r="M86" s="124">
        <v>2</v>
      </c>
      <c r="N86" s="124"/>
      <c r="O86" s="125">
        <v>1</v>
      </c>
      <c r="P86" s="129" t="s">
        <v>37</v>
      </c>
      <c r="Q86" s="118">
        <f>IF(K86&lt;&gt;"",K86,IF(OR(H86&lt;&gt;"",I86&lt;&gt;"",J86&lt;&gt;""),WORKDAY.INTL(MAX(IFERROR(INDEX(R:R,MATCH(H86,D:D,0)),0),IFERROR(INDEX(R:R,MATCH(I86,D:D,0)),0),IFERROR(INDEX(R:R,MATCH(J86,D:D,0)),0)),1,weekend,holidays),IF(L86&lt;&gt;"",IF(M86&lt;&gt;"",WORKDAY.INTL(L86,-(MAX(M86,1)-1),weekend,holidays),L86-(MAX(N86,1)-1))," - ")))</f>
        <v>43470</v>
      </c>
      <c r="R86" s="118">
        <f t="shared" si="382"/>
        <v>43474</v>
      </c>
      <c r="S86" s="146">
        <f t="shared" si="378"/>
        <v>2</v>
      </c>
      <c r="T86" s="146">
        <f t="shared" si="384"/>
        <v>5</v>
      </c>
      <c r="U86" s="147">
        <f t="shared" ca="1" si="379"/>
        <v>3</v>
      </c>
      <c r="V86" s="146">
        <f t="shared" ca="1" si="385"/>
        <v>2</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377"/>
        <v>3.20</v>
      </c>
      <c r="E87" s="113" t="s">
        <v>373</v>
      </c>
      <c r="F87" s="113"/>
      <c r="G87" s="113"/>
      <c r="H87" s="141" t="str">
        <f>D84</f>
        <v>3.17</v>
      </c>
      <c r="I87" s="114"/>
      <c r="J87" s="114"/>
      <c r="K87" s="115"/>
      <c r="L87" s="115">
        <v>43462</v>
      </c>
      <c r="M87" s="116">
        <v>2</v>
      </c>
      <c r="N87" s="124"/>
      <c r="O87" s="125">
        <v>1</v>
      </c>
      <c r="P87" s="129" t="s">
        <v>34</v>
      </c>
      <c r="Q87" s="118">
        <f ca="1">IF(K87&lt;&gt;"",K87,IF(OR(H87&lt;&gt;"",I87&lt;&gt;"",J87&lt;&gt;""),WORKDAY.INTL(MAX(IFERROR(INDEX(R:R,MATCH(H87,D:D,0)),0),IFERROR(INDEX(R:R,MATCH(I87,D:D,0)),0),IFERROR(INDEX(R:R,MATCH(J87,D:D,0)),0)),1,weekend,holidays),IF(L87&lt;&gt;"",IF(M87&lt;&gt;"",WORKDAY.INTL(L87,-(MAX(M87,1)-1),weekend,holidays),L87-(MAX(N87,1)-1))," - ")))</f>
        <v>43461</v>
      </c>
      <c r="R87" s="118">
        <f t="shared" si="382"/>
        <v>43462</v>
      </c>
      <c r="S87" s="146">
        <f t="shared" si="378"/>
        <v>2</v>
      </c>
      <c r="T87" s="146">
        <f t="shared" ca="1" si="384"/>
        <v>2</v>
      </c>
      <c r="U87" s="147">
        <f t="shared" ca="1" si="379"/>
        <v>2</v>
      </c>
      <c r="V87" s="146">
        <f t="shared" ca="1" si="385"/>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si="377"/>
        <v>3.21</v>
      </c>
      <c r="E88" s="113" t="s">
        <v>375</v>
      </c>
      <c r="F88" s="113"/>
      <c r="G88" s="113"/>
      <c r="H88" s="141" t="str">
        <f t="shared" ref="H88:H95" si="386">D87</f>
        <v>3.20</v>
      </c>
      <c r="I88" s="114"/>
      <c r="J88" s="114"/>
      <c r="K88" s="115"/>
      <c r="L88" s="115"/>
      <c r="M88" s="116">
        <v>5</v>
      </c>
      <c r="N88" s="124"/>
      <c r="O88" s="125">
        <v>1</v>
      </c>
      <c r="P88" s="129" t="s">
        <v>38</v>
      </c>
      <c r="Q88" s="118">
        <f ca="1">IF(K88&lt;&gt;"",K88,IF(OR(H88&lt;&gt;"",I88&lt;&gt;"",J88&lt;&gt;""),WORKDAY.INTL(MAX(IFERROR(INDEX(R:R,MATCH(H88,D:D,0)),0),IFERROR(INDEX(R:R,MATCH(I88,D:D,0)),0),IFERROR(INDEX(R:R,MATCH(J88,D:D,0)),0)),1,weekend,holidays),IF(L88&lt;&gt;"",IF(M88&lt;&gt;"",WORKDAY.INTL(L88,-(MAX(M88,1)-1),weekend,holidays),L88-(MAX(N88,1)-1))," - ")))</f>
        <v>43465</v>
      </c>
      <c r="R88" s="118">
        <f t="shared" ca="1" si="382"/>
        <v>43472</v>
      </c>
      <c r="S88" s="146">
        <f t="shared" si="378"/>
        <v>5</v>
      </c>
      <c r="T88" s="146">
        <f t="shared" ca="1" si="384"/>
        <v>8</v>
      </c>
      <c r="U88" s="147">
        <f t="shared" ca="1" si="379"/>
        <v>8</v>
      </c>
      <c r="V88" s="146">
        <f t="shared" ca="1" si="385"/>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ref="D89:D137" si="387">IF(C89="","",IF(C89&gt;prevLevel,IF(prevWBS="","1",prevWBS)&amp;REPT(".1",C89-MAX(prevLevel,1)),IF(ISERROR(FIND(".",prevWBS)),REPT("1.",C89-1)&amp;IFERROR(VALUE(prevWBS)+1,"1"),IF(C89=1,"",IFERROR(LEFT(prevWBS,FIND("^",SUBSTITUTE(prevWBS,".","^",C89-1))),""))&amp;VALUE(TRIM(MID(SUBSTITUTE(prevWBS,".",REPT(" ",LEN(prevWBS))),(C89-1)*LEN(prevWBS)+1,LEN(prevWBS))))+1)))</f>
        <v>3.22</v>
      </c>
      <c r="E89" s="113" t="s">
        <v>416</v>
      </c>
      <c r="F89" s="113"/>
      <c r="G89" s="113"/>
      <c r="H89" s="141" t="str">
        <f t="shared" si="386"/>
        <v>3.21</v>
      </c>
      <c r="I89" s="114"/>
      <c r="J89" s="114"/>
      <c r="K89" s="115"/>
      <c r="L89" s="115">
        <v>43475</v>
      </c>
      <c r="M89" s="116">
        <v>4</v>
      </c>
      <c r="N89" s="124"/>
      <c r="O89" s="125">
        <v>1</v>
      </c>
      <c r="P89" s="129" t="s">
        <v>34</v>
      </c>
      <c r="Q89" s="118">
        <f ca="1">IF(K89&lt;&gt;"",K89,IF(OR(H89&lt;&gt;"",I89&lt;&gt;"",J89&lt;&gt;""),WORKDAY.INTL(MAX(IFERROR(INDEX(R:R,MATCH(H89,D:D,0)),0),IFERROR(INDEX(R:R,MATCH(I89,D:D,0)),0),IFERROR(INDEX(R:R,MATCH(J89,D:D,0)),0)),1,weekend,holidays),IF(L89&lt;&gt;"",IF(M89&lt;&gt;"",WORKDAY.INTL(L89,-(MAX(M89,1)-1),weekend,holidays),L89-(MAX(N89,1)-1))," - ")))</f>
        <v>43473</v>
      </c>
      <c r="R89" s="118">
        <f t="shared" si="382"/>
        <v>43475</v>
      </c>
      <c r="S89" s="146">
        <f t="shared" si="378"/>
        <v>4</v>
      </c>
      <c r="T89" s="146">
        <f t="shared" ca="1" si="384"/>
        <v>3</v>
      </c>
      <c r="U89" s="147">
        <f t="shared" ca="1" si="379"/>
        <v>3</v>
      </c>
      <c r="V89" s="146">
        <f t="shared" ca="1" si="385"/>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387"/>
        <v>3.23</v>
      </c>
      <c r="E90" s="113" t="s">
        <v>398</v>
      </c>
      <c r="F90" s="113"/>
      <c r="G90" s="113"/>
      <c r="H90" s="141" t="str">
        <f t="shared" si="386"/>
        <v>3.22</v>
      </c>
      <c r="I90" s="114"/>
      <c r="J90" s="114"/>
      <c r="K90" s="115"/>
      <c r="L90" s="115"/>
      <c r="M90" s="116">
        <v>7</v>
      </c>
      <c r="N90" s="124"/>
      <c r="O90" s="125">
        <v>1</v>
      </c>
      <c r="P90" s="129" t="s">
        <v>38</v>
      </c>
      <c r="Q90" s="118">
        <f ca="1">IF(K90&lt;&gt;"",K90,IF(OR(H90&lt;&gt;"",I90&lt;&gt;"",J90&lt;&gt;""),WORKDAY.INTL(MAX(IFERROR(INDEX(R:R,MATCH(H90,D:D,0)),0),IFERROR(INDEX(R:R,MATCH(I90,D:D,0)),0),IFERROR(INDEX(R:R,MATCH(J90,D:D,0)),0)),1,weekend,holidays),IF(L90&lt;&gt;"",IF(M90&lt;&gt;"",WORKDAY.INTL(L90,-(MAX(M90,1)-1),weekend,holidays),L90-(MAX(N90,1)-1))," - ")))</f>
        <v>43476</v>
      </c>
      <c r="R90" s="118">
        <f t="shared" ca="1" si="382"/>
        <v>43487</v>
      </c>
      <c r="S90" s="146">
        <f t="shared" si="378"/>
        <v>7</v>
      </c>
      <c r="T90" s="146">
        <f t="shared" ca="1" si="384"/>
        <v>12</v>
      </c>
      <c r="U90" s="147">
        <f t="shared" ca="1" si="379"/>
        <v>12</v>
      </c>
      <c r="V90" s="146">
        <f t="shared" ca="1" si="385"/>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387"/>
        <v>3.24</v>
      </c>
      <c r="E91" s="113" t="s">
        <v>415</v>
      </c>
      <c r="F91" s="113"/>
      <c r="G91" s="113"/>
      <c r="H91" s="141" t="str">
        <f t="shared" si="386"/>
        <v>3.23</v>
      </c>
      <c r="I91" s="114"/>
      <c r="J91" s="114"/>
      <c r="K91" s="115"/>
      <c r="L91" s="115">
        <v>43493</v>
      </c>
      <c r="M91" s="116">
        <v>4</v>
      </c>
      <c r="N91" s="124"/>
      <c r="O91" s="125">
        <v>1</v>
      </c>
      <c r="P91" s="129" t="s">
        <v>34</v>
      </c>
      <c r="Q91" s="118">
        <f ca="1">IF(K91&lt;&gt;"",K91,IF(OR(H91&lt;&gt;"",I91&lt;&gt;"",J91&lt;&gt;""),WORKDAY.INTL(MAX(IFERROR(INDEX(R:R,MATCH(H91,D:D,0)),0),IFERROR(INDEX(R:R,MATCH(I91,D:D,0)),0),IFERROR(INDEX(R:R,MATCH(J91,D:D,0)),0)),1,weekend,holidays),IF(L91&lt;&gt;"",IF(M91&lt;&gt;"",WORKDAY.INTL(L91,-(MAX(M91,1)-1),weekend,holidays),L91-(MAX(N91,1)-1))," - ")))</f>
        <v>43488</v>
      </c>
      <c r="R91" s="118">
        <f t="shared" ref="R91:R96" si="388">IF(L91&lt;&gt;"",L91,IF(Q91=" - "," - ",IF(M91&lt;&gt;"",WORKDAY.INTL(Q91,M91-1,weekend,holidays),Q91+MAX(N91,1)-1)))</f>
        <v>43493</v>
      </c>
      <c r="S91" s="146">
        <f t="shared" ref="S91:S96" si="389">IF(M91&lt;&gt;"",M91,IF(OR(NOT(ISNUMBER(Q91)),NOT(ISNUMBER(R91)))," - ",NETWORKDAYS.INTL(Q91,R91,weekend,holidays)))</f>
        <v>4</v>
      </c>
      <c r="T91" s="146">
        <f t="shared" ref="T91:T96" ca="1" si="390">IF(N91&lt;&gt;"",N91,IF(OR(NOT(ISNUMBER(Q91)),NOT(ISNUMBER(R91)))," - ",R91-Q91+1))</f>
        <v>6</v>
      </c>
      <c r="U91" s="147">
        <f t="shared" ref="U91:U96" ca="1" si="391">IF(OR(Q91=" - ",R91=" - ")," - ",MIN(T91,WORKDAY.INTL(Q91,ROUNDDOWN(O91*S91,0),weekend,holidays)-Q91))</f>
        <v>6</v>
      </c>
      <c r="V91" s="146">
        <f t="shared" ref="V91:V96" ca="1" si="392">IF(OR(Q91=" - ",R91=" - ")," - ",T91-U91)</f>
        <v>0</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12">
      <c r="A92" s="136"/>
      <c r="B92" s="137"/>
      <c r="C92" s="110">
        <v>2</v>
      </c>
      <c r="D92" s="111" t="str">
        <f t="shared" si="387"/>
        <v>3.25</v>
      </c>
      <c r="E92" s="113" t="s">
        <v>417</v>
      </c>
      <c r="F92" s="113"/>
      <c r="G92" s="113"/>
      <c r="H92" s="141" t="str">
        <f t="shared" si="386"/>
        <v>3.24</v>
      </c>
      <c r="I92" s="114"/>
      <c r="J92" s="114"/>
      <c r="K92" s="115"/>
      <c r="L92" s="115">
        <v>43501</v>
      </c>
      <c r="M92" s="116">
        <v>5</v>
      </c>
      <c r="N92" s="124"/>
      <c r="O92" s="125">
        <v>1</v>
      </c>
      <c r="P92" s="129" t="s">
        <v>38</v>
      </c>
      <c r="Q92" s="118">
        <f ca="1">IF(K92&lt;&gt;"",K92,IF(OR(H92&lt;&gt;"",I92&lt;&gt;"",J92&lt;&gt;""),WORKDAY.INTL(MAX(IFERROR(INDEX(R:R,MATCH(H92,D:D,0)),0),IFERROR(INDEX(R:R,MATCH(I92,D:D,0)),0),IFERROR(INDEX(R:R,MATCH(J92,D:D,0)),0)),1,weekend,holidays),IF(L92&lt;&gt;"",IF(M92&lt;&gt;"",WORKDAY.INTL(L92,-(MAX(M92,1)-1),weekend,holidays),L92-(MAX(N92,1)-1))," - ")))</f>
        <v>43494</v>
      </c>
      <c r="R92" s="118">
        <f t="shared" si="388"/>
        <v>43501</v>
      </c>
      <c r="S92" s="146">
        <f t="shared" si="389"/>
        <v>5</v>
      </c>
      <c r="T92" s="146">
        <f t="shared" ca="1" si="390"/>
        <v>8</v>
      </c>
      <c r="U92" s="147">
        <f t="shared" ca="1" si="391"/>
        <v>7</v>
      </c>
      <c r="V92" s="146">
        <f t="shared" ca="1" si="392"/>
        <v>1</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ref="D93:D94" si="393">IF(C93="","",IF(C93&gt;prevLevel,IF(prevWBS="","1",prevWBS)&amp;REPT(".1",C93-MAX(prevLevel,1)),IF(ISERROR(FIND(".",prevWBS)),REPT("1.",C93-1)&amp;IFERROR(VALUE(prevWBS)+1,"1"),IF(C93=1,"",IFERROR(LEFT(prevWBS,FIND("^",SUBSTITUTE(prevWBS,".","^",C93-1))),""))&amp;VALUE(TRIM(MID(SUBSTITUTE(prevWBS,".",REPT(" ",LEN(prevWBS))),(C93-1)*LEN(prevWBS)+1,LEN(prevWBS))))+1)))</f>
        <v>3.26</v>
      </c>
      <c r="E93" s="113" t="s">
        <v>418</v>
      </c>
      <c r="F93" s="113"/>
      <c r="G93" s="113"/>
      <c r="H93" s="141"/>
      <c r="I93" s="114"/>
      <c r="J93" s="114"/>
      <c r="K93" s="115"/>
      <c r="L93" s="115"/>
      <c r="M93" s="116"/>
      <c r="N93" s="124"/>
      <c r="O93" s="125"/>
      <c r="P93" s="129" t="s">
        <v>34</v>
      </c>
      <c r="Q93" s="118" t="str">
        <f>IF(K93&lt;&gt;"",K93,IF(OR(H93&lt;&gt;"",I93&lt;&gt;"",J93&lt;&gt;""),WORKDAY.INTL(MAX(IFERROR(INDEX(R:R,MATCH(H93,D:D,0)),0),IFERROR(INDEX(R:R,MATCH(I93,D:D,0)),0),IFERROR(INDEX(R:R,MATCH(J93,D:D,0)),0)),1,weekend,holidays),IF(L93&lt;&gt;"",IF(M93&lt;&gt;"",WORKDAY.INTL(L93,-(MAX(M93,1)-1),weekend,holidays),L93-(MAX(N93,1)-1))," - ")))</f>
        <v xml:space="preserve"> - </v>
      </c>
      <c r="R93" s="118" t="str">
        <f t="shared" si="388"/>
        <v xml:space="preserve"> - </v>
      </c>
      <c r="S93" s="146" t="str">
        <f t="shared" si="389"/>
        <v xml:space="preserve"> - </v>
      </c>
      <c r="T93" s="146" t="str">
        <f t="shared" si="390"/>
        <v xml:space="preserve"> - </v>
      </c>
      <c r="U93" s="147" t="str">
        <f t="shared" si="391"/>
        <v xml:space="preserve"> - </v>
      </c>
      <c r="V93" s="146" t="str">
        <f t="shared" si="392"/>
        <v xml:space="preserve"> - </v>
      </c>
      <c r="W93" s="121"/>
      <c r="X93" s="121"/>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12">
      <c r="A94" s="136"/>
      <c r="B94" s="137"/>
      <c r="C94" s="110">
        <v>2</v>
      </c>
      <c r="D94" s="111" t="str">
        <f t="shared" si="393"/>
        <v>3.27</v>
      </c>
      <c r="E94" s="113" t="s">
        <v>419</v>
      </c>
      <c r="F94" s="113"/>
      <c r="G94" s="113"/>
      <c r="H94" s="141"/>
      <c r="I94" s="114"/>
      <c r="J94" s="114"/>
      <c r="K94" s="115"/>
      <c r="L94" s="115"/>
      <c r="M94" s="116"/>
      <c r="N94" s="124"/>
      <c r="O94" s="125"/>
      <c r="P94" s="129" t="s">
        <v>38</v>
      </c>
      <c r="Q94" s="118" t="str">
        <f>IF(K94&lt;&gt;"",K94,IF(OR(H94&lt;&gt;"",I94&lt;&gt;"",J94&lt;&gt;""),WORKDAY.INTL(MAX(IFERROR(INDEX(R:R,MATCH(H94,D:D,0)),0),IFERROR(INDEX(R:R,MATCH(I94,D:D,0)),0),IFERROR(INDEX(R:R,MATCH(J94,D:D,0)),0)),1,weekend,holidays),IF(L94&lt;&gt;"",IF(M94&lt;&gt;"",WORKDAY.INTL(L94,-(MAX(M94,1)-1),weekend,holidays),L94-(MAX(N94,1)-1))," - ")))</f>
        <v xml:space="preserve"> - </v>
      </c>
      <c r="R94" s="118" t="str">
        <f t="shared" si="388"/>
        <v xml:space="preserve"> - </v>
      </c>
      <c r="S94" s="146" t="str">
        <f t="shared" si="389"/>
        <v xml:space="preserve"> - </v>
      </c>
      <c r="T94" s="146" t="str">
        <f t="shared" si="390"/>
        <v xml:space="preserve"> - </v>
      </c>
      <c r="U94" s="147" t="str">
        <f t="shared" si="391"/>
        <v xml:space="preserve"> - </v>
      </c>
      <c r="V94" s="146" t="str">
        <f t="shared" si="392"/>
        <v xml:space="preserve"> - </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65">
      <c r="A95" s="136"/>
      <c r="B95" s="137"/>
      <c r="C95" s="110">
        <v>2</v>
      </c>
      <c r="D95" s="111" t="str">
        <f t="shared" ref="D95:D96" si="394">IF(C95="","",IF(C95&gt;prevLevel,IF(prevWBS="","1",prevWBS)&amp;REPT(".1",C95-MAX(prevLevel,1)),IF(ISERROR(FIND(".",prevWBS)),REPT("1.",C95-1)&amp;IFERROR(VALUE(prevWBS)+1,"1"),IF(C95=1,"",IFERROR(LEFT(prevWBS,FIND("^",SUBSTITUTE(prevWBS,".","^",C95-1))),""))&amp;VALUE(TRIM(MID(SUBSTITUTE(prevWBS,".",REPT(" ",LEN(prevWBS))),(C95-1)*LEN(prevWBS)+1,LEN(prevWBS))))+1)))</f>
        <v>3.28</v>
      </c>
      <c r="E95" s="152" t="s">
        <v>421</v>
      </c>
      <c r="F95" s="113"/>
      <c r="G95" s="113"/>
      <c r="H95" s="141" t="str">
        <f t="shared" si="386"/>
        <v>3.27</v>
      </c>
      <c r="I95" s="114"/>
      <c r="J95" s="114"/>
      <c r="K95" s="115">
        <v>43507</v>
      </c>
      <c r="L95" s="115">
        <v>43531</v>
      </c>
      <c r="M95" s="116">
        <v>4</v>
      </c>
      <c r="N95" s="124"/>
      <c r="O95" s="125">
        <v>1</v>
      </c>
      <c r="P95" s="129" t="s">
        <v>34</v>
      </c>
      <c r="Q95" s="118">
        <f>IF(K95&lt;&gt;"",K95,IF(OR(H95&lt;&gt;"",I95&lt;&gt;"",J95&lt;&gt;""),WORKDAY.INTL(MAX(IFERROR(INDEX(R:R,MATCH(H95,D:D,0)),0),IFERROR(INDEX(R:R,MATCH(I95,D:D,0)),0),IFERROR(INDEX(R:R,MATCH(J95,D:D,0)),0)),1,weekend,holidays),IF(L95&lt;&gt;"",IF(M95&lt;&gt;"",WORKDAY.INTL(L95,-(MAX(M95,1)-1),weekend,holidays),L95-(MAX(N95,1)-1))," - ")))</f>
        <v>43507</v>
      </c>
      <c r="R95" s="118">
        <f t="shared" si="388"/>
        <v>43531</v>
      </c>
      <c r="S95" s="146">
        <f t="shared" si="389"/>
        <v>4</v>
      </c>
      <c r="T95" s="146">
        <f t="shared" si="390"/>
        <v>25</v>
      </c>
      <c r="U95" s="147">
        <f t="shared" ca="1" si="391"/>
        <v>4</v>
      </c>
      <c r="V95" s="146">
        <f t="shared" ca="1" si="392"/>
        <v>21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2</v>
      </c>
      <c r="D96" s="111" t="str">
        <f t="shared" si="394"/>
        <v>3.29</v>
      </c>
      <c r="E96" s="113" t="s">
        <v>429</v>
      </c>
      <c r="F96" s="113"/>
      <c r="G96" s="113"/>
      <c r="H96" s="141" t="str">
        <f t="shared" ref="H96" si="395">D95</f>
        <v>3.28</v>
      </c>
      <c r="I96" s="114"/>
      <c r="J96" s="114"/>
      <c r="K96" s="115"/>
      <c r="L96" s="115">
        <v>43532</v>
      </c>
      <c r="M96" s="116">
        <v>5</v>
      </c>
      <c r="N96" s="124"/>
      <c r="O96" s="125">
        <v>1</v>
      </c>
      <c r="P96" s="129" t="s">
        <v>38</v>
      </c>
      <c r="Q96" s="118">
        <f ca="1">IF(K96&lt;&gt;"",K96,IF(OR(H96&lt;&gt;"",I96&lt;&gt;"",J96&lt;&gt;""),WORKDAY.INTL(MAX(IFERROR(INDEX(R:R,MATCH(H96,D:D,0)),0),IFERROR(INDEX(R:R,MATCH(I96,D:D,0)),0),IFERROR(INDEX(R:R,MATCH(J96,D:D,0)),0)),1,weekend,holidays),IF(L96&lt;&gt;"",IF(M96&lt;&gt;"",WORKDAY.INTL(L96,-(MAX(M96,1)-1),weekend,holidays),L96-(MAX(N96,1)-1))," - ")))</f>
        <v>43532</v>
      </c>
      <c r="R96" s="118">
        <f t="shared" si="388"/>
        <v>43532</v>
      </c>
      <c r="S96" s="146">
        <f t="shared" si="389"/>
        <v>5</v>
      </c>
      <c r="T96" s="146">
        <f t="shared" ca="1" si="390"/>
        <v>1</v>
      </c>
      <c r="U96" s="147">
        <f t="shared" ca="1" si="391"/>
        <v>1</v>
      </c>
      <c r="V96" s="146">
        <f t="shared" ca="1" si="392"/>
        <v>0</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2</v>
      </c>
      <c r="D97" s="111">
        <v>3.28</v>
      </c>
      <c r="E97" s="149" t="s">
        <v>420</v>
      </c>
      <c r="F97" s="113"/>
      <c r="G97" s="113"/>
      <c r="H97" s="114"/>
      <c r="I97" s="141"/>
      <c r="J97" s="114"/>
      <c r="K97" s="115"/>
      <c r="L97" s="115">
        <v>43514</v>
      </c>
      <c r="M97" s="116">
        <v>1</v>
      </c>
      <c r="N97" s="124"/>
      <c r="O97" s="125">
        <v>1</v>
      </c>
      <c r="P97" s="129"/>
      <c r="Q97" s="118">
        <f ca="1">IF(K97&lt;&gt;"",K97,IF(OR(H97&lt;&gt;"",I97&lt;&gt;"",J97&lt;&gt;""),WORKDAY.INTL(MAX(IFERROR(INDEX(R:R,MATCH(H97,D:D,0)),0),IFERROR(INDEX(R:R,MATCH(I97,D:D,0)),0),IFERROR(INDEX(R:R,MATCH(J97,D:D,0)),0)),1,weekend,holidays),IF(L97&lt;&gt;"",IF(M97&lt;&gt;"",WORKDAY.INTL(L97,-(MAX(M97,1)-1),weekend,holidays),L97-(MAX(N97,1)-1))," - ")))</f>
        <v>43514</v>
      </c>
      <c r="R97" s="118">
        <f t="shared" ref="R97" si="396">IF(L97&lt;&gt;"",L97,IF(Q97=" - "," - ",IF(M97&lt;&gt;"",WORKDAY.INTL(Q97,M97-1,weekend,holidays),Q97+MAX(N97,1)-1)))</f>
        <v>43514</v>
      </c>
      <c r="S97" s="146">
        <f t="shared" ref="S97" si="397">IF(M97&lt;&gt;"",M97,IF(OR(NOT(ISNUMBER(Q97)),NOT(ISNUMBER(R97)))," - ",NETWORKDAYS.INTL(Q97,R97,weekend,holidays)))</f>
        <v>1</v>
      </c>
      <c r="T97" s="146">
        <f t="shared" ref="T97" ca="1" si="398">IF(N97&lt;&gt;"",N97,IF(OR(NOT(ISNUMBER(Q97)),NOT(ISNUMBER(R97)))," - ",R97-Q97+1))</f>
        <v>1</v>
      </c>
      <c r="U97" s="147">
        <f t="shared" ref="U97" ca="1" si="399">IF(OR(Q97=" - ",R97=" - ")," - ",MIN(T97,WORKDAY.INTL(Q97,ROUNDDOWN(O97*S97,0),weekend,holidays)-Q97))</f>
        <v>1</v>
      </c>
      <c r="V97" s="146">
        <f t="shared" ref="V97" ca="1" si="400">IF(OR(Q97=" - ",R97=" - ")," - ",T97-U97)</f>
        <v>0</v>
      </c>
      <c r="W97" s="121"/>
      <c r="X97" s="121"/>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192" customFormat="1" ht="12">
      <c r="A98" s="176"/>
      <c r="B98" s="177"/>
      <c r="C98" s="178">
        <v>2</v>
      </c>
      <c r="D98" s="179" t="str">
        <f t="shared" si="387"/>
        <v>3.29</v>
      </c>
      <c r="E98" s="180" t="s">
        <v>377</v>
      </c>
      <c r="F98" s="113"/>
      <c r="G98" s="113"/>
      <c r="H98" s="181"/>
      <c r="I98" s="182"/>
      <c r="J98" s="181"/>
      <c r="K98" s="183"/>
      <c r="L98" s="184">
        <v>43493</v>
      </c>
      <c r="M98" s="185"/>
      <c r="N98" s="186"/>
      <c r="O98" s="187">
        <v>1</v>
      </c>
      <c r="P98" s="185"/>
      <c r="Q98" s="188">
        <f>IF(K98&lt;&gt;"",K98,IF(OR(H98&lt;&gt;"",I98&lt;&gt;"",J98&lt;&gt;""),WORKDAY.INTL(MAX(IFERROR(INDEX(R:R,MATCH(H98,D:D,0)),0),IFERROR(INDEX(R:R,MATCH(I98,D:D,0)),0),IFERROR(INDEX(R:R,MATCH(J98,D:D,0)),0)),1,weekend,holidays),IF(L98&lt;&gt;"",IF(M98&lt;&gt;"",WORKDAY.INTL(L98,-(MAX(M98,1)-1),weekend,holidays),L98-(MAX(N98,1)-1))," - ")))</f>
        <v>43493</v>
      </c>
      <c r="R98" s="188">
        <f t="shared" si="382"/>
        <v>43493</v>
      </c>
      <c r="S98" s="189">
        <f t="shared" ca="1" si="378"/>
        <v>1</v>
      </c>
      <c r="T98" s="189">
        <f t="shared" ref="T98:T181" si="401">IF(N98&lt;&gt;"",N98,IF(OR(NOT(ISNUMBER(Q98)),NOT(ISNUMBER(R98)))," - ",R98-Q98+1))</f>
        <v>1</v>
      </c>
      <c r="U98" s="190">
        <f t="shared" ca="1" si="379"/>
        <v>1</v>
      </c>
      <c r="V98" s="189">
        <f t="shared" ref="V98:V181" ca="1" si="402">IF(OR(Q98=" - ",R98=" - ")," - ",T98-U98)</f>
        <v>0</v>
      </c>
      <c r="W98" s="191"/>
      <c r="X98" s="191"/>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193"/>
      <c r="AZ98" s="193"/>
      <c r="BA98" s="193"/>
      <c r="BB98" s="193"/>
      <c r="BC98" s="193"/>
      <c r="BD98" s="193"/>
      <c r="BE98" s="193"/>
      <c r="BF98" s="193"/>
      <c r="BG98" s="193"/>
      <c r="BH98" s="193"/>
      <c r="BI98" s="193"/>
      <c r="BJ98" s="193"/>
      <c r="BK98" s="193"/>
      <c r="BL98" s="193"/>
      <c r="BM98" s="193"/>
      <c r="BN98" s="193"/>
      <c r="BO98" s="193"/>
      <c r="BP98" s="193"/>
      <c r="BQ98" s="193"/>
      <c r="BR98" s="193"/>
      <c r="BS98" s="193"/>
      <c r="BT98" s="193"/>
      <c r="BU98" s="193"/>
      <c r="BV98" s="193"/>
      <c r="BW98" s="193"/>
      <c r="BX98" s="193"/>
      <c r="BY98" s="193"/>
      <c r="BZ98" s="193"/>
      <c r="CA98" s="193"/>
      <c r="CB98" s="193"/>
      <c r="CC98" s="193"/>
      <c r="CD98" s="193"/>
      <c r="CE98" s="193"/>
      <c r="CF98" s="193"/>
      <c r="CG98" s="193"/>
      <c r="CH98" s="193"/>
      <c r="CI98" s="193"/>
      <c r="CJ98" s="193"/>
      <c r="CK98" s="193"/>
      <c r="CL98" s="193"/>
      <c r="CM98" s="193"/>
      <c r="CN98" s="193"/>
      <c r="CO98" s="193"/>
      <c r="CP98" s="193"/>
      <c r="CQ98" s="193"/>
      <c r="CR98" s="193"/>
      <c r="CS98" s="193"/>
      <c r="CT98" s="193"/>
      <c r="CU98" s="193"/>
      <c r="CV98" s="193"/>
      <c r="CW98" s="193"/>
      <c r="CX98" s="193"/>
      <c r="CY98" s="193"/>
      <c r="CZ98" s="193"/>
      <c r="DA98" s="193"/>
      <c r="DB98" s="193"/>
      <c r="DC98" s="193"/>
      <c r="DD98" s="193"/>
      <c r="DE98" s="193"/>
      <c r="DF98" s="193"/>
      <c r="DG98" s="193"/>
      <c r="DH98" s="193"/>
      <c r="DI98" s="193"/>
      <c r="DJ98" s="193"/>
      <c r="DK98" s="193"/>
      <c r="DL98" s="193"/>
      <c r="DM98" s="193"/>
      <c r="DN98" s="193"/>
      <c r="DO98" s="193"/>
      <c r="DP98" s="193"/>
      <c r="DQ98" s="193"/>
      <c r="DR98" s="193"/>
      <c r="DS98" s="193"/>
      <c r="DT98" s="193"/>
      <c r="DU98" s="193"/>
      <c r="DV98" s="193"/>
      <c r="DW98" s="193"/>
      <c r="DX98" s="193"/>
      <c r="DY98" s="193"/>
      <c r="DZ98" s="193"/>
      <c r="EA98" s="193"/>
      <c r="EB98" s="193"/>
      <c r="EC98" s="193"/>
      <c r="ED98" s="193"/>
      <c r="EE98" s="193"/>
      <c r="EF98" s="193"/>
      <c r="EG98" s="193"/>
      <c r="EH98" s="193"/>
      <c r="EI98" s="193"/>
      <c r="EJ98" s="193"/>
      <c r="EK98" s="193"/>
      <c r="EL98" s="193"/>
      <c r="EM98" s="193"/>
      <c r="EN98" s="193"/>
      <c r="EO98" s="193"/>
      <c r="EP98" s="193"/>
      <c r="EQ98" s="193"/>
      <c r="ER98" s="193"/>
      <c r="ES98" s="193"/>
      <c r="ET98" s="193"/>
      <c r="EU98" s="193"/>
      <c r="EV98" s="193"/>
      <c r="EW98" s="193"/>
      <c r="EX98" s="193"/>
      <c r="EY98" s="193"/>
      <c r="EZ98" s="193"/>
      <c r="FA98" s="193"/>
      <c r="FB98" s="193"/>
      <c r="FC98" s="193"/>
      <c r="FD98" s="193"/>
      <c r="FE98" s="193"/>
      <c r="FF98" s="193"/>
      <c r="FG98" s="193"/>
      <c r="FH98" s="193"/>
      <c r="FI98" s="193"/>
      <c r="FJ98" s="193"/>
      <c r="FK98" s="193"/>
      <c r="FL98" s="193"/>
      <c r="FM98" s="193"/>
      <c r="FN98" s="193"/>
      <c r="FO98" s="193"/>
      <c r="FP98" s="193"/>
      <c r="FQ98" s="193"/>
      <c r="FR98" s="193"/>
      <c r="FS98" s="193"/>
      <c r="FT98" s="193"/>
      <c r="FU98" s="193"/>
      <c r="FV98" s="193"/>
      <c r="FW98" s="193"/>
      <c r="FX98" s="193"/>
      <c r="FY98" s="193"/>
      <c r="FZ98" s="193"/>
      <c r="GA98" s="193"/>
      <c r="GB98" s="193"/>
      <c r="GC98" s="193"/>
      <c r="GD98" s="193"/>
      <c r="GE98" s="193"/>
      <c r="GF98" s="193"/>
      <c r="GG98" s="193"/>
      <c r="GH98" s="193"/>
      <c r="GI98" s="193"/>
      <c r="GJ98" s="193"/>
      <c r="GK98" s="193"/>
      <c r="GL98" s="193"/>
      <c r="GM98" s="193"/>
      <c r="GN98" s="193"/>
      <c r="GO98" s="193"/>
      <c r="GP98" s="193"/>
      <c r="GQ98" s="193"/>
      <c r="GR98" s="193"/>
      <c r="GS98" s="193"/>
      <c r="GT98" s="193"/>
      <c r="GU98" s="193"/>
      <c r="GV98" s="193"/>
      <c r="GW98" s="193"/>
      <c r="GX98" s="193"/>
      <c r="GY98" s="193"/>
      <c r="GZ98" s="193"/>
      <c r="HA98" s="193"/>
      <c r="HB98" s="193"/>
      <c r="HC98" s="193"/>
      <c r="HD98" s="193"/>
      <c r="HE98" s="193"/>
      <c r="HF98" s="193"/>
      <c r="HG98" s="193"/>
      <c r="HH98" s="193"/>
      <c r="HI98" s="193"/>
      <c r="HJ98" s="193"/>
      <c r="HK98" s="193"/>
      <c r="HL98" s="193"/>
      <c r="HM98" s="193"/>
      <c r="HN98" s="193"/>
      <c r="HO98" s="193"/>
      <c r="HP98" s="193"/>
      <c r="HQ98" s="193"/>
      <c r="HR98" s="193"/>
      <c r="HS98" s="193"/>
      <c r="HT98" s="193"/>
      <c r="HU98" s="193"/>
      <c r="HV98" s="193"/>
      <c r="HW98" s="193"/>
      <c r="HX98" s="193"/>
      <c r="HY98" s="193"/>
      <c r="HZ98" s="193"/>
      <c r="IA98" s="193"/>
      <c r="IB98" s="193"/>
      <c r="IC98" s="193"/>
      <c r="ID98" s="193"/>
      <c r="IE98" s="193"/>
      <c r="IF98" s="193"/>
      <c r="IG98" s="193"/>
      <c r="IH98" s="193"/>
      <c r="II98" s="193"/>
      <c r="IJ98" s="193"/>
      <c r="IK98" s="193"/>
      <c r="IL98" s="193"/>
      <c r="IM98" s="193"/>
      <c r="IN98" s="193"/>
      <c r="IO98" s="193"/>
      <c r="IP98" s="193"/>
      <c r="IQ98" s="193"/>
      <c r="IR98" s="193"/>
      <c r="IS98" s="193"/>
      <c r="IT98" s="193"/>
      <c r="IU98" s="193"/>
      <c r="IV98" s="193"/>
      <c r="IW98" s="193"/>
      <c r="IX98" s="193"/>
      <c r="IY98" s="193"/>
      <c r="IZ98" s="193"/>
      <c r="JA98" s="193"/>
      <c r="JB98" s="193"/>
      <c r="JC98" s="193"/>
      <c r="JD98" s="193"/>
      <c r="JE98" s="193"/>
      <c r="JF98" s="193"/>
      <c r="JG98" s="193"/>
      <c r="JH98" s="193"/>
      <c r="JI98" s="193"/>
      <c r="JJ98" s="193"/>
      <c r="JK98" s="193"/>
      <c r="JL98" s="193"/>
      <c r="JM98" s="193"/>
      <c r="JN98" s="193"/>
      <c r="JO98" s="193"/>
      <c r="JP98" s="193"/>
      <c r="JQ98" s="193"/>
      <c r="JR98" s="193"/>
      <c r="JS98" s="193"/>
      <c r="JT98" s="193"/>
      <c r="JU98" s="193"/>
      <c r="JV98" s="193"/>
      <c r="JW98" s="193"/>
      <c r="JX98" s="193"/>
      <c r="JY98" s="193"/>
      <c r="JZ98" s="193"/>
      <c r="KA98" s="193"/>
      <c r="KB98" s="193"/>
      <c r="KC98" s="193"/>
      <c r="KD98" s="193"/>
      <c r="KE98" s="193"/>
      <c r="KF98" s="193"/>
      <c r="KG98" s="193"/>
      <c r="KH98" s="193"/>
      <c r="KI98" s="193"/>
      <c r="KJ98" s="193"/>
      <c r="KK98" s="193"/>
      <c r="KL98" s="193"/>
      <c r="KM98" s="193"/>
      <c r="KN98" s="193"/>
      <c r="KO98" s="193"/>
      <c r="KP98" s="193"/>
      <c r="KQ98" s="193"/>
      <c r="KR98" s="193"/>
      <c r="KS98" s="193"/>
      <c r="KT98" s="193"/>
      <c r="KU98" s="193"/>
      <c r="KV98" s="193"/>
      <c r="KW98" s="193"/>
      <c r="KX98" s="193"/>
      <c r="KY98" s="193"/>
      <c r="KZ98" s="193"/>
      <c r="LA98" s="193"/>
      <c r="LB98" s="193"/>
      <c r="LC98" s="193"/>
      <c r="LD98" s="193"/>
      <c r="LE98" s="193"/>
      <c r="LF98" s="193"/>
      <c r="LG98" s="193"/>
      <c r="LH98" s="193"/>
      <c r="LI98" s="193"/>
      <c r="LJ98" s="193"/>
      <c r="LK98" s="193"/>
      <c r="LL98" s="193"/>
      <c r="LM98" s="193"/>
      <c r="LN98" s="193"/>
      <c r="LO98" s="193"/>
      <c r="LP98" s="193"/>
      <c r="LQ98" s="193"/>
      <c r="LR98" s="193"/>
      <c r="LS98" s="193"/>
      <c r="LT98" s="193"/>
      <c r="LU98" s="193"/>
      <c r="LV98" s="193"/>
      <c r="LW98" s="193"/>
      <c r="LX98" s="193"/>
      <c r="LY98" s="193"/>
      <c r="LZ98" s="193"/>
      <c r="MA98" s="193"/>
      <c r="MB98" s="193"/>
      <c r="MC98" s="193"/>
      <c r="MD98" s="193"/>
      <c r="ME98" s="193"/>
      <c r="MF98" s="193"/>
      <c r="MG98" s="193"/>
      <c r="MH98" s="193"/>
      <c r="MI98" s="193"/>
      <c r="MJ98" s="193"/>
      <c r="MK98" s="193"/>
      <c r="ML98" s="193"/>
      <c r="MM98" s="193"/>
      <c r="MN98" s="193"/>
      <c r="MO98" s="193"/>
      <c r="MP98" s="193"/>
      <c r="MQ98" s="193"/>
      <c r="MR98" s="193"/>
      <c r="MS98" s="193"/>
      <c r="MT98" s="193"/>
      <c r="MU98" s="193"/>
      <c r="MV98" s="193"/>
      <c r="MW98" s="193"/>
      <c r="MX98" s="193"/>
      <c r="MY98" s="193"/>
      <c r="MZ98" s="193"/>
      <c r="NA98" s="193"/>
      <c r="NB98" s="193"/>
      <c r="NC98" s="193"/>
      <c r="ND98" s="193"/>
      <c r="NE98" s="193"/>
      <c r="NF98" s="193"/>
      <c r="NG98" s="193"/>
      <c r="NH98" s="193"/>
      <c r="NI98" s="193"/>
      <c r="NJ98" s="193"/>
      <c r="NK98" s="193"/>
      <c r="NL98" s="193"/>
      <c r="NM98" s="193"/>
      <c r="NN98" s="193"/>
      <c r="NO98" s="193"/>
      <c r="NP98" s="193"/>
      <c r="NQ98" s="193"/>
      <c r="NR98" s="193"/>
      <c r="NS98" s="193"/>
      <c r="NT98" s="193"/>
      <c r="NU98" s="193"/>
      <c r="NV98" s="193"/>
      <c r="NW98" s="193"/>
      <c r="NX98" s="193"/>
      <c r="NY98" s="193"/>
    </row>
    <row r="99" spans="1:389" s="192" customFormat="1" ht="12">
      <c r="A99" s="176"/>
      <c r="B99" s="177"/>
      <c r="C99" s="198">
        <v>2</v>
      </c>
      <c r="D99" s="153" t="str">
        <f t="shared" si="387"/>
        <v>3.30</v>
      </c>
      <c r="E99" s="194" t="s">
        <v>431</v>
      </c>
      <c r="F99" s="195"/>
      <c r="G99" s="195"/>
      <c r="H99" s="196"/>
      <c r="I99" s="197"/>
      <c r="J99" s="196"/>
      <c r="K99" s="200">
        <v>43493</v>
      </c>
      <c r="L99" s="200">
        <f ca="1">R105</f>
        <v>43553</v>
      </c>
      <c r="M99" s="201"/>
      <c r="N99" s="202"/>
      <c r="O99" s="203"/>
      <c r="P99" s="201" t="s">
        <v>38</v>
      </c>
      <c r="Q99" s="155">
        <f>IF(K99&lt;&gt;"",K99,IF(OR(H99&lt;&gt;"",I99&lt;&gt;"",J99&lt;&gt;""),WORKDAY.INTL(MAX(IFERROR(INDEX(R:R,MATCH(H99,D:D,0)),0),IFERROR(INDEX(R:R,MATCH(I99,D:D,0)),0),IFERROR(INDEX(R:R,MATCH(J99,D:D,0)),0)),1,weekend,holidays),IF(L99&lt;&gt;"",IF(M99&lt;&gt;"",WORKDAY.INTL(L99,-(MAX(M99,1)-1),weekend,holidays),L99-(MAX(N99,1)-1))," - ")))</f>
        <v>43493</v>
      </c>
      <c r="R99" s="155">
        <f t="shared" ca="1" si="382"/>
        <v>43553</v>
      </c>
      <c r="S99" s="146">
        <f t="shared" ca="1" si="378"/>
        <v>44</v>
      </c>
      <c r="T99" s="146">
        <f t="shared" ca="1" si="401"/>
        <v>61</v>
      </c>
      <c r="U99" s="147">
        <f t="shared" ca="1" si="379"/>
        <v>0</v>
      </c>
      <c r="V99" s="146">
        <f t="shared" ca="1" si="402"/>
        <v>61</v>
      </c>
      <c r="W99" s="121"/>
      <c r="X99" s="121"/>
      <c r="Z99" s="193"/>
      <c r="AA99" s="193"/>
      <c r="AB99" s="193"/>
      <c r="AC99" s="193"/>
      <c r="AD99" s="193"/>
      <c r="AE99" s="193"/>
      <c r="AF99" s="193"/>
      <c r="AG99" s="193"/>
      <c r="AH99" s="193"/>
      <c r="AI99" s="193"/>
      <c r="AJ99" s="193"/>
      <c r="AK99" s="193"/>
      <c r="AL99" s="193"/>
      <c r="AM99" s="193"/>
      <c r="AN99" s="193"/>
      <c r="AO99" s="193"/>
      <c r="AP99" s="193"/>
      <c r="AQ99" s="193"/>
      <c r="AR99" s="193"/>
      <c r="AS99" s="193"/>
      <c r="AT99" s="193"/>
      <c r="AU99" s="193"/>
      <c r="AV99" s="193"/>
      <c r="AW99" s="193"/>
      <c r="AX99" s="193"/>
      <c r="AY99" s="193"/>
      <c r="AZ99" s="193"/>
      <c r="BA99" s="193"/>
      <c r="BB99" s="193"/>
      <c r="BC99" s="193"/>
      <c r="BD99" s="193"/>
      <c r="BE99" s="193"/>
      <c r="BF99" s="193"/>
      <c r="BG99" s="193"/>
      <c r="BH99" s="193"/>
      <c r="BI99" s="193"/>
      <c r="BJ99" s="193"/>
      <c r="BK99" s="193"/>
      <c r="BL99" s="193"/>
      <c r="BM99" s="193"/>
      <c r="BN99" s="193"/>
      <c r="BO99" s="193"/>
      <c r="BP99" s="193"/>
      <c r="BQ99" s="193"/>
      <c r="BR99" s="193"/>
      <c r="BS99" s="193"/>
      <c r="BT99" s="193"/>
      <c r="BU99" s="193"/>
      <c r="BV99" s="193"/>
      <c r="BW99" s="193"/>
      <c r="BX99" s="193"/>
      <c r="BY99" s="193"/>
      <c r="BZ99" s="193"/>
      <c r="CA99" s="193"/>
      <c r="CB99" s="193"/>
      <c r="CC99" s="193"/>
      <c r="CD99" s="193"/>
      <c r="CE99" s="193"/>
      <c r="CF99" s="193"/>
      <c r="CG99" s="193"/>
      <c r="CH99" s="193"/>
      <c r="CI99" s="193"/>
      <c r="CJ99" s="193"/>
      <c r="CK99" s="193"/>
      <c r="CL99" s="193"/>
      <c r="CM99" s="193"/>
      <c r="CN99" s="193"/>
      <c r="CO99" s="193"/>
      <c r="CP99" s="193"/>
      <c r="CQ99" s="193"/>
      <c r="CR99" s="193"/>
      <c r="CS99" s="193"/>
      <c r="CT99" s="193"/>
      <c r="CU99" s="193"/>
      <c r="CV99" s="193"/>
      <c r="CW99" s="193"/>
      <c r="CX99" s="193"/>
      <c r="CY99" s="193"/>
      <c r="CZ99" s="193"/>
      <c r="DA99" s="193"/>
      <c r="DB99" s="193"/>
      <c r="DC99" s="193"/>
      <c r="DD99" s="193"/>
      <c r="DE99" s="193"/>
      <c r="DF99" s="193"/>
      <c r="DG99" s="193"/>
      <c r="DH99" s="193"/>
      <c r="DI99" s="193"/>
      <c r="DJ99" s="193"/>
      <c r="DK99" s="193"/>
      <c r="DL99" s="193"/>
      <c r="DM99" s="193"/>
      <c r="DN99" s="193"/>
      <c r="DO99" s="193"/>
      <c r="DP99" s="193"/>
      <c r="DQ99" s="193"/>
      <c r="DR99" s="193"/>
      <c r="DS99" s="193"/>
      <c r="DT99" s="193"/>
      <c r="DU99" s="193"/>
      <c r="DV99" s="193"/>
      <c r="DW99" s="193"/>
      <c r="DX99" s="193"/>
      <c r="DY99" s="193"/>
      <c r="DZ99" s="193"/>
      <c r="EA99" s="193"/>
      <c r="EB99" s="193"/>
      <c r="EC99" s="193"/>
      <c r="ED99" s="193"/>
      <c r="EE99" s="193"/>
      <c r="EF99" s="193"/>
      <c r="EG99" s="193"/>
      <c r="EH99" s="193"/>
      <c r="EI99" s="193"/>
      <c r="EJ99" s="193"/>
      <c r="EK99" s="193"/>
      <c r="EL99" s="193"/>
      <c r="EM99" s="193"/>
      <c r="EN99" s="193"/>
      <c r="EO99" s="193"/>
      <c r="EP99" s="193"/>
      <c r="EQ99" s="193"/>
      <c r="ER99" s="193"/>
      <c r="ES99" s="193"/>
      <c r="ET99" s="193"/>
      <c r="EU99" s="193"/>
      <c r="EV99" s="193"/>
      <c r="EW99" s="193"/>
      <c r="EX99" s="193"/>
      <c r="EY99" s="193"/>
      <c r="EZ99" s="193"/>
      <c r="FA99" s="193"/>
      <c r="FB99" s="193"/>
      <c r="FC99" s="193"/>
      <c r="FD99" s="193"/>
      <c r="FE99" s="193"/>
      <c r="FF99" s="193"/>
      <c r="FG99" s="193"/>
      <c r="FH99" s="193"/>
      <c r="FI99" s="193"/>
      <c r="FJ99" s="193"/>
      <c r="FK99" s="193"/>
      <c r="FL99" s="193"/>
      <c r="FM99" s="193"/>
      <c r="FN99" s="193"/>
      <c r="FO99" s="193"/>
      <c r="FP99" s="193"/>
      <c r="FQ99" s="193"/>
      <c r="FR99" s="193"/>
      <c r="FS99" s="193"/>
      <c r="FT99" s="193"/>
      <c r="FU99" s="193"/>
      <c r="FV99" s="193"/>
      <c r="FW99" s="193"/>
      <c r="FX99" s="193"/>
      <c r="FY99" s="193"/>
      <c r="FZ99" s="193"/>
      <c r="GA99" s="193"/>
      <c r="GB99" s="193"/>
      <c r="GC99" s="193"/>
      <c r="GD99" s="193"/>
      <c r="GE99" s="193"/>
      <c r="GF99" s="193"/>
      <c r="GG99" s="193"/>
      <c r="GH99" s="193"/>
      <c r="GI99" s="193"/>
      <c r="GJ99" s="193"/>
      <c r="GK99" s="193"/>
      <c r="GL99" s="193"/>
      <c r="GM99" s="193"/>
      <c r="GN99" s="193"/>
      <c r="GO99" s="193"/>
      <c r="GP99" s="193"/>
      <c r="GQ99" s="193"/>
      <c r="GR99" s="193"/>
      <c r="GS99" s="193"/>
      <c r="GT99" s="193"/>
      <c r="GU99" s="193"/>
      <c r="GV99" s="193"/>
      <c r="GW99" s="193"/>
      <c r="GX99" s="193"/>
      <c r="GY99" s="193"/>
      <c r="GZ99" s="193"/>
      <c r="HA99" s="193"/>
      <c r="HB99" s="193"/>
      <c r="HC99" s="193"/>
      <c r="HD99" s="193"/>
      <c r="HE99" s="193"/>
      <c r="HF99" s="193"/>
      <c r="HG99" s="193"/>
      <c r="HH99" s="193"/>
      <c r="HI99" s="193"/>
      <c r="HJ99" s="193"/>
      <c r="HK99" s="193"/>
      <c r="HL99" s="193"/>
      <c r="HM99" s="193"/>
      <c r="HN99" s="193"/>
      <c r="HO99" s="193"/>
      <c r="HP99" s="193"/>
      <c r="HQ99" s="193"/>
      <c r="HR99" s="193"/>
      <c r="HS99" s="193"/>
      <c r="HT99" s="193"/>
      <c r="HU99" s="193"/>
      <c r="HV99" s="193"/>
      <c r="HW99" s="193"/>
      <c r="HX99" s="193"/>
      <c r="HY99" s="193"/>
      <c r="HZ99" s="193"/>
      <c r="IA99" s="193"/>
      <c r="IB99" s="193"/>
      <c r="IC99" s="193"/>
      <c r="ID99" s="193"/>
      <c r="IE99" s="193"/>
      <c r="IF99" s="193"/>
      <c r="IG99" s="193"/>
      <c r="IH99" s="193"/>
      <c r="II99" s="193"/>
      <c r="IJ99" s="193"/>
      <c r="IK99" s="193"/>
      <c r="IL99" s="193"/>
      <c r="IM99" s="193"/>
      <c r="IN99" s="193"/>
      <c r="IO99" s="193"/>
      <c r="IP99" s="193"/>
      <c r="IQ99" s="193"/>
      <c r="IR99" s="193"/>
      <c r="IS99" s="193"/>
      <c r="IT99" s="193"/>
      <c r="IU99" s="193"/>
      <c r="IV99" s="193"/>
      <c r="IW99" s="193"/>
      <c r="IX99" s="193"/>
      <c r="IY99" s="193"/>
      <c r="IZ99" s="193"/>
      <c r="JA99" s="193"/>
      <c r="JB99" s="193"/>
      <c r="JC99" s="193"/>
      <c r="JD99" s="193"/>
      <c r="JE99" s="193"/>
      <c r="JF99" s="193"/>
      <c r="JG99" s="193"/>
      <c r="JH99" s="193"/>
      <c r="JI99" s="193"/>
      <c r="JJ99" s="193"/>
      <c r="JK99" s="193"/>
      <c r="JL99" s="193"/>
      <c r="JM99" s="193"/>
      <c r="JN99" s="193"/>
      <c r="JO99" s="193"/>
      <c r="JP99" s="193"/>
      <c r="JQ99" s="193"/>
      <c r="JR99" s="193"/>
      <c r="JS99" s="193"/>
      <c r="JT99" s="193"/>
      <c r="JU99" s="193"/>
      <c r="JV99" s="193"/>
      <c r="JW99" s="193"/>
      <c r="JX99" s="193"/>
      <c r="JY99" s="193"/>
      <c r="JZ99" s="193"/>
      <c r="KA99" s="193"/>
      <c r="KB99" s="193"/>
      <c r="KC99" s="193"/>
      <c r="KD99" s="193"/>
      <c r="KE99" s="193"/>
      <c r="KF99" s="193"/>
      <c r="KG99" s="193"/>
      <c r="KH99" s="193"/>
      <c r="KI99" s="193"/>
      <c r="KJ99" s="193"/>
      <c r="KK99" s="193"/>
      <c r="KL99" s="193"/>
      <c r="KM99" s="193"/>
      <c r="KN99" s="193"/>
      <c r="KO99" s="193"/>
      <c r="KP99" s="193"/>
      <c r="KQ99" s="193"/>
      <c r="KR99" s="193"/>
      <c r="KS99" s="193"/>
      <c r="KT99" s="193"/>
      <c r="KU99" s="193"/>
      <c r="KV99" s="193"/>
      <c r="KW99" s="193"/>
      <c r="KX99" s="193"/>
      <c r="KY99" s="193"/>
      <c r="KZ99" s="193"/>
      <c r="LA99" s="193"/>
      <c r="LB99" s="193"/>
      <c r="LC99" s="193"/>
      <c r="LD99" s="193"/>
      <c r="LE99" s="193"/>
      <c r="LF99" s="193"/>
      <c r="LG99" s="193"/>
      <c r="LH99" s="193"/>
      <c r="LI99" s="193"/>
      <c r="LJ99" s="193"/>
      <c r="LK99" s="193"/>
      <c r="LL99" s="193"/>
      <c r="LM99" s="193"/>
      <c r="LN99" s="193"/>
      <c r="LO99" s="193"/>
      <c r="LP99" s="193"/>
      <c r="LQ99" s="193"/>
      <c r="LR99" s="193"/>
      <c r="LS99" s="193"/>
      <c r="LT99" s="193"/>
      <c r="LU99" s="193"/>
      <c r="LV99" s="193"/>
      <c r="LW99" s="193"/>
      <c r="LX99" s="193"/>
      <c r="LY99" s="193"/>
      <c r="LZ99" s="193"/>
      <c r="MA99" s="193"/>
      <c r="MB99" s="193"/>
      <c r="MC99" s="193"/>
      <c r="MD99" s="193"/>
      <c r="ME99" s="193"/>
      <c r="MF99" s="193"/>
      <c r="MG99" s="193"/>
      <c r="MH99" s="193"/>
      <c r="MI99" s="193"/>
      <c r="MJ99" s="193"/>
      <c r="MK99" s="193"/>
      <c r="ML99" s="193"/>
      <c r="MM99" s="193"/>
      <c r="MN99" s="193"/>
      <c r="MO99" s="193"/>
      <c r="MP99" s="193"/>
      <c r="MQ99" s="193"/>
      <c r="MR99" s="193"/>
      <c r="MS99" s="193"/>
      <c r="MT99" s="193"/>
      <c r="MU99" s="193"/>
      <c r="MV99" s="193"/>
      <c r="MW99" s="193"/>
      <c r="MX99" s="193"/>
      <c r="MY99" s="193"/>
      <c r="MZ99" s="193"/>
      <c r="NA99" s="193"/>
      <c r="NB99" s="193"/>
      <c r="NC99" s="193"/>
      <c r="ND99" s="193"/>
      <c r="NE99" s="193"/>
      <c r="NF99" s="193"/>
      <c r="NG99" s="193"/>
      <c r="NH99" s="193"/>
      <c r="NI99" s="193"/>
      <c r="NJ99" s="193"/>
      <c r="NK99" s="193"/>
      <c r="NL99" s="193"/>
      <c r="NM99" s="193"/>
      <c r="NN99" s="193"/>
      <c r="NO99" s="193"/>
      <c r="NP99" s="193"/>
      <c r="NQ99" s="193"/>
      <c r="NR99" s="193"/>
      <c r="NS99" s="193"/>
      <c r="NT99" s="193"/>
      <c r="NU99" s="193"/>
      <c r="NV99" s="193"/>
      <c r="NW99" s="193"/>
      <c r="NX99" s="193"/>
      <c r="NY99" s="193"/>
    </row>
    <row r="100" spans="1:389" s="192" customFormat="1" ht="12">
      <c r="A100" s="176"/>
      <c r="B100" s="177"/>
      <c r="C100" s="198">
        <v>3</v>
      </c>
      <c r="D100" s="153" t="str">
        <f t="shared" si="387"/>
        <v>3.30.1</v>
      </c>
      <c r="E100" s="195" t="s">
        <v>368</v>
      </c>
      <c r="F100" s="195"/>
      <c r="G100" s="195"/>
      <c r="H100" s="196"/>
      <c r="I100" s="197"/>
      <c r="J100" s="196"/>
      <c r="K100" s="200">
        <v>43493</v>
      </c>
      <c r="L100" s="200">
        <v>43504</v>
      </c>
      <c r="M100" s="201">
        <v>3</v>
      </c>
      <c r="N100" s="202"/>
      <c r="O100" s="203">
        <v>1</v>
      </c>
      <c r="P100" s="201"/>
      <c r="Q100" s="155">
        <f>IF(K100&lt;&gt;"",K100,IF(OR(H100&lt;&gt;"",I100&lt;&gt;"",J100&lt;&gt;""),WORKDAY.INTL(MAX(IFERROR(INDEX(R:R,MATCH(H100,D:D,0)),0),IFERROR(INDEX(R:R,MATCH(I100,D:D,0)),0),IFERROR(INDEX(R:R,MATCH(J100,D:D,0)),0)),1,weekend,holidays),IF(L100&lt;&gt;"",IF(M100&lt;&gt;"",WORKDAY.INTL(L100,-(MAX(M100,1)-1),weekend,holidays),L100-(MAX(N100,1)-1))," - ")))</f>
        <v>43493</v>
      </c>
      <c r="R100" s="155">
        <f t="shared" si="382"/>
        <v>43504</v>
      </c>
      <c r="S100" s="146">
        <f t="shared" si="378"/>
        <v>3</v>
      </c>
      <c r="T100" s="146">
        <f t="shared" si="401"/>
        <v>12</v>
      </c>
      <c r="U100" s="147">
        <f t="shared" ca="1" si="379"/>
        <v>3</v>
      </c>
      <c r="V100" s="146">
        <f t="shared" ca="1" si="402"/>
        <v>9</v>
      </c>
      <c r="W100" s="121"/>
      <c r="X100" s="121"/>
      <c r="Z100" s="193"/>
      <c r="AA100" s="193"/>
      <c r="AB100" s="193"/>
      <c r="AC100" s="193"/>
      <c r="AD100" s="193"/>
      <c r="AE100" s="193"/>
      <c r="AF100" s="193"/>
      <c r="AG100" s="193"/>
      <c r="AH100" s="193"/>
      <c r="AI100" s="193"/>
      <c r="AJ100" s="193"/>
      <c r="AK100" s="193"/>
      <c r="AL100" s="193"/>
      <c r="AM100" s="193"/>
      <c r="AN100" s="193"/>
      <c r="AO100" s="193"/>
      <c r="AP100" s="193"/>
      <c r="AQ100" s="193"/>
      <c r="AR100" s="193"/>
      <c r="AS100" s="193"/>
      <c r="AT100" s="193"/>
      <c r="AU100" s="193"/>
      <c r="AV100" s="193"/>
      <c r="AW100" s="193"/>
      <c r="AX100" s="193"/>
      <c r="AY100" s="193"/>
      <c r="AZ100" s="193"/>
      <c r="BA100" s="193"/>
      <c r="BB100" s="193"/>
      <c r="BC100" s="193"/>
      <c r="BD100" s="193"/>
      <c r="BE100" s="193"/>
      <c r="BF100" s="193"/>
      <c r="BG100" s="193"/>
      <c r="BH100" s="193"/>
      <c r="BI100" s="193"/>
      <c r="BJ100" s="193"/>
      <c r="BK100" s="193"/>
      <c r="BL100" s="193"/>
      <c r="BM100" s="193"/>
      <c r="BN100" s="193"/>
      <c r="BO100" s="193"/>
      <c r="BP100" s="193"/>
      <c r="BQ100" s="193"/>
      <c r="BR100" s="193"/>
      <c r="BS100" s="193"/>
      <c r="BT100" s="193"/>
      <c r="BU100" s="193"/>
      <c r="BV100" s="193"/>
      <c r="BW100" s="193"/>
      <c r="BX100" s="193"/>
      <c r="BY100" s="193"/>
      <c r="BZ100" s="193"/>
      <c r="CA100" s="193"/>
      <c r="CB100" s="193"/>
      <c r="CC100" s="193"/>
      <c r="CD100" s="193"/>
      <c r="CE100" s="193"/>
      <c r="CF100" s="193"/>
      <c r="CG100" s="193"/>
      <c r="CH100" s="193"/>
      <c r="CI100" s="193"/>
      <c r="CJ100" s="193"/>
      <c r="CK100" s="193"/>
      <c r="CL100" s="193"/>
      <c r="CM100" s="193"/>
      <c r="CN100" s="193"/>
      <c r="CO100" s="193"/>
      <c r="CP100" s="193"/>
      <c r="CQ100" s="193"/>
      <c r="CR100" s="193"/>
      <c r="CS100" s="193"/>
      <c r="CT100" s="193"/>
      <c r="CU100" s="193"/>
      <c r="CV100" s="193"/>
      <c r="CW100" s="193"/>
      <c r="CX100" s="193"/>
      <c r="CY100" s="193"/>
      <c r="CZ100" s="193"/>
      <c r="DA100" s="193"/>
      <c r="DB100" s="193"/>
      <c r="DC100" s="193"/>
      <c r="DD100" s="193"/>
      <c r="DE100" s="193"/>
      <c r="DF100" s="193"/>
      <c r="DG100" s="193"/>
      <c r="DH100" s="193"/>
      <c r="DI100" s="193"/>
      <c r="DJ100" s="193"/>
      <c r="DK100" s="193"/>
      <c r="DL100" s="193"/>
      <c r="DM100" s="193"/>
      <c r="DN100" s="193"/>
      <c r="DO100" s="193"/>
      <c r="DP100" s="193"/>
      <c r="DQ100" s="193"/>
      <c r="DR100" s="193"/>
      <c r="DS100" s="193"/>
      <c r="DT100" s="193"/>
      <c r="DU100" s="193"/>
      <c r="DV100" s="193"/>
      <c r="DW100" s="193"/>
      <c r="DX100" s="193"/>
      <c r="DY100" s="193"/>
      <c r="DZ100" s="193"/>
      <c r="EA100" s="193"/>
      <c r="EB100" s="193"/>
      <c r="EC100" s="193"/>
      <c r="ED100" s="193"/>
      <c r="EE100" s="193"/>
      <c r="EF100" s="193"/>
      <c r="EG100" s="193"/>
      <c r="EH100" s="193"/>
      <c r="EI100" s="193"/>
      <c r="EJ100" s="193"/>
      <c r="EK100" s="193"/>
      <c r="EL100" s="193"/>
      <c r="EM100" s="193"/>
      <c r="EN100" s="193"/>
      <c r="EO100" s="193"/>
      <c r="EP100" s="193"/>
      <c r="EQ100" s="193"/>
      <c r="ER100" s="193"/>
      <c r="ES100" s="193"/>
      <c r="ET100" s="193"/>
      <c r="EU100" s="193"/>
      <c r="EV100" s="193"/>
      <c r="EW100" s="193"/>
      <c r="EX100" s="193"/>
      <c r="EY100" s="193"/>
      <c r="EZ100" s="193"/>
      <c r="FA100" s="193"/>
      <c r="FB100" s="193"/>
      <c r="FC100" s="193"/>
      <c r="FD100" s="193"/>
      <c r="FE100" s="193"/>
      <c r="FF100" s="193"/>
      <c r="FG100" s="193"/>
      <c r="FH100" s="193"/>
      <c r="FI100" s="193"/>
      <c r="FJ100" s="193"/>
      <c r="FK100" s="193"/>
      <c r="FL100" s="193"/>
      <c r="FM100" s="193"/>
      <c r="FN100" s="193"/>
      <c r="FO100" s="193"/>
      <c r="FP100" s="193"/>
      <c r="FQ100" s="193"/>
      <c r="FR100" s="193"/>
      <c r="FS100" s="193"/>
      <c r="FT100" s="193"/>
      <c r="FU100" s="193"/>
      <c r="FV100" s="193"/>
      <c r="FW100" s="193"/>
      <c r="FX100" s="193"/>
      <c r="FY100" s="193"/>
      <c r="FZ100" s="193"/>
      <c r="GA100" s="193"/>
      <c r="GB100" s="193"/>
      <c r="GC100" s="193"/>
      <c r="GD100" s="193"/>
      <c r="GE100" s="193"/>
      <c r="GF100" s="193"/>
      <c r="GG100" s="193"/>
      <c r="GH100" s="193"/>
      <c r="GI100" s="193"/>
      <c r="GJ100" s="193"/>
      <c r="GK100" s="193"/>
      <c r="GL100" s="193"/>
      <c r="GM100" s="193"/>
      <c r="GN100" s="193"/>
      <c r="GO100" s="193"/>
      <c r="GP100" s="193"/>
      <c r="GQ100" s="193"/>
      <c r="GR100" s="193"/>
      <c r="GS100" s="193"/>
      <c r="GT100" s="193"/>
      <c r="GU100" s="193"/>
      <c r="GV100" s="193"/>
      <c r="GW100" s="193"/>
      <c r="GX100" s="193"/>
      <c r="GY100" s="193"/>
      <c r="GZ100" s="193"/>
      <c r="HA100" s="193"/>
      <c r="HB100" s="193"/>
      <c r="HC100" s="193"/>
      <c r="HD100" s="193"/>
      <c r="HE100" s="193"/>
      <c r="HF100" s="193"/>
      <c r="HG100" s="193"/>
      <c r="HH100" s="193"/>
      <c r="HI100" s="193"/>
      <c r="HJ100" s="193"/>
      <c r="HK100" s="193"/>
      <c r="HL100" s="193"/>
      <c r="HM100" s="193"/>
      <c r="HN100" s="193"/>
      <c r="HO100" s="193"/>
      <c r="HP100" s="193"/>
      <c r="HQ100" s="193"/>
      <c r="HR100" s="193"/>
      <c r="HS100" s="193"/>
      <c r="HT100" s="193"/>
      <c r="HU100" s="193"/>
      <c r="HV100" s="193"/>
      <c r="HW100" s="193"/>
      <c r="HX100" s="193"/>
      <c r="HY100" s="193"/>
      <c r="HZ100" s="193"/>
      <c r="IA100" s="193"/>
      <c r="IB100" s="193"/>
      <c r="IC100" s="193"/>
      <c r="ID100" s="193"/>
      <c r="IE100" s="193"/>
      <c r="IF100" s="193"/>
      <c r="IG100" s="193"/>
      <c r="IH100" s="193"/>
      <c r="II100" s="193"/>
      <c r="IJ100" s="193"/>
      <c r="IK100" s="193"/>
      <c r="IL100" s="193"/>
      <c r="IM100" s="193"/>
      <c r="IN100" s="193"/>
      <c r="IO100" s="193"/>
      <c r="IP100" s="193"/>
      <c r="IQ100" s="193"/>
      <c r="IR100" s="193"/>
      <c r="IS100" s="193"/>
      <c r="IT100" s="193"/>
      <c r="IU100" s="193"/>
      <c r="IV100" s="193"/>
      <c r="IW100" s="193"/>
      <c r="IX100" s="193"/>
      <c r="IY100" s="193"/>
      <c r="IZ100" s="193"/>
      <c r="JA100" s="193"/>
      <c r="JB100" s="193"/>
      <c r="JC100" s="193"/>
      <c r="JD100" s="193"/>
      <c r="JE100" s="193"/>
      <c r="JF100" s="193"/>
      <c r="JG100" s="193"/>
      <c r="JH100" s="193"/>
      <c r="JI100" s="193"/>
      <c r="JJ100" s="193"/>
      <c r="JK100" s="193"/>
      <c r="JL100" s="193"/>
      <c r="JM100" s="193"/>
      <c r="JN100" s="193"/>
      <c r="JO100" s="193"/>
      <c r="JP100" s="193"/>
      <c r="JQ100" s="193"/>
      <c r="JR100" s="193"/>
      <c r="JS100" s="193"/>
      <c r="JT100" s="193"/>
      <c r="JU100" s="193"/>
      <c r="JV100" s="193"/>
      <c r="JW100" s="193"/>
      <c r="JX100" s="193"/>
      <c r="JY100" s="193"/>
      <c r="JZ100" s="193"/>
      <c r="KA100" s="193"/>
      <c r="KB100" s="193"/>
      <c r="KC100" s="193"/>
      <c r="KD100" s="193"/>
      <c r="KE100" s="193"/>
      <c r="KF100" s="193"/>
      <c r="KG100" s="193"/>
      <c r="KH100" s="193"/>
      <c r="KI100" s="193"/>
      <c r="KJ100" s="193"/>
      <c r="KK100" s="193"/>
      <c r="KL100" s="193"/>
      <c r="KM100" s="193"/>
      <c r="KN100" s="193"/>
      <c r="KO100" s="193"/>
      <c r="KP100" s="193"/>
      <c r="KQ100" s="193"/>
      <c r="KR100" s="193"/>
      <c r="KS100" s="193"/>
      <c r="KT100" s="193"/>
      <c r="KU100" s="193"/>
      <c r="KV100" s="193"/>
      <c r="KW100" s="193"/>
      <c r="KX100" s="193"/>
      <c r="KY100" s="193"/>
      <c r="KZ100" s="193"/>
      <c r="LA100" s="193"/>
      <c r="LB100" s="193"/>
      <c r="LC100" s="193"/>
      <c r="LD100" s="193"/>
      <c r="LE100" s="193"/>
      <c r="LF100" s="193"/>
      <c r="LG100" s="193"/>
      <c r="LH100" s="193"/>
      <c r="LI100" s="193"/>
      <c r="LJ100" s="193"/>
      <c r="LK100" s="193"/>
      <c r="LL100" s="193"/>
      <c r="LM100" s="193"/>
      <c r="LN100" s="193"/>
      <c r="LO100" s="193"/>
      <c r="LP100" s="193"/>
      <c r="LQ100" s="193"/>
      <c r="LR100" s="193"/>
      <c r="LS100" s="193"/>
      <c r="LT100" s="193"/>
      <c r="LU100" s="193"/>
      <c r="LV100" s="193"/>
      <c r="LW100" s="193"/>
      <c r="LX100" s="193"/>
      <c r="LY100" s="193"/>
      <c r="LZ100" s="193"/>
      <c r="MA100" s="193"/>
      <c r="MB100" s="193"/>
      <c r="MC100" s="193"/>
      <c r="MD100" s="193"/>
      <c r="ME100" s="193"/>
      <c r="MF100" s="193"/>
      <c r="MG100" s="193"/>
      <c r="MH100" s="193"/>
      <c r="MI100" s="193"/>
      <c r="MJ100" s="193"/>
      <c r="MK100" s="193"/>
      <c r="ML100" s="193"/>
      <c r="MM100" s="193"/>
      <c r="MN100" s="193"/>
      <c r="MO100" s="193"/>
      <c r="MP100" s="193"/>
      <c r="MQ100" s="193"/>
      <c r="MR100" s="193"/>
      <c r="MS100" s="193"/>
      <c r="MT100" s="193"/>
      <c r="MU100" s="193"/>
      <c r="MV100" s="193"/>
      <c r="MW100" s="193"/>
      <c r="MX100" s="193"/>
      <c r="MY100" s="193"/>
      <c r="MZ100" s="193"/>
      <c r="NA100" s="193"/>
      <c r="NB100" s="193"/>
      <c r="NC100" s="193"/>
      <c r="ND100" s="193"/>
      <c r="NE100" s="193"/>
      <c r="NF100" s="193"/>
      <c r="NG100" s="193"/>
      <c r="NH100" s="193"/>
      <c r="NI100" s="193"/>
      <c r="NJ100" s="193"/>
      <c r="NK100" s="193"/>
      <c r="NL100" s="193"/>
      <c r="NM100" s="193"/>
      <c r="NN100" s="193"/>
      <c r="NO100" s="193"/>
      <c r="NP100" s="193"/>
      <c r="NQ100" s="193"/>
      <c r="NR100" s="193"/>
      <c r="NS100" s="193"/>
      <c r="NT100" s="193"/>
      <c r="NU100" s="193"/>
      <c r="NV100" s="193"/>
      <c r="NW100" s="193"/>
      <c r="NX100" s="193"/>
      <c r="NY100" s="193"/>
    </row>
    <row r="101" spans="1:389" s="192" customFormat="1" ht="12">
      <c r="A101" s="176"/>
      <c r="B101" s="177"/>
      <c r="C101" s="198">
        <v>3</v>
      </c>
      <c r="D101" s="153" t="str">
        <f t="shared" si="387"/>
        <v>3.30.2</v>
      </c>
      <c r="E101" s="195" t="s">
        <v>400</v>
      </c>
      <c r="F101" s="195"/>
      <c r="G101" s="195"/>
      <c r="H101" s="196"/>
      <c r="I101" s="197"/>
      <c r="J101" s="196"/>
      <c r="K101" s="200">
        <v>43493</v>
      </c>
      <c r="L101" s="200">
        <v>43529</v>
      </c>
      <c r="M101" s="201">
        <v>13</v>
      </c>
      <c r="N101" s="202"/>
      <c r="O101" s="203">
        <v>1</v>
      </c>
      <c r="P101" s="201"/>
      <c r="Q101" s="155">
        <f>IF(K101&lt;&gt;"",K101,IF(OR(H101&lt;&gt;"",I101&lt;&gt;"",J101&lt;&gt;""),WORKDAY.INTL(MAX(IFERROR(INDEX(R:R,MATCH(H101,D:D,0)),0),IFERROR(INDEX(R:R,MATCH(I101,D:D,0)),0),IFERROR(INDEX(R:R,MATCH(J101,D:D,0)),0)),1,weekend,holidays),IF(L101&lt;&gt;"",IF(M101&lt;&gt;"",WORKDAY.INTL(L101,-(MAX(M101,1)-1),weekend,holidays),L101-(MAX(N101,1)-1))," - ")))</f>
        <v>43493</v>
      </c>
      <c r="R101" s="155">
        <f t="shared" si="382"/>
        <v>43529</v>
      </c>
      <c r="S101" s="146">
        <f t="shared" si="378"/>
        <v>13</v>
      </c>
      <c r="T101" s="146">
        <f t="shared" si="401"/>
        <v>37</v>
      </c>
      <c r="U101" s="147">
        <f t="shared" ca="1" si="379"/>
        <v>17</v>
      </c>
      <c r="V101" s="146">
        <f t="shared" ca="1" si="402"/>
        <v>20</v>
      </c>
      <c r="W101" s="121"/>
      <c r="X101" s="121"/>
      <c r="Z101" s="193"/>
      <c r="AA101" s="193"/>
      <c r="AB101" s="193"/>
      <c r="AC101" s="193"/>
      <c r="AD101" s="193"/>
      <c r="AE101" s="193"/>
      <c r="AF101" s="193"/>
      <c r="AG101" s="193"/>
      <c r="AH101" s="193"/>
      <c r="AI101" s="193"/>
      <c r="AJ101" s="193"/>
      <c r="AK101" s="193"/>
      <c r="AL101" s="193"/>
      <c r="AM101" s="193"/>
      <c r="AN101" s="193"/>
      <c r="AO101" s="193"/>
      <c r="AP101" s="193"/>
      <c r="AQ101" s="193"/>
      <c r="AR101" s="193"/>
      <c r="AS101" s="193"/>
      <c r="AT101" s="193"/>
      <c r="AU101" s="193"/>
      <c r="AV101" s="193"/>
      <c r="AW101" s="193"/>
      <c r="AX101" s="193"/>
      <c r="AY101" s="193"/>
      <c r="AZ101" s="193"/>
      <c r="BA101" s="193"/>
      <c r="BB101" s="193"/>
      <c r="BC101" s="193"/>
      <c r="BD101" s="193"/>
      <c r="BE101" s="193"/>
      <c r="BF101" s="193"/>
      <c r="BG101" s="193"/>
      <c r="BH101" s="193"/>
      <c r="BI101" s="193"/>
      <c r="BJ101" s="193"/>
      <c r="BK101" s="193"/>
      <c r="BL101" s="193"/>
      <c r="BM101" s="193"/>
      <c r="BN101" s="193"/>
      <c r="BO101" s="193"/>
      <c r="BP101" s="193"/>
      <c r="BQ101" s="193"/>
      <c r="BR101" s="193"/>
      <c r="BS101" s="193"/>
      <c r="BT101" s="193"/>
      <c r="BU101" s="193"/>
      <c r="BV101" s="193"/>
      <c r="BW101" s="193"/>
      <c r="BX101" s="193"/>
      <c r="BY101" s="193"/>
      <c r="BZ101" s="193"/>
      <c r="CA101" s="193"/>
      <c r="CB101" s="193"/>
      <c r="CC101" s="193"/>
      <c r="CD101" s="193"/>
      <c r="CE101" s="193"/>
      <c r="CF101" s="193"/>
      <c r="CG101" s="193"/>
      <c r="CH101" s="193"/>
      <c r="CI101" s="193"/>
      <c r="CJ101" s="193"/>
      <c r="CK101" s="193"/>
      <c r="CL101" s="193"/>
      <c r="CM101" s="193"/>
      <c r="CN101" s="193"/>
      <c r="CO101" s="193"/>
      <c r="CP101" s="193"/>
      <c r="CQ101" s="193"/>
      <c r="CR101" s="193"/>
      <c r="CS101" s="193"/>
      <c r="CT101" s="193"/>
      <c r="CU101" s="193"/>
      <c r="CV101" s="193"/>
      <c r="CW101" s="193"/>
      <c r="CX101" s="193"/>
      <c r="CY101" s="193"/>
      <c r="CZ101" s="193"/>
      <c r="DA101" s="193"/>
      <c r="DB101" s="193"/>
      <c r="DC101" s="193"/>
      <c r="DD101" s="193"/>
      <c r="DE101" s="193"/>
      <c r="DF101" s="193"/>
      <c r="DG101" s="193"/>
      <c r="DH101" s="193"/>
      <c r="DI101" s="193"/>
      <c r="DJ101" s="193"/>
      <c r="DK101" s="193"/>
      <c r="DL101" s="193"/>
      <c r="DM101" s="193"/>
      <c r="DN101" s="193"/>
      <c r="DO101" s="193"/>
      <c r="DP101" s="193"/>
      <c r="DQ101" s="193"/>
      <c r="DR101" s="193"/>
      <c r="DS101" s="193"/>
      <c r="DT101" s="193"/>
      <c r="DU101" s="193"/>
      <c r="DV101" s="193"/>
      <c r="DW101" s="193"/>
      <c r="DX101" s="193"/>
      <c r="DY101" s="193"/>
      <c r="DZ101" s="193"/>
      <c r="EA101" s="193"/>
      <c r="EB101" s="193"/>
      <c r="EC101" s="193"/>
      <c r="ED101" s="193"/>
      <c r="EE101" s="193"/>
      <c r="EF101" s="193"/>
      <c r="EG101" s="193"/>
      <c r="EH101" s="193"/>
      <c r="EI101" s="193"/>
      <c r="EJ101" s="193"/>
      <c r="EK101" s="193"/>
      <c r="EL101" s="193"/>
      <c r="EM101" s="193"/>
      <c r="EN101" s="193"/>
      <c r="EO101" s="193"/>
      <c r="EP101" s="193"/>
      <c r="EQ101" s="193"/>
      <c r="ER101" s="193"/>
      <c r="ES101" s="193"/>
      <c r="ET101" s="193"/>
      <c r="EU101" s="193"/>
      <c r="EV101" s="193"/>
      <c r="EW101" s="193"/>
      <c r="EX101" s="193"/>
      <c r="EY101" s="193"/>
      <c r="EZ101" s="193"/>
      <c r="FA101" s="193"/>
      <c r="FB101" s="193"/>
      <c r="FC101" s="193"/>
      <c r="FD101" s="193"/>
      <c r="FE101" s="193"/>
      <c r="FF101" s="193"/>
      <c r="FG101" s="193"/>
      <c r="FH101" s="193"/>
      <c r="FI101" s="193"/>
      <c r="FJ101" s="193"/>
      <c r="FK101" s="193"/>
      <c r="FL101" s="193"/>
      <c r="FM101" s="193"/>
      <c r="FN101" s="193"/>
      <c r="FO101" s="193"/>
      <c r="FP101" s="193"/>
      <c r="FQ101" s="193"/>
      <c r="FR101" s="193"/>
      <c r="FS101" s="193"/>
      <c r="FT101" s="193"/>
      <c r="FU101" s="193"/>
      <c r="FV101" s="193"/>
      <c r="FW101" s="193"/>
      <c r="FX101" s="193"/>
      <c r="FY101" s="193"/>
      <c r="FZ101" s="193"/>
      <c r="GA101" s="193"/>
      <c r="GB101" s="193"/>
      <c r="GC101" s="193"/>
      <c r="GD101" s="193"/>
      <c r="GE101" s="193"/>
      <c r="GF101" s="193"/>
      <c r="GG101" s="193"/>
      <c r="GH101" s="193"/>
      <c r="GI101" s="193"/>
      <c r="GJ101" s="193"/>
      <c r="GK101" s="193"/>
      <c r="GL101" s="193"/>
      <c r="GM101" s="193"/>
      <c r="GN101" s="193"/>
      <c r="GO101" s="193"/>
      <c r="GP101" s="193"/>
      <c r="GQ101" s="193"/>
      <c r="GR101" s="193"/>
      <c r="GS101" s="193"/>
      <c r="GT101" s="193"/>
      <c r="GU101" s="193"/>
      <c r="GV101" s="193"/>
      <c r="GW101" s="193"/>
      <c r="GX101" s="193"/>
      <c r="GY101" s="193"/>
      <c r="GZ101" s="193"/>
      <c r="HA101" s="193"/>
      <c r="HB101" s="193"/>
      <c r="HC101" s="193"/>
      <c r="HD101" s="193"/>
      <c r="HE101" s="193"/>
      <c r="HF101" s="193"/>
      <c r="HG101" s="193"/>
      <c r="HH101" s="193"/>
      <c r="HI101" s="193"/>
      <c r="HJ101" s="193"/>
      <c r="HK101" s="193"/>
      <c r="HL101" s="193"/>
      <c r="HM101" s="193"/>
      <c r="HN101" s="193"/>
      <c r="HO101" s="193"/>
      <c r="HP101" s="193"/>
      <c r="HQ101" s="193"/>
      <c r="HR101" s="193"/>
      <c r="HS101" s="193"/>
      <c r="HT101" s="193"/>
      <c r="HU101" s="193"/>
      <c r="HV101" s="193"/>
      <c r="HW101" s="193"/>
      <c r="HX101" s="193"/>
      <c r="HY101" s="193"/>
      <c r="HZ101" s="193"/>
      <c r="IA101" s="193"/>
      <c r="IB101" s="193"/>
      <c r="IC101" s="193"/>
      <c r="ID101" s="193"/>
      <c r="IE101" s="193"/>
      <c r="IF101" s="193"/>
      <c r="IG101" s="193"/>
      <c r="IH101" s="193"/>
      <c r="II101" s="193"/>
      <c r="IJ101" s="193"/>
      <c r="IK101" s="193"/>
      <c r="IL101" s="193"/>
      <c r="IM101" s="193"/>
      <c r="IN101" s="193"/>
      <c r="IO101" s="193"/>
      <c r="IP101" s="193"/>
      <c r="IQ101" s="193"/>
      <c r="IR101" s="193"/>
      <c r="IS101" s="193"/>
      <c r="IT101" s="193"/>
      <c r="IU101" s="193"/>
      <c r="IV101" s="193"/>
      <c r="IW101" s="193"/>
      <c r="IX101" s="193"/>
      <c r="IY101" s="193"/>
      <c r="IZ101" s="193"/>
      <c r="JA101" s="193"/>
      <c r="JB101" s="193"/>
      <c r="JC101" s="193"/>
      <c r="JD101" s="193"/>
      <c r="JE101" s="193"/>
      <c r="JF101" s="193"/>
      <c r="JG101" s="193"/>
      <c r="JH101" s="193"/>
      <c r="JI101" s="193"/>
      <c r="JJ101" s="193"/>
      <c r="JK101" s="193"/>
      <c r="JL101" s="193"/>
      <c r="JM101" s="193"/>
      <c r="JN101" s="193"/>
      <c r="JO101" s="193"/>
      <c r="JP101" s="193"/>
      <c r="JQ101" s="193"/>
      <c r="JR101" s="193"/>
      <c r="JS101" s="193"/>
      <c r="JT101" s="193"/>
      <c r="JU101" s="193"/>
      <c r="JV101" s="193"/>
      <c r="JW101" s="193"/>
      <c r="JX101" s="193"/>
      <c r="JY101" s="193"/>
      <c r="JZ101" s="193"/>
      <c r="KA101" s="193"/>
      <c r="KB101" s="193"/>
      <c r="KC101" s="193"/>
      <c r="KD101" s="193"/>
      <c r="KE101" s="193"/>
      <c r="KF101" s="193"/>
      <c r="KG101" s="193"/>
      <c r="KH101" s="193"/>
      <c r="KI101" s="193"/>
      <c r="KJ101" s="193"/>
      <c r="KK101" s="193"/>
      <c r="KL101" s="193"/>
      <c r="KM101" s="193"/>
      <c r="KN101" s="193"/>
      <c r="KO101" s="193"/>
      <c r="KP101" s="193"/>
      <c r="KQ101" s="193"/>
      <c r="KR101" s="193"/>
      <c r="KS101" s="193"/>
      <c r="KT101" s="193"/>
      <c r="KU101" s="193"/>
      <c r="KV101" s="193"/>
      <c r="KW101" s="193"/>
      <c r="KX101" s="193"/>
      <c r="KY101" s="193"/>
      <c r="KZ101" s="193"/>
      <c r="LA101" s="193"/>
      <c r="LB101" s="193"/>
      <c r="LC101" s="193"/>
      <c r="LD101" s="193"/>
      <c r="LE101" s="193"/>
      <c r="LF101" s="193"/>
      <c r="LG101" s="193"/>
      <c r="LH101" s="193"/>
      <c r="LI101" s="193"/>
      <c r="LJ101" s="193"/>
      <c r="LK101" s="193"/>
      <c r="LL101" s="193"/>
      <c r="LM101" s="193"/>
      <c r="LN101" s="193"/>
      <c r="LO101" s="193"/>
      <c r="LP101" s="193"/>
      <c r="LQ101" s="193"/>
      <c r="LR101" s="193"/>
      <c r="LS101" s="193"/>
      <c r="LT101" s="193"/>
      <c r="LU101" s="193"/>
      <c r="LV101" s="193"/>
      <c r="LW101" s="193"/>
      <c r="LX101" s="193"/>
      <c r="LY101" s="193"/>
      <c r="LZ101" s="193"/>
      <c r="MA101" s="193"/>
      <c r="MB101" s="193"/>
      <c r="MC101" s="193"/>
      <c r="MD101" s="193"/>
      <c r="ME101" s="193"/>
      <c r="MF101" s="193"/>
      <c r="MG101" s="193"/>
      <c r="MH101" s="193"/>
      <c r="MI101" s="193"/>
      <c r="MJ101" s="193"/>
      <c r="MK101" s="193"/>
      <c r="ML101" s="193"/>
      <c r="MM101" s="193"/>
      <c r="MN101" s="193"/>
      <c r="MO101" s="193"/>
      <c r="MP101" s="193"/>
      <c r="MQ101" s="193"/>
      <c r="MR101" s="193"/>
      <c r="MS101" s="193"/>
      <c r="MT101" s="193"/>
      <c r="MU101" s="193"/>
      <c r="MV101" s="193"/>
      <c r="MW101" s="193"/>
      <c r="MX101" s="193"/>
      <c r="MY101" s="193"/>
      <c r="MZ101" s="193"/>
      <c r="NA101" s="193"/>
      <c r="NB101" s="193"/>
      <c r="NC101" s="193"/>
      <c r="ND101" s="193"/>
      <c r="NE101" s="193"/>
      <c r="NF101" s="193"/>
      <c r="NG101" s="193"/>
      <c r="NH101" s="193"/>
      <c r="NI101" s="193"/>
      <c r="NJ101" s="193"/>
      <c r="NK101" s="193"/>
      <c r="NL101" s="193"/>
      <c r="NM101" s="193"/>
      <c r="NN101" s="193"/>
      <c r="NO101" s="193"/>
      <c r="NP101" s="193"/>
      <c r="NQ101" s="193"/>
      <c r="NR101" s="193"/>
      <c r="NS101" s="193"/>
      <c r="NT101" s="193"/>
      <c r="NU101" s="193"/>
      <c r="NV101" s="193"/>
      <c r="NW101" s="193"/>
      <c r="NX101" s="193"/>
      <c r="NY101" s="193"/>
    </row>
    <row r="102" spans="1:389" s="192" customFormat="1" ht="12">
      <c r="A102" s="176"/>
      <c r="B102" s="177"/>
      <c r="C102" s="198">
        <v>3</v>
      </c>
      <c r="D102" s="153" t="str">
        <f t="shared" si="387"/>
        <v>3.30.3</v>
      </c>
      <c r="E102" s="194" t="s">
        <v>456</v>
      </c>
      <c r="F102" s="195"/>
      <c r="G102" s="195"/>
      <c r="H102" s="196"/>
      <c r="I102" s="197" t="str">
        <f>D100</f>
        <v>3.30.1</v>
      </c>
      <c r="J102" s="196"/>
      <c r="K102" s="200"/>
      <c r="L102" s="200">
        <v>43531</v>
      </c>
      <c r="M102" s="201">
        <v>5</v>
      </c>
      <c r="N102" s="202"/>
      <c r="O102" s="203">
        <v>1</v>
      </c>
      <c r="P102" s="201"/>
      <c r="Q102" s="155">
        <f ca="1">IF(K102&lt;&gt;"",K102,IF(OR(H102&lt;&gt;"",I102&lt;&gt;"",J102&lt;&gt;""),WORKDAY.INTL(MAX(IFERROR(INDEX(R:R,MATCH(H102,D:D,0)),0),IFERROR(INDEX(R:R,MATCH(I102,D:D,0)),0),IFERROR(INDEX(R:R,MATCH(J102,D:D,0)),0)),1,weekend,holidays),IF(L102&lt;&gt;"",IF(M102&lt;&gt;"",WORKDAY.INTL(L102,-(MAX(M102,1)-1),weekend,holidays),L102-(MAX(N102,1)-1))," - ")))</f>
        <v>43507</v>
      </c>
      <c r="R102" s="155">
        <f t="shared" si="382"/>
        <v>43531</v>
      </c>
      <c r="S102" s="146">
        <f t="shared" si="378"/>
        <v>5</v>
      </c>
      <c r="T102" s="146">
        <f t="shared" ca="1" si="401"/>
        <v>25</v>
      </c>
      <c r="U102" s="147">
        <f t="shared" ca="1" si="379"/>
        <v>8</v>
      </c>
      <c r="V102" s="146">
        <f t="shared" ca="1" si="402"/>
        <v>17</v>
      </c>
      <c r="W102" s="121"/>
      <c r="X102" s="121"/>
      <c r="Z102" s="193"/>
      <c r="AA102" s="193"/>
      <c r="AB102" s="193"/>
      <c r="AC102" s="193"/>
      <c r="AD102" s="193"/>
      <c r="AE102" s="193"/>
      <c r="AF102" s="193"/>
      <c r="AG102" s="193"/>
      <c r="AH102" s="193"/>
      <c r="AI102" s="193"/>
      <c r="AJ102" s="193"/>
      <c r="AK102" s="193"/>
      <c r="AL102" s="193"/>
      <c r="AM102" s="193"/>
      <c r="AN102" s="193"/>
      <c r="AO102" s="193"/>
      <c r="AP102" s="193"/>
      <c r="AQ102" s="193"/>
      <c r="AR102" s="193"/>
      <c r="AS102" s="193"/>
      <c r="AT102" s="193"/>
      <c r="AU102" s="193"/>
      <c r="AV102" s="193"/>
      <c r="AW102" s="193"/>
      <c r="AX102" s="193"/>
      <c r="AY102" s="193"/>
      <c r="AZ102" s="193"/>
      <c r="BA102" s="193"/>
      <c r="BB102" s="193"/>
      <c r="BC102" s="193"/>
      <c r="BD102" s="193"/>
      <c r="BE102" s="193"/>
      <c r="BF102" s="193"/>
      <c r="BG102" s="193"/>
      <c r="BH102" s="193"/>
      <c r="BI102" s="193"/>
      <c r="BJ102" s="193"/>
      <c r="BK102" s="193"/>
      <c r="BL102" s="193"/>
      <c r="BM102" s="193"/>
      <c r="BN102" s="193"/>
      <c r="BO102" s="193"/>
      <c r="BP102" s="193"/>
      <c r="BQ102" s="193"/>
      <c r="BR102" s="193"/>
      <c r="BS102" s="193"/>
      <c r="BT102" s="193"/>
      <c r="BU102" s="193"/>
      <c r="BV102" s="193"/>
      <c r="BW102" s="193"/>
      <c r="BX102" s="193"/>
      <c r="BY102" s="193"/>
      <c r="BZ102" s="193"/>
      <c r="CA102" s="193"/>
      <c r="CB102" s="193"/>
      <c r="CC102" s="193"/>
      <c r="CD102" s="193"/>
      <c r="CE102" s="193"/>
      <c r="CF102" s="193"/>
      <c r="CG102" s="193"/>
      <c r="CH102" s="193"/>
      <c r="CI102" s="193"/>
      <c r="CJ102" s="193"/>
      <c r="CK102" s="193"/>
      <c r="CL102" s="193"/>
      <c r="CM102" s="193"/>
      <c r="CN102" s="193"/>
      <c r="CO102" s="193"/>
      <c r="CP102" s="193"/>
      <c r="CQ102" s="193"/>
      <c r="CR102" s="193"/>
      <c r="CS102" s="193"/>
      <c r="CT102" s="193"/>
      <c r="CU102" s="193"/>
      <c r="CV102" s="193"/>
      <c r="CW102" s="193"/>
      <c r="CX102" s="193"/>
      <c r="CY102" s="193"/>
      <c r="CZ102" s="193"/>
      <c r="DA102" s="193"/>
      <c r="DB102" s="193"/>
      <c r="DC102" s="193"/>
      <c r="DD102" s="193"/>
      <c r="DE102" s="193"/>
      <c r="DF102" s="193"/>
      <c r="DG102" s="193"/>
      <c r="DH102" s="193"/>
      <c r="DI102" s="193"/>
      <c r="DJ102" s="193"/>
      <c r="DK102" s="193"/>
      <c r="DL102" s="193"/>
      <c r="DM102" s="193"/>
      <c r="DN102" s="193"/>
      <c r="DO102" s="193"/>
      <c r="DP102" s="193"/>
      <c r="DQ102" s="193"/>
      <c r="DR102" s="193"/>
      <c r="DS102" s="193"/>
      <c r="DT102" s="193"/>
      <c r="DU102" s="193"/>
      <c r="DV102" s="193"/>
      <c r="DW102" s="193"/>
      <c r="DX102" s="193"/>
      <c r="DY102" s="193"/>
      <c r="DZ102" s="193"/>
      <c r="EA102" s="193"/>
      <c r="EB102" s="193"/>
      <c r="EC102" s="193"/>
      <c r="ED102" s="193"/>
      <c r="EE102" s="193"/>
      <c r="EF102" s="193"/>
      <c r="EG102" s="193"/>
      <c r="EH102" s="193"/>
      <c r="EI102" s="193"/>
      <c r="EJ102" s="193"/>
      <c r="EK102" s="193"/>
      <c r="EL102" s="193"/>
      <c r="EM102" s="193"/>
      <c r="EN102" s="193"/>
      <c r="EO102" s="193"/>
      <c r="EP102" s="193"/>
      <c r="EQ102" s="193"/>
      <c r="ER102" s="193"/>
      <c r="ES102" s="193"/>
      <c r="ET102" s="193"/>
      <c r="EU102" s="193"/>
      <c r="EV102" s="193"/>
      <c r="EW102" s="193"/>
      <c r="EX102" s="193"/>
      <c r="EY102" s="193"/>
      <c r="EZ102" s="193"/>
      <c r="FA102" s="193"/>
      <c r="FB102" s="193"/>
      <c r="FC102" s="193"/>
      <c r="FD102" s="193"/>
      <c r="FE102" s="193"/>
      <c r="FF102" s="193"/>
      <c r="FG102" s="193"/>
      <c r="FH102" s="193"/>
      <c r="FI102" s="193"/>
      <c r="FJ102" s="193"/>
      <c r="FK102" s="193"/>
      <c r="FL102" s="193"/>
      <c r="FM102" s="193"/>
      <c r="FN102" s="193"/>
      <c r="FO102" s="193"/>
      <c r="FP102" s="193"/>
      <c r="FQ102" s="193"/>
      <c r="FR102" s="193"/>
      <c r="FS102" s="193"/>
      <c r="FT102" s="193"/>
      <c r="FU102" s="193"/>
      <c r="FV102" s="193"/>
      <c r="FW102" s="193"/>
      <c r="FX102" s="193"/>
      <c r="FY102" s="193"/>
      <c r="FZ102" s="193"/>
      <c r="GA102" s="193"/>
      <c r="GB102" s="193"/>
      <c r="GC102" s="193"/>
      <c r="GD102" s="193"/>
      <c r="GE102" s="193"/>
      <c r="GF102" s="193"/>
      <c r="GG102" s="193"/>
      <c r="GH102" s="193"/>
      <c r="GI102" s="193"/>
      <c r="GJ102" s="193"/>
      <c r="GK102" s="193"/>
      <c r="GL102" s="193"/>
      <c r="GM102" s="193"/>
      <c r="GN102" s="193"/>
      <c r="GO102" s="193"/>
      <c r="GP102" s="193"/>
      <c r="GQ102" s="193"/>
      <c r="GR102" s="193"/>
      <c r="GS102" s="193"/>
      <c r="GT102" s="193"/>
      <c r="GU102" s="193"/>
      <c r="GV102" s="193"/>
      <c r="GW102" s="193"/>
      <c r="GX102" s="193"/>
      <c r="GY102" s="193"/>
      <c r="GZ102" s="193"/>
      <c r="HA102" s="193"/>
      <c r="HB102" s="193"/>
      <c r="HC102" s="193"/>
      <c r="HD102" s="193"/>
      <c r="HE102" s="193"/>
      <c r="HF102" s="193"/>
      <c r="HG102" s="193"/>
      <c r="HH102" s="193"/>
      <c r="HI102" s="193"/>
      <c r="HJ102" s="193"/>
      <c r="HK102" s="193"/>
      <c r="HL102" s="193"/>
      <c r="HM102" s="193"/>
      <c r="HN102" s="193"/>
      <c r="HO102" s="193"/>
      <c r="HP102" s="193"/>
      <c r="HQ102" s="193"/>
      <c r="HR102" s="193"/>
      <c r="HS102" s="193"/>
      <c r="HT102" s="193"/>
      <c r="HU102" s="193"/>
      <c r="HV102" s="193"/>
      <c r="HW102" s="193"/>
      <c r="HX102" s="193"/>
      <c r="HY102" s="193"/>
      <c r="HZ102" s="193"/>
      <c r="IA102" s="193"/>
      <c r="IB102" s="193"/>
      <c r="IC102" s="193"/>
      <c r="ID102" s="193"/>
      <c r="IE102" s="193"/>
      <c r="IF102" s="193"/>
      <c r="IG102" s="193"/>
      <c r="IH102" s="193"/>
      <c r="II102" s="193"/>
      <c r="IJ102" s="193"/>
      <c r="IK102" s="193"/>
      <c r="IL102" s="193"/>
      <c r="IM102" s="193"/>
      <c r="IN102" s="193"/>
      <c r="IO102" s="193"/>
      <c r="IP102" s="193"/>
      <c r="IQ102" s="193"/>
      <c r="IR102" s="193"/>
      <c r="IS102" s="193"/>
      <c r="IT102" s="193"/>
      <c r="IU102" s="193"/>
      <c r="IV102" s="193"/>
      <c r="IW102" s="193"/>
      <c r="IX102" s="193"/>
      <c r="IY102" s="193"/>
      <c r="IZ102" s="193"/>
      <c r="JA102" s="193"/>
      <c r="JB102" s="193"/>
      <c r="JC102" s="193"/>
      <c r="JD102" s="193"/>
      <c r="JE102" s="193"/>
      <c r="JF102" s="193"/>
      <c r="JG102" s="193"/>
      <c r="JH102" s="193"/>
      <c r="JI102" s="193"/>
      <c r="JJ102" s="193"/>
      <c r="JK102" s="193"/>
      <c r="JL102" s="193"/>
      <c r="JM102" s="193"/>
      <c r="JN102" s="193"/>
      <c r="JO102" s="193"/>
      <c r="JP102" s="193"/>
      <c r="JQ102" s="193"/>
      <c r="JR102" s="193"/>
      <c r="JS102" s="193"/>
      <c r="JT102" s="193"/>
      <c r="JU102" s="193"/>
      <c r="JV102" s="193"/>
      <c r="JW102" s="193"/>
      <c r="JX102" s="193"/>
      <c r="JY102" s="193"/>
      <c r="JZ102" s="193"/>
      <c r="KA102" s="193"/>
      <c r="KB102" s="193"/>
      <c r="KC102" s="193"/>
      <c r="KD102" s="193"/>
      <c r="KE102" s="193"/>
      <c r="KF102" s="193"/>
      <c r="KG102" s="193"/>
      <c r="KH102" s="193"/>
      <c r="KI102" s="193"/>
      <c r="KJ102" s="193"/>
      <c r="KK102" s="193"/>
      <c r="KL102" s="193"/>
      <c r="KM102" s="193"/>
      <c r="KN102" s="193"/>
      <c r="KO102" s="193"/>
      <c r="KP102" s="193"/>
      <c r="KQ102" s="193"/>
      <c r="KR102" s="193"/>
      <c r="KS102" s="193"/>
      <c r="KT102" s="193"/>
      <c r="KU102" s="193"/>
      <c r="KV102" s="193"/>
      <c r="KW102" s="193"/>
      <c r="KX102" s="193"/>
      <c r="KY102" s="193"/>
      <c r="KZ102" s="193"/>
      <c r="LA102" s="193"/>
      <c r="LB102" s="193"/>
      <c r="LC102" s="193"/>
      <c r="LD102" s="193"/>
      <c r="LE102" s="193"/>
      <c r="LF102" s="193"/>
      <c r="LG102" s="193"/>
      <c r="LH102" s="193"/>
      <c r="LI102" s="193"/>
      <c r="LJ102" s="193"/>
      <c r="LK102" s="193"/>
      <c r="LL102" s="193"/>
      <c r="LM102" s="193"/>
      <c r="LN102" s="193"/>
      <c r="LO102" s="193"/>
      <c r="LP102" s="193"/>
      <c r="LQ102" s="193"/>
      <c r="LR102" s="193"/>
      <c r="LS102" s="193"/>
      <c r="LT102" s="193"/>
      <c r="LU102" s="193"/>
      <c r="LV102" s="193"/>
      <c r="LW102" s="193"/>
      <c r="LX102" s="193"/>
      <c r="LY102" s="193"/>
      <c r="LZ102" s="193"/>
      <c r="MA102" s="193"/>
      <c r="MB102" s="193"/>
      <c r="MC102" s="193"/>
      <c r="MD102" s="193"/>
      <c r="ME102" s="193"/>
      <c r="MF102" s="193"/>
      <c r="MG102" s="193"/>
      <c r="MH102" s="193"/>
      <c r="MI102" s="193"/>
      <c r="MJ102" s="193"/>
      <c r="MK102" s="193"/>
      <c r="ML102" s="193"/>
      <c r="MM102" s="193"/>
      <c r="MN102" s="193"/>
      <c r="MO102" s="193"/>
      <c r="MP102" s="193"/>
      <c r="MQ102" s="193"/>
      <c r="MR102" s="193"/>
      <c r="MS102" s="193"/>
      <c r="MT102" s="193"/>
      <c r="MU102" s="193"/>
      <c r="MV102" s="193"/>
      <c r="MW102" s="193"/>
      <c r="MX102" s="193"/>
      <c r="MY102" s="193"/>
      <c r="MZ102" s="193"/>
      <c r="NA102" s="193"/>
      <c r="NB102" s="193"/>
      <c r="NC102" s="193"/>
      <c r="ND102" s="193"/>
      <c r="NE102" s="193"/>
      <c r="NF102" s="193"/>
      <c r="NG102" s="193"/>
      <c r="NH102" s="193"/>
      <c r="NI102" s="193"/>
      <c r="NJ102" s="193"/>
      <c r="NK102" s="193"/>
      <c r="NL102" s="193"/>
      <c r="NM102" s="193"/>
      <c r="NN102" s="193"/>
      <c r="NO102" s="193"/>
      <c r="NP102" s="193"/>
      <c r="NQ102" s="193"/>
      <c r="NR102" s="193"/>
      <c r="NS102" s="193"/>
      <c r="NT102" s="193"/>
      <c r="NU102" s="193"/>
      <c r="NV102" s="193"/>
      <c r="NW102" s="193"/>
      <c r="NX102" s="193"/>
      <c r="NY102" s="193"/>
    </row>
    <row r="103" spans="1:389" s="192" customFormat="1" ht="12">
      <c r="A103" s="176"/>
      <c r="B103" s="177"/>
      <c r="C103" s="198">
        <v>3</v>
      </c>
      <c r="D103" s="153" t="str">
        <f t="shared" si="387"/>
        <v>3.30.4</v>
      </c>
      <c r="E103" s="194" t="s">
        <v>369</v>
      </c>
      <c r="F103" s="195" t="s">
        <v>391</v>
      </c>
      <c r="G103" s="195"/>
      <c r="H103" s="196" t="str">
        <f>D101</f>
        <v>3.30.2</v>
      </c>
      <c r="I103" s="197"/>
      <c r="J103" s="196"/>
      <c r="K103" s="200"/>
      <c r="L103" s="200">
        <v>43531</v>
      </c>
      <c r="M103" s="201">
        <v>1</v>
      </c>
      <c r="N103" s="202"/>
      <c r="O103" s="203">
        <v>1</v>
      </c>
      <c r="P103" s="201"/>
      <c r="Q103" s="155">
        <f ca="1">IF(K103&lt;&gt;"",K103,IF(OR(H103&lt;&gt;"",I103&lt;&gt;"",J103&lt;&gt;""),WORKDAY.INTL(MAX(IFERROR(INDEX(R:R,MATCH(H103,D:D,0)),0),IFERROR(INDEX(R:R,MATCH(I103,D:D,0)),0),IFERROR(INDEX(R:R,MATCH(J103,D:D,0)),0)),1,weekend,holidays),IF(L103&lt;&gt;"",IF(M103&lt;&gt;"",WORKDAY.INTL(L103,-(MAX(M103,1)-1),weekend,holidays),L103-(MAX(N103,1)-1))," - ")))</f>
        <v>43530</v>
      </c>
      <c r="R103" s="155">
        <f t="shared" si="382"/>
        <v>43531</v>
      </c>
      <c r="S103" s="146">
        <f t="shared" si="378"/>
        <v>1</v>
      </c>
      <c r="T103" s="146">
        <f t="shared" ca="1" si="401"/>
        <v>2</v>
      </c>
      <c r="U103" s="147">
        <f t="shared" ca="1" si="379"/>
        <v>1</v>
      </c>
      <c r="V103" s="146">
        <f t="shared" ca="1" si="402"/>
        <v>1</v>
      </c>
      <c r="W103" s="121"/>
      <c r="X103" s="121"/>
      <c r="Z103" s="193"/>
      <c r="AA103" s="193"/>
      <c r="AB103" s="193"/>
      <c r="AC103" s="193"/>
      <c r="AD103" s="193"/>
      <c r="AE103" s="193"/>
      <c r="AF103" s="193"/>
      <c r="AG103" s="193"/>
      <c r="AH103" s="193"/>
      <c r="AI103" s="193"/>
      <c r="AJ103" s="193"/>
      <c r="AK103" s="193"/>
      <c r="AL103" s="193"/>
      <c r="AM103" s="193"/>
      <c r="AN103" s="193"/>
      <c r="AO103" s="193"/>
      <c r="AP103" s="193"/>
      <c r="AQ103" s="193"/>
      <c r="AR103" s="193"/>
      <c r="AS103" s="193"/>
      <c r="AT103" s="193"/>
      <c r="AU103" s="193"/>
      <c r="AV103" s="193"/>
      <c r="AW103" s="193"/>
      <c r="AX103" s="193"/>
      <c r="AY103" s="193"/>
      <c r="AZ103" s="193"/>
      <c r="BA103" s="193"/>
      <c r="BB103" s="193"/>
      <c r="BC103" s="193"/>
      <c r="BD103" s="193"/>
      <c r="BE103" s="193"/>
      <c r="BF103" s="193"/>
      <c r="BG103" s="193"/>
      <c r="BH103" s="193"/>
      <c r="BI103" s="193"/>
      <c r="BJ103" s="193"/>
      <c r="BK103" s="193"/>
      <c r="BL103" s="193"/>
      <c r="BM103" s="193"/>
      <c r="BN103" s="193"/>
      <c r="BO103" s="193"/>
      <c r="BP103" s="193"/>
      <c r="BQ103" s="193"/>
      <c r="BR103" s="193"/>
      <c r="BS103" s="193"/>
      <c r="BT103" s="193"/>
      <c r="BU103" s="193"/>
      <c r="BV103" s="193"/>
      <c r="BW103" s="193"/>
      <c r="BX103" s="193"/>
      <c r="BY103" s="193"/>
      <c r="BZ103" s="193"/>
      <c r="CA103" s="193"/>
      <c r="CB103" s="193"/>
      <c r="CC103" s="193"/>
      <c r="CD103" s="193"/>
      <c r="CE103" s="193"/>
      <c r="CF103" s="193"/>
      <c r="CG103" s="193"/>
      <c r="CH103" s="193"/>
      <c r="CI103" s="193"/>
      <c r="CJ103" s="193"/>
      <c r="CK103" s="193"/>
      <c r="CL103" s="193"/>
      <c r="CM103" s="193"/>
      <c r="CN103" s="193"/>
      <c r="CO103" s="193"/>
      <c r="CP103" s="193"/>
      <c r="CQ103" s="193"/>
      <c r="CR103" s="193"/>
      <c r="CS103" s="193"/>
      <c r="CT103" s="193"/>
      <c r="CU103" s="193"/>
      <c r="CV103" s="193"/>
      <c r="CW103" s="193"/>
      <c r="CX103" s="193"/>
      <c r="CY103" s="193"/>
      <c r="CZ103" s="193"/>
      <c r="DA103" s="193"/>
      <c r="DB103" s="193"/>
      <c r="DC103" s="193"/>
      <c r="DD103" s="193"/>
      <c r="DE103" s="193"/>
      <c r="DF103" s="193"/>
      <c r="DG103" s="193"/>
      <c r="DH103" s="193"/>
      <c r="DI103" s="193"/>
      <c r="DJ103" s="193"/>
      <c r="DK103" s="193"/>
      <c r="DL103" s="193"/>
      <c r="DM103" s="193"/>
      <c r="DN103" s="193"/>
      <c r="DO103" s="193"/>
      <c r="DP103" s="193"/>
      <c r="DQ103" s="193"/>
      <c r="DR103" s="193"/>
      <c r="DS103" s="193"/>
      <c r="DT103" s="193"/>
      <c r="DU103" s="193"/>
      <c r="DV103" s="193"/>
      <c r="DW103" s="193"/>
      <c r="DX103" s="193"/>
      <c r="DY103" s="193"/>
      <c r="DZ103" s="193"/>
      <c r="EA103" s="193"/>
      <c r="EB103" s="193"/>
      <c r="EC103" s="193"/>
      <c r="ED103" s="193"/>
      <c r="EE103" s="193"/>
      <c r="EF103" s="193"/>
      <c r="EG103" s="193"/>
      <c r="EH103" s="193"/>
      <c r="EI103" s="193"/>
      <c r="EJ103" s="193"/>
      <c r="EK103" s="193"/>
      <c r="EL103" s="193"/>
      <c r="EM103" s="193"/>
      <c r="EN103" s="193"/>
      <c r="EO103" s="193"/>
      <c r="EP103" s="193"/>
      <c r="EQ103" s="193"/>
      <c r="ER103" s="193"/>
      <c r="ES103" s="193"/>
      <c r="ET103" s="193"/>
      <c r="EU103" s="193"/>
      <c r="EV103" s="193"/>
      <c r="EW103" s="193"/>
      <c r="EX103" s="193"/>
      <c r="EY103" s="193"/>
      <c r="EZ103" s="193"/>
      <c r="FA103" s="193"/>
      <c r="FB103" s="193"/>
      <c r="FC103" s="193"/>
      <c r="FD103" s="193"/>
      <c r="FE103" s="193"/>
      <c r="FF103" s="193"/>
      <c r="FG103" s="193"/>
      <c r="FH103" s="193"/>
      <c r="FI103" s="193"/>
      <c r="FJ103" s="193"/>
      <c r="FK103" s="193"/>
      <c r="FL103" s="193"/>
      <c r="FM103" s="193"/>
      <c r="FN103" s="193"/>
      <c r="FO103" s="193"/>
      <c r="FP103" s="193"/>
      <c r="FQ103" s="193"/>
      <c r="FR103" s="193"/>
      <c r="FS103" s="193"/>
      <c r="FT103" s="193"/>
      <c r="FU103" s="193"/>
      <c r="FV103" s="193"/>
      <c r="FW103" s="193"/>
      <c r="FX103" s="193"/>
      <c r="FY103" s="193"/>
      <c r="FZ103" s="193"/>
      <c r="GA103" s="193"/>
      <c r="GB103" s="193"/>
      <c r="GC103" s="193"/>
      <c r="GD103" s="193"/>
      <c r="GE103" s="193"/>
      <c r="GF103" s="193"/>
      <c r="GG103" s="193"/>
      <c r="GH103" s="193"/>
      <c r="GI103" s="193"/>
      <c r="GJ103" s="193"/>
      <c r="GK103" s="193"/>
      <c r="GL103" s="193"/>
      <c r="GM103" s="193"/>
      <c r="GN103" s="193"/>
      <c r="GO103" s="193"/>
      <c r="GP103" s="193"/>
      <c r="GQ103" s="193"/>
      <c r="GR103" s="193"/>
      <c r="GS103" s="193"/>
      <c r="GT103" s="193"/>
      <c r="GU103" s="193"/>
      <c r="GV103" s="193"/>
      <c r="GW103" s="193"/>
      <c r="GX103" s="193"/>
      <c r="GY103" s="193"/>
      <c r="GZ103" s="193"/>
      <c r="HA103" s="193"/>
      <c r="HB103" s="193"/>
      <c r="HC103" s="193"/>
      <c r="HD103" s="193"/>
      <c r="HE103" s="193"/>
      <c r="HF103" s="193"/>
      <c r="HG103" s="193"/>
      <c r="HH103" s="193"/>
      <c r="HI103" s="193"/>
      <c r="HJ103" s="193"/>
      <c r="HK103" s="193"/>
      <c r="HL103" s="193"/>
      <c r="HM103" s="193"/>
      <c r="HN103" s="193"/>
      <c r="HO103" s="193"/>
      <c r="HP103" s="193"/>
      <c r="HQ103" s="193"/>
      <c r="HR103" s="193"/>
      <c r="HS103" s="193"/>
      <c r="HT103" s="193"/>
      <c r="HU103" s="193"/>
      <c r="HV103" s="193"/>
      <c r="HW103" s="193"/>
      <c r="HX103" s="193"/>
      <c r="HY103" s="193"/>
      <c r="HZ103" s="193"/>
      <c r="IA103" s="193"/>
      <c r="IB103" s="193"/>
      <c r="IC103" s="193"/>
      <c r="ID103" s="193"/>
      <c r="IE103" s="193"/>
      <c r="IF103" s="193"/>
      <c r="IG103" s="193"/>
      <c r="IH103" s="193"/>
      <c r="II103" s="193"/>
      <c r="IJ103" s="193"/>
      <c r="IK103" s="193"/>
      <c r="IL103" s="193"/>
      <c r="IM103" s="193"/>
      <c r="IN103" s="193"/>
      <c r="IO103" s="193"/>
      <c r="IP103" s="193"/>
      <c r="IQ103" s="193"/>
      <c r="IR103" s="193"/>
      <c r="IS103" s="193"/>
      <c r="IT103" s="193"/>
      <c r="IU103" s="193"/>
      <c r="IV103" s="193"/>
      <c r="IW103" s="193"/>
      <c r="IX103" s="193"/>
      <c r="IY103" s="193"/>
      <c r="IZ103" s="193"/>
      <c r="JA103" s="193"/>
      <c r="JB103" s="193"/>
      <c r="JC103" s="193"/>
      <c r="JD103" s="193"/>
      <c r="JE103" s="193"/>
      <c r="JF103" s="193"/>
      <c r="JG103" s="193"/>
      <c r="JH103" s="193"/>
      <c r="JI103" s="193"/>
      <c r="JJ103" s="193"/>
      <c r="JK103" s="193"/>
      <c r="JL103" s="193"/>
      <c r="JM103" s="193"/>
      <c r="JN103" s="193"/>
      <c r="JO103" s="193"/>
      <c r="JP103" s="193"/>
      <c r="JQ103" s="193"/>
      <c r="JR103" s="193"/>
      <c r="JS103" s="193"/>
      <c r="JT103" s="193"/>
      <c r="JU103" s="193"/>
      <c r="JV103" s="193"/>
      <c r="JW103" s="193"/>
      <c r="JX103" s="193"/>
      <c r="JY103" s="193"/>
      <c r="JZ103" s="193"/>
      <c r="KA103" s="193"/>
      <c r="KB103" s="193"/>
      <c r="KC103" s="193"/>
      <c r="KD103" s="193"/>
      <c r="KE103" s="193"/>
      <c r="KF103" s="193"/>
      <c r="KG103" s="193"/>
      <c r="KH103" s="193"/>
      <c r="KI103" s="193"/>
      <c r="KJ103" s="193"/>
      <c r="KK103" s="193"/>
      <c r="KL103" s="193"/>
      <c r="KM103" s="193"/>
      <c r="KN103" s="193"/>
      <c r="KO103" s="193"/>
      <c r="KP103" s="193"/>
      <c r="KQ103" s="193"/>
      <c r="KR103" s="193"/>
      <c r="KS103" s="193"/>
      <c r="KT103" s="193"/>
      <c r="KU103" s="193"/>
      <c r="KV103" s="193"/>
      <c r="KW103" s="193"/>
      <c r="KX103" s="193"/>
      <c r="KY103" s="193"/>
      <c r="KZ103" s="193"/>
      <c r="LA103" s="193"/>
      <c r="LB103" s="193"/>
      <c r="LC103" s="193"/>
      <c r="LD103" s="193"/>
      <c r="LE103" s="193"/>
      <c r="LF103" s="193"/>
      <c r="LG103" s="193"/>
      <c r="LH103" s="193"/>
      <c r="LI103" s="193"/>
      <c r="LJ103" s="193"/>
      <c r="LK103" s="193"/>
      <c r="LL103" s="193"/>
      <c r="LM103" s="193"/>
      <c r="LN103" s="193"/>
      <c r="LO103" s="193"/>
      <c r="LP103" s="193"/>
      <c r="LQ103" s="193"/>
      <c r="LR103" s="193"/>
      <c r="LS103" s="193"/>
      <c r="LT103" s="193"/>
      <c r="LU103" s="193"/>
      <c r="LV103" s="193"/>
      <c r="LW103" s="193"/>
      <c r="LX103" s="193"/>
      <c r="LY103" s="193"/>
      <c r="LZ103" s="193"/>
      <c r="MA103" s="193"/>
      <c r="MB103" s="193"/>
      <c r="MC103" s="193"/>
      <c r="MD103" s="193"/>
      <c r="ME103" s="193"/>
      <c r="MF103" s="193"/>
      <c r="MG103" s="193"/>
      <c r="MH103" s="193"/>
      <c r="MI103" s="193"/>
      <c r="MJ103" s="193"/>
      <c r="MK103" s="193"/>
      <c r="ML103" s="193"/>
      <c r="MM103" s="193"/>
      <c r="MN103" s="193"/>
      <c r="MO103" s="193"/>
      <c r="MP103" s="193"/>
      <c r="MQ103" s="193"/>
      <c r="MR103" s="193"/>
      <c r="MS103" s="193"/>
      <c r="MT103" s="193"/>
      <c r="MU103" s="193"/>
      <c r="MV103" s="193"/>
      <c r="MW103" s="193"/>
      <c r="MX103" s="193"/>
      <c r="MY103" s="193"/>
      <c r="MZ103" s="193"/>
      <c r="NA103" s="193"/>
      <c r="NB103" s="193"/>
      <c r="NC103" s="193"/>
      <c r="ND103" s="193"/>
      <c r="NE103" s="193"/>
      <c r="NF103" s="193"/>
      <c r="NG103" s="193"/>
      <c r="NH103" s="193"/>
      <c r="NI103" s="193"/>
      <c r="NJ103" s="193"/>
      <c r="NK103" s="193"/>
      <c r="NL103" s="193"/>
      <c r="NM103" s="193"/>
      <c r="NN103" s="193"/>
      <c r="NO103" s="193"/>
      <c r="NP103" s="193"/>
      <c r="NQ103" s="193"/>
      <c r="NR103" s="193"/>
      <c r="NS103" s="193"/>
      <c r="NT103" s="193"/>
      <c r="NU103" s="193"/>
      <c r="NV103" s="193"/>
      <c r="NW103" s="193"/>
      <c r="NX103" s="193"/>
      <c r="NY103" s="193"/>
    </row>
    <row r="104" spans="1:389" s="192" customFormat="1" ht="12">
      <c r="A104" s="176"/>
      <c r="B104" s="177"/>
      <c r="C104" s="198">
        <v>3</v>
      </c>
      <c r="D104" s="153" t="str">
        <f t="shared" si="387"/>
        <v>3.30.5</v>
      </c>
      <c r="E104" s="194" t="s">
        <v>395</v>
      </c>
      <c r="F104" s="195"/>
      <c r="G104" s="195"/>
      <c r="H104" s="196"/>
      <c r="I104" s="197" t="str">
        <f>D103</f>
        <v>3.30.4</v>
      </c>
      <c r="J104" s="196" t="str">
        <f>D102</f>
        <v>3.30.3</v>
      </c>
      <c r="K104" s="200">
        <v>43531</v>
      </c>
      <c r="L104" s="200">
        <v>43546</v>
      </c>
      <c r="M104" s="201">
        <v>4</v>
      </c>
      <c r="N104" s="202"/>
      <c r="O104" s="203"/>
      <c r="P104" s="201" t="s">
        <v>403</v>
      </c>
      <c r="Q104" s="155">
        <f>IF(K104&lt;&gt;"",K104,IF(OR(H104&lt;&gt;"",I104&lt;&gt;"",J104&lt;&gt;""),WORKDAY.INTL(MAX(IFERROR(INDEX(R:R,MATCH(H104,D:D,0)),0),IFERROR(INDEX(R:R,MATCH(I104,D:D,0)),0),IFERROR(INDEX(R:R,MATCH(J104,D:D,0)),0)),1,weekend,holidays),IF(L104&lt;&gt;"",IF(M104&lt;&gt;"",WORKDAY.INTL(L104,-(MAX(M104,1)-1),weekend,holidays),L104-(MAX(N104,1)-1))," - ")))</f>
        <v>43531</v>
      </c>
      <c r="R104" s="155">
        <f t="shared" si="382"/>
        <v>43546</v>
      </c>
      <c r="S104" s="146">
        <f t="shared" ref="S104:S181" si="403">IF(M104&lt;&gt;"",M104,IF(OR(NOT(ISNUMBER(Q104)),NOT(ISNUMBER(R104)))," - ",NETWORKDAYS.INTL(Q104,R104,weekend,holidays)))</f>
        <v>4</v>
      </c>
      <c r="T104" s="146">
        <f>IF(N104&lt;&gt;"",N104,IF(OR(NOT(ISNUMBER(Q104)),NOT(ISNUMBER(R104)))," - ",R104-Q104+1))</f>
        <v>16</v>
      </c>
      <c r="U104" s="147">
        <f t="shared" ref="U104:U181" ca="1" si="404">IF(OR(Q104=" - ",R104=" - ")," - ",MIN(T104,WORKDAY.INTL(Q104,ROUNDDOWN(O104*S104,0),weekend,holidays)-Q104))</f>
        <v>0</v>
      </c>
      <c r="V104" s="146">
        <f ca="1">IF(OR(Q104=" - ",R104=" - ")," - ",T104-U104)</f>
        <v>16</v>
      </c>
      <c r="W104" s="121"/>
      <c r="X104" s="121"/>
      <c r="Z104" s="193"/>
      <c r="AA104" s="193"/>
      <c r="AB104" s="193"/>
      <c r="AC104" s="193"/>
      <c r="AD104" s="193"/>
      <c r="AE104" s="193"/>
      <c r="AF104" s="193"/>
      <c r="AG104" s="193"/>
      <c r="AH104" s="193"/>
      <c r="AI104" s="193"/>
      <c r="AJ104" s="193"/>
      <c r="AK104" s="193"/>
      <c r="AL104" s="193"/>
      <c r="AM104" s="193"/>
      <c r="AN104" s="193"/>
      <c r="AO104" s="193"/>
      <c r="AP104" s="193"/>
      <c r="AQ104" s="193"/>
      <c r="AR104" s="193"/>
      <c r="AS104" s="193"/>
      <c r="AT104" s="193"/>
      <c r="AU104" s="193"/>
      <c r="AV104" s="193"/>
      <c r="AW104" s="193"/>
      <c r="AX104" s="193"/>
      <c r="AY104" s="193"/>
      <c r="AZ104" s="193"/>
      <c r="BA104" s="193"/>
      <c r="BB104" s="193"/>
      <c r="BC104" s="193"/>
      <c r="BD104" s="193"/>
      <c r="BE104" s="193"/>
      <c r="BF104" s="193"/>
      <c r="BG104" s="193"/>
      <c r="BH104" s="193"/>
      <c r="BI104" s="193"/>
      <c r="BJ104" s="193"/>
      <c r="BK104" s="193"/>
      <c r="BL104" s="193"/>
      <c r="BM104" s="193"/>
      <c r="BN104" s="193"/>
      <c r="BO104" s="193"/>
      <c r="BP104" s="193"/>
      <c r="BQ104" s="193"/>
      <c r="BR104" s="193"/>
      <c r="BS104" s="193"/>
      <c r="BT104" s="193"/>
      <c r="BU104" s="193"/>
      <c r="BV104" s="193"/>
      <c r="BW104" s="193"/>
      <c r="BX104" s="193"/>
      <c r="BY104" s="193"/>
      <c r="BZ104" s="193"/>
      <c r="CA104" s="193"/>
      <c r="CB104" s="193"/>
      <c r="CC104" s="193"/>
      <c r="CD104" s="193"/>
      <c r="CE104" s="193"/>
      <c r="CF104" s="193"/>
      <c r="CG104" s="193"/>
      <c r="CH104" s="193"/>
      <c r="CI104" s="193"/>
      <c r="CJ104" s="193"/>
      <c r="CK104" s="193"/>
      <c r="CL104" s="193"/>
      <c r="CM104" s="193"/>
      <c r="CN104" s="193"/>
      <c r="CO104" s="193"/>
      <c r="CP104" s="193"/>
      <c r="CQ104" s="193"/>
      <c r="CR104" s="193"/>
      <c r="CS104" s="193"/>
      <c r="CT104" s="193"/>
      <c r="CU104" s="193"/>
      <c r="CV104" s="193"/>
      <c r="CW104" s="193"/>
      <c r="CX104" s="193"/>
      <c r="CY104" s="193"/>
      <c r="CZ104" s="193"/>
      <c r="DA104" s="193"/>
      <c r="DB104" s="193"/>
      <c r="DC104" s="193"/>
      <c r="DD104" s="193"/>
      <c r="DE104" s="193"/>
      <c r="DF104" s="193"/>
      <c r="DG104" s="193"/>
      <c r="DH104" s="193"/>
      <c r="DI104" s="193"/>
      <c r="DJ104" s="193"/>
      <c r="DK104" s="193"/>
      <c r="DL104" s="193"/>
      <c r="DM104" s="193"/>
      <c r="DN104" s="193"/>
      <c r="DO104" s="193"/>
      <c r="DP104" s="193"/>
      <c r="DQ104" s="193"/>
      <c r="DR104" s="193"/>
      <c r="DS104" s="193"/>
      <c r="DT104" s="193"/>
      <c r="DU104" s="193"/>
      <c r="DV104" s="193"/>
      <c r="DW104" s="193"/>
      <c r="DX104" s="193"/>
      <c r="DY104" s="193"/>
      <c r="DZ104" s="193"/>
      <c r="EA104" s="193"/>
      <c r="EB104" s="193"/>
      <c r="EC104" s="193"/>
      <c r="ED104" s="193"/>
      <c r="EE104" s="193"/>
      <c r="EF104" s="193"/>
      <c r="EG104" s="193"/>
      <c r="EH104" s="193"/>
      <c r="EI104" s="193"/>
      <c r="EJ104" s="193"/>
      <c r="EK104" s="193"/>
      <c r="EL104" s="193"/>
      <c r="EM104" s="193"/>
      <c r="EN104" s="193"/>
      <c r="EO104" s="193"/>
      <c r="EP104" s="193"/>
      <c r="EQ104" s="193"/>
      <c r="ER104" s="193"/>
      <c r="ES104" s="193"/>
      <c r="ET104" s="193"/>
      <c r="EU104" s="193"/>
      <c r="EV104" s="193"/>
      <c r="EW104" s="193"/>
      <c r="EX104" s="193"/>
      <c r="EY104" s="193"/>
      <c r="EZ104" s="193"/>
      <c r="FA104" s="193"/>
      <c r="FB104" s="193"/>
      <c r="FC104" s="193"/>
      <c r="FD104" s="193"/>
      <c r="FE104" s="193"/>
      <c r="FF104" s="193"/>
      <c r="FG104" s="193"/>
      <c r="FH104" s="193"/>
      <c r="FI104" s="193"/>
      <c r="FJ104" s="193"/>
      <c r="FK104" s="193"/>
      <c r="FL104" s="193"/>
      <c r="FM104" s="193"/>
      <c r="FN104" s="193"/>
      <c r="FO104" s="193"/>
      <c r="FP104" s="193"/>
      <c r="FQ104" s="193"/>
      <c r="FR104" s="193"/>
      <c r="FS104" s="193"/>
      <c r="FT104" s="193"/>
      <c r="FU104" s="193"/>
      <c r="FV104" s="193"/>
      <c r="FW104" s="193"/>
      <c r="FX104" s="193"/>
      <c r="FY104" s="193"/>
      <c r="FZ104" s="193"/>
      <c r="GA104" s="193"/>
      <c r="GB104" s="193"/>
      <c r="GC104" s="193"/>
      <c r="GD104" s="193"/>
      <c r="GE104" s="193"/>
      <c r="GF104" s="193"/>
      <c r="GG104" s="193"/>
      <c r="GH104" s="193"/>
      <c r="GI104" s="193"/>
      <c r="GJ104" s="193"/>
      <c r="GK104" s="193"/>
      <c r="GL104" s="193"/>
      <c r="GM104" s="193"/>
      <c r="GN104" s="193"/>
      <c r="GO104" s="193"/>
      <c r="GP104" s="193"/>
      <c r="GQ104" s="193"/>
      <c r="GR104" s="193"/>
      <c r="GS104" s="193"/>
      <c r="GT104" s="193"/>
      <c r="GU104" s="193"/>
      <c r="GV104" s="193"/>
      <c r="GW104" s="193"/>
      <c r="GX104" s="193"/>
      <c r="GY104" s="193"/>
      <c r="GZ104" s="193"/>
      <c r="HA104" s="193"/>
      <c r="HB104" s="193"/>
      <c r="HC104" s="193"/>
      <c r="HD104" s="193"/>
      <c r="HE104" s="193"/>
      <c r="HF104" s="193"/>
      <c r="HG104" s="193"/>
      <c r="HH104" s="193"/>
      <c r="HI104" s="193"/>
      <c r="HJ104" s="193"/>
      <c r="HK104" s="193"/>
      <c r="HL104" s="193"/>
      <c r="HM104" s="193"/>
      <c r="HN104" s="193"/>
      <c r="HO104" s="193"/>
      <c r="HP104" s="193"/>
      <c r="HQ104" s="193"/>
      <c r="HR104" s="193"/>
      <c r="HS104" s="193"/>
      <c r="HT104" s="193"/>
      <c r="HU104" s="193"/>
      <c r="HV104" s="193"/>
      <c r="HW104" s="193"/>
      <c r="HX104" s="193"/>
      <c r="HY104" s="193"/>
      <c r="HZ104" s="193"/>
      <c r="IA104" s="193"/>
      <c r="IB104" s="193"/>
      <c r="IC104" s="193"/>
      <c r="ID104" s="193"/>
      <c r="IE104" s="193"/>
      <c r="IF104" s="193"/>
      <c r="IG104" s="193"/>
      <c r="IH104" s="193"/>
      <c r="II104" s="193"/>
      <c r="IJ104" s="193"/>
      <c r="IK104" s="193"/>
      <c r="IL104" s="193"/>
      <c r="IM104" s="193"/>
      <c r="IN104" s="193"/>
      <c r="IO104" s="193"/>
      <c r="IP104" s="193"/>
      <c r="IQ104" s="193"/>
      <c r="IR104" s="193"/>
      <c r="IS104" s="193"/>
      <c r="IT104" s="193"/>
      <c r="IU104" s="193"/>
      <c r="IV104" s="193"/>
      <c r="IW104" s="193"/>
      <c r="IX104" s="193"/>
      <c r="IY104" s="193"/>
      <c r="IZ104" s="193"/>
      <c r="JA104" s="193"/>
      <c r="JB104" s="193"/>
      <c r="JC104" s="193"/>
      <c r="JD104" s="193"/>
      <c r="JE104" s="193"/>
      <c r="JF104" s="193"/>
      <c r="JG104" s="193"/>
      <c r="JH104" s="193"/>
      <c r="JI104" s="193"/>
      <c r="JJ104" s="193"/>
      <c r="JK104" s="193"/>
      <c r="JL104" s="193"/>
      <c r="JM104" s="193"/>
      <c r="JN104" s="193"/>
      <c r="JO104" s="193"/>
      <c r="JP104" s="193"/>
      <c r="JQ104" s="193"/>
      <c r="JR104" s="193"/>
      <c r="JS104" s="193"/>
      <c r="JT104" s="193"/>
      <c r="JU104" s="193"/>
      <c r="JV104" s="193"/>
      <c r="JW104" s="193"/>
      <c r="JX104" s="193"/>
      <c r="JY104" s="193"/>
      <c r="JZ104" s="193"/>
      <c r="KA104" s="193"/>
      <c r="KB104" s="193"/>
      <c r="KC104" s="193"/>
      <c r="KD104" s="193"/>
      <c r="KE104" s="193"/>
      <c r="KF104" s="193"/>
      <c r="KG104" s="193"/>
      <c r="KH104" s="193"/>
      <c r="KI104" s="193"/>
      <c r="KJ104" s="193"/>
      <c r="KK104" s="193"/>
      <c r="KL104" s="193"/>
      <c r="KM104" s="193"/>
      <c r="KN104" s="193"/>
      <c r="KO104" s="193"/>
      <c r="KP104" s="193"/>
      <c r="KQ104" s="193"/>
      <c r="KR104" s="193"/>
      <c r="KS104" s="193"/>
      <c r="KT104" s="193"/>
      <c r="KU104" s="193"/>
      <c r="KV104" s="193"/>
      <c r="KW104" s="193"/>
      <c r="KX104" s="193"/>
      <c r="KY104" s="193"/>
      <c r="KZ104" s="193"/>
      <c r="LA104" s="193"/>
      <c r="LB104" s="193"/>
      <c r="LC104" s="193"/>
      <c r="LD104" s="193"/>
      <c r="LE104" s="193"/>
      <c r="LF104" s="193"/>
      <c r="LG104" s="193"/>
      <c r="LH104" s="193"/>
      <c r="LI104" s="193"/>
      <c r="LJ104" s="193"/>
      <c r="LK104" s="193"/>
      <c r="LL104" s="193"/>
      <c r="LM104" s="193"/>
      <c r="LN104" s="193"/>
      <c r="LO104" s="193"/>
      <c r="LP104" s="193"/>
      <c r="LQ104" s="193"/>
      <c r="LR104" s="193"/>
      <c r="LS104" s="193"/>
      <c r="LT104" s="193"/>
      <c r="LU104" s="193"/>
      <c r="LV104" s="193"/>
      <c r="LW104" s="193"/>
      <c r="LX104" s="193"/>
      <c r="LY104" s="193"/>
      <c r="LZ104" s="193"/>
      <c r="MA104" s="193"/>
      <c r="MB104" s="193"/>
      <c r="MC104" s="193"/>
      <c r="MD104" s="193"/>
      <c r="ME104" s="193"/>
      <c r="MF104" s="193"/>
      <c r="MG104" s="193"/>
      <c r="MH104" s="193"/>
      <c r="MI104" s="193"/>
      <c r="MJ104" s="193"/>
      <c r="MK104" s="193"/>
      <c r="ML104" s="193"/>
      <c r="MM104" s="193"/>
      <c r="MN104" s="193"/>
      <c r="MO104" s="193"/>
      <c r="MP104" s="193"/>
      <c r="MQ104" s="193"/>
      <c r="MR104" s="193"/>
      <c r="MS104" s="193"/>
      <c r="MT104" s="193"/>
      <c r="MU104" s="193"/>
      <c r="MV104" s="193"/>
      <c r="MW104" s="193"/>
      <c r="MX104" s="193"/>
      <c r="MY104" s="193"/>
      <c r="MZ104" s="193"/>
      <c r="NA104" s="193"/>
      <c r="NB104" s="193"/>
      <c r="NC104" s="193"/>
      <c r="ND104" s="193"/>
      <c r="NE104" s="193"/>
      <c r="NF104" s="193"/>
      <c r="NG104" s="193"/>
      <c r="NH104" s="193"/>
      <c r="NI104" s="193"/>
      <c r="NJ104" s="193"/>
      <c r="NK104" s="193"/>
      <c r="NL104" s="193"/>
      <c r="NM104" s="193"/>
      <c r="NN104" s="193"/>
      <c r="NO104" s="193"/>
      <c r="NP104" s="193"/>
      <c r="NQ104" s="193"/>
      <c r="NR104" s="193"/>
      <c r="NS104" s="193"/>
      <c r="NT104" s="193"/>
      <c r="NU104" s="193"/>
      <c r="NV104" s="193"/>
      <c r="NW104" s="193"/>
      <c r="NX104" s="193"/>
      <c r="NY104" s="193"/>
    </row>
    <row r="105" spans="1:389" s="192" customFormat="1" ht="12">
      <c r="A105" s="176"/>
      <c r="B105" s="177"/>
      <c r="C105" s="198">
        <v>3</v>
      </c>
      <c r="D105" s="153" t="str">
        <f t="shared" si="387"/>
        <v>3.30.6</v>
      </c>
      <c r="E105" s="194" t="s">
        <v>404</v>
      </c>
      <c r="F105" s="195"/>
      <c r="G105" s="195"/>
      <c r="H105" s="196" t="str">
        <f>D104</f>
        <v>3.30.5</v>
      </c>
      <c r="I105" s="197"/>
      <c r="J105" s="196"/>
      <c r="K105" s="200"/>
      <c r="L105" s="200"/>
      <c r="M105" s="201">
        <v>5</v>
      </c>
      <c r="N105" s="202"/>
      <c r="O105" s="203"/>
      <c r="P105" s="201" t="s">
        <v>38</v>
      </c>
      <c r="Q105" s="155">
        <f ca="1">IF(K105&lt;&gt;"",K105,IF(OR(H105&lt;&gt;"",I105&lt;&gt;"",J105&lt;&gt;""),WORKDAY.INTL(MAX(IFERROR(INDEX(R:R,MATCH(H105,D:D,0)),0),IFERROR(INDEX(R:R,MATCH(I105,D:D,0)),0),IFERROR(INDEX(R:R,MATCH(J105,D:D,0)),0)),1,weekend,holidays),IF(L105&lt;&gt;"",IF(M105&lt;&gt;"",WORKDAY.INTL(L105,-(MAX(M105,1)-1),weekend,holidays),L105-(MAX(N105,1)-1))," - ")))</f>
        <v>43549</v>
      </c>
      <c r="R105" s="155">
        <f t="shared" ca="1" si="382"/>
        <v>43553</v>
      </c>
      <c r="S105" s="146">
        <f t="shared" si="403"/>
        <v>5</v>
      </c>
      <c r="T105" s="146">
        <f t="shared" ca="1" si="401"/>
        <v>5</v>
      </c>
      <c r="U105" s="147">
        <f t="shared" ca="1" si="404"/>
        <v>0</v>
      </c>
      <c r="V105" s="146">
        <f t="shared" ca="1" si="402"/>
        <v>5</v>
      </c>
      <c r="W105" s="121"/>
      <c r="X105" s="121"/>
      <c r="Z105" s="193"/>
      <c r="AA105" s="193"/>
      <c r="AB105" s="193"/>
      <c r="AC105" s="193"/>
      <c r="AD105" s="193"/>
      <c r="AE105" s="193"/>
      <c r="AF105" s="193"/>
      <c r="AG105" s="193"/>
      <c r="AH105" s="193"/>
      <c r="AI105" s="193"/>
      <c r="AJ105" s="193"/>
      <c r="AK105" s="193"/>
      <c r="AL105" s="193"/>
      <c r="AM105" s="193"/>
      <c r="AN105" s="193"/>
      <c r="AO105" s="193"/>
      <c r="AP105" s="193"/>
      <c r="AQ105" s="193"/>
      <c r="AR105" s="193"/>
      <c r="AS105" s="193"/>
      <c r="AT105" s="193"/>
      <c r="AU105" s="193"/>
      <c r="AV105" s="193"/>
      <c r="AW105" s="193"/>
      <c r="AX105" s="193"/>
      <c r="AY105" s="193"/>
      <c r="AZ105" s="193"/>
      <c r="BA105" s="193"/>
      <c r="BB105" s="193"/>
      <c r="BC105" s="193"/>
      <c r="BD105" s="193"/>
      <c r="BE105" s="193"/>
      <c r="BF105" s="193"/>
      <c r="BG105" s="193"/>
      <c r="BH105" s="193"/>
      <c r="BI105" s="193"/>
      <c r="BJ105" s="193"/>
      <c r="BK105" s="193"/>
      <c r="BL105" s="193"/>
      <c r="BM105" s="193"/>
      <c r="BN105" s="193"/>
      <c r="BO105" s="193"/>
      <c r="BP105" s="193"/>
      <c r="BQ105" s="193"/>
      <c r="BR105" s="193"/>
      <c r="BS105" s="193"/>
      <c r="BT105" s="193"/>
      <c r="BU105" s="193"/>
      <c r="BV105" s="193"/>
      <c r="BW105" s="193"/>
      <c r="BX105" s="193"/>
      <c r="BY105" s="193"/>
      <c r="BZ105" s="193"/>
      <c r="CA105" s="193"/>
      <c r="CB105" s="193"/>
      <c r="CC105" s="193"/>
      <c r="CD105" s="193"/>
      <c r="CE105" s="193"/>
      <c r="CF105" s="193"/>
      <c r="CG105" s="193"/>
      <c r="CH105" s="193"/>
      <c r="CI105" s="193"/>
      <c r="CJ105" s="193"/>
      <c r="CK105" s="193"/>
      <c r="CL105" s="193"/>
      <c r="CM105" s="193"/>
      <c r="CN105" s="193"/>
      <c r="CO105" s="193"/>
      <c r="CP105" s="193"/>
      <c r="CQ105" s="193"/>
      <c r="CR105" s="193"/>
      <c r="CS105" s="193"/>
      <c r="CT105" s="193"/>
      <c r="CU105" s="193"/>
      <c r="CV105" s="193"/>
      <c r="CW105" s="193"/>
      <c r="CX105" s="193"/>
      <c r="CY105" s="193"/>
      <c r="CZ105" s="193"/>
      <c r="DA105" s="193"/>
      <c r="DB105" s="193"/>
      <c r="DC105" s="193"/>
      <c r="DD105" s="193"/>
      <c r="DE105" s="193"/>
      <c r="DF105" s="193"/>
      <c r="DG105" s="193"/>
      <c r="DH105" s="193"/>
      <c r="DI105" s="193"/>
      <c r="DJ105" s="193"/>
      <c r="DK105" s="193"/>
      <c r="DL105" s="193"/>
      <c r="DM105" s="193"/>
      <c r="DN105" s="193"/>
      <c r="DO105" s="193"/>
      <c r="DP105" s="193"/>
      <c r="DQ105" s="193"/>
      <c r="DR105" s="193"/>
      <c r="DS105" s="193"/>
      <c r="DT105" s="193"/>
      <c r="DU105" s="193"/>
      <c r="DV105" s="193"/>
      <c r="DW105" s="193"/>
      <c r="DX105" s="193"/>
      <c r="DY105" s="193"/>
      <c r="DZ105" s="193"/>
      <c r="EA105" s="193"/>
      <c r="EB105" s="193"/>
      <c r="EC105" s="193"/>
      <c r="ED105" s="193"/>
      <c r="EE105" s="193"/>
      <c r="EF105" s="193"/>
      <c r="EG105" s="193"/>
      <c r="EH105" s="193"/>
      <c r="EI105" s="193"/>
      <c r="EJ105" s="193"/>
      <c r="EK105" s="193"/>
      <c r="EL105" s="193"/>
      <c r="EM105" s="193"/>
      <c r="EN105" s="193"/>
      <c r="EO105" s="193"/>
      <c r="EP105" s="193"/>
      <c r="EQ105" s="193"/>
      <c r="ER105" s="193"/>
      <c r="ES105" s="193"/>
      <c r="ET105" s="193"/>
      <c r="EU105" s="193"/>
      <c r="EV105" s="193"/>
      <c r="EW105" s="193"/>
      <c r="EX105" s="193"/>
      <c r="EY105" s="193"/>
      <c r="EZ105" s="193"/>
      <c r="FA105" s="193"/>
      <c r="FB105" s="193"/>
      <c r="FC105" s="193"/>
      <c r="FD105" s="193"/>
      <c r="FE105" s="193"/>
      <c r="FF105" s="193"/>
      <c r="FG105" s="193"/>
      <c r="FH105" s="193"/>
      <c r="FI105" s="193"/>
      <c r="FJ105" s="193"/>
      <c r="FK105" s="193"/>
      <c r="FL105" s="193"/>
      <c r="FM105" s="193"/>
      <c r="FN105" s="193"/>
      <c r="FO105" s="193"/>
      <c r="FP105" s="193"/>
      <c r="FQ105" s="193"/>
      <c r="FR105" s="193"/>
      <c r="FS105" s="193"/>
      <c r="FT105" s="193"/>
      <c r="FU105" s="193"/>
      <c r="FV105" s="193"/>
      <c r="FW105" s="193"/>
      <c r="FX105" s="193"/>
      <c r="FY105" s="193"/>
      <c r="FZ105" s="193"/>
      <c r="GA105" s="193"/>
      <c r="GB105" s="193"/>
      <c r="GC105" s="193"/>
      <c r="GD105" s="193"/>
      <c r="GE105" s="193"/>
      <c r="GF105" s="193"/>
      <c r="GG105" s="193"/>
      <c r="GH105" s="193"/>
      <c r="GI105" s="193"/>
      <c r="GJ105" s="193"/>
      <c r="GK105" s="193"/>
      <c r="GL105" s="193"/>
      <c r="GM105" s="193"/>
      <c r="GN105" s="193"/>
      <c r="GO105" s="193"/>
      <c r="GP105" s="193"/>
      <c r="GQ105" s="193"/>
      <c r="GR105" s="193"/>
      <c r="GS105" s="193"/>
      <c r="GT105" s="193"/>
      <c r="GU105" s="193"/>
      <c r="GV105" s="193"/>
      <c r="GW105" s="193"/>
      <c r="GX105" s="193"/>
      <c r="GY105" s="193"/>
      <c r="GZ105" s="193"/>
      <c r="HA105" s="193"/>
      <c r="HB105" s="193"/>
      <c r="HC105" s="193"/>
      <c r="HD105" s="193"/>
      <c r="HE105" s="193"/>
      <c r="HF105" s="193"/>
      <c r="HG105" s="193"/>
      <c r="HH105" s="193"/>
      <c r="HI105" s="193"/>
      <c r="HJ105" s="193"/>
      <c r="HK105" s="193"/>
      <c r="HL105" s="193"/>
      <c r="HM105" s="193"/>
      <c r="HN105" s="193"/>
      <c r="HO105" s="193"/>
      <c r="HP105" s="193"/>
      <c r="HQ105" s="193"/>
      <c r="HR105" s="193"/>
      <c r="HS105" s="193"/>
      <c r="HT105" s="193"/>
      <c r="HU105" s="193"/>
      <c r="HV105" s="193"/>
      <c r="HW105" s="193"/>
      <c r="HX105" s="193"/>
      <c r="HY105" s="193"/>
      <c r="HZ105" s="193"/>
      <c r="IA105" s="193"/>
      <c r="IB105" s="193"/>
      <c r="IC105" s="193"/>
      <c r="ID105" s="193"/>
      <c r="IE105" s="193"/>
      <c r="IF105" s="193"/>
      <c r="IG105" s="193"/>
      <c r="IH105" s="193"/>
      <c r="II105" s="193"/>
      <c r="IJ105" s="193"/>
      <c r="IK105" s="193"/>
      <c r="IL105" s="193"/>
      <c r="IM105" s="193"/>
      <c r="IN105" s="193"/>
      <c r="IO105" s="193"/>
      <c r="IP105" s="193"/>
      <c r="IQ105" s="193"/>
      <c r="IR105" s="193"/>
      <c r="IS105" s="193"/>
      <c r="IT105" s="193"/>
      <c r="IU105" s="193"/>
      <c r="IV105" s="193"/>
      <c r="IW105" s="193"/>
      <c r="IX105" s="193"/>
      <c r="IY105" s="193"/>
      <c r="IZ105" s="193"/>
      <c r="JA105" s="193"/>
      <c r="JB105" s="193"/>
      <c r="JC105" s="193"/>
      <c r="JD105" s="193"/>
      <c r="JE105" s="193"/>
      <c r="JF105" s="193"/>
      <c r="JG105" s="193"/>
      <c r="JH105" s="193"/>
      <c r="JI105" s="193"/>
      <c r="JJ105" s="193"/>
      <c r="JK105" s="193"/>
      <c r="JL105" s="193"/>
      <c r="JM105" s="193"/>
      <c r="JN105" s="193"/>
      <c r="JO105" s="193"/>
      <c r="JP105" s="193"/>
      <c r="JQ105" s="193"/>
      <c r="JR105" s="193"/>
      <c r="JS105" s="193"/>
      <c r="JT105" s="193"/>
      <c r="JU105" s="193"/>
      <c r="JV105" s="193"/>
      <c r="JW105" s="193"/>
      <c r="JX105" s="193"/>
      <c r="JY105" s="193"/>
      <c r="JZ105" s="193"/>
      <c r="KA105" s="193"/>
      <c r="KB105" s="193"/>
      <c r="KC105" s="193"/>
      <c r="KD105" s="193"/>
      <c r="KE105" s="193"/>
      <c r="KF105" s="193"/>
      <c r="KG105" s="193"/>
      <c r="KH105" s="193"/>
      <c r="KI105" s="193"/>
      <c r="KJ105" s="193"/>
      <c r="KK105" s="193"/>
      <c r="KL105" s="193"/>
      <c r="KM105" s="193"/>
      <c r="KN105" s="193"/>
      <c r="KO105" s="193"/>
      <c r="KP105" s="193"/>
      <c r="KQ105" s="193"/>
      <c r="KR105" s="193"/>
      <c r="KS105" s="193"/>
      <c r="KT105" s="193"/>
      <c r="KU105" s="193"/>
      <c r="KV105" s="193"/>
      <c r="KW105" s="193"/>
      <c r="KX105" s="193"/>
      <c r="KY105" s="193"/>
      <c r="KZ105" s="193"/>
      <c r="LA105" s="193"/>
      <c r="LB105" s="193"/>
      <c r="LC105" s="193"/>
      <c r="LD105" s="193"/>
      <c r="LE105" s="193"/>
      <c r="LF105" s="193"/>
      <c r="LG105" s="193"/>
      <c r="LH105" s="193"/>
      <c r="LI105" s="193"/>
      <c r="LJ105" s="193"/>
      <c r="LK105" s="193"/>
      <c r="LL105" s="193"/>
      <c r="LM105" s="193"/>
      <c r="LN105" s="193"/>
      <c r="LO105" s="193"/>
      <c r="LP105" s="193"/>
      <c r="LQ105" s="193"/>
      <c r="LR105" s="193"/>
      <c r="LS105" s="193"/>
      <c r="LT105" s="193"/>
      <c r="LU105" s="193"/>
      <c r="LV105" s="193"/>
      <c r="LW105" s="193"/>
      <c r="LX105" s="193"/>
      <c r="LY105" s="193"/>
      <c r="LZ105" s="193"/>
      <c r="MA105" s="193"/>
      <c r="MB105" s="193"/>
      <c r="MC105" s="193"/>
      <c r="MD105" s="193"/>
      <c r="ME105" s="193"/>
      <c r="MF105" s="193"/>
      <c r="MG105" s="193"/>
      <c r="MH105" s="193"/>
      <c r="MI105" s="193"/>
      <c r="MJ105" s="193"/>
      <c r="MK105" s="193"/>
      <c r="ML105" s="193"/>
      <c r="MM105" s="193"/>
      <c r="MN105" s="193"/>
      <c r="MO105" s="193"/>
      <c r="MP105" s="193"/>
      <c r="MQ105" s="193"/>
      <c r="MR105" s="193"/>
      <c r="MS105" s="193"/>
      <c r="MT105" s="193"/>
      <c r="MU105" s="193"/>
      <c r="MV105" s="193"/>
      <c r="MW105" s="193"/>
      <c r="MX105" s="193"/>
      <c r="MY105" s="193"/>
      <c r="MZ105" s="193"/>
      <c r="NA105" s="193"/>
      <c r="NB105" s="193"/>
      <c r="NC105" s="193"/>
      <c r="ND105" s="193"/>
      <c r="NE105" s="193"/>
      <c r="NF105" s="193"/>
      <c r="NG105" s="193"/>
      <c r="NH105" s="193"/>
      <c r="NI105" s="193"/>
      <c r="NJ105" s="193"/>
      <c r="NK105" s="193"/>
      <c r="NL105" s="193"/>
      <c r="NM105" s="193"/>
      <c r="NN105" s="193"/>
      <c r="NO105" s="193"/>
      <c r="NP105" s="193"/>
      <c r="NQ105" s="193"/>
      <c r="NR105" s="193"/>
      <c r="NS105" s="193"/>
      <c r="NT105" s="193"/>
      <c r="NU105" s="193"/>
      <c r="NV105" s="193"/>
      <c r="NW105" s="193"/>
      <c r="NX105" s="193"/>
      <c r="NY105" s="193"/>
    </row>
    <row r="106" spans="1:389" s="192" customFormat="1" ht="12">
      <c r="A106" s="176"/>
      <c r="B106" s="177"/>
      <c r="C106" s="198">
        <v>3</v>
      </c>
      <c r="D106" s="153" t="str">
        <f t="shared" si="387"/>
        <v>3.30.7</v>
      </c>
      <c r="E106" s="194" t="s">
        <v>405</v>
      </c>
      <c r="F106" s="195"/>
      <c r="G106" s="195"/>
      <c r="H106" s="196"/>
      <c r="I106" s="197"/>
      <c r="J106" s="196"/>
      <c r="K106" s="200">
        <v>43551</v>
      </c>
      <c r="L106" s="200">
        <v>43556</v>
      </c>
      <c r="M106" s="201">
        <v>1</v>
      </c>
      <c r="N106" s="202"/>
      <c r="O106" s="203"/>
      <c r="P106" s="201" t="s">
        <v>403</v>
      </c>
      <c r="Q106" s="155">
        <f>IF(K106&lt;&gt;"",K106,IF(OR(H106&lt;&gt;"",I106&lt;&gt;"",J106&lt;&gt;""),WORKDAY.INTL(MAX(IFERROR(INDEX(R:R,MATCH(H106,D:D,0)),0),IFERROR(INDEX(R:R,MATCH(I106,D:D,0)),0),IFERROR(INDEX(R:R,MATCH(J106,D:D,0)),0)),1,weekend,holidays),IF(L106&lt;&gt;"",IF(M106&lt;&gt;"",WORKDAY.INTL(L106,-(MAX(M106,1)-1),weekend,holidays),L106-(MAX(N106,1)-1))," - ")))</f>
        <v>43551</v>
      </c>
      <c r="R106" s="155">
        <f t="shared" si="382"/>
        <v>43556</v>
      </c>
      <c r="S106" s="146">
        <f>IF(M106&lt;&gt;"",M106,IF(OR(NOT(ISNUMBER(Q106)),NOT(ISNUMBER(R106)))," - ",NETWORKDAYS.INTL(Q106,R106,weekend,holidays)))</f>
        <v>1</v>
      </c>
      <c r="T106" s="146">
        <f>IF(N106&lt;&gt;"",N106,IF(OR(NOT(ISNUMBER(Q106)),NOT(ISNUMBER(R106)))," - ",R106-Q106+1))</f>
        <v>6</v>
      </c>
      <c r="U106" s="147">
        <f ca="1">IF(OR(Q106=" - ",R106=" - ")," - ",MIN(T106,WORKDAY.INTL(Q106,ROUNDDOWN(O106*S106,0),weekend,holidays)-Q106))</f>
        <v>0</v>
      </c>
      <c r="V106" s="146">
        <f ca="1">IF(OR(Q106=" - ",R106=" - ")," - ",T106-U106)</f>
        <v>6</v>
      </c>
      <c r="W106" s="121"/>
      <c r="X106" s="121"/>
      <c r="Z106" s="193"/>
      <c r="AA106" s="193"/>
      <c r="AB106" s="193"/>
      <c r="AC106" s="193"/>
      <c r="AD106" s="193"/>
      <c r="AE106" s="193"/>
      <c r="AF106" s="193"/>
      <c r="AG106" s="193"/>
      <c r="AH106" s="193"/>
      <c r="AI106" s="193"/>
      <c r="AJ106" s="193"/>
      <c r="AK106" s="193"/>
      <c r="AL106" s="193"/>
      <c r="AM106" s="193"/>
      <c r="AN106" s="193"/>
      <c r="AO106" s="193"/>
      <c r="AP106" s="193"/>
      <c r="AQ106" s="193"/>
      <c r="AR106" s="193"/>
      <c r="AS106" s="193"/>
      <c r="AT106" s="193"/>
      <c r="AU106" s="193"/>
      <c r="AV106" s="193"/>
      <c r="AW106" s="193"/>
      <c r="AX106" s="193"/>
      <c r="AY106" s="193"/>
      <c r="AZ106" s="193"/>
      <c r="BA106" s="193"/>
      <c r="BB106" s="193"/>
      <c r="BC106" s="193"/>
      <c r="BD106" s="193"/>
      <c r="BE106" s="193"/>
      <c r="BF106" s="193"/>
      <c r="BG106" s="193"/>
      <c r="BH106" s="193"/>
      <c r="BI106" s="193"/>
      <c r="BJ106" s="193"/>
      <c r="BK106" s="193"/>
      <c r="BL106" s="193"/>
      <c r="BM106" s="193"/>
      <c r="BN106" s="193"/>
      <c r="BO106" s="193"/>
      <c r="BP106" s="193"/>
      <c r="BQ106" s="193"/>
      <c r="BR106" s="193"/>
      <c r="BS106" s="193"/>
      <c r="BT106" s="193"/>
      <c r="BU106" s="193"/>
      <c r="BV106" s="193"/>
      <c r="BW106" s="193"/>
      <c r="BX106" s="193"/>
      <c r="BY106" s="193"/>
      <c r="BZ106" s="193"/>
      <c r="CA106" s="193"/>
      <c r="CB106" s="193"/>
      <c r="CC106" s="193"/>
      <c r="CD106" s="193"/>
      <c r="CE106" s="193"/>
      <c r="CF106" s="193"/>
      <c r="CG106" s="193"/>
      <c r="CH106" s="193"/>
      <c r="CI106" s="193"/>
      <c r="CJ106" s="193"/>
      <c r="CK106" s="193"/>
      <c r="CL106" s="193"/>
      <c r="CM106" s="193"/>
      <c r="CN106" s="193"/>
      <c r="CO106" s="193"/>
      <c r="CP106" s="193"/>
      <c r="CQ106" s="193"/>
      <c r="CR106" s="193"/>
      <c r="CS106" s="193"/>
      <c r="CT106" s="193"/>
      <c r="CU106" s="193"/>
      <c r="CV106" s="193"/>
      <c r="CW106" s="193"/>
      <c r="CX106" s="193"/>
      <c r="CY106" s="193"/>
      <c r="CZ106" s="193"/>
      <c r="DA106" s="193"/>
      <c r="DB106" s="193"/>
      <c r="DC106" s="193"/>
      <c r="DD106" s="193"/>
      <c r="DE106" s="193"/>
      <c r="DF106" s="193"/>
      <c r="DG106" s="193"/>
      <c r="DH106" s="193"/>
      <c r="DI106" s="193"/>
      <c r="DJ106" s="193"/>
      <c r="DK106" s="193"/>
      <c r="DL106" s="193"/>
      <c r="DM106" s="193"/>
      <c r="DN106" s="193"/>
      <c r="DO106" s="193"/>
      <c r="DP106" s="193"/>
      <c r="DQ106" s="193"/>
      <c r="DR106" s="193"/>
      <c r="DS106" s="193"/>
      <c r="DT106" s="193"/>
      <c r="DU106" s="193"/>
      <c r="DV106" s="193"/>
      <c r="DW106" s="193"/>
      <c r="DX106" s="193"/>
      <c r="DY106" s="193"/>
      <c r="DZ106" s="193"/>
      <c r="EA106" s="193"/>
      <c r="EB106" s="193"/>
      <c r="EC106" s="193"/>
      <c r="ED106" s="193"/>
      <c r="EE106" s="193"/>
      <c r="EF106" s="193"/>
      <c r="EG106" s="193"/>
      <c r="EH106" s="193"/>
      <c r="EI106" s="193"/>
      <c r="EJ106" s="193"/>
      <c r="EK106" s="193"/>
      <c r="EL106" s="193"/>
      <c r="EM106" s="193"/>
      <c r="EN106" s="193"/>
      <c r="EO106" s="193"/>
      <c r="EP106" s="193"/>
      <c r="EQ106" s="193"/>
      <c r="ER106" s="193"/>
      <c r="ES106" s="193"/>
      <c r="ET106" s="193"/>
      <c r="EU106" s="193"/>
      <c r="EV106" s="193"/>
      <c r="EW106" s="193"/>
      <c r="EX106" s="193"/>
      <c r="EY106" s="193"/>
      <c r="EZ106" s="193"/>
      <c r="FA106" s="193"/>
      <c r="FB106" s="193"/>
      <c r="FC106" s="193"/>
      <c r="FD106" s="193"/>
      <c r="FE106" s="193"/>
      <c r="FF106" s="193"/>
      <c r="FG106" s="193"/>
      <c r="FH106" s="193"/>
      <c r="FI106" s="193"/>
      <c r="FJ106" s="193"/>
      <c r="FK106" s="193"/>
      <c r="FL106" s="193"/>
      <c r="FM106" s="193"/>
      <c r="FN106" s="193"/>
      <c r="FO106" s="193"/>
      <c r="FP106" s="193"/>
      <c r="FQ106" s="193"/>
      <c r="FR106" s="193"/>
      <c r="FS106" s="193"/>
      <c r="FT106" s="193"/>
      <c r="FU106" s="193"/>
      <c r="FV106" s="193"/>
      <c r="FW106" s="193"/>
      <c r="FX106" s="193"/>
      <c r="FY106" s="193"/>
      <c r="FZ106" s="193"/>
      <c r="GA106" s="193"/>
      <c r="GB106" s="193"/>
      <c r="GC106" s="193"/>
      <c r="GD106" s="193"/>
      <c r="GE106" s="193"/>
      <c r="GF106" s="193"/>
      <c r="GG106" s="193"/>
      <c r="GH106" s="193"/>
      <c r="GI106" s="193"/>
      <c r="GJ106" s="193"/>
      <c r="GK106" s="193"/>
      <c r="GL106" s="193"/>
      <c r="GM106" s="193"/>
      <c r="GN106" s="193"/>
      <c r="GO106" s="193"/>
      <c r="GP106" s="193"/>
      <c r="GQ106" s="193"/>
      <c r="GR106" s="193"/>
      <c r="GS106" s="193"/>
      <c r="GT106" s="193"/>
      <c r="GU106" s="193"/>
      <c r="GV106" s="193"/>
      <c r="GW106" s="193"/>
      <c r="GX106" s="193"/>
      <c r="GY106" s="193"/>
      <c r="GZ106" s="193"/>
      <c r="HA106" s="193"/>
      <c r="HB106" s="193"/>
      <c r="HC106" s="193"/>
      <c r="HD106" s="193"/>
      <c r="HE106" s="193"/>
      <c r="HF106" s="193"/>
      <c r="HG106" s="193"/>
      <c r="HH106" s="193"/>
      <c r="HI106" s="193"/>
      <c r="HJ106" s="193"/>
      <c r="HK106" s="193"/>
      <c r="HL106" s="193"/>
      <c r="HM106" s="193"/>
      <c r="HN106" s="193"/>
      <c r="HO106" s="193"/>
      <c r="HP106" s="193"/>
      <c r="HQ106" s="193"/>
      <c r="HR106" s="193"/>
      <c r="HS106" s="193"/>
      <c r="HT106" s="193"/>
      <c r="HU106" s="193"/>
      <c r="HV106" s="193"/>
      <c r="HW106" s="193"/>
      <c r="HX106" s="193"/>
      <c r="HY106" s="193"/>
      <c r="HZ106" s="193"/>
      <c r="IA106" s="193"/>
      <c r="IB106" s="193"/>
      <c r="IC106" s="193"/>
      <c r="ID106" s="193"/>
      <c r="IE106" s="193"/>
      <c r="IF106" s="193"/>
      <c r="IG106" s="193"/>
      <c r="IH106" s="193"/>
      <c r="II106" s="193"/>
      <c r="IJ106" s="193"/>
      <c r="IK106" s="193"/>
      <c r="IL106" s="193"/>
      <c r="IM106" s="193"/>
      <c r="IN106" s="193"/>
      <c r="IO106" s="193"/>
      <c r="IP106" s="193"/>
      <c r="IQ106" s="193"/>
      <c r="IR106" s="193"/>
      <c r="IS106" s="193"/>
      <c r="IT106" s="193"/>
      <c r="IU106" s="193"/>
      <c r="IV106" s="193"/>
      <c r="IW106" s="193"/>
      <c r="IX106" s="193"/>
      <c r="IY106" s="193"/>
      <c r="IZ106" s="193"/>
      <c r="JA106" s="193"/>
      <c r="JB106" s="193"/>
      <c r="JC106" s="193"/>
      <c r="JD106" s="193"/>
      <c r="JE106" s="193"/>
      <c r="JF106" s="193"/>
      <c r="JG106" s="193"/>
      <c r="JH106" s="193"/>
      <c r="JI106" s="193"/>
      <c r="JJ106" s="193"/>
      <c r="JK106" s="193"/>
      <c r="JL106" s="193"/>
      <c r="JM106" s="193"/>
      <c r="JN106" s="193"/>
      <c r="JO106" s="193"/>
      <c r="JP106" s="193"/>
      <c r="JQ106" s="193"/>
      <c r="JR106" s="193"/>
      <c r="JS106" s="193"/>
      <c r="JT106" s="193"/>
      <c r="JU106" s="193"/>
      <c r="JV106" s="193"/>
      <c r="JW106" s="193"/>
      <c r="JX106" s="193"/>
      <c r="JY106" s="193"/>
      <c r="JZ106" s="193"/>
      <c r="KA106" s="193"/>
      <c r="KB106" s="193"/>
      <c r="KC106" s="193"/>
      <c r="KD106" s="193"/>
      <c r="KE106" s="193"/>
      <c r="KF106" s="193"/>
      <c r="KG106" s="193"/>
      <c r="KH106" s="193"/>
      <c r="KI106" s="193"/>
      <c r="KJ106" s="193"/>
      <c r="KK106" s="193"/>
      <c r="KL106" s="193"/>
      <c r="KM106" s="193"/>
      <c r="KN106" s="193"/>
      <c r="KO106" s="193"/>
      <c r="KP106" s="193"/>
      <c r="KQ106" s="193"/>
      <c r="KR106" s="193"/>
      <c r="KS106" s="193"/>
      <c r="KT106" s="193"/>
      <c r="KU106" s="193"/>
      <c r="KV106" s="193"/>
      <c r="KW106" s="193"/>
      <c r="KX106" s="193"/>
      <c r="KY106" s="193"/>
      <c r="KZ106" s="193"/>
      <c r="LA106" s="193"/>
      <c r="LB106" s="193"/>
      <c r="LC106" s="193"/>
      <c r="LD106" s="193"/>
      <c r="LE106" s="193"/>
      <c r="LF106" s="193"/>
      <c r="LG106" s="193"/>
      <c r="LH106" s="193"/>
      <c r="LI106" s="193"/>
      <c r="LJ106" s="193"/>
      <c r="LK106" s="193"/>
      <c r="LL106" s="193"/>
      <c r="LM106" s="193"/>
      <c r="LN106" s="193"/>
      <c r="LO106" s="193"/>
      <c r="LP106" s="193"/>
      <c r="LQ106" s="193"/>
      <c r="LR106" s="193"/>
      <c r="LS106" s="193"/>
      <c r="LT106" s="193"/>
      <c r="LU106" s="193"/>
      <c r="LV106" s="193"/>
      <c r="LW106" s="193"/>
      <c r="LX106" s="193"/>
      <c r="LY106" s="193"/>
      <c r="LZ106" s="193"/>
      <c r="MA106" s="193"/>
      <c r="MB106" s="193"/>
      <c r="MC106" s="193"/>
      <c r="MD106" s="193"/>
      <c r="ME106" s="193"/>
      <c r="MF106" s="193"/>
      <c r="MG106" s="193"/>
      <c r="MH106" s="193"/>
      <c r="MI106" s="193"/>
      <c r="MJ106" s="193"/>
      <c r="MK106" s="193"/>
      <c r="ML106" s="193"/>
      <c r="MM106" s="193"/>
      <c r="MN106" s="193"/>
      <c r="MO106" s="193"/>
      <c r="MP106" s="193"/>
      <c r="MQ106" s="193"/>
      <c r="MR106" s="193"/>
      <c r="MS106" s="193"/>
      <c r="MT106" s="193"/>
      <c r="MU106" s="193"/>
      <c r="MV106" s="193"/>
      <c r="MW106" s="193"/>
      <c r="MX106" s="193"/>
      <c r="MY106" s="193"/>
      <c r="MZ106" s="193"/>
      <c r="NA106" s="193"/>
      <c r="NB106" s="193"/>
      <c r="NC106" s="193"/>
      <c r="ND106" s="193"/>
      <c r="NE106" s="193"/>
      <c r="NF106" s="193"/>
      <c r="NG106" s="193"/>
      <c r="NH106" s="193"/>
      <c r="NI106" s="193"/>
      <c r="NJ106" s="193"/>
      <c r="NK106" s="193"/>
      <c r="NL106" s="193"/>
      <c r="NM106" s="193"/>
      <c r="NN106" s="193"/>
      <c r="NO106" s="193"/>
      <c r="NP106" s="193"/>
      <c r="NQ106" s="193"/>
      <c r="NR106" s="193"/>
      <c r="NS106" s="193"/>
      <c r="NT106" s="193"/>
      <c r="NU106" s="193"/>
      <c r="NV106" s="193"/>
      <c r="NW106" s="193"/>
      <c r="NX106" s="193"/>
      <c r="NY106" s="193"/>
    </row>
    <row r="107" spans="1:389" s="192" customFormat="1" ht="12">
      <c r="A107" s="176"/>
      <c r="B107" s="177"/>
      <c r="C107" s="198">
        <v>3</v>
      </c>
      <c r="D107" s="153" t="str">
        <f t="shared" si="387"/>
        <v>3.30.8</v>
      </c>
      <c r="E107" s="194" t="s">
        <v>371</v>
      </c>
      <c r="F107" s="195"/>
      <c r="G107" s="195"/>
      <c r="H107" s="196" t="str">
        <f>D105</f>
        <v>3.30.6</v>
      </c>
      <c r="I107" s="197" t="str">
        <f>D106</f>
        <v>3.30.7</v>
      </c>
      <c r="J107" s="196"/>
      <c r="K107" s="200"/>
      <c r="L107" s="200"/>
      <c r="M107" s="201">
        <v>5</v>
      </c>
      <c r="N107" s="202"/>
      <c r="O107" s="203"/>
      <c r="P107" s="201" t="s">
        <v>38</v>
      </c>
      <c r="Q107" s="155">
        <f ca="1">IF(K107&lt;&gt;"",K107,IF(OR(H107&lt;&gt;"",I107&lt;&gt;"",J107&lt;&gt;""),WORKDAY.INTL(MAX(IFERROR(INDEX(R:R,MATCH(H107,D:D,0)),0),IFERROR(INDEX(R:R,MATCH(I107,D:D,0)),0),IFERROR(INDEX(R:R,MATCH(J107,D:D,0)),0)),1,weekend,holidays),IF(L107&lt;&gt;"",IF(M107&lt;&gt;"",WORKDAY.INTL(L107,-(MAX(M107,1)-1),weekend,holidays),L107-(MAX(N107,1)-1))," - ")))</f>
        <v>43557</v>
      </c>
      <c r="R107" s="155">
        <f t="shared" ca="1" si="382"/>
        <v>43563</v>
      </c>
      <c r="S107" s="146">
        <f>IF(M107&lt;&gt;"",M107,IF(OR(NOT(ISNUMBER(Q107)),NOT(ISNUMBER(R107)))," - ",NETWORKDAYS.INTL(Q107,R107,weekend,holidays)))</f>
        <v>5</v>
      </c>
      <c r="T107" s="146">
        <f ca="1">IF(N107&lt;&gt;"",N107,IF(OR(NOT(ISNUMBER(Q107)),NOT(ISNUMBER(R107)))," - ",R107-Q107+1))</f>
        <v>7</v>
      </c>
      <c r="U107" s="147">
        <f ca="1">IF(OR(Q107=" - ",R107=" - ")," - ",MIN(T107,WORKDAY.INTL(Q107,ROUNDDOWN(O107*S107,0),weekend,holidays)-Q107))</f>
        <v>0</v>
      </c>
      <c r="V107" s="146">
        <f ca="1">IF(OR(Q107=" - ",R107=" - ")," - ",T107-U107)</f>
        <v>7</v>
      </c>
      <c r="W107" s="121"/>
      <c r="X107" s="121"/>
      <c r="Z107" s="193"/>
      <c r="AA107" s="193"/>
      <c r="AB107" s="193"/>
      <c r="AC107" s="193"/>
      <c r="AD107" s="193"/>
      <c r="AE107" s="193"/>
      <c r="AF107" s="193"/>
      <c r="AG107" s="193"/>
      <c r="AH107" s="193"/>
      <c r="AI107" s="193"/>
      <c r="AJ107" s="193"/>
      <c r="AK107" s="193"/>
      <c r="AL107" s="193"/>
      <c r="AM107" s="193"/>
      <c r="AN107" s="193"/>
      <c r="AO107" s="193"/>
      <c r="AP107" s="193"/>
      <c r="AQ107" s="193"/>
      <c r="AR107" s="193"/>
      <c r="AS107" s="193"/>
      <c r="AT107" s="193"/>
      <c r="AU107" s="193"/>
      <c r="AV107" s="193"/>
      <c r="AW107" s="193"/>
      <c r="AX107" s="193"/>
      <c r="AY107" s="193"/>
      <c r="AZ107" s="193"/>
      <c r="BA107" s="193"/>
      <c r="BB107" s="193"/>
      <c r="BC107" s="193"/>
      <c r="BD107" s="193"/>
      <c r="BE107" s="193"/>
      <c r="BF107" s="193"/>
      <c r="BG107" s="193"/>
      <c r="BH107" s="193"/>
      <c r="BI107" s="193"/>
      <c r="BJ107" s="193"/>
      <c r="BK107" s="193"/>
      <c r="BL107" s="193"/>
      <c r="BM107" s="193"/>
      <c r="BN107" s="193"/>
      <c r="BO107" s="193"/>
      <c r="BP107" s="193"/>
      <c r="BQ107" s="193"/>
      <c r="BR107" s="193"/>
      <c r="BS107" s="193"/>
      <c r="BT107" s="193"/>
      <c r="BU107" s="193"/>
      <c r="BV107" s="193"/>
      <c r="BW107" s="193"/>
      <c r="BX107" s="193"/>
      <c r="BY107" s="193"/>
      <c r="BZ107" s="193"/>
      <c r="CA107" s="193"/>
      <c r="CB107" s="193"/>
      <c r="CC107" s="193"/>
      <c r="CD107" s="193"/>
      <c r="CE107" s="193"/>
      <c r="CF107" s="193"/>
      <c r="CG107" s="193"/>
      <c r="CH107" s="193"/>
      <c r="CI107" s="193"/>
      <c r="CJ107" s="193"/>
      <c r="CK107" s="193"/>
      <c r="CL107" s="193"/>
      <c r="CM107" s="193"/>
      <c r="CN107" s="193"/>
      <c r="CO107" s="193"/>
      <c r="CP107" s="193"/>
      <c r="CQ107" s="193"/>
      <c r="CR107" s="193"/>
      <c r="CS107" s="193"/>
      <c r="CT107" s="193"/>
      <c r="CU107" s="193"/>
      <c r="CV107" s="193"/>
      <c r="CW107" s="193"/>
      <c r="CX107" s="193"/>
      <c r="CY107" s="193"/>
      <c r="CZ107" s="193"/>
      <c r="DA107" s="193"/>
      <c r="DB107" s="193"/>
      <c r="DC107" s="193"/>
      <c r="DD107" s="193"/>
      <c r="DE107" s="193"/>
      <c r="DF107" s="193"/>
      <c r="DG107" s="193"/>
      <c r="DH107" s="193"/>
      <c r="DI107" s="193"/>
      <c r="DJ107" s="193"/>
      <c r="DK107" s="193"/>
      <c r="DL107" s="193"/>
      <c r="DM107" s="193"/>
      <c r="DN107" s="193"/>
      <c r="DO107" s="193"/>
      <c r="DP107" s="193"/>
      <c r="DQ107" s="193"/>
      <c r="DR107" s="193"/>
      <c r="DS107" s="193"/>
      <c r="DT107" s="193"/>
      <c r="DU107" s="193"/>
      <c r="DV107" s="193"/>
      <c r="DW107" s="193"/>
      <c r="DX107" s="193"/>
      <c r="DY107" s="193"/>
      <c r="DZ107" s="193"/>
      <c r="EA107" s="193"/>
      <c r="EB107" s="193"/>
      <c r="EC107" s="193"/>
      <c r="ED107" s="193"/>
      <c r="EE107" s="193"/>
      <c r="EF107" s="193"/>
      <c r="EG107" s="193"/>
      <c r="EH107" s="193"/>
      <c r="EI107" s="193"/>
      <c r="EJ107" s="193"/>
      <c r="EK107" s="193"/>
      <c r="EL107" s="193"/>
      <c r="EM107" s="193"/>
      <c r="EN107" s="193"/>
      <c r="EO107" s="193"/>
      <c r="EP107" s="193"/>
      <c r="EQ107" s="193"/>
      <c r="ER107" s="193"/>
      <c r="ES107" s="193"/>
      <c r="ET107" s="193"/>
      <c r="EU107" s="193"/>
      <c r="EV107" s="193"/>
      <c r="EW107" s="193"/>
      <c r="EX107" s="193"/>
      <c r="EY107" s="193"/>
      <c r="EZ107" s="193"/>
      <c r="FA107" s="193"/>
      <c r="FB107" s="193"/>
      <c r="FC107" s="193"/>
      <c r="FD107" s="193"/>
      <c r="FE107" s="193"/>
      <c r="FF107" s="193"/>
      <c r="FG107" s="193"/>
      <c r="FH107" s="193"/>
      <c r="FI107" s="193"/>
      <c r="FJ107" s="193"/>
      <c r="FK107" s="193"/>
      <c r="FL107" s="193"/>
      <c r="FM107" s="193"/>
      <c r="FN107" s="193"/>
      <c r="FO107" s="193"/>
      <c r="FP107" s="193"/>
      <c r="FQ107" s="193"/>
      <c r="FR107" s="193"/>
      <c r="FS107" s="193"/>
      <c r="FT107" s="193"/>
      <c r="FU107" s="193"/>
      <c r="FV107" s="193"/>
      <c r="FW107" s="193"/>
      <c r="FX107" s="193"/>
      <c r="FY107" s="193"/>
      <c r="FZ107" s="193"/>
      <c r="GA107" s="193"/>
      <c r="GB107" s="193"/>
      <c r="GC107" s="193"/>
      <c r="GD107" s="193"/>
      <c r="GE107" s="193"/>
      <c r="GF107" s="193"/>
      <c r="GG107" s="193"/>
      <c r="GH107" s="193"/>
      <c r="GI107" s="193"/>
      <c r="GJ107" s="193"/>
      <c r="GK107" s="193"/>
      <c r="GL107" s="193"/>
      <c r="GM107" s="193"/>
      <c r="GN107" s="193"/>
      <c r="GO107" s="193"/>
      <c r="GP107" s="193"/>
      <c r="GQ107" s="193"/>
      <c r="GR107" s="193"/>
      <c r="GS107" s="193"/>
      <c r="GT107" s="193"/>
      <c r="GU107" s="193"/>
      <c r="GV107" s="193"/>
      <c r="GW107" s="193"/>
      <c r="GX107" s="193"/>
      <c r="GY107" s="193"/>
      <c r="GZ107" s="193"/>
      <c r="HA107" s="193"/>
      <c r="HB107" s="193"/>
      <c r="HC107" s="193"/>
      <c r="HD107" s="193"/>
      <c r="HE107" s="193"/>
      <c r="HF107" s="193"/>
      <c r="HG107" s="193"/>
      <c r="HH107" s="193"/>
      <c r="HI107" s="193"/>
      <c r="HJ107" s="193"/>
      <c r="HK107" s="193"/>
      <c r="HL107" s="193"/>
      <c r="HM107" s="193"/>
      <c r="HN107" s="193"/>
      <c r="HO107" s="193"/>
      <c r="HP107" s="193"/>
      <c r="HQ107" s="193"/>
      <c r="HR107" s="193"/>
      <c r="HS107" s="193"/>
      <c r="HT107" s="193"/>
      <c r="HU107" s="193"/>
      <c r="HV107" s="193"/>
      <c r="HW107" s="193"/>
      <c r="HX107" s="193"/>
      <c r="HY107" s="193"/>
      <c r="HZ107" s="193"/>
      <c r="IA107" s="193"/>
      <c r="IB107" s="193"/>
      <c r="IC107" s="193"/>
      <c r="ID107" s="193"/>
      <c r="IE107" s="193"/>
      <c r="IF107" s="193"/>
      <c r="IG107" s="193"/>
      <c r="IH107" s="193"/>
      <c r="II107" s="193"/>
      <c r="IJ107" s="193"/>
      <c r="IK107" s="193"/>
      <c r="IL107" s="193"/>
      <c r="IM107" s="193"/>
      <c r="IN107" s="193"/>
      <c r="IO107" s="193"/>
      <c r="IP107" s="193"/>
      <c r="IQ107" s="193"/>
      <c r="IR107" s="193"/>
      <c r="IS107" s="193"/>
      <c r="IT107" s="193"/>
      <c r="IU107" s="193"/>
      <c r="IV107" s="193"/>
      <c r="IW107" s="193"/>
      <c r="IX107" s="193"/>
      <c r="IY107" s="193"/>
      <c r="IZ107" s="193"/>
      <c r="JA107" s="193"/>
      <c r="JB107" s="193"/>
      <c r="JC107" s="193"/>
      <c r="JD107" s="193"/>
      <c r="JE107" s="193"/>
      <c r="JF107" s="193"/>
      <c r="JG107" s="193"/>
      <c r="JH107" s="193"/>
      <c r="JI107" s="193"/>
      <c r="JJ107" s="193"/>
      <c r="JK107" s="193"/>
      <c r="JL107" s="193"/>
      <c r="JM107" s="193"/>
      <c r="JN107" s="193"/>
      <c r="JO107" s="193"/>
      <c r="JP107" s="193"/>
      <c r="JQ107" s="193"/>
      <c r="JR107" s="193"/>
      <c r="JS107" s="193"/>
      <c r="JT107" s="193"/>
      <c r="JU107" s="193"/>
      <c r="JV107" s="193"/>
      <c r="JW107" s="193"/>
      <c r="JX107" s="193"/>
      <c r="JY107" s="193"/>
      <c r="JZ107" s="193"/>
      <c r="KA107" s="193"/>
      <c r="KB107" s="193"/>
      <c r="KC107" s="193"/>
      <c r="KD107" s="193"/>
      <c r="KE107" s="193"/>
      <c r="KF107" s="193"/>
      <c r="KG107" s="193"/>
      <c r="KH107" s="193"/>
      <c r="KI107" s="193"/>
      <c r="KJ107" s="193"/>
      <c r="KK107" s="193"/>
      <c r="KL107" s="193"/>
      <c r="KM107" s="193"/>
      <c r="KN107" s="193"/>
      <c r="KO107" s="193"/>
      <c r="KP107" s="193"/>
      <c r="KQ107" s="193"/>
      <c r="KR107" s="193"/>
      <c r="KS107" s="193"/>
      <c r="KT107" s="193"/>
      <c r="KU107" s="193"/>
      <c r="KV107" s="193"/>
      <c r="KW107" s="193"/>
      <c r="KX107" s="193"/>
      <c r="KY107" s="193"/>
      <c r="KZ107" s="193"/>
      <c r="LA107" s="193"/>
      <c r="LB107" s="193"/>
      <c r="LC107" s="193"/>
      <c r="LD107" s="193"/>
      <c r="LE107" s="193"/>
      <c r="LF107" s="193"/>
      <c r="LG107" s="193"/>
      <c r="LH107" s="193"/>
      <c r="LI107" s="193"/>
      <c r="LJ107" s="193"/>
      <c r="LK107" s="193"/>
      <c r="LL107" s="193"/>
      <c r="LM107" s="193"/>
      <c r="LN107" s="193"/>
      <c r="LO107" s="193"/>
      <c r="LP107" s="193"/>
      <c r="LQ107" s="193"/>
      <c r="LR107" s="193"/>
      <c r="LS107" s="193"/>
      <c r="LT107" s="193"/>
      <c r="LU107" s="193"/>
      <c r="LV107" s="193"/>
      <c r="LW107" s="193"/>
      <c r="LX107" s="193"/>
      <c r="LY107" s="193"/>
      <c r="LZ107" s="193"/>
      <c r="MA107" s="193"/>
      <c r="MB107" s="193"/>
      <c r="MC107" s="193"/>
      <c r="MD107" s="193"/>
      <c r="ME107" s="193"/>
      <c r="MF107" s="193"/>
      <c r="MG107" s="193"/>
      <c r="MH107" s="193"/>
      <c r="MI107" s="193"/>
      <c r="MJ107" s="193"/>
      <c r="MK107" s="193"/>
      <c r="ML107" s="193"/>
      <c r="MM107" s="193"/>
      <c r="MN107" s="193"/>
      <c r="MO107" s="193"/>
      <c r="MP107" s="193"/>
      <c r="MQ107" s="193"/>
      <c r="MR107" s="193"/>
      <c r="MS107" s="193"/>
      <c r="MT107" s="193"/>
      <c r="MU107" s="193"/>
      <c r="MV107" s="193"/>
      <c r="MW107" s="193"/>
      <c r="MX107" s="193"/>
      <c r="MY107" s="193"/>
      <c r="MZ107" s="193"/>
      <c r="NA107" s="193"/>
      <c r="NB107" s="193"/>
      <c r="NC107" s="193"/>
      <c r="ND107" s="193"/>
      <c r="NE107" s="193"/>
      <c r="NF107" s="193"/>
      <c r="NG107" s="193"/>
      <c r="NH107" s="193"/>
      <c r="NI107" s="193"/>
      <c r="NJ107" s="193"/>
      <c r="NK107" s="193"/>
      <c r="NL107" s="193"/>
      <c r="NM107" s="193"/>
      <c r="NN107" s="193"/>
      <c r="NO107" s="193"/>
      <c r="NP107" s="193"/>
      <c r="NQ107" s="193"/>
      <c r="NR107" s="193"/>
      <c r="NS107" s="193"/>
      <c r="NT107" s="193"/>
      <c r="NU107" s="193"/>
      <c r="NV107" s="193"/>
      <c r="NW107" s="193"/>
      <c r="NX107" s="193"/>
      <c r="NY107" s="193"/>
    </row>
    <row r="108" spans="1:389" s="192" customFormat="1" ht="12">
      <c r="A108" s="176"/>
      <c r="B108" s="177"/>
      <c r="C108" s="198">
        <v>2</v>
      </c>
      <c r="D108" s="153" t="str">
        <f t="shared" si="387"/>
        <v>3.31</v>
      </c>
      <c r="E108" s="194" t="s">
        <v>440</v>
      </c>
      <c r="F108" s="195"/>
      <c r="G108" s="195"/>
      <c r="H108" s="196" t="str">
        <f>D107</f>
        <v>3.30.8</v>
      </c>
      <c r="I108" s="197"/>
      <c r="J108" s="196"/>
      <c r="K108" s="200"/>
      <c r="L108" s="200"/>
      <c r="M108" s="201">
        <v>1</v>
      </c>
      <c r="N108" s="202"/>
      <c r="O108" s="203"/>
      <c r="P108" s="201" t="s">
        <v>38</v>
      </c>
      <c r="Q108" s="155">
        <f ca="1">IF(K108&lt;&gt;"",K108,IF(OR(H108&lt;&gt;"",I108&lt;&gt;"",J108&lt;&gt;""),WORKDAY.INTL(MAX(IFERROR(INDEX(R:R,MATCH(H108,D:D,0)),0),IFERROR(INDEX(R:R,MATCH(I108,D:D,0)),0),IFERROR(INDEX(R:R,MATCH(J108,D:D,0)),0)),1,weekend,holidays),IF(L108&lt;&gt;"",IF(M108&lt;&gt;"",WORKDAY.INTL(L108,-(MAX(M108,1)-1),weekend,holidays),L108-(MAX(N108,1)-1))," - ")))</f>
        <v>43564</v>
      </c>
      <c r="R108" s="155">
        <f t="shared" ca="1" si="382"/>
        <v>43564</v>
      </c>
      <c r="S108" s="146">
        <f t="shared" ref="S108" si="405">IF(M108&lt;&gt;"",M108,IF(OR(NOT(ISNUMBER(Q108)),NOT(ISNUMBER(R108)))," - ",NETWORKDAYS.INTL(Q108,R108,weekend,holidays)))</f>
        <v>1</v>
      </c>
      <c r="T108" s="146">
        <f t="shared" ref="T108" ca="1" si="406">IF(N108&lt;&gt;"",N108,IF(OR(NOT(ISNUMBER(Q108)),NOT(ISNUMBER(R108)))," - ",R108-Q108+1))</f>
        <v>1</v>
      </c>
      <c r="U108" s="147">
        <f t="shared" ref="U108" ca="1" si="407">IF(OR(Q108=" - ",R108=" - ")," - ",MIN(T108,WORKDAY.INTL(Q108,ROUNDDOWN(O108*S108,0),weekend,holidays)-Q108))</f>
        <v>0</v>
      </c>
      <c r="V108" s="146">
        <f t="shared" ref="V108" ca="1" si="408">IF(OR(Q108=" - ",R108=" - ")," - ",T108-U108)</f>
        <v>1</v>
      </c>
      <c r="W108" s="121"/>
      <c r="X108" s="121"/>
      <c r="Z108" s="193"/>
      <c r="AA108" s="193"/>
      <c r="AB108" s="193"/>
      <c r="AC108" s="193"/>
      <c r="AD108" s="193"/>
      <c r="AE108" s="193"/>
      <c r="AF108" s="193"/>
      <c r="AG108" s="193"/>
      <c r="AH108" s="193"/>
      <c r="AI108" s="193"/>
      <c r="AJ108" s="193"/>
      <c r="AK108" s="193"/>
      <c r="AL108" s="193"/>
      <c r="AM108" s="193"/>
      <c r="AN108" s="193"/>
      <c r="AO108" s="193"/>
      <c r="AP108" s="193"/>
      <c r="AQ108" s="193"/>
      <c r="AR108" s="193"/>
      <c r="AS108" s="193"/>
      <c r="AT108" s="193"/>
      <c r="AU108" s="193"/>
      <c r="AV108" s="193"/>
      <c r="AW108" s="193"/>
      <c r="AX108" s="193"/>
      <c r="AY108" s="193"/>
      <c r="AZ108" s="193"/>
      <c r="BA108" s="193"/>
      <c r="BB108" s="193"/>
      <c r="BC108" s="193"/>
      <c r="BD108" s="193"/>
      <c r="BE108" s="193"/>
      <c r="BF108" s="193"/>
      <c r="BG108" s="193"/>
      <c r="BH108" s="193"/>
      <c r="BI108" s="193"/>
      <c r="BJ108" s="193"/>
      <c r="BK108" s="193"/>
      <c r="BL108" s="193"/>
      <c r="BM108" s="193"/>
      <c r="BN108" s="193"/>
      <c r="BO108" s="193"/>
      <c r="BP108" s="193"/>
      <c r="BQ108" s="193"/>
      <c r="BR108" s="193"/>
      <c r="BS108" s="193"/>
      <c r="BT108" s="193"/>
      <c r="BU108" s="193"/>
      <c r="BV108" s="193"/>
      <c r="BW108" s="193"/>
      <c r="BX108" s="193"/>
      <c r="BY108" s="193"/>
      <c r="BZ108" s="193"/>
      <c r="CA108" s="193"/>
      <c r="CB108" s="193"/>
      <c r="CC108" s="193"/>
      <c r="CD108" s="193"/>
      <c r="CE108" s="193"/>
      <c r="CF108" s="193"/>
      <c r="CG108" s="193"/>
      <c r="CH108" s="193"/>
      <c r="CI108" s="193"/>
      <c r="CJ108" s="193"/>
      <c r="CK108" s="193"/>
      <c r="CL108" s="193"/>
      <c r="CM108" s="193"/>
      <c r="CN108" s="193"/>
      <c r="CO108" s="193"/>
      <c r="CP108" s="193"/>
      <c r="CQ108" s="193"/>
      <c r="CR108" s="193"/>
      <c r="CS108" s="193"/>
      <c r="CT108" s="193"/>
      <c r="CU108" s="193"/>
      <c r="CV108" s="193"/>
      <c r="CW108" s="193"/>
      <c r="CX108" s="193"/>
      <c r="CY108" s="193"/>
      <c r="CZ108" s="193"/>
      <c r="DA108" s="193"/>
      <c r="DB108" s="193"/>
      <c r="DC108" s="193"/>
      <c r="DD108" s="193"/>
      <c r="DE108" s="193"/>
      <c r="DF108" s="193"/>
      <c r="DG108" s="193"/>
      <c r="DH108" s="193"/>
      <c r="DI108" s="193"/>
      <c r="DJ108" s="193"/>
      <c r="DK108" s="193"/>
      <c r="DL108" s="193"/>
      <c r="DM108" s="193"/>
      <c r="DN108" s="193"/>
      <c r="DO108" s="193"/>
      <c r="DP108" s="193"/>
      <c r="DQ108" s="193"/>
      <c r="DR108" s="193"/>
      <c r="DS108" s="193"/>
      <c r="DT108" s="193"/>
      <c r="DU108" s="193"/>
      <c r="DV108" s="193"/>
      <c r="DW108" s="193"/>
      <c r="DX108" s="193"/>
      <c r="DY108" s="193"/>
      <c r="DZ108" s="193"/>
      <c r="EA108" s="193"/>
      <c r="EB108" s="193"/>
      <c r="EC108" s="193"/>
      <c r="ED108" s="193"/>
      <c r="EE108" s="193"/>
      <c r="EF108" s="193"/>
      <c r="EG108" s="193"/>
      <c r="EH108" s="193"/>
      <c r="EI108" s="193"/>
      <c r="EJ108" s="193"/>
      <c r="EK108" s="193"/>
      <c r="EL108" s="193"/>
      <c r="EM108" s="193"/>
      <c r="EN108" s="193"/>
      <c r="EO108" s="193"/>
      <c r="EP108" s="193"/>
      <c r="EQ108" s="193"/>
      <c r="ER108" s="193"/>
      <c r="ES108" s="193"/>
      <c r="ET108" s="193"/>
      <c r="EU108" s="193"/>
      <c r="EV108" s="193"/>
      <c r="EW108" s="193"/>
      <c r="EX108" s="193"/>
      <c r="EY108" s="193"/>
      <c r="EZ108" s="193"/>
      <c r="FA108" s="193"/>
      <c r="FB108" s="193"/>
      <c r="FC108" s="193"/>
      <c r="FD108" s="193"/>
      <c r="FE108" s="193"/>
      <c r="FF108" s="193"/>
      <c r="FG108" s="193"/>
      <c r="FH108" s="193"/>
      <c r="FI108" s="193"/>
      <c r="FJ108" s="193"/>
      <c r="FK108" s="193"/>
      <c r="FL108" s="193"/>
      <c r="FM108" s="193"/>
      <c r="FN108" s="193"/>
      <c r="FO108" s="193"/>
      <c r="FP108" s="193"/>
      <c r="FQ108" s="193"/>
      <c r="FR108" s="193"/>
      <c r="FS108" s="193"/>
      <c r="FT108" s="193"/>
      <c r="FU108" s="193"/>
      <c r="FV108" s="193"/>
      <c r="FW108" s="193"/>
      <c r="FX108" s="193"/>
      <c r="FY108" s="193"/>
      <c r="FZ108" s="193"/>
      <c r="GA108" s="193"/>
      <c r="GB108" s="193"/>
      <c r="GC108" s="193"/>
      <c r="GD108" s="193"/>
      <c r="GE108" s="193"/>
      <c r="GF108" s="193"/>
      <c r="GG108" s="193"/>
      <c r="GH108" s="193"/>
      <c r="GI108" s="193"/>
      <c r="GJ108" s="193"/>
      <c r="GK108" s="193"/>
      <c r="GL108" s="193"/>
      <c r="GM108" s="193"/>
      <c r="GN108" s="193"/>
      <c r="GO108" s="193"/>
      <c r="GP108" s="193"/>
      <c r="GQ108" s="193"/>
      <c r="GR108" s="193"/>
      <c r="GS108" s="193"/>
      <c r="GT108" s="193"/>
      <c r="GU108" s="193"/>
      <c r="GV108" s="193"/>
      <c r="GW108" s="193"/>
      <c r="GX108" s="193"/>
      <c r="GY108" s="193"/>
      <c r="GZ108" s="193"/>
      <c r="HA108" s="193"/>
      <c r="HB108" s="193"/>
      <c r="HC108" s="193"/>
      <c r="HD108" s="193"/>
      <c r="HE108" s="193"/>
      <c r="HF108" s="193"/>
      <c r="HG108" s="193"/>
      <c r="HH108" s="193"/>
      <c r="HI108" s="193"/>
      <c r="HJ108" s="193"/>
      <c r="HK108" s="193"/>
      <c r="HL108" s="193"/>
      <c r="HM108" s="193"/>
      <c r="HN108" s="193"/>
      <c r="HO108" s="193"/>
      <c r="HP108" s="193"/>
      <c r="HQ108" s="193"/>
      <c r="HR108" s="193"/>
      <c r="HS108" s="193"/>
      <c r="HT108" s="193"/>
      <c r="HU108" s="193"/>
      <c r="HV108" s="193"/>
      <c r="HW108" s="193"/>
      <c r="HX108" s="193"/>
      <c r="HY108" s="193"/>
      <c r="HZ108" s="193"/>
      <c r="IA108" s="193"/>
      <c r="IB108" s="193"/>
      <c r="IC108" s="193"/>
      <c r="ID108" s="193"/>
      <c r="IE108" s="193"/>
      <c r="IF108" s="193"/>
      <c r="IG108" s="193"/>
      <c r="IH108" s="193"/>
      <c r="II108" s="193"/>
      <c r="IJ108" s="193"/>
      <c r="IK108" s="193"/>
      <c r="IL108" s="193"/>
      <c r="IM108" s="193"/>
      <c r="IN108" s="193"/>
      <c r="IO108" s="193"/>
      <c r="IP108" s="193"/>
      <c r="IQ108" s="193"/>
      <c r="IR108" s="193"/>
      <c r="IS108" s="193"/>
      <c r="IT108" s="193"/>
      <c r="IU108" s="193"/>
      <c r="IV108" s="193"/>
      <c r="IW108" s="193"/>
      <c r="IX108" s="193"/>
      <c r="IY108" s="193"/>
      <c r="IZ108" s="193"/>
      <c r="JA108" s="193"/>
      <c r="JB108" s="193"/>
      <c r="JC108" s="193"/>
      <c r="JD108" s="193"/>
      <c r="JE108" s="193"/>
      <c r="JF108" s="193"/>
      <c r="JG108" s="193"/>
      <c r="JH108" s="193"/>
      <c r="JI108" s="193"/>
      <c r="JJ108" s="193"/>
      <c r="JK108" s="193"/>
      <c r="JL108" s="193"/>
      <c r="JM108" s="193"/>
      <c r="JN108" s="193"/>
      <c r="JO108" s="193"/>
      <c r="JP108" s="193"/>
      <c r="JQ108" s="193"/>
      <c r="JR108" s="193"/>
      <c r="JS108" s="193"/>
      <c r="JT108" s="193"/>
      <c r="JU108" s="193"/>
      <c r="JV108" s="193"/>
      <c r="JW108" s="193"/>
      <c r="JX108" s="193"/>
      <c r="JY108" s="193"/>
      <c r="JZ108" s="193"/>
      <c r="KA108" s="193"/>
      <c r="KB108" s="193"/>
      <c r="KC108" s="193"/>
      <c r="KD108" s="193"/>
      <c r="KE108" s="193"/>
      <c r="KF108" s="193"/>
      <c r="KG108" s="193"/>
      <c r="KH108" s="193"/>
      <c r="KI108" s="193"/>
      <c r="KJ108" s="193"/>
      <c r="KK108" s="193"/>
      <c r="KL108" s="193"/>
      <c r="KM108" s="193"/>
      <c r="KN108" s="193"/>
      <c r="KO108" s="193"/>
      <c r="KP108" s="193"/>
      <c r="KQ108" s="193"/>
      <c r="KR108" s="193"/>
      <c r="KS108" s="193"/>
      <c r="KT108" s="193"/>
      <c r="KU108" s="193"/>
      <c r="KV108" s="193"/>
      <c r="KW108" s="193"/>
      <c r="KX108" s="193"/>
      <c r="KY108" s="193"/>
      <c r="KZ108" s="193"/>
      <c r="LA108" s="193"/>
      <c r="LB108" s="193"/>
      <c r="LC108" s="193"/>
      <c r="LD108" s="193"/>
      <c r="LE108" s="193"/>
      <c r="LF108" s="193"/>
      <c r="LG108" s="193"/>
      <c r="LH108" s="193"/>
      <c r="LI108" s="193"/>
      <c r="LJ108" s="193"/>
      <c r="LK108" s="193"/>
      <c r="LL108" s="193"/>
      <c r="LM108" s="193"/>
      <c r="LN108" s="193"/>
      <c r="LO108" s="193"/>
      <c r="LP108" s="193"/>
      <c r="LQ108" s="193"/>
      <c r="LR108" s="193"/>
      <c r="LS108" s="193"/>
      <c r="LT108" s="193"/>
      <c r="LU108" s="193"/>
      <c r="LV108" s="193"/>
      <c r="LW108" s="193"/>
      <c r="LX108" s="193"/>
      <c r="LY108" s="193"/>
      <c r="LZ108" s="193"/>
      <c r="MA108" s="193"/>
      <c r="MB108" s="193"/>
      <c r="MC108" s="193"/>
      <c r="MD108" s="193"/>
      <c r="ME108" s="193"/>
      <c r="MF108" s="193"/>
      <c r="MG108" s="193"/>
      <c r="MH108" s="193"/>
      <c r="MI108" s="193"/>
      <c r="MJ108" s="193"/>
      <c r="MK108" s="193"/>
      <c r="ML108" s="193"/>
      <c r="MM108" s="193"/>
      <c r="MN108" s="193"/>
      <c r="MO108" s="193"/>
      <c r="MP108" s="193"/>
      <c r="MQ108" s="193"/>
      <c r="MR108" s="193"/>
      <c r="MS108" s="193"/>
      <c r="MT108" s="193"/>
      <c r="MU108" s="193"/>
      <c r="MV108" s="193"/>
      <c r="MW108" s="193"/>
      <c r="MX108" s="193"/>
      <c r="MY108" s="193"/>
      <c r="MZ108" s="193"/>
      <c r="NA108" s="193"/>
      <c r="NB108" s="193"/>
      <c r="NC108" s="193"/>
      <c r="ND108" s="193"/>
      <c r="NE108" s="193"/>
      <c r="NF108" s="193"/>
      <c r="NG108" s="193"/>
      <c r="NH108" s="193"/>
      <c r="NI108" s="193"/>
      <c r="NJ108" s="193"/>
      <c r="NK108" s="193"/>
      <c r="NL108" s="193"/>
      <c r="NM108" s="193"/>
      <c r="NN108" s="193"/>
      <c r="NO108" s="193"/>
      <c r="NP108" s="193"/>
      <c r="NQ108" s="193"/>
      <c r="NR108" s="193"/>
      <c r="NS108" s="193"/>
      <c r="NT108" s="193"/>
      <c r="NU108" s="193"/>
      <c r="NV108" s="193"/>
      <c r="NW108" s="193"/>
      <c r="NX108" s="193"/>
      <c r="NY108" s="193"/>
    </row>
    <row r="109" spans="1:389" s="192" customFormat="1" ht="12">
      <c r="A109" s="176"/>
      <c r="B109" s="177"/>
      <c r="C109" s="198">
        <v>2</v>
      </c>
      <c r="D109" s="153" t="str">
        <f t="shared" ref="D109:D117" si="409">IF(C109="","",IF(C109&gt;prevLevel,IF(prevWBS="","1",prevWBS)&amp;REPT(".1",C109-MAX(prevLevel,1)),IF(ISERROR(FIND(".",prevWBS)),REPT("1.",C109-1)&amp;IFERROR(VALUE(prevWBS)+1,"1"),IF(C109=1,"",IFERROR(LEFT(prevWBS,FIND("^",SUBSTITUTE(prevWBS,".","^",C109-1))),""))&amp;VALUE(TRIM(MID(SUBSTITUTE(prevWBS,".",REPT(" ",LEN(prevWBS))),(C109-1)*LEN(prevWBS)+1,LEN(prevWBS))))+1)))</f>
        <v>3.32</v>
      </c>
      <c r="E109" s="194" t="s">
        <v>430</v>
      </c>
      <c r="F109" s="195"/>
      <c r="G109" s="195"/>
      <c r="H109" s="196"/>
      <c r="I109" s="197"/>
      <c r="J109" s="196"/>
      <c r="K109" s="200">
        <v>43493</v>
      </c>
      <c r="L109" s="200">
        <f ca="1">R117</f>
        <v>43588</v>
      </c>
      <c r="M109" s="201"/>
      <c r="N109" s="202"/>
      <c r="O109" s="203"/>
      <c r="P109" s="201" t="s">
        <v>38</v>
      </c>
      <c r="Q109" s="155">
        <f>IF(K109&lt;&gt;"",K109,IF(OR(H109&lt;&gt;"",I109&lt;&gt;"",J109&lt;&gt;""),WORKDAY.INTL(MAX(IFERROR(INDEX(R:R,MATCH(H109,D:D,0)),0),IFERROR(INDEX(R:R,MATCH(I109,D:D,0)),0),IFERROR(INDEX(R:R,MATCH(J109,D:D,0)),0)),1,weekend,holidays),IF(L109&lt;&gt;"",IF(M109&lt;&gt;"",WORKDAY.INTL(L109,-(MAX(M109,1)-1),weekend,holidays),L109-(MAX(N109,1)-1))," - ")))</f>
        <v>43493</v>
      </c>
      <c r="R109" s="155">
        <f t="shared" ref="R109:R117" ca="1" si="410">IF(L109&lt;&gt;"",L109,IF(Q109=" - "," - ",IF(M109&lt;&gt;"",WORKDAY.INTL(Q109,M109-1,weekend,holidays),Q109+MAX(N109,1)-1)))</f>
        <v>43588</v>
      </c>
      <c r="S109" s="146">
        <f t="shared" ref="S109:S116" ca="1" si="411">IF(M109&lt;&gt;"",M109,IF(OR(NOT(ISNUMBER(Q109)),NOT(ISNUMBER(R109)))," - ",NETWORKDAYS.INTL(Q109,R109,weekend,holidays)))</f>
        <v>67</v>
      </c>
      <c r="T109" s="146">
        <f t="shared" ref="T109:T112" ca="1" si="412">IF(N109&lt;&gt;"",N109,IF(OR(NOT(ISNUMBER(Q109)),NOT(ISNUMBER(R109)))," - ",R109-Q109+1))</f>
        <v>96</v>
      </c>
      <c r="U109" s="147">
        <f t="shared" ref="U109:U116" ca="1" si="413">IF(OR(Q109=" - ",R109=" - ")," - ",MIN(T109,WORKDAY.INTL(Q109,ROUNDDOWN(O109*S109,0),weekend,holidays)-Q109))</f>
        <v>0</v>
      </c>
      <c r="V109" s="146">
        <f t="shared" ref="V109:V112" ca="1" si="414">IF(OR(Q109=" - ",R109=" - ")," - ",T109-U109)</f>
        <v>96</v>
      </c>
      <c r="W109" s="121"/>
      <c r="X109" s="121"/>
      <c r="Z109" s="193"/>
      <c r="AA109" s="193"/>
      <c r="AB109" s="193"/>
      <c r="AC109" s="193"/>
      <c r="AD109" s="193"/>
      <c r="AE109" s="193"/>
      <c r="AF109" s="193"/>
      <c r="AG109" s="193"/>
      <c r="AH109" s="193"/>
      <c r="AI109" s="193"/>
      <c r="AJ109" s="193"/>
      <c r="AK109" s="193"/>
      <c r="AL109" s="193"/>
      <c r="AM109" s="193"/>
      <c r="AN109" s="193"/>
      <c r="AO109" s="193"/>
      <c r="AP109" s="193"/>
      <c r="AQ109" s="193"/>
      <c r="AR109" s="193"/>
      <c r="AS109" s="193"/>
      <c r="AT109" s="193"/>
      <c r="AU109" s="193"/>
      <c r="AV109" s="193"/>
      <c r="AW109" s="193"/>
      <c r="AX109" s="193"/>
      <c r="AY109" s="193"/>
      <c r="AZ109" s="193"/>
      <c r="BA109" s="193"/>
      <c r="BB109" s="193"/>
      <c r="BC109" s="193"/>
      <c r="BD109" s="193"/>
      <c r="BE109" s="193"/>
      <c r="BF109" s="193"/>
      <c r="BG109" s="193"/>
      <c r="BH109" s="193"/>
      <c r="BI109" s="193"/>
      <c r="BJ109" s="193"/>
      <c r="BK109" s="193"/>
      <c r="BL109" s="193"/>
      <c r="BM109" s="193"/>
      <c r="BN109" s="193"/>
      <c r="BO109" s="193"/>
      <c r="BP109" s="193"/>
      <c r="BQ109" s="193"/>
      <c r="BR109" s="193"/>
      <c r="BS109" s="193"/>
      <c r="BT109" s="193"/>
      <c r="BU109" s="193"/>
      <c r="BV109" s="193"/>
      <c r="BW109" s="193"/>
      <c r="BX109" s="193"/>
      <c r="BY109" s="193"/>
      <c r="BZ109" s="193"/>
      <c r="CA109" s="193"/>
      <c r="CB109" s="193"/>
      <c r="CC109" s="193"/>
      <c r="CD109" s="193"/>
      <c r="CE109" s="193"/>
      <c r="CF109" s="193"/>
      <c r="CG109" s="193"/>
      <c r="CH109" s="193"/>
      <c r="CI109" s="193"/>
      <c r="CJ109" s="193"/>
      <c r="CK109" s="193"/>
      <c r="CL109" s="193"/>
      <c r="CM109" s="193"/>
      <c r="CN109" s="193"/>
      <c r="CO109" s="193"/>
      <c r="CP109" s="193"/>
      <c r="CQ109" s="193"/>
      <c r="CR109" s="193"/>
      <c r="CS109" s="193"/>
      <c r="CT109" s="193"/>
      <c r="CU109" s="193"/>
      <c r="CV109" s="193"/>
      <c r="CW109" s="193"/>
      <c r="CX109" s="193"/>
      <c r="CY109" s="193"/>
      <c r="CZ109" s="193"/>
      <c r="DA109" s="193"/>
      <c r="DB109" s="193"/>
      <c r="DC109" s="193"/>
      <c r="DD109" s="193"/>
      <c r="DE109" s="193"/>
      <c r="DF109" s="193"/>
      <c r="DG109" s="193"/>
      <c r="DH109" s="193"/>
      <c r="DI109" s="193"/>
      <c r="DJ109" s="193"/>
      <c r="DK109" s="193"/>
      <c r="DL109" s="193"/>
      <c r="DM109" s="193"/>
      <c r="DN109" s="193"/>
      <c r="DO109" s="193"/>
      <c r="DP109" s="193"/>
      <c r="DQ109" s="193"/>
      <c r="DR109" s="193"/>
      <c r="DS109" s="193"/>
      <c r="DT109" s="193"/>
      <c r="DU109" s="193"/>
      <c r="DV109" s="193"/>
      <c r="DW109" s="193"/>
      <c r="DX109" s="193"/>
      <c r="DY109" s="193"/>
      <c r="DZ109" s="193"/>
      <c r="EA109" s="193"/>
      <c r="EB109" s="193"/>
      <c r="EC109" s="193"/>
      <c r="ED109" s="193"/>
      <c r="EE109" s="193"/>
      <c r="EF109" s="193"/>
      <c r="EG109" s="193"/>
      <c r="EH109" s="193"/>
      <c r="EI109" s="193"/>
      <c r="EJ109" s="193"/>
      <c r="EK109" s="193"/>
      <c r="EL109" s="193"/>
      <c r="EM109" s="193"/>
      <c r="EN109" s="193"/>
      <c r="EO109" s="193"/>
      <c r="EP109" s="193"/>
      <c r="EQ109" s="193"/>
      <c r="ER109" s="193"/>
      <c r="ES109" s="193"/>
      <c r="ET109" s="193"/>
      <c r="EU109" s="193"/>
      <c r="EV109" s="193"/>
      <c r="EW109" s="193"/>
      <c r="EX109" s="193"/>
      <c r="EY109" s="193"/>
      <c r="EZ109" s="193"/>
      <c r="FA109" s="193"/>
      <c r="FB109" s="193"/>
      <c r="FC109" s="193"/>
      <c r="FD109" s="193"/>
      <c r="FE109" s="193"/>
      <c r="FF109" s="193"/>
      <c r="FG109" s="193"/>
      <c r="FH109" s="193"/>
      <c r="FI109" s="193"/>
      <c r="FJ109" s="193"/>
      <c r="FK109" s="193"/>
      <c r="FL109" s="193"/>
      <c r="FM109" s="193"/>
      <c r="FN109" s="193"/>
      <c r="FO109" s="193"/>
      <c r="FP109" s="193"/>
      <c r="FQ109" s="193"/>
      <c r="FR109" s="193"/>
      <c r="FS109" s="193"/>
      <c r="FT109" s="193"/>
      <c r="FU109" s="193"/>
      <c r="FV109" s="193"/>
      <c r="FW109" s="193"/>
      <c r="FX109" s="193"/>
      <c r="FY109" s="193"/>
      <c r="FZ109" s="193"/>
      <c r="GA109" s="193"/>
      <c r="GB109" s="193"/>
      <c r="GC109" s="193"/>
      <c r="GD109" s="193"/>
      <c r="GE109" s="193"/>
      <c r="GF109" s="193"/>
      <c r="GG109" s="193"/>
      <c r="GH109" s="193"/>
      <c r="GI109" s="193"/>
      <c r="GJ109" s="193"/>
      <c r="GK109" s="193"/>
      <c r="GL109" s="193"/>
      <c r="GM109" s="193"/>
      <c r="GN109" s="193"/>
      <c r="GO109" s="193"/>
      <c r="GP109" s="193"/>
      <c r="GQ109" s="193"/>
      <c r="GR109" s="193"/>
      <c r="GS109" s="193"/>
      <c r="GT109" s="193"/>
      <c r="GU109" s="193"/>
      <c r="GV109" s="193"/>
      <c r="GW109" s="193"/>
      <c r="GX109" s="193"/>
      <c r="GY109" s="193"/>
      <c r="GZ109" s="193"/>
      <c r="HA109" s="193"/>
      <c r="HB109" s="193"/>
      <c r="HC109" s="193"/>
      <c r="HD109" s="193"/>
      <c r="HE109" s="193"/>
      <c r="HF109" s="193"/>
      <c r="HG109" s="193"/>
      <c r="HH109" s="193"/>
      <c r="HI109" s="193"/>
      <c r="HJ109" s="193"/>
      <c r="HK109" s="193"/>
      <c r="HL109" s="193"/>
      <c r="HM109" s="193"/>
      <c r="HN109" s="193"/>
      <c r="HO109" s="193"/>
      <c r="HP109" s="193"/>
      <c r="HQ109" s="193"/>
      <c r="HR109" s="193"/>
      <c r="HS109" s="193"/>
      <c r="HT109" s="193"/>
      <c r="HU109" s="193"/>
      <c r="HV109" s="193"/>
      <c r="HW109" s="193"/>
      <c r="HX109" s="193"/>
      <c r="HY109" s="193"/>
      <c r="HZ109" s="193"/>
      <c r="IA109" s="193"/>
      <c r="IB109" s="193"/>
      <c r="IC109" s="193"/>
      <c r="ID109" s="193"/>
      <c r="IE109" s="193"/>
      <c r="IF109" s="193"/>
      <c r="IG109" s="193"/>
      <c r="IH109" s="193"/>
      <c r="II109" s="193"/>
      <c r="IJ109" s="193"/>
      <c r="IK109" s="193"/>
      <c r="IL109" s="193"/>
      <c r="IM109" s="193"/>
      <c r="IN109" s="193"/>
      <c r="IO109" s="193"/>
      <c r="IP109" s="193"/>
      <c r="IQ109" s="193"/>
      <c r="IR109" s="193"/>
      <c r="IS109" s="193"/>
      <c r="IT109" s="193"/>
      <c r="IU109" s="193"/>
      <c r="IV109" s="193"/>
      <c r="IW109" s="193"/>
      <c r="IX109" s="193"/>
      <c r="IY109" s="193"/>
      <c r="IZ109" s="193"/>
      <c r="JA109" s="193"/>
      <c r="JB109" s="193"/>
      <c r="JC109" s="193"/>
      <c r="JD109" s="193"/>
      <c r="JE109" s="193"/>
      <c r="JF109" s="193"/>
      <c r="JG109" s="193"/>
      <c r="JH109" s="193"/>
      <c r="JI109" s="193"/>
      <c r="JJ109" s="193"/>
      <c r="JK109" s="193"/>
      <c r="JL109" s="193"/>
      <c r="JM109" s="193"/>
      <c r="JN109" s="193"/>
      <c r="JO109" s="193"/>
      <c r="JP109" s="193"/>
      <c r="JQ109" s="193"/>
      <c r="JR109" s="193"/>
      <c r="JS109" s="193"/>
      <c r="JT109" s="193"/>
      <c r="JU109" s="193"/>
      <c r="JV109" s="193"/>
      <c r="JW109" s="193"/>
      <c r="JX109" s="193"/>
      <c r="JY109" s="193"/>
      <c r="JZ109" s="193"/>
      <c r="KA109" s="193"/>
      <c r="KB109" s="193"/>
      <c r="KC109" s="193"/>
      <c r="KD109" s="193"/>
      <c r="KE109" s="193"/>
      <c r="KF109" s="193"/>
      <c r="KG109" s="193"/>
      <c r="KH109" s="193"/>
      <c r="KI109" s="193"/>
      <c r="KJ109" s="193"/>
      <c r="KK109" s="193"/>
      <c r="KL109" s="193"/>
      <c r="KM109" s="193"/>
      <c r="KN109" s="193"/>
      <c r="KO109" s="193"/>
      <c r="KP109" s="193"/>
      <c r="KQ109" s="193"/>
      <c r="KR109" s="193"/>
      <c r="KS109" s="193"/>
      <c r="KT109" s="193"/>
      <c r="KU109" s="193"/>
      <c r="KV109" s="193"/>
      <c r="KW109" s="193"/>
      <c r="KX109" s="193"/>
      <c r="KY109" s="193"/>
      <c r="KZ109" s="193"/>
      <c r="LA109" s="193"/>
      <c r="LB109" s="193"/>
      <c r="LC109" s="193"/>
      <c r="LD109" s="193"/>
      <c r="LE109" s="193"/>
      <c r="LF109" s="193"/>
      <c r="LG109" s="193"/>
      <c r="LH109" s="193"/>
      <c r="LI109" s="193"/>
      <c r="LJ109" s="193"/>
      <c r="LK109" s="193"/>
      <c r="LL109" s="193"/>
      <c r="LM109" s="193"/>
      <c r="LN109" s="193"/>
      <c r="LO109" s="193"/>
      <c r="LP109" s="193"/>
      <c r="LQ109" s="193"/>
      <c r="LR109" s="193"/>
      <c r="LS109" s="193"/>
      <c r="LT109" s="193"/>
      <c r="LU109" s="193"/>
      <c r="LV109" s="193"/>
      <c r="LW109" s="193"/>
      <c r="LX109" s="193"/>
      <c r="LY109" s="193"/>
      <c r="LZ109" s="193"/>
      <c r="MA109" s="193"/>
      <c r="MB109" s="193"/>
      <c r="MC109" s="193"/>
      <c r="MD109" s="193"/>
      <c r="ME109" s="193"/>
      <c r="MF109" s="193"/>
      <c r="MG109" s="193"/>
      <c r="MH109" s="193"/>
      <c r="MI109" s="193"/>
      <c r="MJ109" s="193"/>
      <c r="MK109" s="193"/>
      <c r="ML109" s="193"/>
      <c r="MM109" s="193"/>
      <c r="MN109" s="193"/>
      <c r="MO109" s="193"/>
      <c r="MP109" s="193"/>
      <c r="MQ109" s="193"/>
      <c r="MR109" s="193"/>
      <c r="MS109" s="193"/>
      <c r="MT109" s="193"/>
      <c r="MU109" s="193"/>
      <c r="MV109" s="193"/>
      <c r="MW109" s="193"/>
      <c r="MX109" s="193"/>
      <c r="MY109" s="193"/>
      <c r="MZ109" s="193"/>
      <c r="NA109" s="193"/>
      <c r="NB109" s="193"/>
      <c r="NC109" s="193"/>
      <c r="ND109" s="193"/>
      <c r="NE109" s="193"/>
      <c r="NF109" s="193"/>
      <c r="NG109" s="193"/>
      <c r="NH109" s="193"/>
      <c r="NI109" s="193"/>
      <c r="NJ109" s="193"/>
      <c r="NK109" s="193"/>
      <c r="NL109" s="193"/>
      <c r="NM109" s="193"/>
      <c r="NN109" s="193"/>
      <c r="NO109" s="193"/>
      <c r="NP109" s="193"/>
      <c r="NQ109" s="193"/>
      <c r="NR109" s="193"/>
      <c r="NS109" s="193"/>
      <c r="NT109" s="193"/>
      <c r="NU109" s="193"/>
      <c r="NV109" s="193"/>
      <c r="NW109" s="193"/>
      <c r="NX109" s="193"/>
      <c r="NY109" s="193"/>
    </row>
    <row r="110" spans="1:389" s="192" customFormat="1" ht="12">
      <c r="A110" s="176"/>
      <c r="B110" s="177"/>
      <c r="C110" s="198">
        <v>3</v>
      </c>
      <c r="D110" s="153" t="str">
        <f t="shared" si="409"/>
        <v>3.32.1</v>
      </c>
      <c r="E110" s="195" t="s">
        <v>400</v>
      </c>
      <c r="F110" s="195"/>
      <c r="G110" s="195"/>
      <c r="H110" s="196"/>
      <c r="I110" s="197"/>
      <c r="J110" s="196"/>
      <c r="K110" s="200">
        <f>L101</f>
        <v>43529</v>
      </c>
      <c r="L110" s="200">
        <v>43544</v>
      </c>
      <c r="M110" s="201">
        <v>13</v>
      </c>
      <c r="N110" s="202"/>
      <c r="O110" s="203"/>
      <c r="P110" s="201"/>
      <c r="Q110" s="155">
        <f>IF(K110&lt;&gt;"",K110,IF(OR(H110&lt;&gt;"",I110&lt;&gt;"",J110&lt;&gt;""),WORKDAY.INTL(MAX(IFERROR(INDEX(R:R,MATCH(H110,D:D,0)),0),IFERROR(INDEX(R:R,MATCH(I110,D:D,0)),0),IFERROR(INDEX(R:R,MATCH(J110,D:D,0)),0)),1,weekend,holidays),IF(L110&lt;&gt;"",IF(M110&lt;&gt;"",WORKDAY.INTL(L110,-(MAX(M110,1)-1),weekend,holidays),L110-(MAX(N110,1)-1))," - ")))</f>
        <v>43529</v>
      </c>
      <c r="R110" s="155">
        <f t="shared" si="410"/>
        <v>43544</v>
      </c>
      <c r="S110" s="146">
        <f t="shared" si="411"/>
        <v>13</v>
      </c>
      <c r="T110" s="146">
        <f t="shared" si="412"/>
        <v>16</v>
      </c>
      <c r="U110" s="147">
        <f t="shared" ca="1" si="413"/>
        <v>0</v>
      </c>
      <c r="V110" s="146">
        <f t="shared" ca="1" si="414"/>
        <v>16</v>
      </c>
      <c r="W110" s="121"/>
      <c r="X110" s="121"/>
      <c r="Z110" s="193"/>
      <c r="AA110" s="193"/>
      <c r="AB110" s="193"/>
      <c r="AC110" s="193"/>
      <c r="AD110" s="193"/>
      <c r="AE110" s="193"/>
      <c r="AF110" s="193"/>
      <c r="AG110" s="193"/>
      <c r="AH110" s="193"/>
      <c r="AI110" s="193"/>
      <c r="AJ110" s="193"/>
      <c r="AK110" s="193"/>
      <c r="AL110" s="193"/>
      <c r="AM110" s="193"/>
      <c r="AN110" s="193"/>
      <c r="AO110" s="193"/>
      <c r="AP110" s="193"/>
      <c r="AQ110" s="193"/>
      <c r="AR110" s="193"/>
      <c r="AS110" s="193"/>
      <c r="AT110" s="193"/>
      <c r="AU110" s="193"/>
      <c r="AV110" s="193"/>
      <c r="AW110" s="193"/>
      <c r="AX110" s="193"/>
      <c r="AY110" s="193"/>
      <c r="AZ110" s="193"/>
      <c r="BA110" s="193"/>
      <c r="BB110" s="193"/>
      <c r="BC110" s="193"/>
      <c r="BD110" s="193"/>
      <c r="BE110" s="193"/>
      <c r="BF110" s="193"/>
      <c r="BG110" s="193"/>
      <c r="BH110" s="193"/>
      <c r="BI110" s="193"/>
      <c r="BJ110" s="193"/>
      <c r="BK110" s="193"/>
      <c r="BL110" s="193"/>
      <c r="BM110" s="193"/>
      <c r="BN110" s="193"/>
      <c r="BO110" s="193"/>
      <c r="BP110" s="193"/>
      <c r="BQ110" s="193"/>
      <c r="BR110" s="193"/>
      <c r="BS110" s="193"/>
      <c r="BT110" s="193"/>
      <c r="BU110" s="193"/>
      <c r="BV110" s="193"/>
      <c r="BW110" s="193"/>
      <c r="BX110" s="193"/>
      <c r="BY110" s="193"/>
      <c r="BZ110" s="193"/>
      <c r="CA110" s="193"/>
      <c r="CB110" s="193"/>
      <c r="CC110" s="193"/>
      <c r="CD110" s="193"/>
      <c r="CE110" s="193"/>
      <c r="CF110" s="193"/>
      <c r="CG110" s="193"/>
      <c r="CH110" s="193"/>
      <c r="CI110" s="193"/>
      <c r="CJ110" s="193"/>
      <c r="CK110" s="193"/>
      <c r="CL110" s="193"/>
      <c r="CM110" s="193"/>
      <c r="CN110" s="193"/>
      <c r="CO110" s="193"/>
      <c r="CP110" s="193"/>
      <c r="CQ110" s="193"/>
      <c r="CR110" s="193"/>
      <c r="CS110" s="193"/>
      <c r="CT110" s="193"/>
      <c r="CU110" s="193"/>
      <c r="CV110" s="193"/>
      <c r="CW110" s="193"/>
      <c r="CX110" s="193"/>
      <c r="CY110" s="193"/>
      <c r="CZ110" s="193"/>
      <c r="DA110" s="193"/>
      <c r="DB110" s="193"/>
      <c r="DC110" s="193"/>
      <c r="DD110" s="193"/>
      <c r="DE110" s="193"/>
      <c r="DF110" s="193"/>
      <c r="DG110" s="193"/>
      <c r="DH110" s="193"/>
      <c r="DI110" s="193"/>
      <c r="DJ110" s="193"/>
      <c r="DK110" s="193"/>
      <c r="DL110" s="193"/>
      <c r="DM110" s="193"/>
      <c r="DN110" s="193"/>
      <c r="DO110" s="193"/>
      <c r="DP110" s="193"/>
      <c r="DQ110" s="193"/>
      <c r="DR110" s="193"/>
      <c r="DS110" s="193"/>
      <c r="DT110" s="193"/>
      <c r="DU110" s="193"/>
      <c r="DV110" s="193"/>
      <c r="DW110" s="193"/>
      <c r="DX110" s="193"/>
      <c r="DY110" s="193"/>
      <c r="DZ110" s="193"/>
      <c r="EA110" s="193"/>
      <c r="EB110" s="193"/>
      <c r="EC110" s="193"/>
      <c r="ED110" s="193"/>
      <c r="EE110" s="193"/>
      <c r="EF110" s="193"/>
      <c r="EG110" s="193"/>
      <c r="EH110" s="193"/>
      <c r="EI110" s="193"/>
      <c r="EJ110" s="193"/>
      <c r="EK110" s="193"/>
      <c r="EL110" s="193"/>
      <c r="EM110" s="193"/>
      <c r="EN110" s="193"/>
      <c r="EO110" s="193"/>
      <c r="EP110" s="193"/>
      <c r="EQ110" s="193"/>
      <c r="ER110" s="193"/>
      <c r="ES110" s="193"/>
      <c r="ET110" s="193"/>
      <c r="EU110" s="193"/>
      <c r="EV110" s="193"/>
      <c r="EW110" s="193"/>
      <c r="EX110" s="193"/>
      <c r="EY110" s="193"/>
      <c r="EZ110" s="193"/>
      <c r="FA110" s="193"/>
      <c r="FB110" s="193"/>
      <c r="FC110" s="193"/>
      <c r="FD110" s="193"/>
      <c r="FE110" s="193"/>
      <c r="FF110" s="193"/>
      <c r="FG110" s="193"/>
      <c r="FH110" s="193"/>
      <c r="FI110" s="193"/>
      <c r="FJ110" s="193"/>
      <c r="FK110" s="193"/>
      <c r="FL110" s="193"/>
      <c r="FM110" s="193"/>
      <c r="FN110" s="193"/>
      <c r="FO110" s="193"/>
      <c r="FP110" s="193"/>
      <c r="FQ110" s="193"/>
      <c r="FR110" s="193"/>
      <c r="FS110" s="193"/>
      <c r="FT110" s="193"/>
      <c r="FU110" s="193"/>
      <c r="FV110" s="193"/>
      <c r="FW110" s="193"/>
      <c r="FX110" s="193"/>
      <c r="FY110" s="193"/>
      <c r="FZ110" s="193"/>
      <c r="GA110" s="193"/>
      <c r="GB110" s="193"/>
      <c r="GC110" s="193"/>
      <c r="GD110" s="193"/>
      <c r="GE110" s="193"/>
      <c r="GF110" s="193"/>
      <c r="GG110" s="193"/>
      <c r="GH110" s="193"/>
      <c r="GI110" s="193"/>
      <c r="GJ110" s="193"/>
      <c r="GK110" s="193"/>
      <c r="GL110" s="193"/>
      <c r="GM110" s="193"/>
      <c r="GN110" s="193"/>
      <c r="GO110" s="193"/>
      <c r="GP110" s="193"/>
      <c r="GQ110" s="193"/>
      <c r="GR110" s="193"/>
      <c r="GS110" s="193"/>
      <c r="GT110" s="193"/>
      <c r="GU110" s="193"/>
      <c r="GV110" s="193"/>
      <c r="GW110" s="193"/>
      <c r="GX110" s="193"/>
      <c r="GY110" s="193"/>
      <c r="GZ110" s="193"/>
      <c r="HA110" s="193"/>
      <c r="HB110" s="193"/>
      <c r="HC110" s="193"/>
      <c r="HD110" s="193"/>
      <c r="HE110" s="193"/>
      <c r="HF110" s="193"/>
      <c r="HG110" s="193"/>
      <c r="HH110" s="193"/>
      <c r="HI110" s="193"/>
      <c r="HJ110" s="193"/>
      <c r="HK110" s="193"/>
      <c r="HL110" s="193"/>
      <c r="HM110" s="193"/>
      <c r="HN110" s="193"/>
      <c r="HO110" s="193"/>
      <c r="HP110" s="193"/>
      <c r="HQ110" s="193"/>
      <c r="HR110" s="193"/>
      <c r="HS110" s="193"/>
      <c r="HT110" s="193"/>
      <c r="HU110" s="193"/>
      <c r="HV110" s="193"/>
      <c r="HW110" s="193"/>
      <c r="HX110" s="193"/>
      <c r="HY110" s="193"/>
      <c r="HZ110" s="193"/>
      <c r="IA110" s="193"/>
      <c r="IB110" s="193"/>
      <c r="IC110" s="193"/>
      <c r="ID110" s="193"/>
      <c r="IE110" s="193"/>
      <c r="IF110" s="193"/>
      <c r="IG110" s="193"/>
      <c r="IH110" s="193"/>
      <c r="II110" s="193"/>
      <c r="IJ110" s="193"/>
      <c r="IK110" s="193"/>
      <c r="IL110" s="193"/>
      <c r="IM110" s="193"/>
      <c r="IN110" s="193"/>
      <c r="IO110" s="193"/>
      <c r="IP110" s="193"/>
      <c r="IQ110" s="193"/>
      <c r="IR110" s="193"/>
      <c r="IS110" s="193"/>
      <c r="IT110" s="193"/>
      <c r="IU110" s="193"/>
      <c r="IV110" s="193"/>
      <c r="IW110" s="193"/>
      <c r="IX110" s="193"/>
      <c r="IY110" s="193"/>
      <c r="IZ110" s="193"/>
      <c r="JA110" s="193"/>
      <c r="JB110" s="193"/>
      <c r="JC110" s="193"/>
      <c r="JD110" s="193"/>
      <c r="JE110" s="193"/>
      <c r="JF110" s="193"/>
      <c r="JG110" s="193"/>
      <c r="JH110" s="193"/>
      <c r="JI110" s="193"/>
      <c r="JJ110" s="193"/>
      <c r="JK110" s="193"/>
      <c r="JL110" s="193"/>
      <c r="JM110" s="193"/>
      <c r="JN110" s="193"/>
      <c r="JO110" s="193"/>
      <c r="JP110" s="193"/>
      <c r="JQ110" s="193"/>
      <c r="JR110" s="193"/>
      <c r="JS110" s="193"/>
      <c r="JT110" s="193"/>
      <c r="JU110" s="193"/>
      <c r="JV110" s="193"/>
      <c r="JW110" s="193"/>
      <c r="JX110" s="193"/>
      <c r="JY110" s="193"/>
      <c r="JZ110" s="193"/>
      <c r="KA110" s="193"/>
      <c r="KB110" s="193"/>
      <c r="KC110" s="193"/>
      <c r="KD110" s="193"/>
      <c r="KE110" s="193"/>
      <c r="KF110" s="193"/>
      <c r="KG110" s="193"/>
      <c r="KH110" s="193"/>
      <c r="KI110" s="193"/>
      <c r="KJ110" s="193"/>
      <c r="KK110" s="193"/>
      <c r="KL110" s="193"/>
      <c r="KM110" s="193"/>
      <c r="KN110" s="193"/>
      <c r="KO110" s="193"/>
      <c r="KP110" s="193"/>
      <c r="KQ110" s="193"/>
      <c r="KR110" s="193"/>
      <c r="KS110" s="193"/>
      <c r="KT110" s="193"/>
      <c r="KU110" s="193"/>
      <c r="KV110" s="193"/>
      <c r="KW110" s="193"/>
      <c r="KX110" s="193"/>
      <c r="KY110" s="193"/>
      <c r="KZ110" s="193"/>
      <c r="LA110" s="193"/>
      <c r="LB110" s="193"/>
      <c r="LC110" s="193"/>
      <c r="LD110" s="193"/>
      <c r="LE110" s="193"/>
      <c r="LF110" s="193"/>
      <c r="LG110" s="193"/>
      <c r="LH110" s="193"/>
      <c r="LI110" s="193"/>
      <c r="LJ110" s="193"/>
      <c r="LK110" s="193"/>
      <c r="LL110" s="193"/>
      <c r="LM110" s="193"/>
      <c r="LN110" s="193"/>
      <c r="LO110" s="193"/>
      <c r="LP110" s="193"/>
      <c r="LQ110" s="193"/>
      <c r="LR110" s="193"/>
      <c r="LS110" s="193"/>
      <c r="LT110" s="193"/>
      <c r="LU110" s="193"/>
      <c r="LV110" s="193"/>
      <c r="LW110" s="193"/>
      <c r="LX110" s="193"/>
      <c r="LY110" s="193"/>
      <c r="LZ110" s="193"/>
      <c r="MA110" s="193"/>
      <c r="MB110" s="193"/>
      <c r="MC110" s="193"/>
      <c r="MD110" s="193"/>
      <c r="ME110" s="193"/>
      <c r="MF110" s="193"/>
      <c r="MG110" s="193"/>
      <c r="MH110" s="193"/>
      <c r="MI110" s="193"/>
      <c r="MJ110" s="193"/>
      <c r="MK110" s="193"/>
      <c r="ML110" s="193"/>
      <c r="MM110" s="193"/>
      <c r="MN110" s="193"/>
      <c r="MO110" s="193"/>
      <c r="MP110" s="193"/>
      <c r="MQ110" s="193"/>
      <c r="MR110" s="193"/>
      <c r="MS110" s="193"/>
      <c r="MT110" s="193"/>
      <c r="MU110" s="193"/>
      <c r="MV110" s="193"/>
      <c r="MW110" s="193"/>
      <c r="MX110" s="193"/>
      <c r="MY110" s="193"/>
      <c r="MZ110" s="193"/>
      <c r="NA110" s="193"/>
      <c r="NB110" s="193"/>
      <c r="NC110" s="193"/>
      <c r="ND110" s="193"/>
      <c r="NE110" s="193"/>
      <c r="NF110" s="193"/>
      <c r="NG110" s="193"/>
      <c r="NH110" s="193"/>
      <c r="NI110" s="193"/>
      <c r="NJ110" s="193"/>
      <c r="NK110" s="193"/>
      <c r="NL110" s="193"/>
      <c r="NM110" s="193"/>
      <c r="NN110" s="193"/>
      <c r="NO110" s="193"/>
      <c r="NP110" s="193"/>
      <c r="NQ110" s="193"/>
      <c r="NR110" s="193"/>
      <c r="NS110" s="193"/>
      <c r="NT110" s="193"/>
      <c r="NU110" s="193"/>
      <c r="NV110" s="193"/>
      <c r="NW110" s="193"/>
      <c r="NX110" s="193"/>
      <c r="NY110" s="193"/>
    </row>
    <row r="111" spans="1:389" s="192" customFormat="1" ht="12">
      <c r="A111" s="176"/>
      <c r="B111" s="177"/>
      <c r="C111" s="198">
        <v>3</v>
      </c>
      <c r="D111" s="153" t="str">
        <f t="shared" si="409"/>
        <v>3.32.2</v>
      </c>
      <c r="E111" s="194" t="s">
        <v>455</v>
      </c>
      <c r="F111" s="195"/>
      <c r="G111" s="195"/>
      <c r="H111" s="196"/>
      <c r="I111" s="197"/>
      <c r="J111" s="196"/>
      <c r="K111" s="200"/>
      <c r="L111" s="200">
        <v>43545</v>
      </c>
      <c r="M111" s="201">
        <v>5</v>
      </c>
      <c r="N111" s="202"/>
      <c r="O111" s="203"/>
      <c r="P111" s="201"/>
      <c r="Q111" s="155">
        <f ca="1">IF(K111&lt;&gt;"",K111,IF(OR(H111&lt;&gt;"",I111&lt;&gt;"",J111&lt;&gt;""),WORKDAY.INTL(MAX(IFERROR(INDEX(R:R,MATCH(H111,D:D,0)),0),IFERROR(INDEX(R:R,MATCH(I111,D:D,0)),0),IFERROR(INDEX(R:R,MATCH(J111,D:D,0)),0)),1,weekend,holidays),IF(L111&lt;&gt;"",IF(M111&lt;&gt;"",WORKDAY.INTL(L111,-(MAX(M111,1)-1),weekend,holidays),L111-(MAX(N111,1)-1))," - ")))</f>
        <v>43539</v>
      </c>
      <c r="R111" s="155">
        <f t="shared" si="410"/>
        <v>43545</v>
      </c>
      <c r="S111" s="146">
        <f t="shared" si="411"/>
        <v>5</v>
      </c>
      <c r="T111" s="146">
        <f t="shared" ca="1" si="412"/>
        <v>7</v>
      </c>
      <c r="U111" s="147">
        <f t="shared" ca="1" si="413"/>
        <v>0</v>
      </c>
      <c r="V111" s="146">
        <f t="shared" ca="1" si="414"/>
        <v>7</v>
      </c>
      <c r="W111" s="121"/>
      <c r="X111" s="121"/>
      <c r="Z111" s="193"/>
      <c r="AA111" s="193"/>
      <c r="AB111" s="193"/>
      <c r="AC111" s="193"/>
      <c r="AD111" s="193"/>
      <c r="AE111" s="193"/>
      <c r="AF111" s="193"/>
      <c r="AG111" s="193"/>
      <c r="AH111" s="193"/>
      <c r="AI111" s="193"/>
      <c r="AJ111" s="193"/>
      <c r="AK111" s="193"/>
      <c r="AL111" s="193"/>
      <c r="AM111" s="193"/>
      <c r="AN111" s="193"/>
      <c r="AO111" s="193"/>
      <c r="AP111" s="193"/>
      <c r="AQ111" s="193"/>
      <c r="AR111" s="193"/>
      <c r="AS111" s="193"/>
      <c r="AT111" s="193"/>
      <c r="AU111" s="193"/>
      <c r="AV111" s="193"/>
      <c r="AW111" s="193"/>
      <c r="AX111" s="193"/>
      <c r="AY111" s="193"/>
      <c r="AZ111" s="193"/>
      <c r="BA111" s="193"/>
      <c r="BB111" s="193"/>
      <c r="BC111" s="193"/>
      <c r="BD111" s="193"/>
      <c r="BE111" s="193"/>
      <c r="BF111" s="193"/>
      <c r="BG111" s="193"/>
      <c r="BH111" s="193"/>
      <c r="BI111" s="193"/>
      <c r="BJ111" s="193"/>
      <c r="BK111" s="193"/>
      <c r="BL111" s="193"/>
      <c r="BM111" s="193"/>
      <c r="BN111" s="193"/>
      <c r="BO111" s="193"/>
      <c r="BP111" s="193"/>
      <c r="BQ111" s="193"/>
      <c r="BR111" s="193"/>
      <c r="BS111" s="193"/>
      <c r="BT111" s="193"/>
      <c r="BU111" s="193"/>
      <c r="BV111" s="193"/>
      <c r="BW111" s="193"/>
      <c r="BX111" s="193"/>
      <c r="BY111" s="193"/>
      <c r="BZ111" s="193"/>
      <c r="CA111" s="193"/>
      <c r="CB111" s="193"/>
      <c r="CC111" s="193"/>
      <c r="CD111" s="193"/>
      <c r="CE111" s="193"/>
      <c r="CF111" s="193"/>
      <c r="CG111" s="193"/>
      <c r="CH111" s="193"/>
      <c r="CI111" s="193"/>
      <c r="CJ111" s="193"/>
      <c r="CK111" s="193"/>
      <c r="CL111" s="193"/>
      <c r="CM111" s="193"/>
      <c r="CN111" s="193"/>
      <c r="CO111" s="193"/>
      <c r="CP111" s="193"/>
      <c r="CQ111" s="193"/>
      <c r="CR111" s="193"/>
      <c r="CS111" s="193"/>
      <c r="CT111" s="193"/>
      <c r="CU111" s="193"/>
      <c r="CV111" s="193"/>
      <c r="CW111" s="193"/>
      <c r="CX111" s="193"/>
      <c r="CY111" s="193"/>
      <c r="CZ111" s="193"/>
      <c r="DA111" s="193"/>
      <c r="DB111" s="193"/>
      <c r="DC111" s="193"/>
      <c r="DD111" s="193"/>
      <c r="DE111" s="193"/>
      <c r="DF111" s="193"/>
      <c r="DG111" s="193"/>
      <c r="DH111" s="193"/>
      <c r="DI111" s="193"/>
      <c r="DJ111" s="193"/>
      <c r="DK111" s="193"/>
      <c r="DL111" s="193"/>
      <c r="DM111" s="193"/>
      <c r="DN111" s="193"/>
      <c r="DO111" s="193"/>
      <c r="DP111" s="193"/>
      <c r="DQ111" s="193"/>
      <c r="DR111" s="193"/>
      <c r="DS111" s="193"/>
      <c r="DT111" s="193"/>
      <c r="DU111" s="193"/>
      <c r="DV111" s="193"/>
      <c r="DW111" s="193"/>
      <c r="DX111" s="193"/>
      <c r="DY111" s="193"/>
      <c r="DZ111" s="193"/>
      <c r="EA111" s="193"/>
      <c r="EB111" s="193"/>
      <c r="EC111" s="193"/>
      <c r="ED111" s="193"/>
      <c r="EE111" s="193"/>
      <c r="EF111" s="193"/>
      <c r="EG111" s="193"/>
      <c r="EH111" s="193"/>
      <c r="EI111" s="193"/>
      <c r="EJ111" s="193"/>
      <c r="EK111" s="193"/>
      <c r="EL111" s="193"/>
      <c r="EM111" s="193"/>
      <c r="EN111" s="193"/>
      <c r="EO111" s="193"/>
      <c r="EP111" s="193"/>
      <c r="EQ111" s="193"/>
      <c r="ER111" s="193"/>
      <c r="ES111" s="193"/>
      <c r="ET111" s="193"/>
      <c r="EU111" s="193"/>
      <c r="EV111" s="193"/>
      <c r="EW111" s="193"/>
      <c r="EX111" s="193"/>
      <c r="EY111" s="193"/>
      <c r="EZ111" s="193"/>
      <c r="FA111" s="193"/>
      <c r="FB111" s="193"/>
      <c r="FC111" s="193"/>
      <c r="FD111" s="193"/>
      <c r="FE111" s="193"/>
      <c r="FF111" s="193"/>
      <c r="FG111" s="193"/>
      <c r="FH111" s="193"/>
      <c r="FI111" s="193"/>
      <c r="FJ111" s="193"/>
      <c r="FK111" s="193"/>
      <c r="FL111" s="193"/>
      <c r="FM111" s="193"/>
      <c r="FN111" s="193"/>
      <c r="FO111" s="193"/>
      <c r="FP111" s="193"/>
      <c r="FQ111" s="193"/>
      <c r="FR111" s="193"/>
      <c r="FS111" s="193"/>
      <c r="FT111" s="193"/>
      <c r="FU111" s="193"/>
      <c r="FV111" s="193"/>
      <c r="FW111" s="193"/>
      <c r="FX111" s="193"/>
      <c r="FY111" s="193"/>
      <c r="FZ111" s="193"/>
      <c r="GA111" s="193"/>
      <c r="GB111" s="193"/>
      <c r="GC111" s="193"/>
      <c r="GD111" s="193"/>
      <c r="GE111" s="193"/>
      <c r="GF111" s="193"/>
      <c r="GG111" s="193"/>
      <c r="GH111" s="193"/>
      <c r="GI111" s="193"/>
      <c r="GJ111" s="193"/>
      <c r="GK111" s="193"/>
      <c r="GL111" s="193"/>
      <c r="GM111" s="193"/>
      <c r="GN111" s="193"/>
      <c r="GO111" s="193"/>
      <c r="GP111" s="193"/>
      <c r="GQ111" s="193"/>
      <c r="GR111" s="193"/>
      <c r="GS111" s="193"/>
      <c r="GT111" s="193"/>
      <c r="GU111" s="193"/>
      <c r="GV111" s="193"/>
      <c r="GW111" s="193"/>
      <c r="GX111" s="193"/>
      <c r="GY111" s="193"/>
      <c r="GZ111" s="193"/>
      <c r="HA111" s="193"/>
      <c r="HB111" s="193"/>
      <c r="HC111" s="193"/>
      <c r="HD111" s="193"/>
      <c r="HE111" s="193"/>
      <c r="HF111" s="193"/>
      <c r="HG111" s="193"/>
      <c r="HH111" s="193"/>
      <c r="HI111" s="193"/>
      <c r="HJ111" s="193"/>
      <c r="HK111" s="193"/>
      <c r="HL111" s="193"/>
      <c r="HM111" s="193"/>
      <c r="HN111" s="193"/>
      <c r="HO111" s="193"/>
      <c r="HP111" s="193"/>
      <c r="HQ111" s="193"/>
      <c r="HR111" s="193"/>
      <c r="HS111" s="193"/>
      <c r="HT111" s="193"/>
      <c r="HU111" s="193"/>
      <c r="HV111" s="193"/>
      <c r="HW111" s="193"/>
      <c r="HX111" s="193"/>
      <c r="HY111" s="193"/>
      <c r="HZ111" s="193"/>
      <c r="IA111" s="193"/>
      <c r="IB111" s="193"/>
      <c r="IC111" s="193"/>
      <c r="ID111" s="193"/>
      <c r="IE111" s="193"/>
      <c r="IF111" s="193"/>
      <c r="IG111" s="193"/>
      <c r="IH111" s="193"/>
      <c r="II111" s="193"/>
      <c r="IJ111" s="193"/>
      <c r="IK111" s="193"/>
      <c r="IL111" s="193"/>
      <c r="IM111" s="193"/>
      <c r="IN111" s="193"/>
      <c r="IO111" s="193"/>
      <c r="IP111" s="193"/>
      <c r="IQ111" s="193"/>
      <c r="IR111" s="193"/>
      <c r="IS111" s="193"/>
      <c r="IT111" s="193"/>
      <c r="IU111" s="193"/>
      <c r="IV111" s="193"/>
      <c r="IW111" s="193"/>
      <c r="IX111" s="193"/>
      <c r="IY111" s="193"/>
      <c r="IZ111" s="193"/>
      <c r="JA111" s="193"/>
      <c r="JB111" s="193"/>
      <c r="JC111" s="193"/>
      <c r="JD111" s="193"/>
      <c r="JE111" s="193"/>
      <c r="JF111" s="193"/>
      <c r="JG111" s="193"/>
      <c r="JH111" s="193"/>
      <c r="JI111" s="193"/>
      <c r="JJ111" s="193"/>
      <c r="JK111" s="193"/>
      <c r="JL111" s="193"/>
      <c r="JM111" s="193"/>
      <c r="JN111" s="193"/>
      <c r="JO111" s="193"/>
      <c r="JP111" s="193"/>
      <c r="JQ111" s="193"/>
      <c r="JR111" s="193"/>
      <c r="JS111" s="193"/>
      <c r="JT111" s="193"/>
      <c r="JU111" s="193"/>
      <c r="JV111" s="193"/>
      <c r="JW111" s="193"/>
      <c r="JX111" s="193"/>
      <c r="JY111" s="193"/>
      <c r="JZ111" s="193"/>
      <c r="KA111" s="193"/>
      <c r="KB111" s="193"/>
      <c r="KC111" s="193"/>
      <c r="KD111" s="193"/>
      <c r="KE111" s="193"/>
      <c r="KF111" s="193"/>
      <c r="KG111" s="193"/>
      <c r="KH111" s="193"/>
      <c r="KI111" s="193"/>
      <c r="KJ111" s="193"/>
      <c r="KK111" s="193"/>
      <c r="KL111" s="193"/>
      <c r="KM111" s="193"/>
      <c r="KN111" s="193"/>
      <c r="KO111" s="193"/>
      <c r="KP111" s="193"/>
      <c r="KQ111" s="193"/>
      <c r="KR111" s="193"/>
      <c r="KS111" s="193"/>
      <c r="KT111" s="193"/>
      <c r="KU111" s="193"/>
      <c r="KV111" s="193"/>
      <c r="KW111" s="193"/>
      <c r="KX111" s="193"/>
      <c r="KY111" s="193"/>
      <c r="KZ111" s="193"/>
      <c r="LA111" s="193"/>
      <c r="LB111" s="193"/>
      <c r="LC111" s="193"/>
      <c r="LD111" s="193"/>
      <c r="LE111" s="193"/>
      <c r="LF111" s="193"/>
      <c r="LG111" s="193"/>
      <c r="LH111" s="193"/>
      <c r="LI111" s="193"/>
      <c r="LJ111" s="193"/>
      <c r="LK111" s="193"/>
      <c r="LL111" s="193"/>
      <c r="LM111" s="193"/>
      <c r="LN111" s="193"/>
      <c r="LO111" s="193"/>
      <c r="LP111" s="193"/>
      <c r="LQ111" s="193"/>
      <c r="LR111" s="193"/>
      <c r="LS111" s="193"/>
      <c r="LT111" s="193"/>
      <c r="LU111" s="193"/>
      <c r="LV111" s="193"/>
      <c r="LW111" s="193"/>
      <c r="LX111" s="193"/>
      <c r="LY111" s="193"/>
      <c r="LZ111" s="193"/>
      <c r="MA111" s="193"/>
      <c r="MB111" s="193"/>
      <c r="MC111" s="193"/>
      <c r="MD111" s="193"/>
      <c r="ME111" s="193"/>
      <c r="MF111" s="193"/>
      <c r="MG111" s="193"/>
      <c r="MH111" s="193"/>
      <c r="MI111" s="193"/>
      <c r="MJ111" s="193"/>
      <c r="MK111" s="193"/>
      <c r="ML111" s="193"/>
      <c r="MM111" s="193"/>
      <c r="MN111" s="193"/>
      <c r="MO111" s="193"/>
      <c r="MP111" s="193"/>
      <c r="MQ111" s="193"/>
      <c r="MR111" s="193"/>
      <c r="MS111" s="193"/>
      <c r="MT111" s="193"/>
      <c r="MU111" s="193"/>
      <c r="MV111" s="193"/>
      <c r="MW111" s="193"/>
      <c r="MX111" s="193"/>
      <c r="MY111" s="193"/>
      <c r="MZ111" s="193"/>
      <c r="NA111" s="193"/>
      <c r="NB111" s="193"/>
      <c r="NC111" s="193"/>
      <c r="ND111" s="193"/>
      <c r="NE111" s="193"/>
      <c r="NF111" s="193"/>
      <c r="NG111" s="193"/>
      <c r="NH111" s="193"/>
      <c r="NI111" s="193"/>
      <c r="NJ111" s="193"/>
      <c r="NK111" s="193"/>
      <c r="NL111" s="193"/>
      <c r="NM111" s="193"/>
      <c r="NN111" s="193"/>
      <c r="NO111" s="193"/>
      <c r="NP111" s="193"/>
      <c r="NQ111" s="193"/>
      <c r="NR111" s="193"/>
      <c r="NS111" s="193"/>
      <c r="NT111" s="193"/>
      <c r="NU111" s="193"/>
      <c r="NV111" s="193"/>
      <c r="NW111" s="193"/>
      <c r="NX111" s="193"/>
      <c r="NY111" s="193"/>
    </row>
    <row r="112" spans="1:389" s="192" customFormat="1" ht="12">
      <c r="A112" s="176"/>
      <c r="B112" s="177"/>
      <c r="C112" s="198">
        <v>3</v>
      </c>
      <c r="D112" s="153" t="str">
        <f t="shared" si="409"/>
        <v>3.32.3</v>
      </c>
      <c r="E112" s="194" t="s">
        <v>369</v>
      </c>
      <c r="F112" s="195" t="s">
        <v>391</v>
      </c>
      <c r="G112" s="195"/>
      <c r="H112" s="196" t="str">
        <f>D110</f>
        <v>3.32.1</v>
      </c>
      <c r="I112" s="197"/>
      <c r="J112" s="196"/>
      <c r="K112" s="200"/>
      <c r="L112" s="200">
        <v>43545</v>
      </c>
      <c r="M112" s="201">
        <v>1</v>
      </c>
      <c r="N112" s="202"/>
      <c r="O112" s="203"/>
      <c r="P112" s="201"/>
      <c r="Q112" s="155">
        <f ca="1">IF(K112&lt;&gt;"",K112,IF(OR(H112&lt;&gt;"",I112&lt;&gt;"",J112&lt;&gt;""),WORKDAY.INTL(MAX(IFERROR(INDEX(R:R,MATCH(H112,D:D,0)),0),IFERROR(INDEX(R:R,MATCH(I112,D:D,0)),0),IFERROR(INDEX(R:R,MATCH(J112,D:D,0)),0)),1,weekend,holidays),IF(L112&lt;&gt;"",IF(M112&lt;&gt;"",WORKDAY.INTL(L112,-(MAX(M112,1)-1),weekend,holidays),L112-(MAX(N112,1)-1))," - ")))</f>
        <v>43545</v>
      </c>
      <c r="R112" s="155">
        <f t="shared" si="410"/>
        <v>43545</v>
      </c>
      <c r="S112" s="146">
        <f t="shared" si="411"/>
        <v>1</v>
      </c>
      <c r="T112" s="146">
        <f t="shared" ca="1" si="412"/>
        <v>1</v>
      </c>
      <c r="U112" s="147">
        <f t="shared" ca="1" si="413"/>
        <v>0</v>
      </c>
      <c r="V112" s="146">
        <f t="shared" ca="1" si="414"/>
        <v>1</v>
      </c>
      <c r="W112" s="121"/>
      <c r="X112" s="121"/>
      <c r="Z112" s="193"/>
      <c r="AA112" s="193"/>
      <c r="AB112" s="193"/>
      <c r="AC112" s="193"/>
      <c r="AD112" s="193"/>
      <c r="AE112" s="193"/>
      <c r="AF112" s="193"/>
      <c r="AG112" s="193"/>
      <c r="AH112" s="193"/>
      <c r="AI112" s="193"/>
      <c r="AJ112" s="193"/>
      <c r="AK112" s="193"/>
      <c r="AL112" s="193"/>
      <c r="AM112" s="193"/>
      <c r="AN112" s="193"/>
      <c r="AO112" s="193"/>
      <c r="AP112" s="193"/>
      <c r="AQ112" s="193"/>
      <c r="AR112" s="193"/>
      <c r="AS112" s="193"/>
      <c r="AT112" s="193"/>
      <c r="AU112" s="193"/>
      <c r="AV112" s="193"/>
      <c r="AW112" s="193"/>
      <c r="AX112" s="193"/>
      <c r="AY112" s="193"/>
      <c r="AZ112" s="193"/>
      <c r="BA112" s="193"/>
      <c r="BB112" s="193"/>
      <c r="BC112" s="193"/>
      <c r="BD112" s="193"/>
      <c r="BE112" s="193"/>
      <c r="BF112" s="193"/>
      <c r="BG112" s="193"/>
      <c r="BH112" s="193"/>
      <c r="BI112" s="193"/>
      <c r="BJ112" s="193"/>
      <c r="BK112" s="193"/>
      <c r="BL112" s="193"/>
      <c r="BM112" s="193"/>
      <c r="BN112" s="193"/>
      <c r="BO112" s="193"/>
      <c r="BP112" s="193"/>
      <c r="BQ112" s="193"/>
      <c r="BR112" s="193"/>
      <c r="BS112" s="193"/>
      <c r="BT112" s="193"/>
      <c r="BU112" s="193"/>
      <c r="BV112" s="193"/>
      <c r="BW112" s="193"/>
      <c r="BX112" s="193"/>
      <c r="BY112" s="193"/>
      <c r="BZ112" s="193"/>
      <c r="CA112" s="193"/>
      <c r="CB112" s="193"/>
      <c r="CC112" s="193"/>
      <c r="CD112" s="193"/>
      <c r="CE112" s="193"/>
      <c r="CF112" s="193"/>
      <c r="CG112" s="193"/>
      <c r="CH112" s="193"/>
      <c r="CI112" s="193"/>
      <c r="CJ112" s="193"/>
      <c r="CK112" s="193"/>
      <c r="CL112" s="193"/>
      <c r="CM112" s="193"/>
      <c r="CN112" s="193"/>
      <c r="CO112" s="193"/>
      <c r="CP112" s="193"/>
      <c r="CQ112" s="193"/>
      <c r="CR112" s="193"/>
      <c r="CS112" s="193"/>
      <c r="CT112" s="193"/>
      <c r="CU112" s="193"/>
      <c r="CV112" s="193"/>
      <c r="CW112" s="193"/>
      <c r="CX112" s="193"/>
      <c r="CY112" s="193"/>
      <c r="CZ112" s="193"/>
      <c r="DA112" s="193"/>
      <c r="DB112" s="193"/>
      <c r="DC112" s="193"/>
      <c r="DD112" s="193"/>
      <c r="DE112" s="193"/>
      <c r="DF112" s="193"/>
      <c r="DG112" s="193"/>
      <c r="DH112" s="193"/>
      <c r="DI112" s="193"/>
      <c r="DJ112" s="193"/>
      <c r="DK112" s="193"/>
      <c r="DL112" s="193"/>
      <c r="DM112" s="193"/>
      <c r="DN112" s="193"/>
      <c r="DO112" s="193"/>
      <c r="DP112" s="193"/>
      <c r="DQ112" s="193"/>
      <c r="DR112" s="193"/>
      <c r="DS112" s="193"/>
      <c r="DT112" s="193"/>
      <c r="DU112" s="193"/>
      <c r="DV112" s="193"/>
      <c r="DW112" s="193"/>
      <c r="DX112" s="193"/>
      <c r="DY112" s="193"/>
      <c r="DZ112" s="193"/>
      <c r="EA112" s="193"/>
      <c r="EB112" s="193"/>
      <c r="EC112" s="193"/>
      <c r="ED112" s="193"/>
      <c r="EE112" s="193"/>
      <c r="EF112" s="193"/>
      <c r="EG112" s="193"/>
      <c r="EH112" s="193"/>
      <c r="EI112" s="193"/>
      <c r="EJ112" s="193"/>
      <c r="EK112" s="193"/>
      <c r="EL112" s="193"/>
      <c r="EM112" s="193"/>
      <c r="EN112" s="193"/>
      <c r="EO112" s="193"/>
      <c r="EP112" s="193"/>
      <c r="EQ112" s="193"/>
      <c r="ER112" s="193"/>
      <c r="ES112" s="193"/>
      <c r="ET112" s="193"/>
      <c r="EU112" s="193"/>
      <c r="EV112" s="193"/>
      <c r="EW112" s="193"/>
      <c r="EX112" s="193"/>
      <c r="EY112" s="193"/>
      <c r="EZ112" s="193"/>
      <c r="FA112" s="193"/>
      <c r="FB112" s="193"/>
      <c r="FC112" s="193"/>
      <c r="FD112" s="193"/>
      <c r="FE112" s="193"/>
      <c r="FF112" s="193"/>
      <c r="FG112" s="193"/>
      <c r="FH112" s="193"/>
      <c r="FI112" s="193"/>
      <c r="FJ112" s="193"/>
      <c r="FK112" s="193"/>
      <c r="FL112" s="193"/>
      <c r="FM112" s="193"/>
      <c r="FN112" s="193"/>
      <c r="FO112" s="193"/>
      <c r="FP112" s="193"/>
      <c r="FQ112" s="193"/>
      <c r="FR112" s="193"/>
      <c r="FS112" s="193"/>
      <c r="FT112" s="193"/>
      <c r="FU112" s="193"/>
      <c r="FV112" s="193"/>
      <c r="FW112" s="193"/>
      <c r="FX112" s="193"/>
      <c r="FY112" s="193"/>
      <c r="FZ112" s="193"/>
      <c r="GA112" s="193"/>
      <c r="GB112" s="193"/>
      <c r="GC112" s="193"/>
      <c r="GD112" s="193"/>
      <c r="GE112" s="193"/>
      <c r="GF112" s="193"/>
      <c r="GG112" s="193"/>
      <c r="GH112" s="193"/>
      <c r="GI112" s="193"/>
      <c r="GJ112" s="193"/>
      <c r="GK112" s="193"/>
      <c r="GL112" s="193"/>
      <c r="GM112" s="193"/>
      <c r="GN112" s="193"/>
      <c r="GO112" s="193"/>
      <c r="GP112" s="193"/>
      <c r="GQ112" s="193"/>
      <c r="GR112" s="193"/>
      <c r="GS112" s="193"/>
      <c r="GT112" s="193"/>
      <c r="GU112" s="193"/>
      <c r="GV112" s="193"/>
      <c r="GW112" s="193"/>
      <c r="GX112" s="193"/>
      <c r="GY112" s="193"/>
      <c r="GZ112" s="193"/>
      <c r="HA112" s="193"/>
      <c r="HB112" s="193"/>
      <c r="HC112" s="193"/>
      <c r="HD112" s="193"/>
      <c r="HE112" s="193"/>
      <c r="HF112" s="193"/>
      <c r="HG112" s="193"/>
      <c r="HH112" s="193"/>
      <c r="HI112" s="193"/>
      <c r="HJ112" s="193"/>
      <c r="HK112" s="193"/>
      <c r="HL112" s="193"/>
      <c r="HM112" s="193"/>
      <c r="HN112" s="193"/>
      <c r="HO112" s="193"/>
      <c r="HP112" s="193"/>
      <c r="HQ112" s="193"/>
      <c r="HR112" s="193"/>
      <c r="HS112" s="193"/>
      <c r="HT112" s="193"/>
      <c r="HU112" s="193"/>
      <c r="HV112" s="193"/>
      <c r="HW112" s="193"/>
      <c r="HX112" s="193"/>
      <c r="HY112" s="193"/>
      <c r="HZ112" s="193"/>
      <c r="IA112" s="193"/>
      <c r="IB112" s="193"/>
      <c r="IC112" s="193"/>
      <c r="ID112" s="193"/>
      <c r="IE112" s="193"/>
      <c r="IF112" s="193"/>
      <c r="IG112" s="193"/>
      <c r="IH112" s="193"/>
      <c r="II112" s="193"/>
      <c r="IJ112" s="193"/>
      <c r="IK112" s="193"/>
      <c r="IL112" s="193"/>
      <c r="IM112" s="193"/>
      <c r="IN112" s="193"/>
      <c r="IO112" s="193"/>
      <c r="IP112" s="193"/>
      <c r="IQ112" s="193"/>
      <c r="IR112" s="193"/>
      <c r="IS112" s="193"/>
      <c r="IT112" s="193"/>
      <c r="IU112" s="193"/>
      <c r="IV112" s="193"/>
      <c r="IW112" s="193"/>
      <c r="IX112" s="193"/>
      <c r="IY112" s="193"/>
      <c r="IZ112" s="193"/>
      <c r="JA112" s="193"/>
      <c r="JB112" s="193"/>
      <c r="JC112" s="193"/>
      <c r="JD112" s="193"/>
      <c r="JE112" s="193"/>
      <c r="JF112" s="193"/>
      <c r="JG112" s="193"/>
      <c r="JH112" s="193"/>
      <c r="JI112" s="193"/>
      <c r="JJ112" s="193"/>
      <c r="JK112" s="193"/>
      <c r="JL112" s="193"/>
      <c r="JM112" s="193"/>
      <c r="JN112" s="193"/>
      <c r="JO112" s="193"/>
      <c r="JP112" s="193"/>
      <c r="JQ112" s="193"/>
      <c r="JR112" s="193"/>
      <c r="JS112" s="193"/>
      <c r="JT112" s="193"/>
      <c r="JU112" s="193"/>
      <c r="JV112" s="193"/>
      <c r="JW112" s="193"/>
      <c r="JX112" s="193"/>
      <c r="JY112" s="193"/>
      <c r="JZ112" s="193"/>
      <c r="KA112" s="193"/>
      <c r="KB112" s="193"/>
      <c r="KC112" s="193"/>
      <c r="KD112" s="193"/>
      <c r="KE112" s="193"/>
      <c r="KF112" s="193"/>
      <c r="KG112" s="193"/>
      <c r="KH112" s="193"/>
      <c r="KI112" s="193"/>
      <c r="KJ112" s="193"/>
      <c r="KK112" s="193"/>
      <c r="KL112" s="193"/>
      <c r="KM112" s="193"/>
      <c r="KN112" s="193"/>
      <c r="KO112" s="193"/>
      <c r="KP112" s="193"/>
      <c r="KQ112" s="193"/>
      <c r="KR112" s="193"/>
      <c r="KS112" s="193"/>
      <c r="KT112" s="193"/>
      <c r="KU112" s="193"/>
      <c r="KV112" s="193"/>
      <c r="KW112" s="193"/>
      <c r="KX112" s="193"/>
      <c r="KY112" s="193"/>
      <c r="KZ112" s="193"/>
      <c r="LA112" s="193"/>
      <c r="LB112" s="193"/>
      <c r="LC112" s="193"/>
      <c r="LD112" s="193"/>
      <c r="LE112" s="193"/>
      <c r="LF112" s="193"/>
      <c r="LG112" s="193"/>
      <c r="LH112" s="193"/>
      <c r="LI112" s="193"/>
      <c r="LJ112" s="193"/>
      <c r="LK112" s="193"/>
      <c r="LL112" s="193"/>
      <c r="LM112" s="193"/>
      <c r="LN112" s="193"/>
      <c r="LO112" s="193"/>
      <c r="LP112" s="193"/>
      <c r="LQ112" s="193"/>
      <c r="LR112" s="193"/>
      <c r="LS112" s="193"/>
      <c r="LT112" s="193"/>
      <c r="LU112" s="193"/>
      <c r="LV112" s="193"/>
      <c r="LW112" s="193"/>
      <c r="LX112" s="193"/>
      <c r="LY112" s="193"/>
      <c r="LZ112" s="193"/>
      <c r="MA112" s="193"/>
      <c r="MB112" s="193"/>
      <c r="MC112" s="193"/>
      <c r="MD112" s="193"/>
      <c r="ME112" s="193"/>
      <c r="MF112" s="193"/>
      <c r="MG112" s="193"/>
      <c r="MH112" s="193"/>
      <c r="MI112" s="193"/>
      <c r="MJ112" s="193"/>
      <c r="MK112" s="193"/>
      <c r="ML112" s="193"/>
      <c r="MM112" s="193"/>
      <c r="MN112" s="193"/>
      <c r="MO112" s="193"/>
      <c r="MP112" s="193"/>
      <c r="MQ112" s="193"/>
      <c r="MR112" s="193"/>
      <c r="MS112" s="193"/>
      <c r="MT112" s="193"/>
      <c r="MU112" s="193"/>
      <c r="MV112" s="193"/>
      <c r="MW112" s="193"/>
      <c r="MX112" s="193"/>
      <c r="MY112" s="193"/>
      <c r="MZ112" s="193"/>
      <c r="NA112" s="193"/>
      <c r="NB112" s="193"/>
      <c r="NC112" s="193"/>
      <c r="ND112" s="193"/>
      <c r="NE112" s="193"/>
      <c r="NF112" s="193"/>
      <c r="NG112" s="193"/>
      <c r="NH112" s="193"/>
      <c r="NI112" s="193"/>
      <c r="NJ112" s="193"/>
      <c r="NK112" s="193"/>
      <c r="NL112" s="193"/>
      <c r="NM112" s="193"/>
      <c r="NN112" s="193"/>
      <c r="NO112" s="193"/>
      <c r="NP112" s="193"/>
      <c r="NQ112" s="193"/>
      <c r="NR112" s="193"/>
      <c r="NS112" s="193"/>
      <c r="NT112" s="193"/>
      <c r="NU112" s="193"/>
      <c r="NV112" s="193"/>
      <c r="NW112" s="193"/>
      <c r="NX112" s="193"/>
      <c r="NY112" s="193"/>
    </row>
    <row r="113" spans="1:389" s="192" customFormat="1" ht="16">
      <c r="A113" s="176"/>
      <c r="B113" s="177"/>
      <c r="C113" s="198">
        <v>3</v>
      </c>
      <c r="D113" s="153" t="str">
        <f t="shared" si="409"/>
        <v>3.32.4</v>
      </c>
      <c r="E113" s="194" t="s">
        <v>392</v>
      </c>
      <c r="F113" s="195"/>
      <c r="G113" s="195"/>
      <c r="H113" s="196"/>
      <c r="I113" s="197"/>
      <c r="J113" s="196"/>
      <c r="K113" s="199">
        <v>43553</v>
      </c>
      <c r="L113" s="200"/>
      <c r="M113" s="201">
        <v>5</v>
      </c>
      <c r="N113" s="202"/>
      <c r="O113" s="203"/>
      <c r="P113" s="201"/>
      <c r="Q113" s="155">
        <f>IF(K113&lt;&gt;"",K113,IF(OR(H113&lt;&gt;"",I113&lt;&gt;"",J113&lt;&gt;""),WORKDAY.INTL(MAX(IFERROR(INDEX(R:R,MATCH(H113,D:D,0)),0),IFERROR(INDEX(R:R,MATCH(I113,D:D,0)),0),IFERROR(INDEX(R:R,MATCH(J113,D:D,0)),0)),1,weekend,holidays),IF(L113&lt;&gt;"",IF(M113&lt;&gt;"",WORKDAY.INTL(L113,-(MAX(M113,1)-1),weekend,holidays),L113-(MAX(N113,1)-1))," - ")))</f>
        <v>43553</v>
      </c>
      <c r="R113" s="155">
        <f t="shared" ca="1" si="410"/>
        <v>43559</v>
      </c>
      <c r="S113" s="146">
        <f t="shared" si="411"/>
        <v>5</v>
      </c>
      <c r="T113" s="146">
        <f ca="1">IF(N113&lt;&gt;"",N113,IF(OR(NOT(ISNUMBER(Q113)),NOT(ISNUMBER(R113)))," - ",R113-Q113+1))</f>
        <v>7</v>
      </c>
      <c r="U113" s="147">
        <f t="shared" ca="1" si="413"/>
        <v>0</v>
      </c>
      <c r="V113" s="146">
        <f ca="1">IF(OR(Q113=" - ",R113=" - ")," - ",T113-U113)</f>
        <v>7</v>
      </c>
      <c r="W113" s="121"/>
      <c r="X113" s="121"/>
      <c r="Z113" s="193"/>
      <c r="AA113" s="193"/>
      <c r="AB113" s="193"/>
      <c r="AC113" s="193"/>
      <c r="AD113" s="193"/>
      <c r="AE113" s="193"/>
      <c r="AF113" s="193"/>
      <c r="AG113" s="193"/>
      <c r="AH113" s="193"/>
      <c r="AI113" s="193"/>
      <c r="AJ113" s="193"/>
      <c r="AK113" s="193"/>
      <c r="AL113" s="193"/>
      <c r="AM113" s="193"/>
      <c r="AN113" s="193"/>
      <c r="AO113" s="193"/>
      <c r="AP113" s="193"/>
      <c r="AQ113" s="193"/>
      <c r="AR113" s="193"/>
      <c r="AS113" s="193"/>
      <c r="AT113" s="193"/>
      <c r="AU113" s="193"/>
      <c r="AV113" s="193"/>
      <c r="AW113" s="193"/>
      <c r="AX113" s="193"/>
      <c r="AY113" s="193"/>
      <c r="AZ113" s="193"/>
      <c r="BA113" s="193"/>
      <c r="BB113" s="193"/>
      <c r="BC113" s="193"/>
      <c r="BD113" s="193"/>
      <c r="BE113" s="193"/>
      <c r="BF113" s="193"/>
      <c r="BG113" s="193"/>
      <c r="BH113" s="193"/>
      <c r="BI113" s="193"/>
      <c r="BJ113" s="193"/>
      <c r="BK113" s="193"/>
      <c r="BL113" s="193"/>
      <c r="BM113" s="193"/>
      <c r="BN113" s="193"/>
      <c r="BO113" s="193"/>
      <c r="BP113" s="193"/>
      <c r="BQ113" s="193"/>
      <c r="BR113" s="193"/>
      <c r="BS113" s="193"/>
      <c r="BT113" s="193"/>
      <c r="BU113" s="193"/>
      <c r="BV113" s="193"/>
      <c r="BW113" s="193"/>
      <c r="BX113" s="193"/>
      <c r="BY113" s="193"/>
      <c r="BZ113" s="193"/>
      <c r="CA113" s="193"/>
      <c r="CB113" s="193"/>
      <c r="CC113" s="193"/>
      <c r="CD113" s="193"/>
      <c r="CE113" s="193"/>
      <c r="CF113" s="193"/>
      <c r="CG113" s="193"/>
      <c r="CH113" s="193"/>
      <c r="CI113" s="193"/>
      <c r="CJ113" s="193"/>
      <c r="CK113" s="193"/>
      <c r="CL113" s="193"/>
      <c r="CM113" s="193"/>
      <c r="CN113" s="193"/>
      <c r="CO113" s="193"/>
      <c r="CP113" s="193"/>
      <c r="CQ113" s="193"/>
      <c r="CR113" s="193"/>
      <c r="CS113" s="193"/>
      <c r="CT113" s="193"/>
      <c r="CU113" s="193"/>
      <c r="CV113" s="193"/>
      <c r="CW113" s="193"/>
      <c r="CX113" s="193"/>
      <c r="CY113" s="193"/>
      <c r="CZ113" s="193"/>
      <c r="DA113" s="193"/>
      <c r="DB113" s="193"/>
      <c r="DC113" s="193"/>
      <c r="DD113" s="193"/>
      <c r="DE113" s="193"/>
      <c r="DF113" s="193"/>
      <c r="DG113" s="193"/>
      <c r="DH113" s="193"/>
      <c r="DI113" s="193"/>
      <c r="DJ113" s="193"/>
      <c r="DK113" s="193"/>
      <c r="DL113" s="193"/>
      <c r="DM113" s="193"/>
      <c r="DN113" s="193"/>
      <c r="DO113" s="193"/>
      <c r="DP113" s="193"/>
      <c r="DQ113" s="193"/>
      <c r="DR113" s="193"/>
      <c r="DS113" s="193"/>
      <c r="DT113" s="193"/>
      <c r="DU113" s="193"/>
      <c r="DV113" s="193"/>
      <c r="DW113" s="193"/>
      <c r="DX113" s="193"/>
      <c r="DY113" s="193"/>
      <c r="DZ113" s="193"/>
      <c r="EA113" s="193"/>
      <c r="EB113" s="193"/>
      <c r="EC113" s="193"/>
      <c r="ED113" s="193"/>
      <c r="EE113" s="193"/>
      <c r="EF113" s="193"/>
      <c r="EG113" s="193"/>
      <c r="EH113" s="193"/>
      <c r="EI113" s="193"/>
      <c r="EJ113" s="193"/>
      <c r="EK113" s="193"/>
      <c r="EL113" s="193"/>
      <c r="EM113" s="193"/>
      <c r="EN113" s="193"/>
      <c r="EO113" s="193"/>
      <c r="EP113" s="193"/>
      <c r="EQ113" s="193"/>
      <c r="ER113" s="193"/>
      <c r="ES113" s="193"/>
      <c r="ET113" s="193"/>
      <c r="EU113" s="193"/>
      <c r="EV113" s="193"/>
      <c r="EW113" s="193"/>
      <c r="EX113" s="193"/>
      <c r="EY113" s="193"/>
      <c r="EZ113" s="193"/>
      <c r="FA113" s="193"/>
      <c r="FB113" s="193"/>
      <c r="FC113" s="193"/>
      <c r="FD113" s="193"/>
      <c r="FE113" s="193"/>
      <c r="FF113" s="193"/>
      <c r="FG113" s="193"/>
      <c r="FH113" s="193"/>
      <c r="FI113" s="193"/>
      <c r="FJ113" s="193"/>
      <c r="FK113" s="193"/>
      <c r="FL113" s="193"/>
      <c r="FM113" s="193"/>
      <c r="FN113" s="193"/>
      <c r="FO113" s="193"/>
      <c r="FP113" s="193"/>
      <c r="FQ113" s="193"/>
      <c r="FR113" s="193"/>
      <c r="FS113" s="193"/>
      <c r="FT113" s="193"/>
      <c r="FU113" s="193"/>
      <c r="FV113" s="193"/>
      <c r="FW113" s="193"/>
      <c r="FX113" s="193"/>
      <c r="FY113" s="193"/>
      <c r="FZ113" s="193"/>
      <c r="GA113" s="193"/>
      <c r="GB113" s="193"/>
      <c r="GC113" s="193"/>
      <c r="GD113" s="193"/>
      <c r="GE113" s="193"/>
      <c r="GF113" s="193"/>
      <c r="GG113" s="193"/>
      <c r="GH113" s="193"/>
      <c r="GI113" s="193"/>
      <c r="GJ113" s="193"/>
      <c r="GK113" s="193"/>
      <c r="GL113" s="193"/>
      <c r="GM113" s="193"/>
      <c r="GN113" s="193"/>
      <c r="GO113" s="193"/>
      <c r="GP113" s="193"/>
      <c r="GQ113" s="193"/>
      <c r="GR113" s="193"/>
      <c r="GS113" s="193"/>
      <c r="GT113" s="193"/>
      <c r="GU113" s="193"/>
      <c r="GV113" s="193"/>
      <c r="GW113" s="193"/>
      <c r="GX113" s="193"/>
      <c r="GY113" s="193"/>
      <c r="GZ113" s="193"/>
      <c r="HA113" s="193"/>
      <c r="HB113" s="193"/>
      <c r="HC113" s="193"/>
      <c r="HD113" s="193"/>
      <c r="HE113" s="193"/>
      <c r="HF113" s="193"/>
      <c r="HG113" s="193"/>
      <c r="HH113" s="193"/>
      <c r="HI113" s="193"/>
      <c r="HJ113" s="193"/>
      <c r="HK113" s="193"/>
      <c r="HL113" s="193"/>
      <c r="HM113" s="193"/>
      <c r="HN113" s="193"/>
      <c r="HO113" s="193"/>
      <c r="HP113" s="193"/>
      <c r="HQ113" s="193"/>
      <c r="HR113" s="193"/>
      <c r="HS113" s="193"/>
      <c r="HT113" s="193"/>
      <c r="HU113" s="193"/>
      <c r="HV113" s="193"/>
      <c r="HW113" s="193"/>
      <c r="HX113" s="193"/>
      <c r="HY113" s="193"/>
      <c r="HZ113" s="193"/>
      <c r="IA113" s="193"/>
      <c r="IB113" s="193"/>
      <c r="IC113" s="193"/>
      <c r="ID113" s="193"/>
      <c r="IE113" s="193"/>
      <c r="IF113" s="193"/>
      <c r="IG113" s="193"/>
      <c r="IH113" s="193"/>
      <c r="II113" s="193"/>
      <c r="IJ113" s="193"/>
      <c r="IK113" s="193"/>
      <c r="IL113" s="193"/>
      <c r="IM113" s="193"/>
      <c r="IN113" s="193"/>
      <c r="IO113" s="193"/>
      <c r="IP113" s="193"/>
      <c r="IQ113" s="193"/>
      <c r="IR113" s="193"/>
      <c r="IS113" s="193"/>
      <c r="IT113" s="193"/>
      <c r="IU113" s="193"/>
      <c r="IV113" s="193"/>
      <c r="IW113" s="193"/>
      <c r="IX113" s="193"/>
      <c r="IY113" s="193"/>
      <c r="IZ113" s="193"/>
      <c r="JA113" s="193"/>
      <c r="JB113" s="193"/>
      <c r="JC113" s="193"/>
      <c r="JD113" s="193"/>
      <c r="JE113" s="193"/>
      <c r="JF113" s="193"/>
      <c r="JG113" s="193"/>
      <c r="JH113" s="193"/>
      <c r="JI113" s="193"/>
      <c r="JJ113" s="193"/>
      <c r="JK113" s="193"/>
      <c r="JL113" s="193"/>
      <c r="JM113" s="193"/>
      <c r="JN113" s="193"/>
      <c r="JO113" s="193"/>
      <c r="JP113" s="193"/>
      <c r="JQ113" s="193"/>
      <c r="JR113" s="193"/>
      <c r="JS113" s="193"/>
      <c r="JT113" s="193"/>
      <c r="JU113" s="193"/>
      <c r="JV113" s="193"/>
      <c r="JW113" s="193"/>
      <c r="JX113" s="193"/>
      <c r="JY113" s="193"/>
      <c r="JZ113" s="193"/>
      <c r="KA113" s="193"/>
      <c r="KB113" s="193"/>
      <c r="KC113" s="193"/>
      <c r="KD113" s="193"/>
      <c r="KE113" s="193"/>
      <c r="KF113" s="193"/>
      <c r="KG113" s="193"/>
      <c r="KH113" s="193"/>
      <c r="KI113" s="193"/>
      <c r="KJ113" s="193"/>
      <c r="KK113" s="193"/>
      <c r="KL113" s="193"/>
      <c r="KM113" s="193"/>
      <c r="KN113" s="193"/>
      <c r="KO113" s="193"/>
      <c r="KP113" s="193"/>
      <c r="KQ113" s="193"/>
      <c r="KR113" s="193"/>
      <c r="KS113" s="193"/>
      <c r="KT113" s="193"/>
      <c r="KU113" s="193"/>
      <c r="KV113" s="193"/>
      <c r="KW113" s="193"/>
      <c r="KX113" s="193"/>
      <c r="KY113" s="193"/>
      <c r="KZ113" s="193"/>
      <c r="LA113" s="193"/>
      <c r="LB113" s="193"/>
      <c r="LC113" s="193"/>
      <c r="LD113" s="193"/>
      <c r="LE113" s="193"/>
      <c r="LF113" s="193"/>
      <c r="LG113" s="193"/>
      <c r="LH113" s="193"/>
      <c r="LI113" s="193"/>
      <c r="LJ113" s="193"/>
      <c r="LK113" s="193"/>
      <c r="LL113" s="193"/>
      <c r="LM113" s="193"/>
      <c r="LN113" s="193"/>
      <c r="LO113" s="193"/>
      <c r="LP113" s="193"/>
      <c r="LQ113" s="193"/>
      <c r="LR113" s="193"/>
      <c r="LS113" s="193"/>
      <c r="LT113" s="193"/>
      <c r="LU113" s="193"/>
      <c r="LV113" s="193"/>
      <c r="LW113" s="193"/>
      <c r="LX113" s="193"/>
      <c r="LY113" s="193"/>
      <c r="LZ113" s="193"/>
      <c r="MA113" s="193"/>
      <c r="MB113" s="193"/>
      <c r="MC113" s="193"/>
      <c r="MD113" s="193"/>
      <c r="ME113" s="193"/>
      <c r="MF113" s="193"/>
      <c r="MG113" s="193"/>
      <c r="MH113" s="193"/>
      <c r="MI113" s="193"/>
      <c r="MJ113" s="193"/>
      <c r="MK113" s="193"/>
      <c r="ML113" s="193"/>
      <c r="MM113" s="193"/>
      <c r="MN113" s="193"/>
      <c r="MO113" s="193"/>
      <c r="MP113" s="193"/>
      <c r="MQ113" s="193"/>
      <c r="MR113" s="193"/>
      <c r="MS113" s="193"/>
      <c r="MT113" s="193"/>
      <c r="MU113" s="193"/>
      <c r="MV113" s="193"/>
      <c r="MW113" s="193"/>
      <c r="MX113" s="193"/>
      <c r="MY113" s="193"/>
      <c r="MZ113" s="193"/>
      <c r="NA113" s="193"/>
      <c r="NB113" s="193"/>
      <c r="NC113" s="193"/>
      <c r="ND113" s="193"/>
      <c r="NE113" s="193"/>
      <c r="NF113" s="193"/>
      <c r="NG113" s="193"/>
      <c r="NH113" s="193"/>
      <c r="NI113" s="193"/>
      <c r="NJ113" s="193"/>
      <c r="NK113" s="193"/>
      <c r="NL113" s="193"/>
      <c r="NM113" s="193"/>
      <c r="NN113" s="193"/>
      <c r="NO113" s="193"/>
      <c r="NP113" s="193"/>
      <c r="NQ113" s="193"/>
      <c r="NR113" s="193"/>
      <c r="NS113" s="193"/>
      <c r="NT113" s="193"/>
      <c r="NU113" s="193"/>
      <c r="NV113" s="193"/>
      <c r="NW113" s="193"/>
      <c r="NX113" s="193"/>
      <c r="NY113" s="193"/>
    </row>
    <row r="114" spans="1:389" s="192" customFormat="1" ht="12">
      <c r="A114" s="176"/>
      <c r="B114" s="177"/>
      <c r="C114" s="198">
        <v>3</v>
      </c>
      <c r="D114" s="153" t="str">
        <f t="shared" si="409"/>
        <v>3.32.5</v>
      </c>
      <c r="E114" s="194" t="s">
        <v>393</v>
      </c>
      <c r="F114" s="195"/>
      <c r="G114" s="195"/>
      <c r="H114" s="196"/>
      <c r="I114" s="197" t="str">
        <f>D113</f>
        <v>3.32.4</v>
      </c>
      <c r="J114" s="196"/>
      <c r="K114" s="200"/>
      <c r="L114" s="200"/>
      <c r="M114" s="201">
        <v>5</v>
      </c>
      <c r="N114" s="202"/>
      <c r="O114" s="203"/>
      <c r="P114" s="201"/>
      <c r="Q114" s="155">
        <f ca="1">IF(K114&lt;&gt;"",K114,IF(OR(H114&lt;&gt;"",I114&lt;&gt;"",J114&lt;&gt;""),WORKDAY.INTL(MAX(IFERROR(INDEX(R:R,MATCH(H114,D:D,0)),0),IFERROR(INDEX(R:R,MATCH(I114,D:D,0)),0),IFERROR(INDEX(R:R,MATCH(J114,D:D,0)),0)),1,weekend,holidays),IF(L114&lt;&gt;"",IF(M114&lt;&gt;"",WORKDAY.INTL(L114,-(MAX(M114,1)-1),weekend,holidays),L114-(MAX(N114,1)-1))," - ")))</f>
        <v>43560</v>
      </c>
      <c r="R114" s="155">
        <f t="shared" ca="1" si="410"/>
        <v>43566</v>
      </c>
      <c r="S114" s="146">
        <f t="shared" si="411"/>
        <v>5</v>
      </c>
      <c r="T114" s="146">
        <f ca="1">IF(N114&lt;&gt;"",N114,IF(OR(NOT(ISNUMBER(Q114)),NOT(ISNUMBER(R114)))," - ",R114-Q114+1))</f>
        <v>7</v>
      </c>
      <c r="U114" s="147">
        <f t="shared" ca="1" si="413"/>
        <v>0</v>
      </c>
      <c r="V114" s="146">
        <f ca="1">IF(OR(Q114=" - ",R114=" - ")," - ",T114-U114)</f>
        <v>7</v>
      </c>
      <c r="W114" s="121"/>
      <c r="X114" s="121"/>
      <c r="Z114" s="193"/>
      <c r="AA114" s="193"/>
      <c r="AB114" s="193"/>
      <c r="AC114" s="193"/>
      <c r="AD114" s="193"/>
      <c r="AE114" s="193"/>
      <c r="AF114" s="193"/>
      <c r="AG114" s="193"/>
      <c r="AH114" s="193"/>
      <c r="AI114" s="193"/>
      <c r="AJ114" s="193"/>
      <c r="AK114" s="193"/>
      <c r="AL114" s="193"/>
      <c r="AM114" s="193"/>
      <c r="AN114" s="193"/>
      <c r="AO114" s="193"/>
      <c r="AP114" s="193"/>
      <c r="AQ114" s="193"/>
      <c r="AR114" s="193"/>
      <c r="AS114" s="193"/>
      <c r="AT114" s="193"/>
      <c r="AU114" s="193"/>
      <c r="AV114" s="193"/>
      <c r="AW114" s="193"/>
      <c r="AX114" s="193"/>
      <c r="AY114" s="193"/>
      <c r="AZ114" s="193"/>
      <c r="BA114" s="193"/>
      <c r="BB114" s="193"/>
      <c r="BC114" s="193"/>
      <c r="BD114" s="193"/>
      <c r="BE114" s="193"/>
      <c r="BF114" s="193"/>
      <c r="BG114" s="193"/>
      <c r="BH114" s="193"/>
      <c r="BI114" s="193"/>
      <c r="BJ114" s="193"/>
      <c r="BK114" s="193"/>
      <c r="BL114" s="193"/>
      <c r="BM114" s="193"/>
      <c r="BN114" s="193"/>
      <c r="BO114" s="193"/>
      <c r="BP114" s="193"/>
      <c r="BQ114" s="193"/>
      <c r="BR114" s="193"/>
      <c r="BS114" s="193"/>
      <c r="BT114" s="193"/>
      <c r="BU114" s="193"/>
      <c r="BV114" s="193"/>
      <c r="BW114" s="193"/>
      <c r="BX114" s="193"/>
      <c r="BY114" s="193"/>
      <c r="BZ114" s="193"/>
      <c r="CA114" s="193"/>
      <c r="CB114" s="193"/>
      <c r="CC114" s="193"/>
      <c r="CD114" s="193"/>
      <c r="CE114" s="193"/>
      <c r="CF114" s="193"/>
      <c r="CG114" s="193"/>
      <c r="CH114" s="193"/>
      <c r="CI114" s="193"/>
      <c r="CJ114" s="193"/>
      <c r="CK114" s="193"/>
      <c r="CL114" s="193"/>
      <c r="CM114" s="193"/>
      <c r="CN114" s="193"/>
      <c r="CO114" s="193"/>
      <c r="CP114" s="193"/>
      <c r="CQ114" s="193"/>
      <c r="CR114" s="193"/>
      <c r="CS114" s="193"/>
      <c r="CT114" s="193"/>
      <c r="CU114" s="193"/>
      <c r="CV114" s="193"/>
      <c r="CW114" s="193"/>
      <c r="CX114" s="193"/>
      <c r="CY114" s="193"/>
      <c r="CZ114" s="193"/>
      <c r="DA114" s="193"/>
      <c r="DB114" s="193"/>
      <c r="DC114" s="193"/>
      <c r="DD114" s="193"/>
      <c r="DE114" s="193"/>
      <c r="DF114" s="193"/>
      <c r="DG114" s="193"/>
      <c r="DH114" s="193"/>
      <c r="DI114" s="193"/>
      <c r="DJ114" s="193"/>
      <c r="DK114" s="193"/>
      <c r="DL114" s="193"/>
      <c r="DM114" s="193"/>
      <c r="DN114" s="193"/>
      <c r="DO114" s="193"/>
      <c r="DP114" s="193"/>
      <c r="DQ114" s="193"/>
      <c r="DR114" s="193"/>
      <c r="DS114" s="193"/>
      <c r="DT114" s="193"/>
      <c r="DU114" s="193"/>
      <c r="DV114" s="193"/>
      <c r="DW114" s="193"/>
      <c r="DX114" s="193"/>
      <c r="DY114" s="193"/>
      <c r="DZ114" s="193"/>
      <c r="EA114" s="193"/>
      <c r="EB114" s="193"/>
      <c r="EC114" s="193"/>
      <c r="ED114" s="193"/>
      <c r="EE114" s="193"/>
      <c r="EF114" s="193"/>
      <c r="EG114" s="193"/>
      <c r="EH114" s="193"/>
      <c r="EI114" s="193"/>
      <c r="EJ114" s="193"/>
      <c r="EK114" s="193"/>
      <c r="EL114" s="193"/>
      <c r="EM114" s="193"/>
      <c r="EN114" s="193"/>
      <c r="EO114" s="193"/>
      <c r="EP114" s="193"/>
      <c r="EQ114" s="193"/>
      <c r="ER114" s="193"/>
      <c r="ES114" s="193"/>
      <c r="ET114" s="193"/>
      <c r="EU114" s="193"/>
      <c r="EV114" s="193"/>
      <c r="EW114" s="193"/>
      <c r="EX114" s="193"/>
      <c r="EY114" s="193"/>
      <c r="EZ114" s="193"/>
      <c r="FA114" s="193"/>
      <c r="FB114" s="193"/>
      <c r="FC114" s="193"/>
      <c r="FD114" s="193"/>
      <c r="FE114" s="193"/>
      <c r="FF114" s="193"/>
      <c r="FG114" s="193"/>
      <c r="FH114" s="193"/>
      <c r="FI114" s="193"/>
      <c r="FJ114" s="193"/>
      <c r="FK114" s="193"/>
      <c r="FL114" s="193"/>
      <c r="FM114" s="193"/>
      <c r="FN114" s="193"/>
      <c r="FO114" s="193"/>
      <c r="FP114" s="193"/>
      <c r="FQ114" s="193"/>
      <c r="FR114" s="193"/>
      <c r="FS114" s="193"/>
      <c r="FT114" s="193"/>
      <c r="FU114" s="193"/>
      <c r="FV114" s="193"/>
      <c r="FW114" s="193"/>
      <c r="FX114" s="193"/>
      <c r="FY114" s="193"/>
      <c r="FZ114" s="193"/>
      <c r="GA114" s="193"/>
      <c r="GB114" s="193"/>
      <c r="GC114" s="193"/>
      <c r="GD114" s="193"/>
      <c r="GE114" s="193"/>
      <c r="GF114" s="193"/>
      <c r="GG114" s="193"/>
      <c r="GH114" s="193"/>
      <c r="GI114" s="193"/>
      <c r="GJ114" s="193"/>
      <c r="GK114" s="193"/>
      <c r="GL114" s="193"/>
      <c r="GM114" s="193"/>
      <c r="GN114" s="193"/>
      <c r="GO114" s="193"/>
      <c r="GP114" s="193"/>
      <c r="GQ114" s="193"/>
      <c r="GR114" s="193"/>
      <c r="GS114" s="193"/>
      <c r="GT114" s="193"/>
      <c r="GU114" s="193"/>
      <c r="GV114" s="193"/>
      <c r="GW114" s="193"/>
      <c r="GX114" s="193"/>
      <c r="GY114" s="193"/>
      <c r="GZ114" s="193"/>
      <c r="HA114" s="193"/>
      <c r="HB114" s="193"/>
      <c r="HC114" s="193"/>
      <c r="HD114" s="193"/>
      <c r="HE114" s="193"/>
      <c r="HF114" s="193"/>
      <c r="HG114" s="193"/>
      <c r="HH114" s="193"/>
      <c r="HI114" s="193"/>
      <c r="HJ114" s="193"/>
      <c r="HK114" s="193"/>
      <c r="HL114" s="193"/>
      <c r="HM114" s="193"/>
      <c r="HN114" s="193"/>
      <c r="HO114" s="193"/>
      <c r="HP114" s="193"/>
      <c r="HQ114" s="193"/>
      <c r="HR114" s="193"/>
      <c r="HS114" s="193"/>
      <c r="HT114" s="193"/>
      <c r="HU114" s="193"/>
      <c r="HV114" s="193"/>
      <c r="HW114" s="193"/>
      <c r="HX114" s="193"/>
      <c r="HY114" s="193"/>
      <c r="HZ114" s="193"/>
      <c r="IA114" s="193"/>
      <c r="IB114" s="193"/>
      <c r="IC114" s="193"/>
      <c r="ID114" s="193"/>
      <c r="IE114" s="193"/>
      <c r="IF114" s="193"/>
      <c r="IG114" s="193"/>
      <c r="IH114" s="193"/>
      <c r="II114" s="193"/>
      <c r="IJ114" s="193"/>
      <c r="IK114" s="193"/>
      <c r="IL114" s="193"/>
      <c r="IM114" s="193"/>
      <c r="IN114" s="193"/>
      <c r="IO114" s="193"/>
      <c r="IP114" s="193"/>
      <c r="IQ114" s="193"/>
      <c r="IR114" s="193"/>
      <c r="IS114" s="193"/>
      <c r="IT114" s="193"/>
      <c r="IU114" s="193"/>
      <c r="IV114" s="193"/>
      <c r="IW114" s="193"/>
      <c r="IX114" s="193"/>
      <c r="IY114" s="193"/>
      <c r="IZ114" s="193"/>
      <c r="JA114" s="193"/>
      <c r="JB114" s="193"/>
      <c r="JC114" s="193"/>
      <c r="JD114" s="193"/>
      <c r="JE114" s="193"/>
      <c r="JF114" s="193"/>
      <c r="JG114" s="193"/>
      <c r="JH114" s="193"/>
      <c r="JI114" s="193"/>
      <c r="JJ114" s="193"/>
      <c r="JK114" s="193"/>
      <c r="JL114" s="193"/>
      <c r="JM114" s="193"/>
      <c r="JN114" s="193"/>
      <c r="JO114" s="193"/>
      <c r="JP114" s="193"/>
      <c r="JQ114" s="193"/>
      <c r="JR114" s="193"/>
      <c r="JS114" s="193"/>
      <c r="JT114" s="193"/>
      <c r="JU114" s="193"/>
      <c r="JV114" s="193"/>
      <c r="JW114" s="193"/>
      <c r="JX114" s="193"/>
      <c r="JY114" s="193"/>
      <c r="JZ114" s="193"/>
      <c r="KA114" s="193"/>
      <c r="KB114" s="193"/>
      <c r="KC114" s="193"/>
      <c r="KD114" s="193"/>
      <c r="KE114" s="193"/>
      <c r="KF114" s="193"/>
      <c r="KG114" s="193"/>
      <c r="KH114" s="193"/>
      <c r="KI114" s="193"/>
      <c r="KJ114" s="193"/>
      <c r="KK114" s="193"/>
      <c r="KL114" s="193"/>
      <c r="KM114" s="193"/>
      <c r="KN114" s="193"/>
      <c r="KO114" s="193"/>
      <c r="KP114" s="193"/>
      <c r="KQ114" s="193"/>
      <c r="KR114" s="193"/>
      <c r="KS114" s="193"/>
      <c r="KT114" s="193"/>
      <c r="KU114" s="193"/>
      <c r="KV114" s="193"/>
      <c r="KW114" s="193"/>
      <c r="KX114" s="193"/>
      <c r="KY114" s="193"/>
      <c r="KZ114" s="193"/>
      <c r="LA114" s="193"/>
      <c r="LB114" s="193"/>
      <c r="LC114" s="193"/>
      <c r="LD114" s="193"/>
      <c r="LE114" s="193"/>
      <c r="LF114" s="193"/>
      <c r="LG114" s="193"/>
      <c r="LH114" s="193"/>
      <c r="LI114" s="193"/>
      <c r="LJ114" s="193"/>
      <c r="LK114" s="193"/>
      <c r="LL114" s="193"/>
      <c r="LM114" s="193"/>
      <c r="LN114" s="193"/>
      <c r="LO114" s="193"/>
      <c r="LP114" s="193"/>
      <c r="LQ114" s="193"/>
      <c r="LR114" s="193"/>
      <c r="LS114" s="193"/>
      <c r="LT114" s="193"/>
      <c r="LU114" s="193"/>
      <c r="LV114" s="193"/>
      <c r="LW114" s="193"/>
      <c r="LX114" s="193"/>
      <c r="LY114" s="193"/>
      <c r="LZ114" s="193"/>
      <c r="MA114" s="193"/>
      <c r="MB114" s="193"/>
      <c r="MC114" s="193"/>
      <c r="MD114" s="193"/>
      <c r="ME114" s="193"/>
      <c r="MF114" s="193"/>
      <c r="MG114" s="193"/>
      <c r="MH114" s="193"/>
      <c r="MI114" s="193"/>
      <c r="MJ114" s="193"/>
      <c r="MK114" s="193"/>
      <c r="ML114" s="193"/>
      <c r="MM114" s="193"/>
      <c r="MN114" s="193"/>
      <c r="MO114" s="193"/>
      <c r="MP114" s="193"/>
      <c r="MQ114" s="193"/>
      <c r="MR114" s="193"/>
      <c r="MS114" s="193"/>
      <c r="MT114" s="193"/>
      <c r="MU114" s="193"/>
      <c r="MV114" s="193"/>
      <c r="MW114" s="193"/>
      <c r="MX114" s="193"/>
      <c r="MY114" s="193"/>
      <c r="MZ114" s="193"/>
      <c r="NA114" s="193"/>
      <c r="NB114" s="193"/>
      <c r="NC114" s="193"/>
      <c r="ND114" s="193"/>
      <c r="NE114" s="193"/>
      <c r="NF114" s="193"/>
      <c r="NG114" s="193"/>
      <c r="NH114" s="193"/>
      <c r="NI114" s="193"/>
      <c r="NJ114" s="193"/>
      <c r="NK114" s="193"/>
      <c r="NL114" s="193"/>
      <c r="NM114" s="193"/>
      <c r="NN114" s="193"/>
      <c r="NO114" s="193"/>
      <c r="NP114" s="193"/>
      <c r="NQ114" s="193"/>
      <c r="NR114" s="193"/>
      <c r="NS114" s="193"/>
      <c r="NT114" s="193"/>
      <c r="NU114" s="193"/>
      <c r="NV114" s="193"/>
      <c r="NW114" s="193"/>
      <c r="NX114" s="193"/>
      <c r="NY114" s="193"/>
    </row>
    <row r="115" spans="1:389" s="192" customFormat="1" ht="12">
      <c r="A115" s="176"/>
      <c r="B115" s="177"/>
      <c r="C115" s="198">
        <v>3</v>
      </c>
      <c r="D115" s="153" t="str">
        <f t="shared" si="409"/>
        <v>3.32.6</v>
      </c>
      <c r="E115" s="194" t="s">
        <v>396</v>
      </c>
      <c r="F115" s="195" t="s">
        <v>394</v>
      </c>
      <c r="G115" s="195"/>
      <c r="H115" s="196" t="str">
        <f>D114</f>
        <v>3.32.5</v>
      </c>
      <c r="I115" s="197"/>
      <c r="J115" s="196"/>
      <c r="K115" s="200"/>
      <c r="L115" s="200"/>
      <c r="M115" s="201">
        <v>5</v>
      </c>
      <c r="N115" s="202"/>
      <c r="O115" s="203"/>
      <c r="P115" s="201" t="s">
        <v>39</v>
      </c>
      <c r="Q115" s="155">
        <f ca="1">IF(K115&lt;&gt;"",K115,IF(OR(H115&lt;&gt;"",I115&lt;&gt;"",J115&lt;&gt;""),WORKDAY.INTL(MAX(IFERROR(INDEX(R:R,MATCH(H115,D:D,0)),0),IFERROR(INDEX(R:R,MATCH(I115,D:D,0)),0),IFERROR(INDEX(R:R,MATCH(J115,D:D,0)),0)),1,weekend,holidays),IF(L115&lt;&gt;"",IF(M115&lt;&gt;"",WORKDAY.INTL(L115,-(MAX(M115,1)-1),weekend,holidays),L115-(MAX(N115,1)-1))," - ")))</f>
        <v>43567</v>
      </c>
      <c r="R115" s="148">
        <f t="shared" ca="1" si="410"/>
        <v>43573</v>
      </c>
      <c r="S115" s="146">
        <f t="shared" si="411"/>
        <v>5</v>
      </c>
      <c r="T115" s="146">
        <f ca="1">IF(N115&lt;&gt;"",N115,IF(OR(NOT(ISNUMBER(Q115)),NOT(ISNUMBER(R115)))," - ",R115-Q115+1))</f>
        <v>7</v>
      </c>
      <c r="U115" s="147">
        <f t="shared" ca="1" si="413"/>
        <v>0</v>
      </c>
      <c r="V115" s="146">
        <f ca="1">IF(OR(Q115=" - ",R115=" - ")," - ",T115-U115)</f>
        <v>7</v>
      </c>
      <c r="W115" s="121"/>
      <c r="X115" s="121"/>
      <c r="Z115" s="193"/>
      <c r="AA115" s="193"/>
      <c r="AB115" s="193"/>
      <c r="AC115" s="193"/>
      <c r="AD115" s="193"/>
      <c r="AE115" s="193"/>
      <c r="AF115" s="193"/>
      <c r="AG115" s="193"/>
      <c r="AH115" s="193"/>
      <c r="AI115" s="193"/>
      <c r="AJ115" s="193"/>
      <c r="AK115" s="193"/>
      <c r="AL115" s="193"/>
      <c r="AM115" s="193"/>
      <c r="AN115" s="193"/>
      <c r="AO115" s="193"/>
      <c r="AP115" s="193"/>
      <c r="AQ115" s="193"/>
      <c r="AR115" s="193"/>
      <c r="AS115" s="193"/>
      <c r="AT115" s="193"/>
      <c r="AU115" s="193"/>
      <c r="AV115" s="193"/>
      <c r="AW115" s="193"/>
      <c r="AX115" s="193"/>
      <c r="AY115" s="193"/>
      <c r="AZ115" s="193"/>
      <c r="BA115" s="193"/>
      <c r="BB115" s="193"/>
      <c r="BC115" s="193"/>
      <c r="BD115" s="193"/>
      <c r="BE115" s="193"/>
      <c r="BF115" s="193"/>
      <c r="BG115" s="193"/>
      <c r="BH115" s="193"/>
      <c r="BI115" s="193"/>
      <c r="BJ115" s="193"/>
      <c r="BK115" s="193"/>
      <c r="BL115" s="193"/>
      <c r="BM115" s="193"/>
      <c r="BN115" s="193"/>
      <c r="BO115" s="193"/>
      <c r="BP115" s="193"/>
      <c r="BQ115" s="193"/>
      <c r="BR115" s="193"/>
      <c r="BS115" s="193"/>
      <c r="BT115" s="193"/>
      <c r="BU115" s="193"/>
      <c r="BV115" s="193"/>
      <c r="BW115" s="193"/>
      <c r="BX115" s="193"/>
      <c r="BY115" s="193"/>
      <c r="BZ115" s="193"/>
      <c r="CA115" s="193"/>
      <c r="CB115" s="193"/>
      <c r="CC115" s="193"/>
      <c r="CD115" s="193"/>
      <c r="CE115" s="193"/>
      <c r="CF115" s="193"/>
      <c r="CG115" s="193"/>
      <c r="CH115" s="193"/>
      <c r="CI115" s="193"/>
      <c r="CJ115" s="193"/>
      <c r="CK115" s="193"/>
      <c r="CL115" s="193"/>
      <c r="CM115" s="193"/>
      <c r="CN115" s="193"/>
      <c r="CO115" s="193"/>
      <c r="CP115" s="193"/>
      <c r="CQ115" s="193"/>
      <c r="CR115" s="193"/>
      <c r="CS115" s="193"/>
      <c r="CT115" s="193"/>
      <c r="CU115" s="193"/>
      <c r="CV115" s="193"/>
      <c r="CW115" s="193"/>
      <c r="CX115" s="193"/>
      <c r="CY115" s="193"/>
      <c r="CZ115" s="193"/>
      <c r="DA115" s="193"/>
      <c r="DB115" s="193"/>
      <c r="DC115" s="193"/>
      <c r="DD115" s="193"/>
      <c r="DE115" s="193"/>
      <c r="DF115" s="193"/>
      <c r="DG115" s="193"/>
      <c r="DH115" s="193"/>
      <c r="DI115" s="193"/>
      <c r="DJ115" s="193"/>
      <c r="DK115" s="193"/>
      <c r="DL115" s="193"/>
      <c r="DM115" s="193"/>
      <c r="DN115" s="193"/>
      <c r="DO115" s="193"/>
      <c r="DP115" s="193"/>
      <c r="DQ115" s="193"/>
      <c r="DR115" s="193"/>
      <c r="DS115" s="193"/>
      <c r="DT115" s="193"/>
      <c r="DU115" s="193"/>
      <c r="DV115" s="193"/>
      <c r="DW115" s="193"/>
      <c r="DX115" s="193"/>
      <c r="DY115" s="193"/>
      <c r="DZ115" s="193"/>
      <c r="EA115" s="193"/>
      <c r="EB115" s="193"/>
      <c r="EC115" s="193"/>
      <c r="ED115" s="193"/>
      <c r="EE115" s="193"/>
      <c r="EF115" s="193"/>
      <c r="EG115" s="193"/>
      <c r="EH115" s="193"/>
      <c r="EI115" s="193"/>
      <c r="EJ115" s="193"/>
      <c r="EK115" s="193"/>
      <c r="EL115" s="193"/>
      <c r="EM115" s="193"/>
      <c r="EN115" s="193"/>
      <c r="EO115" s="193"/>
      <c r="EP115" s="193"/>
      <c r="EQ115" s="193"/>
      <c r="ER115" s="193"/>
      <c r="ES115" s="193"/>
      <c r="ET115" s="193"/>
      <c r="EU115" s="193"/>
      <c r="EV115" s="193"/>
      <c r="EW115" s="193"/>
      <c r="EX115" s="193"/>
      <c r="EY115" s="193"/>
      <c r="EZ115" s="193"/>
      <c r="FA115" s="193"/>
      <c r="FB115" s="193"/>
      <c r="FC115" s="193"/>
      <c r="FD115" s="193"/>
      <c r="FE115" s="193"/>
      <c r="FF115" s="193"/>
      <c r="FG115" s="193"/>
      <c r="FH115" s="193"/>
      <c r="FI115" s="193"/>
      <c r="FJ115" s="193"/>
      <c r="FK115" s="193"/>
      <c r="FL115" s="193"/>
      <c r="FM115" s="193"/>
      <c r="FN115" s="193"/>
      <c r="FO115" s="193"/>
      <c r="FP115" s="193"/>
      <c r="FQ115" s="193"/>
      <c r="FR115" s="193"/>
      <c r="FS115" s="193"/>
      <c r="FT115" s="193"/>
      <c r="FU115" s="193"/>
      <c r="FV115" s="193"/>
      <c r="FW115" s="193"/>
      <c r="FX115" s="193"/>
      <c r="FY115" s="193"/>
      <c r="FZ115" s="193"/>
      <c r="GA115" s="193"/>
      <c r="GB115" s="193"/>
      <c r="GC115" s="193"/>
      <c r="GD115" s="193"/>
      <c r="GE115" s="193"/>
      <c r="GF115" s="193"/>
      <c r="GG115" s="193"/>
      <c r="GH115" s="193"/>
      <c r="GI115" s="193"/>
      <c r="GJ115" s="193"/>
      <c r="GK115" s="193"/>
      <c r="GL115" s="193"/>
      <c r="GM115" s="193"/>
      <c r="GN115" s="193"/>
      <c r="GO115" s="193"/>
      <c r="GP115" s="193"/>
      <c r="GQ115" s="193"/>
      <c r="GR115" s="193"/>
      <c r="GS115" s="193"/>
      <c r="GT115" s="193"/>
      <c r="GU115" s="193"/>
      <c r="GV115" s="193"/>
      <c r="GW115" s="193"/>
      <c r="GX115" s="193"/>
      <c r="GY115" s="193"/>
      <c r="GZ115" s="193"/>
      <c r="HA115" s="193"/>
      <c r="HB115" s="193"/>
      <c r="HC115" s="193"/>
      <c r="HD115" s="193"/>
      <c r="HE115" s="193"/>
      <c r="HF115" s="193"/>
      <c r="HG115" s="193"/>
      <c r="HH115" s="193"/>
      <c r="HI115" s="193"/>
      <c r="HJ115" s="193"/>
      <c r="HK115" s="193"/>
      <c r="HL115" s="193"/>
      <c r="HM115" s="193"/>
      <c r="HN115" s="193"/>
      <c r="HO115" s="193"/>
      <c r="HP115" s="193"/>
      <c r="HQ115" s="193"/>
      <c r="HR115" s="193"/>
      <c r="HS115" s="193"/>
      <c r="HT115" s="193"/>
      <c r="HU115" s="193"/>
      <c r="HV115" s="193"/>
      <c r="HW115" s="193"/>
      <c r="HX115" s="193"/>
      <c r="HY115" s="193"/>
      <c r="HZ115" s="193"/>
      <c r="IA115" s="193"/>
      <c r="IB115" s="193"/>
      <c r="IC115" s="193"/>
      <c r="ID115" s="193"/>
      <c r="IE115" s="193"/>
      <c r="IF115" s="193"/>
      <c r="IG115" s="193"/>
      <c r="IH115" s="193"/>
      <c r="II115" s="193"/>
      <c r="IJ115" s="193"/>
      <c r="IK115" s="193"/>
      <c r="IL115" s="193"/>
      <c r="IM115" s="193"/>
      <c r="IN115" s="193"/>
      <c r="IO115" s="193"/>
      <c r="IP115" s="193"/>
      <c r="IQ115" s="193"/>
      <c r="IR115" s="193"/>
      <c r="IS115" s="193"/>
      <c r="IT115" s="193"/>
      <c r="IU115" s="193"/>
      <c r="IV115" s="193"/>
      <c r="IW115" s="193"/>
      <c r="IX115" s="193"/>
      <c r="IY115" s="193"/>
      <c r="IZ115" s="193"/>
      <c r="JA115" s="193"/>
      <c r="JB115" s="193"/>
      <c r="JC115" s="193"/>
      <c r="JD115" s="193"/>
      <c r="JE115" s="193"/>
      <c r="JF115" s="193"/>
      <c r="JG115" s="193"/>
      <c r="JH115" s="193"/>
      <c r="JI115" s="193"/>
      <c r="JJ115" s="193"/>
      <c r="JK115" s="193"/>
      <c r="JL115" s="193"/>
      <c r="JM115" s="193"/>
      <c r="JN115" s="193"/>
      <c r="JO115" s="193"/>
      <c r="JP115" s="193"/>
      <c r="JQ115" s="193"/>
      <c r="JR115" s="193"/>
      <c r="JS115" s="193"/>
      <c r="JT115" s="193"/>
      <c r="JU115" s="193"/>
      <c r="JV115" s="193"/>
      <c r="JW115" s="193"/>
      <c r="JX115" s="193"/>
      <c r="JY115" s="193"/>
      <c r="JZ115" s="193"/>
      <c r="KA115" s="193"/>
      <c r="KB115" s="193"/>
      <c r="KC115" s="193"/>
      <c r="KD115" s="193"/>
      <c r="KE115" s="193"/>
      <c r="KF115" s="193"/>
      <c r="KG115" s="193"/>
      <c r="KH115" s="193"/>
      <c r="KI115" s="193"/>
      <c r="KJ115" s="193"/>
      <c r="KK115" s="193"/>
      <c r="KL115" s="193"/>
      <c r="KM115" s="193"/>
      <c r="KN115" s="193"/>
      <c r="KO115" s="193"/>
      <c r="KP115" s="193"/>
      <c r="KQ115" s="193"/>
      <c r="KR115" s="193"/>
      <c r="KS115" s="193"/>
      <c r="KT115" s="193"/>
      <c r="KU115" s="193"/>
      <c r="KV115" s="193"/>
      <c r="KW115" s="193"/>
      <c r="KX115" s="193"/>
      <c r="KY115" s="193"/>
      <c r="KZ115" s="193"/>
      <c r="LA115" s="193"/>
      <c r="LB115" s="193"/>
      <c r="LC115" s="193"/>
      <c r="LD115" s="193"/>
      <c r="LE115" s="193"/>
      <c r="LF115" s="193"/>
      <c r="LG115" s="193"/>
      <c r="LH115" s="193"/>
      <c r="LI115" s="193"/>
      <c r="LJ115" s="193"/>
      <c r="LK115" s="193"/>
      <c r="LL115" s="193"/>
      <c r="LM115" s="193"/>
      <c r="LN115" s="193"/>
      <c r="LO115" s="193"/>
      <c r="LP115" s="193"/>
      <c r="LQ115" s="193"/>
      <c r="LR115" s="193"/>
      <c r="LS115" s="193"/>
      <c r="LT115" s="193"/>
      <c r="LU115" s="193"/>
      <c r="LV115" s="193"/>
      <c r="LW115" s="193"/>
      <c r="LX115" s="193"/>
      <c r="LY115" s="193"/>
      <c r="LZ115" s="193"/>
      <c r="MA115" s="193"/>
      <c r="MB115" s="193"/>
      <c r="MC115" s="193"/>
      <c r="MD115" s="193"/>
      <c r="ME115" s="193"/>
      <c r="MF115" s="193"/>
      <c r="MG115" s="193"/>
      <c r="MH115" s="193"/>
      <c r="MI115" s="193"/>
      <c r="MJ115" s="193"/>
      <c r="MK115" s="193"/>
      <c r="ML115" s="193"/>
      <c r="MM115" s="193"/>
      <c r="MN115" s="193"/>
      <c r="MO115" s="193"/>
      <c r="MP115" s="193"/>
      <c r="MQ115" s="193"/>
      <c r="MR115" s="193"/>
      <c r="MS115" s="193"/>
      <c r="MT115" s="193"/>
      <c r="MU115" s="193"/>
      <c r="MV115" s="193"/>
      <c r="MW115" s="193"/>
      <c r="MX115" s="193"/>
      <c r="MY115" s="193"/>
      <c r="MZ115" s="193"/>
      <c r="NA115" s="193"/>
      <c r="NB115" s="193"/>
      <c r="NC115" s="193"/>
      <c r="ND115" s="193"/>
      <c r="NE115" s="193"/>
      <c r="NF115" s="193"/>
      <c r="NG115" s="193"/>
      <c r="NH115" s="193"/>
      <c r="NI115" s="193"/>
      <c r="NJ115" s="193"/>
      <c r="NK115" s="193"/>
      <c r="NL115" s="193"/>
      <c r="NM115" s="193"/>
      <c r="NN115" s="193"/>
      <c r="NO115" s="193"/>
      <c r="NP115" s="193"/>
      <c r="NQ115" s="193"/>
      <c r="NR115" s="193"/>
      <c r="NS115" s="193"/>
      <c r="NT115" s="193"/>
      <c r="NU115" s="193"/>
      <c r="NV115" s="193"/>
      <c r="NW115" s="193"/>
      <c r="NX115" s="193"/>
      <c r="NY115" s="193"/>
    </row>
    <row r="116" spans="1:389" s="192" customFormat="1" ht="12">
      <c r="A116" s="176"/>
      <c r="B116" s="177"/>
      <c r="C116" s="198">
        <v>3</v>
      </c>
      <c r="D116" s="153" t="str">
        <f t="shared" si="409"/>
        <v>3.32.7</v>
      </c>
      <c r="E116" s="194" t="s">
        <v>432</v>
      </c>
      <c r="F116" s="195"/>
      <c r="G116" s="195"/>
      <c r="H116" s="196" t="str">
        <f>D115</f>
        <v>3.32.6</v>
      </c>
      <c r="I116" s="197" t="str">
        <f>D112</f>
        <v>3.32.3</v>
      </c>
      <c r="J116" s="196" t="str">
        <f>D111</f>
        <v>3.32.2</v>
      </c>
      <c r="K116" s="200"/>
      <c r="L116" s="200"/>
      <c r="M116" s="201">
        <v>4</v>
      </c>
      <c r="N116" s="202"/>
      <c r="O116" s="203"/>
      <c r="P116" s="201" t="s">
        <v>403</v>
      </c>
      <c r="Q116" s="155">
        <f ca="1">IF(K116&lt;&gt;"",K116,IF(OR(H116&lt;&gt;"",I116&lt;&gt;"",J116&lt;&gt;""),WORKDAY.INTL(MAX(IFERROR(INDEX(R:R,MATCH(H116,D:D,0)),0),IFERROR(INDEX(R:R,MATCH(I116,D:D,0)),0),IFERROR(INDEX(R:R,MATCH(J116,D:D,0)),0)),1,weekend,holidays),IF(L116&lt;&gt;"",IF(M116&lt;&gt;"",WORKDAY.INTL(L116,-(MAX(M116,1)-1),weekend,holidays),L116-(MAX(N116,1)-1))," - ")))</f>
        <v>43578</v>
      </c>
      <c r="R116" s="155">
        <f t="shared" ca="1" si="410"/>
        <v>43581</v>
      </c>
      <c r="S116" s="146">
        <f t="shared" si="411"/>
        <v>4</v>
      </c>
      <c r="T116" s="146">
        <f ca="1">IF(N116&lt;&gt;"",N116,IF(OR(NOT(ISNUMBER(Q116)),NOT(ISNUMBER(R116)))," - ",R116-Q116+1))</f>
        <v>4</v>
      </c>
      <c r="U116" s="147">
        <f t="shared" ca="1" si="413"/>
        <v>0</v>
      </c>
      <c r="V116" s="146">
        <f ca="1">IF(OR(Q116=" - ",R116=" - ")," - ",T116-U116)</f>
        <v>4</v>
      </c>
      <c r="W116" s="121"/>
      <c r="X116" s="121"/>
      <c r="Z116" s="193"/>
      <c r="AA116" s="193"/>
      <c r="AB116" s="193"/>
      <c r="AC116" s="193"/>
      <c r="AD116" s="193"/>
      <c r="AE116" s="193"/>
      <c r="AF116" s="193"/>
      <c r="AG116" s="193"/>
      <c r="AH116" s="193"/>
      <c r="AI116" s="193"/>
      <c r="AJ116" s="193"/>
      <c r="AK116" s="193"/>
      <c r="AL116" s="193"/>
      <c r="AM116" s="193"/>
      <c r="AN116" s="193"/>
      <c r="AO116" s="193"/>
      <c r="AP116" s="193"/>
      <c r="AQ116" s="193"/>
      <c r="AR116" s="193"/>
      <c r="AS116" s="193"/>
      <c r="AT116" s="193"/>
      <c r="AU116" s="193"/>
      <c r="AV116" s="193"/>
      <c r="AW116" s="193"/>
      <c r="AX116" s="193"/>
      <c r="AY116" s="193"/>
      <c r="AZ116" s="193"/>
      <c r="BA116" s="193"/>
      <c r="BB116" s="193"/>
      <c r="BC116" s="193"/>
      <c r="BD116" s="193"/>
      <c r="BE116" s="193"/>
      <c r="BF116" s="193"/>
      <c r="BG116" s="193"/>
      <c r="BH116" s="193"/>
      <c r="BI116" s="193"/>
      <c r="BJ116" s="193"/>
      <c r="BK116" s="193"/>
      <c r="BL116" s="193"/>
      <c r="BM116" s="193"/>
      <c r="BN116" s="193"/>
      <c r="BO116" s="193"/>
      <c r="BP116" s="193"/>
      <c r="BQ116" s="193"/>
      <c r="BR116" s="193"/>
      <c r="BS116" s="193"/>
      <c r="BT116" s="193"/>
      <c r="BU116" s="193"/>
      <c r="BV116" s="193"/>
      <c r="BW116" s="193"/>
      <c r="BX116" s="193"/>
      <c r="BY116" s="193"/>
      <c r="BZ116" s="193"/>
      <c r="CA116" s="193"/>
      <c r="CB116" s="193"/>
      <c r="CC116" s="193"/>
      <c r="CD116" s="193"/>
      <c r="CE116" s="193"/>
      <c r="CF116" s="193"/>
      <c r="CG116" s="193"/>
      <c r="CH116" s="193"/>
      <c r="CI116" s="193"/>
      <c r="CJ116" s="193"/>
      <c r="CK116" s="193"/>
      <c r="CL116" s="193"/>
      <c r="CM116" s="193"/>
      <c r="CN116" s="193"/>
      <c r="CO116" s="193"/>
      <c r="CP116" s="193"/>
      <c r="CQ116" s="193"/>
      <c r="CR116" s="193"/>
      <c r="CS116" s="193"/>
      <c r="CT116" s="193"/>
      <c r="CU116" s="193"/>
      <c r="CV116" s="193"/>
      <c r="CW116" s="193"/>
      <c r="CX116" s="193"/>
      <c r="CY116" s="193"/>
      <c r="CZ116" s="193"/>
      <c r="DA116" s="193"/>
      <c r="DB116" s="193"/>
      <c r="DC116" s="193"/>
      <c r="DD116" s="193"/>
      <c r="DE116" s="193"/>
      <c r="DF116" s="193"/>
      <c r="DG116" s="193"/>
      <c r="DH116" s="193"/>
      <c r="DI116" s="193"/>
      <c r="DJ116" s="193"/>
      <c r="DK116" s="193"/>
      <c r="DL116" s="193"/>
      <c r="DM116" s="193"/>
      <c r="DN116" s="193"/>
      <c r="DO116" s="193"/>
      <c r="DP116" s="193"/>
      <c r="DQ116" s="193"/>
      <c r="DR116" s="193"/>
      <c r="DS116" s="193"/>
      <c r="DT116" s="193"/>
      <c r="DU116" s="193"/>
      <c r="DV116" s="193"/>
      <c r="DW116" s="193"/>
      <c r="DX116" s="193"/>
      <c r="DY116" s="193"/>
      <c r="DZ116" s="193"/>
      <c r="EA116" s="193"/>
      <c r="EB116" s="193"/>
      <c r="EC116" s="193"/>
      <c r="ED116" s="193"/>
      <c r="EE116" s="193"/>
      <c r="EF116" s="193"/>
      <c r="EG116" s="193"/>
      <c r="EH116" s="193"/>
      <c r="EI116" s="193"/>
      <c r="EJ116" s="193"/>
      <c r="EK116" s="193"/>
      <c r="EL116" s="193"/>
      <c r="EM116" s="193"/>
      <c r="EN116" s="193"/>
      <c r="EO116" s="193"/>
      <c r="EP116" s="193"/>
      <c r="EQ116" s="193"/>
      <c r="ER116" s="193"/>
      <c r="ES116" s="193"/>
      <c r="ET116" s="193"/>
      <c r="EU116" s="193"/>
      <c r="EV116" s="193"/>
      <c r="EW116" s="193"/>
      <c r="EX116" s="193"/>
      <c r="EY116" s="193"/>
      <c r="EZ116" s="193"/>
      <c r="FA116" s="193"/>
      <c r="FB116" s="193"/>
      <c r="FC116" s="193"/>
      <c r="FD116" s="193"/>
      <c r="FE116" s="193"/>
      <c r="FF116" s="193"/>
      <c r="FG116" s="193"/>
      <c r="FH116" s="193"/>
      <c r="FI116" s="193"/>
      <c r="FJ116" s="193"/>
      <c r="FK116" s="193"/>
      <c r="FL116" s="193"/>
      <c r="FM116" s="193"/>
      <c r="FN116" s="193"/>
      <c r="FO116" s="193"/>
      <c r="FP116" s="193"/>
      <c r="FQ116" s="193"/>
      <c r="FR116" s="193"/>
      <c r="FS116" s="193"/>
      <c r="FT116" s="193"/>
      <c r="FU116" s="193"/>
      <c r="FV116" s="193"/>
      <c r="FW116" s="193"/>
      <c r="FX116" s="193"/>
      <c r="FY116" s="193"/>
      <c r="FZ116" s="193"/>
      <c r="GA116" s="193"/>
      <c r="GB116" s="193"/>
      <c r="GC116" s="193"/>
      <c r="GD116" s="193"/>
      <c r="GE116" s="193"/>
      <c r="GF116" s="193"/>
      <c r="GG116" s="193"/>
      <c r="GH116" s="193"/>
      <c r="GI116" s="193"/>
      <c r="GJ116" s="193"/>
      <c r="GK116" s="193"/>
      <c r="GL116" s="193"/>
      <c r="GM116" s="193"/>
      <c r="GN116" s="193"/>
      <c r="GO116" s="193"/>
      <c r="GP116" s="193"/>
      <c r="GQ116" s="193"/>
      <c r="GR116" s="193"/>
      <c r="GS116" s="193"/>
      <c r="GT116" s="193"/>
      <c r="GU116" s="193"/>
      <c r="GV116" s="193"/>
      <c r="GW116" s="193"/>
      <c r="GX116" s="193"/>
      <c r="GY116" s="193"/>
      <c r="GZ116" s="193"/>
      <c r="HA116" s="193"/>
      <c r="HB116" s="193"/>
      <c r="HC116" s="193"/>
      <c r="HD116" s="193"/>
      <c r="HE116" s="193"/>
      <c r="HF116" s="193"/>
      <c r="HG116" s="193"/>
      <c r="HH116" s="193"/>
      <c r="HI116" s="193"/>
      <c r="HJ116" s="193"/>
      <c r="HK116" s="193"/>
      <c r="HL116" s="193"/>
      <c r="HM116" s="193"/>
      <c r="HN116" s="193"/>
      <c r="HO116" s="193"/>
      <c r="HP116" s="193"/>
      <c r="HQ116" s="193"/>
      <c r="HR116" s="193"/>
      <c r="HS116" s="193"/>
      <c r="HT116" s="193"/>
      <c r="HU116" s="193"/>
      <c r="HV116" s="193"/>
      <c r="HW116" s="193"/>
      <c r="HX116" s="193"/>
      <c r="HY116" s="193"/>
      <c r="HZ116" s="193"/>
      <c r="IA116" s="193"/>
      <c r="IB116" s="193"/>
      <c r="IC116" s="193"/>
      <c r="ID116" s="193"/>
      <c r="IE116" s="193"/>
      <c r="IF116" s="193"/>
      <c r="IG116" s="193"/>
      <c r="IH116" s="193"/>
      <c r="II116" s="193"/>
      <c r="IJ116" s="193"/>
      <c r="IK116" s="193"/>
      <c r="IL116" s="193"/>
      <c r="IM116" s="193"/>
      <c r="IN116" s="193"/>
      <c r="IO116" s="193"/>
      <c r="IP116" s="193"/>
      <c r="IQ116" s="193"/>
      <c r="IR116" s="193"/>
      <c r="IS116" s="193"/>
      <c r="IT116" s="193"/>
      <c r="IU116" s="193"/>
      <c r="IV116" s="193"/>
      <c r="IW116" s="193"/>
      <c r="IX116" s="193"/>
      <c r="IY116" s="193"/>
      <c r="IZ116" s="193"/>
      <c r="JA116" s="193"/>
      <c r="JB116" s="193"/>
      <c r="JC116" s="193"/>
      <c r="JD116" s="193"/>
      <c r="JE116" s="193"/>
      <c r="JF116" s="193"/>
      <c r="JG116" s="193"/>
      <c r="JH116" s="193"/>
      <c r="JI116" s="193"/>
      <c r="JJ116" s="193"/>
      <c r="JK116" s="193"/>
      <c r="JL116" s="193"/>
      <c r="JM116" s="193"/>
      <c r="JN116" s="193"/>
      <c r="JO116" s="193"/>
      <c r="JP116" s="193"/>
      <c r="JQ116" s="193"/>
      <c r="JR116" s="193"/>
      <c r="JS116" s="193"/>
      <c r="JT116" s="193"/>
      <c r="JU116" s="193"/>
      <c r="JV116" s="193"/>
      <c r="JW116" s="193"/>
      <c r="JX116" s="193"/>
      <c r="JY116" s="193"/>
      <c r="JZ116" s="193"/>
      <c r="KA116" s="193"/>
      <c r="KB116" s="193"/>
      <c r="KC116" s="193"/>
      <c r="KD116" s="193"/>
      <c r="KE116" s="193"/>
      <c r="KF116" s="193"/>
      <c r="KG116" s="193"/>
      <c r="KH116" s="193"/>
      <c r="KI116" s="193"/>
      <c r="KJ116" s="193"/>
      <c r="KK116" s="193"/>
      <c r="KL116" s="193"/>
      <c r="KM116" s="193"/>
      <c r="KN116" s="193"/>
      <c r="KO116" s="193"/>
      <c r="KP116" s="193"/>
      <c r="KQ116" s="193"/>
      <c r="KR116" s="193"/>
      <c r="KS116" s="193"/>
      <c r="KT116" s="193"/>
      <c r="KU116" s="193"/>
      <c r="KV116" s="193"/>
      <c r="KW116" s="193"/>
      <c r="KX116" s="193"/>
      <c r="KY116" s="193"/>
      <c r="KZ116" s="193"/>
      <c r="LA116" s="193"/>
      <c r="LB116" s="193"/>
      <c r="LC116" s="193"/>
      <c r="LD116" s="193"/>
      <c r="LE116" s="193"/>
      <c r="LF116" s="193"/>
      <c r="LG116" s="193"/>
      <c r="LH116" s="193"/>
      <c r="LI116" s="193"/>
      <c r="LJ116" s="193"/>
      <c r="LK116" s="193"/>
      <c r="LL116" s="193"/>
      <c r="LM116" s="193"/>
      <c r="LN116" s="193"/>
      <c r="LO116" s="193"/>
      <c r="LP116" s="193"/>
      <c r="LQ116" s="193"/>
      <c r="LR116" s="193"/>
      <c r="LS116" s="193"/>
      <c r="LT116" s="193"/>
      <c r="LU116" s="193"/>
      <c r="LV116" s="193"/>
      <c r="LW116" s="193"/>
      <c r="LX116" s="193"/>
      <c r="LY116" s="193"/>
      <c r="LZ116" s="193"/>
      <c r="MA116" s="193"/>
      <c r="MB116" s="193"/>
      <c r="MC116" s="193"/>
      <c r="MD116" s="193"/>
      <c r="ME116" s="193"/>
      <c r="MF116" s="193"/>
      <c r="MG116" s="193"/>
      <c r="MH116" s="193"/>
      <c r="MI116" s="193"/>
      <c r="MJ116" s="193"/>
      <c r="MK116" s="193"/>
      <c r="ML116" s="193"/>
      <c r="MM116" s="193"/>
      <c r="MN116" s="193"/>
      <c r="MO116" s="193"/>
      <c r="MP116" s="193"/>
      <c r="MQ116" s="193"/>
      <c r="MR116" s="193"/>
      <c r="MS116" s="193"/>
      <c r="MT116" s="193"/>
      <c r="MU116" s="193"/>
      <c r="MV116" s="193"/>
      <c r="MW116" s="193"/>
      <c r="MX116" s="193"/>
      <c r="MY116" s="193"/>
      <c r="MZ116" s="193"/>
      <c r="NA116" s="193"/>
      <c r="NB116" s="193"/>
      <c r="NC116" s="193"/>
      <c r="ND116" s="193"/>
      <c r="NE116" s="193"/>
      <c r="NF116" s="193"/>
      <c r="NG116" s="193"/>
      <c r="NH116" s="193"/>
      <c r="NI116" s="193"/>
      <c r="NJ116" s="193"/>
      <c r="NK116" s="193"/>
      <c r="NL116" s="193"/>
      <c r="NM116" s="193"/>
      <c r="NN116" s="193"/>
      <c r="NO116" s="193"/>
      <c r="NP116" s="193"/>
      <c r="NQ116" s="193"/>
      <c r="NR116" s="193"/>
      <c r="NS116" s="193"/>
      <c r="NT116" s="193"/>
      <c r="NU116" s="193"/>
      <c r="NV116" s="193"/>
      <c r="NW116" s="193"/>
      <c r="NX116" s="193"/>
      <c r="NY116" s="193"/>
    </row>
    <row r="117" spans="1:389" s="192" customFormat="1" ht="12">
      <c r="A117" s="176"/>
      <c r="B117" s="177"/>
      <c r="C117" s="198">
        <v>3</v>
      </c>
      <c r="D117" s="153" t="str">
        <f t="shared" si="409"/>
        <v>3.32.8</v>
      </c>
      <c r="E117" s="194" t="s">
        <v>433</v>
      </c>
      <c r="F117" s="195"/>
      <c r="G117" s="195"/>
      <c r="H117" s="196" t="str">
        <f>D116</f>
        <v>3.32.7</v>
      </c>
      <c r="I117" s="197"/>
      <c r="J117" s="196"/>
      <c r="K117" s="200"/>
      <c r="L117" s="200"/>
      <c r="M117" s="201">
        <v>5</v>
      </c>
      <c r="N117" s="202"/>
      <c r="O117" s="203"/>
      <c r="P117" s="201" t="s">
        <v>38</v>
      </c>
      <c r="Q117" s="155">
        <f ca="1">IF(K117&lt;&gt;"",K117,IF(OR(H117&lt;&gt;"",I117&lt;&gt;"",J117&lt;&gt;""),WORKDAY.INTL(MAX(IFERROR(INDEX(R:R,MATCH(H117,D:D,0)),0),IFERROR(INDEX(R:R,MATCH(I117,D:D,0)),0),IFERROR(INDEX(R:R,MATCH(J117,D:D,0)),0)),1,weekend,holidays),IF(L117&lt;&gt;"",IF(M117&lt;&gt;"",WORKDAY.INTL(L117,-(MAX(M117,1)-1),weekend,holidays),L117-(MAX(N117,1)-1))," - ")))</f>
        <v>43584</v>
      </c>
      <c r="R117" s="155">
        <f t="shared" ca="1" si="410"/>
        <v>43588</v>
      </c>
      <c r="S117" s="146">
        <f>IF(M117&lt;&gt;"",M117,IF(OR(NOT(ISNUMBER(Q117)),NOT(ISNUMBER(R117)))," - ",NETWORKDAYS.INTL(Q117,R117,weekend,holidays)))</f>
        <v>5</v>
      </c>
      <c r="T117" s="146">
        <f ca="1">IF(N117&lt;&gt;"",N117,IF(OR(NOT(ISNUMBER(Q117)),NOT(ISNUMBER(R117)))," - ",R117-Q117+1))</f>
        <v>5</v>
      </c>
      <c r="U117" s="147">
        <f ca="1">IF(OR(Q117=" - ",R117=" - ")," - ",MIN(T117,WORKDAY.INTL(Q117,ROUNDDOWN(O117*S117,0),weekend,holidays)-Q117))</f>
        <v>0</v>
      </c>
      <c r="V117" s="146">
        <f ca="1">IF(OR(Q117=" - ",R117=" - ")," - ",T117-U117)</f>
        <v>5</v>
      </c>
      <c r="W117" s="121"/>
      <c r="X117" s="121"/>
      <c r="Z117" s="193"/>
      <c r="AA117" s="193"/>
      <c r="AB117" s="193"/>
      <c r="AC117" s="193"/>
      <c r="AD117" s="193"/>
      <c r="AE117" s="193"/>
      <c r="AF117" s="193"/>
      <c r="AG117" s="193"/>
      <c r="AH117" s="193"/>
      <c r="AI117" s="193"/>
      <c r="AJ117" s="193"/>
      <c r="AK117" s="193"/>
      <c r="AL117" s="193"/>
      <c r="AM117" s="193"/>
      <c r="AN117" s="193"/>
      <c r="AO117" s="193"/>
      <c r="AP117" s="193"/>
      <c r="AQ117" s="193"/>
      <c r="AR117" s="193"/>
      <c r="AS117" s="193"/>
      <c r="AT117" s="193"/>
      <c r="AU117" s="193"/>
      <c r="AV117" s="193"/>
      <c r="AW117" s="193"/>
      <c r="AX117" s="193"/>
      <c r="AY117" s="193"/>
      <c r="AZ117" s="193"/>
      <c r="BA117" s="193"/>
      <c r="BB117" s="193"/>
      <c r="BC117" s="193"/>
      <c r="BD117" s="193"/>
      <c r="BE117" s="193"/>
      <c r="BF117" s="193"/>
      <c r="BG117" s="193"/>
      <c r="BH117" s="193"/>
      <c r="BI117" s="193"/>
      <c r="BJ117" s="193"/>
      <c r="BK117" s="193"/>
      <c r="BL117" s="193"/>
      <c r="BM117" s="193"/>
      <c r="BN117" s="193"/>
      <c r="BO117" s="193"/>
      <c r="BP117" s="193"/>
      <c r="BQ117" s="193"/>
      <c r="BR117" s="193"/>
      <c r="BS117" s="193"/>
      <c r="BT117" s="193"/>
      <c r="BU117" s="193"/>
      <c r="BV117" s="193"/>
      <c r="BW117" s="193"/>
      <c r="BX117" s="193"/>
      <c r="BY117" s="193"/>
      <c r="BZ117" s="193"/>
      <c r="CA117" s="193"/>
      <c r="CB117" s="193"/>
      <c r="CC117" s="193"/>
      <c r="CD117" s="193"/>
      <c r="CE117" s="193"/>
      <c r="CF117" s="193"/>
      <c r="CG117" s="193"/>
      <c r="CH117" s="193"/>
      <c r="CI117" s="193"/>
      <c r="CJ117" s="193"/>
      <c r="CK117" s="193"/>
      <c r="CL117" s="193"/>
      <c r="CM117" s="193"/>
      <c r="CN117" s="193"/>
      <c r="CO117" s="193"/>
      <c r="CP117" s="193"/>
      <c r="CQ117" s="193"/>
      <c r="CR117" s="193"/>
      <c r="CS117" s="193"/>
      <c r="CT117" s="193"/>
      <c r="CU117" s="193"/>
      <c r="CV117" s="193"/>
      <c r="CW117" s="193"/>
      <c r="CX117" s="193"/>
      <c r="CY117" s="193"/>
      <c r="CZ117" s="193"/>
      <c r="DA117" s="193"/>
      <c r="DB117" s="193"/>
      <c r="DC117" s="193"/>
      <c r="DD117" s="193"/>
      <c r="DE117" s="193"/>
      <c r="DF117" s="193"/>
      <c r="DG117" s="193"/>
      <c r="DH117" s="193"/>
      <c r="DI117" s="193"/>
      <c r="DJ117" s="193"/>
      <c r="DK117" s="193"/>
      <c r="DL117" s="193"/>
      <c r="DM117" s="193"/>
      <c r="DN117" s="193"/>
      <c r="DO117" s="193"/>
      <c r="DP117" s="193"/>
      <c r="DQ117" s="193"/>
      <c r="DR117" s="193"/>
      <c r="DS117" s="193"/>
      <c r="DT117" s="193"/>
      <c r="DU117" s="193"/>
      <c r="DV117" s="193"/>
      <c r="DW117" s="193"/>
      <c r="DX117" s="193"/>
      <c r="DY117" s="193"/>
      <c r="DZ117" s="193"/>
      <c r="EA117" s="193"/>
      <c r="EB117" s="193"/>
      <c r="EC117" s="193"/>
      <c r="ED117" s="193"/>
      <c r="EE117" s="193"/>
      <c r="EF117" s="193"/>
      <c r="EG117" s="193"/>
      <c r="EH117" s="193"/>
      <c r="EI117" s="193"/>
      <c r="EJ117" s="193"/>
      <c r="EK117" s="193"/>
      <c r="EL117" s="193"/>
      <c r="EM117" s="193"/>
      <c r="EN117" s="193"/>
      <c r="EO117" s="193"/>
      <c r="EP117" s="193"/>
      <c r="EQ117" s="193"/>
      <c r="ER117" s="193"/>
      <c r="ES117" s="193"/>
      <c r="ET117" s="193"/>
      <c r="EU117" s="193"/>
      <c r="EV117" s="193"/>
      <c r="EW117" s="193"/>
      <c r="EX117" s="193"/>
      <c r="EY117" s="193"/>
      <c r="EZ117" s="193"/>
      <c r="FA117" s="193"/>
      <c r="FB117" s="193"/>
      <c r="FC117" s="193"/>
      <c r="FD117" s="193"/>
      <c r="FE117" s="193"/>
      <c r="FF117" s="193"/>
      <c r="FG117" s="193"/>
      <c r="FH117" s="193"/>
      <c r="FI117" s="193"/>
      <c r="FJ117" s="193"/>
      <c r="FK117" s="193"/>
      <c r="FL117" s="193"/>
      <c r="FM117" s="193"/>
      <c r="FN117" s="193"/>
      <c r="FO117" s="193"/>
      <c r="FP117" s="193"/>
      <c r="FQ117" s="193"/>
      <c r="FR117" s="193"/>
      <c r="FS117" s="193"/>
      <c r="FT117" s="193"/>
      <c r="FU117" s="193"/>
      <c r="FV117" s="193"/>
      <c r="FW117" s="193"/>
      <c r="FX117" s="193"/>
      <c r="FY117" s="193"/>
      <c r="FZ117" s="193"/>
      <c r="GA117" s="193"/>
      <c r="GB117" s="193"/>
      <c r="GC117" s="193"/>
      <c r="GD117" s="193"/>
      <c r="GE117" s="193"/>
      <c r="GF117" s="193"/>
      <c r="GG117" s="193"/>
      <c r="GH117" s="193"/>
      <c r="GI117" s="193"/>
      <c r="GJ117" s="193"/>
      <c r="GK117" s="193"/>
      <c r="GL117" s="193"/>
      <c r="GM117" s="193"/>
      <c r="GN117" s="193"/>
      <c r="GO117" s="193"/>
      <c r="GP117" s="193"/>
      <c r="GQ117" s="193"/>
      <c r="GR117" s="193"/>
      <c r="GS117" s="193"/>
      <c r="GT117" s="193"/>
      <c r="GU117" s="193"/>
      <c r="GV117" s="193"/>
      <c r="GW117" s="193"/>
      <c r="GX117" s="193"/>
      <c r="GY117" s="193"/>
      <c r="GZ117" s="193"/>
      <c r="HA117" s="193"/>
      <c r="HB117" s="193"/>
      <c r="HC117" s="193"/>
      <c r="HD117" s="193"/>
      <c r="HE117" s="193"/>
      <c r="HF117" s="193"/>
      <c r="HG117" s="193"/>
      <c r="HH117" s="193"/>
      <c r="HI117" s="193"/>
      <c r="HJ117" s="193"/>
      <c r="HK117" s="193"/>
      <c r="HL117" s="193"/>
      <c r="HM117" s="193"/>
      <c r="HN117" s="193"/>
      <c r="HO117" s="193"/>
      <c r="HP117" s="193"/>
      <c r="HQ117" s="193"/>
      <c r="HR117" s="193"/>
      <c r="HS117" s="193"/>
      <c r="HT117" s="193"/>
      <c r="HU117" s="193"/>
      <c r="HV117" s="193"/>
      <c r="HW117" s="193"/>
      <c r="HX117" s="193"/>
      <c r="HY117" s="193"/>
      <c r="HZ117" s="193"/>
      <c r="IA117" s="193"/>
      <c r="IB117" s="193"/>
      <c r="IC117" s="193"/>
      <c r="ID117" s="193"/>
      <c r="IE117" s="193"/>
      <c r="IF117" s="193"/>
      <c r="IG117" s="193"/>
      <c r="IH117" s="193"/>
      <c r="II117" s="193"/>
      <c r="IJ117" s="193"/>
      <c r="IK117" s="193"/>
      <c r="IL117" s="193"/>
      <c r="IM117" s="193"/>
      <c r="IN117" s="193"/>
      <c r="IO117" s="193"/>
      <c r="IP117" s="193"/>
      <c r="IQ117" s="193"/>
      <c r="IR117" s="193"/>
      <c r="IS117" s="193"/>
      <c r="IT117" s="193"/>
      <c r="IU117" s="193"/>
      <c r="IV117" s="193"/>
      <c r="IW117" s="193"/>
      <c r="IX117" s="193"/>
      <c r="IY117" s="193"/>
      <c r="IZ117" s="193"/>
      <c r="JA117" s="193"/>
      <c r="JB117" s="193"/>
      <c r="JC117" s="193"/>
      <c r="JD117" s="193"/>
      <c r="JE117" s="193"/>
      <c r="JF117" s="193"/>
      <c r="JG117" s="193"/>
      <c r="JH117" s="193"/>
      <c r="JI117" s="193"/>
      <c r="JJ117" s="193"/>
      <c r="JK117" s="193"/>
      <c r="JL117" s="193"/>
      <c r="JM117" s="193"/>
      <c r="JN117" s="193"/>
      <c r="JO117" s="193"/>
      <c r="JP117" s="193"/>
      <c r="JQ117" s="193"/>
      <c r="JR117" s="193"/>
      <c r="JS117" s="193"/>
      <c r="JT117" s="193"/>
      <c r="JU117" s="193"/>
      <c r="JV117" s="193"/>
      <c r="JW117" s="193"/>
      <c r="JX117" s="193"/>
      <c r="JY117" s="193"/>
      <c r="JZ117" s="193"/>
      <c r="KA117" s="193"/>
      <c r="KB117" s="193"/>
      <c r="KC117" s="193"/>
      <c r="KD117" s="193"/>
      <c r="KE117" s="193"/>
      <c r="KF117" s="193"/>
      <c r="KG117" s="193"/>
      <c r="KH117" s="193"/>
      <c r="KI117" s="193"/>
      <c r="KJ117" s="193"/>
      <c r="KK117" s="193"/>
      <c r="KL117" s="193"/>
      <c r="KM117" s="193"/>
      <c r="KN117" s="193"/>
      <c r="KO117" s="193"/>
      <c r="KP117" s="193"/>
      <c r="KQ117" s="193"/>
      <c r="KR117" s="193"/>
      <c r="KS117" s="193"/>
      <c r="KT117" s="193"/>
      <c r="KU117" s="193"/>
      <c r="KV117" s="193"/>
      <c r="KW117" s="193"/>
      <c r="KX117" s="193"/>
      <c r="KY117" s="193"/>
      <c r="KZ117" s="193"/>
      <c r="LA117" s="193"/>
      <c r="LB117" s="193"/>
      <c r="LC117" s="193"/>
      <c r="LD117" s="193"/>
      <c r="LE117" s="193"/>
      <c r="LF117" s="193"/>
      <c r="LG117" s="193"/>
      <c r="LH117" s="193"/>
      <c r="LI117" s="193"/>
      <c r="LJ117" s="193"/>
      <c r="LK117" s="193"/>
      <c r="LL117" s="193"/>
      <c r="LM117" s="193"/>
      <c r="LN117" s="193"/>
      <c r="LO117" s="193"/>
      <c r="LP117" s="193"/>
      <c r="LQ117" s="193"/>
      <c r="LR117" s="193"/>
      <c r="LS117" s="193"/>
      <c r="LT117" s="193"/>
      <c r="LU117" s="193"/>
      <c r="LV117" s="193"/>
      <c r="LW117" s="193"/>
      <c r="LX117" s="193"/>
      <c r="LY117" s="193"/>
      <c r="LZ117" s="193"/>
      <c r="MA117" s="193"/>
      <c r="MB117" s="193"/>
      <c r="MC117" s="193"/>
      <c r="MD117" s="193"/>
      <c r="ME117" s="193"/>
      <c r="MF117" s="193"/>
      <c r="MG117" s="193"/>
      <c r="MH117" s="193"/>
      <c r="MI117" s="193"/>
      <c r="MJ117" s="193"/>
      <c r="MK117" s="193"/>
      <c r="ML117" s="193"/>
      <c r="MM117" s="193"/>
      <c r="MN117" s="193"/>
      <c r="MO117" s="193"/>
      <c r="MP117" s="193"/>
      <c r="MQ117" s="193"/>
      <c r="MR117" s="193"/>
      <c r="MS117" s="193"/>
      <c r="MT117" s="193"/>
      <c r="MU117" s="193"/>
      <c r="MV117" s="193"/>
      <c r="MW117" s="193"/>
      <c r="MX117" s="193"/>
      <c r="MY117" s="193"/>
      <c r="MZ117" s="193"/>
      <c r="NA117" s="193"/>
      <c r="NB117" s="193"/>
      <c r="NC117" s="193"/>
      <c r="ND117" s="193"/>
      <c r="NE117" s="193"/>
      <c r="NF117" s="193"/>
      <c r="NG117" s="193"/>
      <c r="NH117" s="193"/>
      <c r="NI117" s="193"/>
      <c r="NJ117" s="193"/>
      <c r="NK117" s="193"/>
      <c r="NL117" s="193"/>
      <c r="NM117" s="193"/>
      <c r="NN117" s="193"/>
      <c r="NO117" s="193"/>
      <c r="NP117" s="193"/>
      <c r="NQ117" s="193"/>
      <c r="NR117" s="193"/>
      <c r="NS117" s="193"/>
      <c r="NT117" s="193"/>
      <c r="NU117" s="193"/>
      <c r="NV117" s="193"/>
      <c r="NW117" s="193"/>
      <c r="NX117" s="193"/>
      <c r="NY117" s="193"/>
    </row>
    <row r="118" spans="1:389" s="192" customFormat="1" ht="12">
      <c r="A118" s="176"/>
      <c r="B118" s="177"/>
      <c r="C118" s="198">
        <v>2</v>
      </c>
      <c r="D118" s="153" t="str">
        <f t="shared" si="387"/>
        <v>3.33</v>
      </c>
      <c r="E118" s="194" t="s">
        <v>434</v>
      </c>
      <c r="F118" s="195"/>
      <c r="G118" s="195"/>
      <c r="H118" s="196"/>
      <c r="I118" s="197"/>
      <c r="J118" s="196"/>
      <c r="K118" s="200">
        <f>Q119</f>
        <v>43525</v>
      </c>
      <c r="L118" s="200">
        <f ca="1">R131</f>
        <v>43598</v>
      </c>
      <c r="M118" s="201">
        <v>5</v>
      </c>
      <c r="N118" s="202"/>
      <c r="O118" s="203"/>
      <c r="P118" s="201" t="s">
        <v>37</v>
      </c>
      <c r="Q118" s="155">
        <f>IF(K118&lt;&gt;"",K118,IF(OR(H118&lt;&gt;"",I118&lt;&gt;"",J118&lt;&gt;""),WORKDAY.INTL(MAX(IFERROR(INDEX(R:R,MATCH(H118,D:D,0)),0),IFERROR(INDEX(R:R,MATCH(I118,D:D,0)),0),IFERROR(INDEX(R:R,MATCH(J118,D:D,0)),0)),1,weekend,holidays),IF(L118&lt;&gt;"",IF(M118&lt;&gt;"",WORKDAY.INTL(L118,-(MAX(M118,1)-1),weekend,holidays),L118-(MAX(N118,1)-1))," - ")))</f>
        <v>43525</v>
      </c>
      <c r="R118" s="155">
        <f t="shared" ca="1" si="382"/>
        <v>43598</v>
      </c>
      <c r="S118" s="146">
        <f t="shared" si="403"/>
        <v>5</v>
      </c>
      <c r="T118" s="146">
        <f t="shared" ca="1" si="401"/>
        <v>74</v>
      </c>
      <c r="U118" s="147">
        <f t="shared" ca="1" si="404"/>
        <v>0</v>
      </c>
      <c r="V118" s="146">
        <f t="shared" ca="1" si="402"/>
        <v>74</v>
      </c>
      <c r="W118" s="121"/>
      <c r="X118" s="121"/>
      <c r="Z118" s="193"/>
      <c r="AA118" s="193"/>
      <c r="AB118" s="193"/>
      <c r="AC118" s="193"/>
      <c r="AD118" s="193"/>
      <c r="AE118" s="193"/>
      <c r="AF118" s="193"/>
      <c r="AG118" s="193"/>
      <c r="AH118" s="193"/>
      <c r="AI118" s="193"/>
      <c r="AJ118" s="193"/>
      <c r="AK118" s="193"/>
      <c r="AL118" s="193"/>
      <c r="AM118" s="193"/>
      <c r="AN118" s="193"/>
      <c r="AO118" s="193"/>
      <c r="AP118" s="193"/>
      <c r="AQ118" s="193"/>
      <c r="AR118" s="193"/>
      <c r="AS118" s="193"/>
      <c r="AT118" s="193"/>
      <c r="AU118" s="193"/>
      <c r="AV118" s="193"/>
      <c r="AW118" s="193"/>
      <c r="AX118" s="193"/>
      <c r="AY118" s="193"/>
      <c r="AZ118" s="193"/>
      <c r="BA118" s="193"/>
      <c r="BB118" s="193"/>
      <c r="BC118" s="193"/>
      <c r="BD118" s="193"/>
      <c r="BE118" s="193"/>
      <c r="BF118" s="193"/>
      <c r="BG118" s="193"/>
      <c r="BH118" s="193"/>
      <c r="BI118" s="193"/>
      <c r="BJ118" s="193"/>
      <c r="BK118" s="193"/>
      <c r="BL118" s="193"/>
      <c r="BM118" s="193"/>
      <c r="BN118" s="193"/>
      <c r="BO118" s="193"/>
      <c r="BP118" s="193"/>
      <c r="BQ118" s="193"/>
      <c r="BR118" s="193"/>
      <c r="BS118" s="193"/>
      <c r="BT118" s="193"/>
      <c r="BU118" s="193"/>
      <c r="BV118" s="193"/>
      <c r="BW118" s="193"/>
      <c r="BX118" s="193"/>
      <c r="BY118" s="193"/>
      <c r="BZ118" s="193"/>
      <c r="CA118" s="193"/>
      <c r="CB118" s="193"/>
      <c r="CC118" s="193"/>
      <c r="CD118" s="193"/>
      <c r="CE118" s="193"/>
      <c r="CF118" s="193"/>
      <c r="CG118" s="193"/>
      <c r="CH118" s="193"/>
      <c r="CI118" s="193"/>
      <c r="CJ118" s="193"/>
      <c r="CK118" s="193"/>
      <c r="CL118" s="193"/>
      <c r="CM118" s="193"/>
      <c r="CN118" s="193"/>
      <c r="CO118" s="193"/>
      <c r="CP118" s="193"/>
      <c r="CQ118" s="193"/>
      <c r="CR118" s="193"/>
      <c r="CS118" s="193"/>
      <c r="CT118" s="193"/>
      <c r="CU118" s="193"/>
      <c r="CV118" s="193"/>
      <c r="CW118" s="193"/>
      <c r="CX118" s="193"/>
      <c r="CY118" s="193"/>
      <c r="CZ118" s="193"/>
      <c r="DA118" s="193"/>
      <c r="DB118" s="193"/>
      <c r="DC118" s="193"/>
      <c r="DD118" s="193"/>
      <c r="DE118" s="193"/>
      <c r="DF118" s="193"/>
      <c r="DG118" s="193"/>
      <c r="DH118" s="193"/>
      <c r="DI118" s="193"/>
      <c r="DJ118" s="193"/>
      <c r="DK118" s="193"/>
      <c r="DL118" s="193"/>
      <c r="DM118" s="193"/>
      <c r="DN118" s="193"/>
      <c r="DO118" s="193"/>
      <c r="DP118" s="193"/>
      <c r="DQ118" s="193"/>
      <c r="DR118" s="193"/>
      <c r="DS118" s="193"/>
      <c r="DT118" s="193"/>
      <c r="DU118" s="193"/>
      <c r="DV118" s="193"/>
      <c r="DW118" s="193"/>
      <c r="DX118" s="193"/>
      <c r="DY118" s="193"/>
      <c r="DZ118" s="193"/>
      <c r="EA118" s="193"/>
      <c r="EB118" s="193"/>
      <c r="EC118" s="193"/>
      <c r="ED118" s="193"/>
      <c r="EE118" s="193"/>
      <c r="EF118" s="193"/>
      <c r="EG118" s="193"/>
      <c r="EH118" s="193"/>
      <c r="EI118" s="193"/>
      <c r="EJ118" s="193"/>
      <c r="EK118" s="193"/>
      <c r="EL118" s="193"/>
      <c r="EM118" s="193"/>
      <c r="EN118" s="193"/>
      <c r="EO118" s="193"/>
      <c r="EP118" s="193"/>
      <c r="EQ118" s="193"/>
      <c r="ER118" s="193"/>
      <c r="ES118" s="193"/>
      <c r="ET118" s="193"/>
      <c r="EU118" s="193"/>
      <c r="EV118" s="193"/>
      <c r="EW118" s="193"/>
      <c r="EX118" s="193"/>
      <c r="EY118" s="193"/>
      <c r="EZ118" s="193"/>
      <c r="FA118" s="193"/>
      <c r="FB118" s="193"/>
      <c r="FC118" s="193"/>
      <c r="FD118" s="193"/>
      <c r="FE118" s="193"/>
      <c r="FF118" s="193"/>
      <c r="FG118" s="193"/>
      <c r="FH118" s="193"/>
      <c r="FI118" s="193"/>
      <c r="FJ118" s="193"/>
      <c r="FK118" s="193"/>
      <c r="FL118" s="193"/>
      <c r="FM118" s="193"/>
      <c r="FN118" s="193"/>
      <c r="FO118" s="193"/>
      <c r="FP118" s="193"/>
      <c r="FQ118" s="193"/>
      <c r="FR118" s="193"/>
      <c r="FS118" s="193"/>
      <c r="FT118" s="193"/>
      <c r="FU118" s="193"/>
      <c r="FV118" s="193"/>
      <c r="FW118" s="193"/>
      <c r="FX118" s="193"/>
      <c r="FY118" s="193"/>
      <c r="FZ118" s="193"/>
      <c r="GA118" s="193"/>
      <c r="GB118" s="193"/>
      <c r="GC118" s="193"/>
      <c r="GD118" s="193"/>
      <c r="GE118" s="193"/>
      <c r="GF118" s="193"/>
      <c r="GG118" s="193"/>
      <c r="GH118" s="193"/>
      <c r="GI118" s="193"/>
      <c r="GJ118" s="193"/>
      <c r="GK118" s="193"/>
      <c r="GL118" s="193"/>
      <c r="GM118" s="193"/>
      <c r="GN118" s="193"/>
      <c r="GO118" s="193"/>
      <c r="GP118" s="193"/>
      <c r="GQ118" s="193"/>
      <c r="GR118" s="193"/>
      <c r="GS118" s="193"/>
      <c r="GT118" s="193"/>
      <c r="GU118" s="193"/>
      <c r="GV118" s="193"/>
      <c r="GW118" s="193"/>
      <c r="GX118" s="193"/>
      <c r="GY118" s="193"/>
      <c r="GZ118" s="193"/>
      <c r="HA118" s="193"/>
      <c r="HB118" s="193"/>
      <c r="HC118" s="193"/>
      <c r="HD118" s="193"/>
      <c r="HE118" s="193"/>
      <c r="HF118" s="193"/>
      <c r="HG118" s="193"/>
      <c r="HH118" s="193"/>
      <c r="HI118" s="193"/>
      <c r="HJ118" s="193"/>
      <c r="HK118" s="193"/>
      <c r="HL118" s="193"/>
      <c r="HM118" s="193"/>
      <c r="HN118" s="193"/>
      <c r="HO118" s="193"/>
      <c r="HP118" s="193"/>
      <c r="HQ118" s="193"/>
      <c r="HR118" s="193"/>
      <c r="HS118" s="193"/>
      <c r="HT118" s="193"/>
      <c r="HU118" s="193"/>
      <c r="HV118" s="193"/>
      <c r="HW118" s="193"/>
      <c r="HX118" s="193"/>
      <c r="HY118" s="193"/>
      <c r="HZ118" s="193"/>
      <c r="IA118" s="193"/>
      <c r="IB118" s="193"/>
      <c r="IC118" s="193"/>
      <c r="ID118" s="193"/>
      <c r="IE118" s="193"/>
      <c r="IF118" s="193"/>
      <c r="IG118" s="193"/>
      <c r="IH118" s="193"/>
      <c r="II118" s="193"/>
      <c r="IJ118" s="193"/>
      <c r="IK118" s="193"/>
      <c r="IL118" s="193"/>
      <c r="IM118" s="193"/>
      <c r="IN118" s="193"/>
      <c r="IO118" s="193"/>
      <c r="IP118" s="193"/>
      <c r="IQ118" s="193"/>
      <c r="IR118" s="193"/>
      <c r="IS118" s="193"/>
      <c r="IT118" s="193"/>
      <c r="IU118" s="193"/>
      <c r="IV118" s="193"/>
      <c r="IW118" s="193"/>
      <c r="IX118" s="193"/>
      <c r="IY118" s="193"/>
      <c r="IZ118" s="193"/>
      <c r="JA118" s="193"/>
      <c r="JB118" s="193"/>
      <c r="JC118" s="193"/>
      <c r="JD118" s="193"/>
      <c r="JE118" s="193"/>
      <c r="JF118" s="193"/>
      <c r="JG118" s="193"/>
      <c r="JH118" s="193"/>
      <c r="JI118" s="193"/>
      <c r="JJ118" s="193"/>
      <c r="JK118" s="193"/>
      <c r="JL118" s="193"/>
      <c r="JM118" s="193"/>
      <c r="JN118" s="193"/>
      <c r="JO118" s="193"/>
      <c r="JP118" s="193"/>
      <c r="JQ118" s="193"/>
      <c r="JR118" s="193"/>
      <c r="JS118" s="193"/>
      <c r="JT118" s="193"/>
      <c r="JU118" s="193"/>
      <c r="JV118" s="193"/>
      <c r="JW118" s="193"/>
      <c r="JX118" s="193"/>
      <c r="JY118" s="193"/>
      <c r="JZ118" s="193"/>
      <c r="KA118" s="193"/>
      <c r="KB118" s="193"/>
      <c r="KC118" s="193"/>
      <c r="KD118" s="193"/>
      <c r="KE118" s="193"/>
      <c r="KF118" s="193"/>
      <c r="KG118" s="193"/>
      <c r="KH118" s="193"/>
      <c r="KI118" s="193"/>
      <c r="KJ118" s="193"/>
      <c r="KK118" s="193"/>
      <c r="KL118" s="193"/>
      <c r="KM118" s="193"/>
      <c r="KN118" s="193"/>
      <c r="KO118" s="193"/>
      <c r="KP118" s="193"/>
      <c r="KQ118" s="193"/>
      <c r="KR118" s="193"/>
      <c r="KS118" s="193"/>
      <c r="KT118" s="193"/>
      <c r="KU118" s="193"/>
      <c r="KV118" s="193"/>
      <c r="KW118" s="193"/>
      <c r="KX118" s="193"/>
      <c r="KY118" s="193"/>
      <c r="KZ118" s="193"/>
      <c r="LA118" s="193"/>
      <c r="LB118" s="193"/>
      <c r="LC118" s="193"/>
      <c r="LD118" s="193"/>
      <c r="LE118" s="193"/>
      <c r="LF118" s="193"/>
      <c r="LG118" s="193"/>
      <c r="LH118" s="193"/>
      <c r="LI118" s="193"/>
      <c r="LJ118" s="193"/>
      <c r="LK118" s="193"/>
      <c r="LL118" s="193"/>
      <c r="LM118" s="193"/>
      <c r="LN118" s="193"/>
      <c r="LO118" s="193"/>
      <c r="LP118" s="193"/>
      <c r="LQ118" s="193"/>
      <c r="LR118" s="193"/>
      <c r="LS118" s="193"/>
      <c r="LT118" s="193"/>
      <c r="LU118" s="193"/>
      <c r="LV118" s="193"/>
      <c r="LW118" s="193"/>
      <c r="LX118" s="193"/>
      <c r="LY118" s="193"/>
      <c r="LZ118" s="193"/>
      <c r="MA118" s="193"/>
      <c r="MB118" s="193"/>
      <c r="MC118" s="193"/>
      <c r="MD118" s="193"/>
      <c r="ME118" s="193"/>
      <c r="MF118" s="193"/>
      <c r="MG118" s="193"/>
      <c r="MH118" s="193"/>
      <c r="MI118" s="193"/>
      <c r="MJ118" s="193"/>
      <c r="MK118" s="193"/>
      <c r="ML118" s="193"/>
      <c r="MM118" s="193"/>
      <c r="MN118" s="193"/>
      <c r="MO118" s="193"/>
      <c r="MP118" s="193"/>
      <c r="MQ118" s="193"/>
      <c r="MR118" s="193"/>
      <c r="MS118" s="193"/>
      <c r="MT118" s="193"/>
      <c r="MU118" s="193"/>
      <c r="MV118" s="193"/>
      <c r="MW118" s="193"/>
      <c r="MX118" s="193"/>
      <c r="MY118" s="193"/>
      <c r="MZ118" s="193"/>
      <c r="NA118" s="193"/>
      <c r="NB118" s="193"/>
      <c r="NC118" s="193"/>
      <c r="ND118" s="193"/>
      <c r="NE118" s="193"/>
      <c r="NF118" s="193"/>
      <c r="NG118" s="193"/>
      <c r="NH118" s="193"/>
      <c r="NI118" s="193"/>
      <c r="NJ118" s="193"/>
      <c r="NK118" s="193"/>
      <c r="NL118" s="193"/>
      <c r="NM118" s="193"/>
      <c r="NN118" s="193"/>
      <c r="NO118" s="193"/>
      <c r="NP118" s="193"/>
      <c r="NQ118" s="193"/>
      <c r="NR118" s="193"/>
      <c r="NS118" s="193"/>
      <c r="NT118" s="193"/>
      <c r="NU118" s="193"/>
      <c r="NV118" s="193"/>
      <c r="NW118" s="193"/>
      <c r="NX118" s="193"/>
      <c r="NY118" s="193"/>
    </row>
    <row r="119" spans="1:389" s="192" customFormat="1" ht="12">
      <c r="A119" s="176"/>
      <c r="B119" s="177"/>
      <c r="C119" s="198">
        <v>3</v>
      </c>
      <c r="D119" s="153" t="str">
        <f t="shared" si="387"/>
        <v>3.33.1</v>
      </c>
      <c r="E119" s="194" t="s">
        <v>401</v>
      </c>
      <c r="F119" s="195"/>
      <c r="G119" s="195"/>
      <c r="H119" s="196"/>
      <c r="I119" s="197"/>
      <c r="J119" s="196"/>
      <c r="K119" s="200"/>
      <c r="L119" s="200">
        <v>43525</v>
      </c>
      <c r="M119" s="201"/>
      <c r="N119" s="202"/>
      <c r="O119" s="203"/>
      <c r="P119" s="201" t="s">
        <v>34</v>
      </c>
      <c r="Q119" s="155">
        <f>IF(K119&lt;&gt;"",K119,IF(OR(H119&lt;&gt;"",I119&lt;&gt;"",J119&lt;&gt;""),WORKDAY.INTL(MAX(IFERROR(INDEX(R:R,MATCH(H119,D:D,0)),0),IFERROR(INDEX(R:R,MATCH(I119,D:D,0)),0),IFERROR(INDEX(R:R,MATCH(J119,D:D,0)),0)),1,weekend,holidays),IF(L119&lt;&gt;"",IF(M119&lt;&gt;"",WORKDAY.INTL(L119,-(MAX(M119,1)-1),weekend,holidays),L119-(MAX(N119,1)-1))," - ")))</f>
        <v>43525</v>
      </c>
      <c r="R119" s="155">
        <f t="shared" si="382"/>
        <v>43525</v>
      </c>
      <c r="S119" s="146">
        <f t="shared" ca="1" si="403"/>
        <v>1</v>
      </c>
      <c r="T119" s="146">
        <f t="shared" si="401"/>
        <v>1</v>
      </c>
      <c r="U119" s="147">
        <f t="shared" ca="1" si="404"/>
        <v>0</v>
      </c>
      <c r="V119" s="146">
        <f t="shared" ca="1" si="402"/>
        <v>1</v>
      </c>
      <c r="W119" s="121"/>
      <c r="X119" s="121"/>
      <c r="Z119" s="193"/>
      <c r="AA119" s="193"/>
      <c r="AB119" s="193"/>
      <c r="AC119" s="193"/>
      <c r="AD119" s="193"/>
      <c r="AE119" s="193"/>
      <c r="AF119" s="193"/>
      <c r="AG119" s="193"/>
      <c r="AH119" s="193"/>
      <c r="AI119" s="193"/>
      <c r="AJ119" s="193"/>
      <c r="AK119" s="193"/>
      <c r="AL119" s="193"/>
      <c r="AM119" s="193"/>
      <c r="AN119" s="193"/>
      <c r="AO119" s="193"/>
      <c r="AP119" s="193"/>
      <c r="AQ119" s="193"/>
      <c r="AR119" s="193"/>
      <c r="AS119" s="193"/>
      <c r="AT119" s="193"/>
      <c r="AU119" s="193"/>
      <c r="AV119" s="193"/>
      <c r="AW119" s="193"/>
      <c r="AX119" s="193"/>
      <c r="AY119" s="193"/>
      <c r="AZ119" s="193"/>
      <c r="BA119" s="193"/>
      <c r="BB119" s="193"/>
      <c r="BC119" s="193"/>
      <c r="BD119" s="193"/>
      <c r="BE119" s="193"/>
      <c r="BF119" s="193"/>
      <c r="BG119" s="193"/>
      <c r="BH119" s="193"/>
      <c r="BI119" s="193"/>
      <c r="BJ119" s="193"/>
      <c r="BK119" s="193"/>
      <c r="BL119" s="193"/>
      <c r="BM119" s="193"/>
      <c r="BN119" s="193"/>
      <c r="BO119" s="193"/>
      <c r="BP119" s="193"/>
      <c r="BQ119" s="193"/>
      <c r="BR119" s="193"/>
      <c r="BS119" s="193"/>
      <c r="BT119" s="193"/>
      <c r="BU119" s="193"/>
      <c r="BV119" s="193"/>
      <c r="BW119" s="193"/>
      <c r="BX119" s="193"/>
      <c r="BY119" s="193"/>
      <c r="BZ119" s="193"/>
      <c r="CA119" s="193"/>
      <c r="CB119" s="193"/>
      <c r="CC119" s="193"/>
      <c r="CD119" s="193"/>
      <c r="CE119" s="193"/>
      <c r="CF119" s="193"/>
      <c r="CG119" s="193"/>
      <c r="CH119" s="193"/>
      <c r="CI119" s="193"/>
      <c r="CJ119" s="193"/>
      <c r="CK119" s="193"/>
      <c r="CL119" s="193"/>
      <c r="CM119" s="193"/>
      <c r="CN119" s="193"/>
      <c r="CO119" s="193"/>
      <c r="CP119" s="193"/>
      <c r="CQ119" s="193"/>
      <c r="CR119" s="193"/>
      <c r="CS119" s="193"/>
      <c r="CT119" s="193"/>
      <c r="CU119" s="193"/>
      <c r="CV119" s="193"/>
      <c r="CW119" s="193"/>
      <c r="CX119" s="193"/>
      <c r="CY119" s="193"/>
      <c r="CZ119" s="193"/>
      <c r="DA119" s="193"/>
      <c r="DB119" s="193"/>
      <c r="DC119" s="193"/>
      <c r="DD119" s="193"/>
      <c r="DE119" s="193"/>
      <c r="DF119" s="193"/>
      <c r="DG119" s="193"/>
      <c r="DH119" s="193"/>
      <c r="DI119" s="193"/>
      <c r="DJ119" s="193"/>
      <c r="DK119" s="193"/>
      <c r="DL119" s="193"/>
      <c r="DM119" s="193"/>
      <c r="DN119" s="193"/>
      <c r="DO119" s="193"/>
      <c r="DP119" s="193"/>
      <c r="DQ119" s="193"/>
      <c r="DR119" s="193"/>
      <c r="DS119" s="193"/>
      <c r="DT119" s="193"/>
      <c r="DU119" s="193"/>
      <c r="DV119" s="193"/>
      <c r="DW119" s="193"/>
      <c r="DX119" s="193"/>
      <c r="DY119" s="193"/>
      <c r="DZ119" s="193"/>
      <c r="EA119" s="193"/>
      <c r="EB119" s="193"/>
      <c r="EC119" s="193"/>
      <c r="ED119" s="193"/>
      <c r="EE119" s="193"/>
      <c r="EF119" s="193"/>
      <c r="EG119" s="193"/>
      <c r="EH119" s="193"/>
      <c r="EI119" s="193"/>
      <c r="EJ119" s="193"/>
      <c r="EK119" s="193"/>
      <c r="EL119" s="193"/>
      <c r="EM119" s="193"/>
      <c r="EN119" s="193"/>
      <c r="EO119" s="193"/>
      <c r="EP119" s="193"/>
      <c r="EQ119" s="193"/>
      <c r="ER119" s="193"/>
      <c r="ES119" s="193"/>
      <c r="ET119" s="193"/>
      <c r="EU119" s="193"/>
      <c r="EV119" s="193"/>
      <c r="EW119" s="193"/>
      <c r="EX119" s="193"/>
      <c r="EY119" s="193"/>
      <c r="EZ119" s="193"/>
      <c r="FA119" s="193"/>
      <c r="FB119" s="193"/>
      <c r="FC119" s="193"/>
      <c r="FD119" s="193"/>
      <c r="FE119" s="193"/>
      <c r="FF119" s="193"/>
      <c r="FG119" s="193"/>
      <c r="FH119" s="193"/>
      <c r="FI119" s="193"/>
      <c r="FJ119" s="193"/>
      <c r="FK119" s="193"/>
      <c r="FL119" s="193"/>
      <c r="FM119" s="193"/>
      <c r="FN119" s="193"/>
      <c r="FO119" s="193"/>
      <c r="FP119" s="193"/>
      <c r="FQ119" s="193"/>
      <c r="FR119" s="193"/>
      <c r="FS119" s="193"/>
      <c r="FT119" s="193"/>
      <c r="FU119" s="193"/>
      <c r="FV119" s="193"/>
      <c r="FW119" s="193"/>
      <c r="FX119" s="193"/>
      <c r="FY119" s="193"/>
      <c r="FZ119" s="193"/>
      <c r="GA119" s="193"/>
      <c r="GB119" s="193"/>
      <c r="GC119" s="193"/>
      <c r="GD119" s="193"/>
      <c r="GE119" s="193"/>
      <c r="GF119" s="193"/>
      <c r="GG119" s="193"/>
      <c r="GH119" s="193"/>
      <c r="GI119" s="193"/>
      <c r="GJ119" s="193"/>
      <c r="GK119" s="193"/>
      <c r="GL119" s="193"/>
      <c r="GM119" s="193"/>
      <c r="GN119" s="193"/>
      <c r="GO119" s="193"/>
      <c r="GP119" s="193"/>
      <c r="GQ119" s="193"/>
      <c r="GR119" s="193"/>
      <c r="GS119" s="193"/>
      <c r="GT119" s="193"/>
      <c r="GU119" s="193"/>
      <c r="GV119" s="193"/>
      <c r="GW119" s="193"/>
      <c r="GX119" s="193"/>
      <c r="GY119" s="193"/>
      <c r="GZ119" s="193"/>
      <c r="HA119" s="193"/>
      <c r="HB119" s="193"/>
      <c r="HC119" s="193"/>
      <c r="HD119" s="193"/>
      <c r="HE119" s="193"/>
      <c r="HF119" s="193"/>
      <c r="HG119" s="193"/>
      <c r="HH119" s="193"/>
      <c r="HI119" s="193"/>
      <c r="HJ119" s="193"/>
      <c r="HK119" s="193"/>
      <c r="HL119" s="193"/>
      <c r="HM119" s="193"/>
      <c r="HN119" s="193"/>
      <c r="HO119" s="193"/>
      <c r="HP119" s="193"/>
      <c r="HQ119" s="193"/>
      <c r="HR119" s="193"/>
      <c r="HS119" s="193"/>
      <c r="HT119" s="193"/>
      <c r="HU119" s="193"/>
      <c r="HV119" s="193"/>
      <c r="HW119" s="193"/>
      <c r="HX119" s="193"/>
      <c r="HY119" s="193"/>
      <c r="HZ119" s="193"/>
      <c r="IA119" s="193"/>
      <c r="IB119" s="193"/>
      <c r="IC119" s="193"/>
      <c r="ID119" s="193"/>
      <c r="IE119" s="193"/>
      <c r="IF119" s="193"/>
      <c r="IG119" s="193"/>
      <c r="IH119" s="193"/>
      <c r="II119" s="193"/>
      <c r="IJ119" s="193"/>
      <c r="IK119" s="193"/>
      <c r="IL119" s="193"/>
      <c r="IM119" s="193"/>
      <c r="IN119" s="193"/>
      <c r="IO119" s="193"/>
      <c r="IP119" s="193"/>
      <c r="IQ119" s="193"/>
      <c r="IR119" s="193"/>
      <c r="IS119" s="193"/>
      <c r="IT119" s="193"/>
      <c r="IU119" s="193"/>
      <c r="IV119" s="193"/>
      <c r="IW119" s="193"/>
      <c r="IX119" s="193"/>
      <c r="IY119" s="193"/>
      <c r="IZ119" s="193"/>
      <c r="JA119" s="193"/>
      <c r="JB119" s="193"/>
      <c r="JC119" s="193"/>
      <c r="JD119" s="193"/>
      <c r="JE119" s="193"/>
      <c r="JF119" s="193"/>
      <c r="JG119" s="193"/>
      <c r="JH119" s="193"/>
      <c r="JI119" s="193"/>
      <c r="JJ119" s="193"/>
      <c r="JK119" s="193"/>
      <c r="JL119" s="193"/>
      <c r="JM119" s="193"/>
      <c r="JN119" s="193"/>
      <c r="JO119" s="193"/>
      <c r="JP119" s="193"/>
      <c r="JQ119" s="193"/>
      <c r="JR119" s="193"/>
      <c r="JS119" s="193"/>
      <c r="JT119" s="193"/>
      <c r="JU119" s="193"/>
      <c r="JV119" s="193"/>
      <c r="JW119" s="193"/>
      <c r="JX119" s="193"/>
      <c r="JY119" s="193"/>
      <c r="JZ119" s="193"/>
      <c r="KA119" s="193"/>
      <c r="KB119" s="193"/>
      <c r="KC119" s="193"/>
      <c r="KD119" s="193"/>
      <c r="KE119" s="193"/>
      <c r="KF119" s="193"/>
      <c r="KG119" s="193"/>
      <c r="KH119" s="193"/>
      <c r="KI119" s="193"/>
      <c r="KJ119" s="193"/>
      <c r="KK119" s="193"/>
      <c r="KL119" s="193"/>
      <c r="KM119" s="193"/>
      <c r="KN119" s="193"/>
      <c r="KO119" s="193"/>
      <c r="KP119" s="193"/>
      <c r="KQ119" s="193"/>
      <c r="KR119" s="193"/>
      <c r="KS119" s="193"/>
      <c r="KT119" s="193"/>
      <c r="KU119" s="193"/>
      <c r="KV119" s="193"/>
      <c r="KW119" s="193"/>
      <c r="KX119" s="193"/>
      <c r="KY119" s="193"/>
      <c r="KZ119" s="193"/>
      <c r="LA119" s="193"/>
      <c r="LB119" s="193"/>
      <c r="LC119" s="193"/>
      <c r="LD119" s="193"/>
      <c r="LE119" s="193"/>
      <c r="LF119" s="193"/>
      <c r="LG119" s="193"/>
      <c r="LH119" s="193"/>
      <c r="LI119" s="193"/>
      <c r="LJ119" s="193"/>
      <c r="LK119" s="193"/>
      <c r="LL119" s="193"/>
      <c r="LM119" s="193"/>
      <c r="LN119" s="193"/>
      <c r="LO119" s="193"/>
      <c r="LP119" s="193"/>
      <c r="LQ119" s="193"/>
      <c r="LR119" s="193"/>
      <c r="LS119" s="193"/>
      <c r="LT119" s="193"/>
      <c r="LU119" s="193"/>
      <c r="LV119" s="193"/>
      <c r="LW119" s="193"/>
      <c r="LX119" s="193"/>
      <c r="LY119" s="193"/>
      <c r="LZ119" s="193"/>
      <c r="MA119" s="193"/>
      <c r="MB119" s="193"/>
      <c r="MC119" s="193"/>
      <c r="MD119" s="193"/>
      <c r="ME119" s="193"/>
      <c r="MF119" s="193"/>
      <c r="MG119" s="193"/>
      <c r="MH119" s="193"/>
      <c r="MI119" s="193"/>
      <c r="MJ119" s="193"/>
      <c r="MK119" s="193"/>
      <c r="ML119" s="193"/>
      <c r="MM119" s="193"/>
      <c r="MN119" s="193"/>
      <c r="MO119" s="193"/>
      <c r="MP119" s="193"/>
      <c r="MQ119" s="193"/>
      <c r="MR119" s="193"/>
      <c r="MS119" s="193"/>
      <c r="MT119" s="193"/>
      <c r="MU119" s="193"/>
      <c r="MV119" s="193"/>
      <c r="MW119" s="193"/>
      <c r="MX119" s="193"/>
      <c r="MY119" s="193"/>
      <c r="MZ119" s="193"/>
      <c r="NA119" s="193"/>
      <c r="NB119" s="193"/>
      <c r="NC119" s="193"/>
      <c r="ND119" s="193"/>
      <c r="NE119" s="193"/>
      <c r="NF119" s="193"/>
      <c r="NG119" s="193"/>
      <c r="NH119" s="193"/>
      <c r="NI119" s="193"/>
      <c r="NJ119" s="193"/>
      <c r="NK119" s="193"/>
      <c r="NL119" s="193"/>
      <c r="NM119" s="193"/>
      <c r="NN119" s="193"/>
      <c r="NO119" s="193"/>
      <c r="NP119" s="193"/>
      <c r="NQ119" s="193"/>
      <c r="NR119" s="193"/>
      <c r="NS119" s="193"/>
      <c r="NT119" s="193"/>
      <c r="NU119" s="193"/>
      <c r="NV119" s="193"/>
      <c r="NW119" s="193"/>
      <c r="NX119" s="193"/>
      <c r="NY119" s="193"/>
    </row>
    <row r="120" spans="1:389" s="192" customFormat="1" ht="12">
      <c r="A120" s="176"/>
      <c r="B120" s="177"/>
      <c r="C120" s="198">
        <v>3</v>
      </c>
      <c r="D120" s="153" t="str">
        <f t="shared" si="387"/>
        <v>3.33.2</v>
      </c>
      <c r="E120" s="194" t="s">
        <v>435</v>
      </c>
      <c r="F120" s="195"/>
      <c r="G120" s="195"/>
      <c r="H120" s="196"/>
      <c r="I120" s="197"/>
      <c r="J120" s="196"/>
      <c r="K120" s="200"/>
      <c r="L120" s="200"/>
      <c r="M120" s="201">
        <v>5</v>
      </c>
      <c r="N120" s="202"/>
      <c r="O120" s="203"/>
      <c r="P120" s="201"/>
      <c r="Q120" s="155" t="str">
        <f>IF(K120&lt;&gt;"",K120,IF(OR(H120&lt;&gt;"",I120&lt;&gt;"",J120&lt;&gt;""),WORKDAY.INTL(MAX(IFERROR(INDEX(R:R,MATCH(H120,D:D,0)),0),IFERROR(INDEX(R:R,MATCH(I120,D:D,0)),0),IFERROR(INDEX(R:R,MATCH(J120,D:D,0)),0)),1,weekend,holidays),IF(L120&lt;&gt;"",IF(M120&lt;&gt;"",WORKDAY.INTL(L120,-(MAX(M120,1)-1),weekend,holidays),L120-(MAX(N120,1)-1))," - ")))</f>
        <v xml:space="preserve"> - </v>
      </c>
      <c r="R120" s="155" t="str">
        <f t="shared" si="382"/>
        <v xml:space="preserve"> - </v>
      </c>
      <c r="S120" s="146">
        <f t="shared" si="403"/>
        <v>5</v>
      </c>
      <c r="T120" s="146" t="str">
        <f t="shared" si="401"/>
        <v xml:space="preserve"> - </v>
      </c>
      <c r="U120" s="147" t="str">
        <f t="shared" si="404"/>
        <v xml:space="preserve"> - </v>
      </c>
      <c r="V120" s="146" t="str">
        <f t="shared" si="402"/>
        <v xml:space="preserve"> - </v>
      </c>
      <c r="W120" s="121"/>
      <c r="X120" s="121"/>
      <c r="Z120" s="193"/>
      <c r="AA120" s="193"/>
      <c r="AB120" s="193"/>
      <c r="AC120" s="193"/>
      <c r="AD120" s="193"/>
      <c r="AE120" s="193"/>
      <c r="AF120" s="193"/>
      <c r="AG120" s="193"/>
      <c r="AH120" s="193"/>
      <c r="AI120" s="193"/>
      <c r="AJ120" s="193"/>
      <c r="AK120" s="193"/>
      <c r="AL120" s="193"/>
      <c r="AM120" s="193"/>
      <c r="AN120" s="193"/>
      <c r="AO120" s="193"/>
      <c r="AP120" s="193"/>
      <c r="AQ120" s="193"/>
      <c r="AR120" s="193"/>
      <c r="AS120" s="193"/>
      <c r="AT120" s="193"/>
      <c r="AU120" s="193"/>
      <c r="AV120" s="193"/>
      <c r="AW120" s="193"/>
      <c r="AX120" s="193"/>
      <c r="AY120" s="193"/>
      <c r="AZ120" s="193"/>
      <c r="BA120" s="193"/>
      <c r="BB120" s="193"/>
      <c r="BC120" s="193"/>
      <c r="BD120" s="193"/>
      <c r="BE120" s="193"/>
      <c r="BF120" s="193"/>
      <c r="BG120" s="193"/>
      <c r="BH120" s="193"/>
      <c r="BI120" s="193"/>
      <c r="BJ120" s="193"/>
      <c r="BK120" s="193"/>
      <c r="BL120" s="193"/>
      <c r="BM120" s="193"/>
      <c r="BN120" s="193"/>
      <c r="BO120" s="193"/>
      <c r="BP120" s="193"/>
      <c r="BQ120" s="193"/>
      <c r="BR120" s="193"/>
      <c r="BS120" s="193"/>
      <c r="BT120" s="193"/>
      <c r="BU120" s="193"/>
      <c r="BV120" s="193"/>
      <c r="BW120" s="193"/>
      <c r="BX120" s="193"/>
      <c r="BY120" s="193"/>
      <c r="BZ120" s="193"/>
      <c r="CA120" s="193"/>
      <c r="CB120" s="193"/>
      <c r="CC120" s="193"/>
      <c r="CD120" s="193"/>
      <c r="CE120" s="193"/>
      <c r="CF120" s="193"/>
      <c r="CG120" s="193"/>
      <c r="CH120" s="193"/>
      <c r="CI120" s="193"/>
      <c r="CJ120" s="193"/>
      <c r="CK120" s="193"/>
      <c r="CL120" s="193"/>
      <c r="CM120" s="193"/>
      <c r="CN120" s="193"/>
      <c r="CO120" s="193"/>
      <c r="CP120" s="193"/>
      <c r="CQ120" s="193"/>
      <c r="CR120" s="193"/>
      <c r="CS120" s="193"/>
      <c r="CT120" s="193"/>
      <c r="CU120" s="193"/>
      <c r="CV120" s="193"/>
      <c r="CW120" s="193"/>
      <c r="CX120" s="193"/>
      <c r="CY120" s="193"/>
      <c r="CZ120" s="193"/>
      <c r="DA120" s="193"/>
      <c r="DB120" s="193"/>
      <c r="DC120" s="193"/>
      <c r="DD120" s="193"/>
      <c r="DE120" s="193"/>
      <c r="DF120" s="193"/>
      <c r="DG120" s="193"/>
      <c r="DH120" s="193"/>
      <c r="DI120" s="193"/>
      <c r="DJ120" s="193"/>
      <c r="DK120" s="193"/>
      <c r="DL120" s="193"/>
      <c r="DM120" s="193"/>
      <c r="DN120" s="193"/>
      <c r="DO120" s="193"/>
      <c r="DP120" s="193"/>
      <c r="DQ120" s="193"/>
      <c r="DR120" s="193"/>
      <c r="DS120" s="193"/>
      <c r="DT120" s="193"/>
      <c r="DU120" s="193"/>
      <c r="DV120" s="193"/>
      <c r="DW120" s="193"/>
      <c r="DX120" s="193"/>
      <c r="DY120" s="193"/>
      <c r="DZ120" s="193"/>
      <c r="EA120" s="193"/>
      <c r="EB120" s="193"/>
      <c r="EC120" s="193"/>
      <c r="ED120" s="193"/>
      <c r="EE120" s="193"/>
      <c r="EF120" s="193"/>
      <c r="EG120" s="193"/>
      <c r="EH120" s="193"/>
      <c r="EI120" s="193"/>
      <c r="EJ120" s="193"/>
      <c r="EK120" s="193"/>
      <c r="EL120" s="193"/>
      <c r="EM120" s="193"/>
      <c r="EN120" s="193"/>
      <c r="EO120" s="193"/>
      <c r="EP120" s="193"/>
      <c r="EQ120" s="193"/>
      <c r="ER120" s="193"/>
      <c r="ES120" s="193"/>
      <c r="ET120" s="193"/>
      <c r="EU120" s="193"/>
      <c r="EV120" s="193"/>
      <c r="EW120" s="193"/>
      <c r="EX120" s="193"/>
      <c r="EY120" s="193"/>
      <c r="EZ120" s="193"/>
      <c r="FA120" s="193"/>
      <c r="FB120" s="193"/>
      <c r="FC120" s="193"/>
      <c r="FD120" s="193"/>
      <c r="FE120" s="193"/>
      <c r="FF120" s="193"/>
      <c r="FG120" s="193"/>
      <c r="FH120" s="193"/>
      <c r="FI120" s="193"/>
      <c r="FJ120" s="193"/>
      <c r="FK120" s="193"/>
      <c r="FL120" s="193"/>
      <c r="FM120" s="193"/>
      <c r="FN120" s="193"/>
      <c r="FO120" s="193"/>
      <c r="FP120" s="193"/>
      <c r="FQ120" s="193"/>
      <c r="FR120" s="193"/>
      <c r="FS120" s="193"/>
      <c r="FT120" s="193"/>
      <c r="FU120" s="193"/>
      <c r="FV120" s="193"/>
      <c r="FW120" s="193"/>
      <c r="FX120" s="193"/>
      <c r="FY120" s="193"/>
      <c r="FZ120" s="193"/>
      <c r="GA120" s="193"/>
      <c r="GB120" s="193"/>
      <c r="GC120" s="193"/>
      <c r="GD120" s="193"/>
      <c r="GE120" s="193"/>
      <c r="GF120" s="193"/>
      <c r="GG120" s="193"/>
      <c r="GH120" s="193"/>
      <c r="GI120" s="193"/>
      <c r="GJ120" s="193"/>
      <c r="GK120" s="193"/>
      <c r="GL120" s="193"/>
      <c r="GM120" s="193"/>
      <c r="GN120" s="193"/>
      <c r="GO120" s="193"/>
      <c r="GP120" s="193"/>
      <c r="GQ120" s="193"/>
      <c r="GR120" s="193"/>
      <c r="GS120" s="193"/>
      <c r="GT120" s="193"/>
      <c r="GU120" s="193"/>
      <c r="GV120" s="193"/>
      <c r="GW120" s="193"/>
      <c r="GX120" s="193"/>
      <c r="GY120" s="193"/>
      <c r="GZ120" s="193"/>
      <c r="HA120" s="193"/>
      <c r="HB120" s="193"/>
      <c r="HC120" s="193"/>
      <c r="HD120" s="193"/>
      <c r="HE120" s="193"/>
      <c r="HF120" s="193"/>
      <c r="HG120" s="193"/>
      <c r="HH120" s="193"/>
      <c r="HI120" s="193"/>
      <c r="HJ120" s="193"/>
      <c r="HK120" s="193"/>
      <c r="HL120" s="193"/>
      <c r="HM120" s="193"/>
      <c r="HN120" s="193"/>
      <c r="HO120" s="193"/>
      <c r="HP120" s="193"/>
      <c r="HQ120" s="193"/>
      <c r="HR120" s="193"/>
      <c r="HS120" s="193"/>
      <c r="HT120" s="193"/>
      <c r="HU120" s="193"/>
      <c r="HV120" s="193"/>
      <c r="HW120" s="193"/>
      <c r="HX120" s="193"/>
      <c r="HY120" s="193"/>
      <c r="HZ120" s="193"/>
      <c r="IA120" s="193"/>
      <c r="IB120" s="193"/>
      <c r="IC120" s="193"/>
      <c r="ID120" s="193"/>
      <c r="IE120" s="193"/>
      <c r="IF120" s="193"/>
      <c r="IG120" s="193"/>
      <c r="IH120" s="193"/>
      <c r="II120" s="193"/>
      <c r="IJ120" s="193"/>
      <c r="IK120" s="193"/>
      <c r="IL120" s="193"/>
      <c r="IM120" s="193"/>
      <c r="IN120" s="193"/>
      <c r="IO120" s="193"/>
      <c r="IP120" s="193"/>
      <c r="IQ120" s="193"/>
      <c r="IR120" s="193"/>
      <c r="IS120" s="193"/>
      <c r="IT120" s="193"/>
      <c r="IU120" s="193"/>
      <c r="IV120" s="193"/>
      <c r="IW120" s="193"/>
      <c r="IX120" s="193"/>
      <c r="IY120" s="193"/>
      <c r="IZ120" s="193"/>
      <c r="JA120" s="193"/>
      <c r="JB120" s="193"/>
      <c r="JC120" s="193"/>
      <c r="JD120" s="193"/>
      <c r="JE120" s="193"/>
      <c r="JF120" s="193"/>
      <c r="JG120" s="193"/>
      <c r="JH120" s="193"/>
      <c r="JI120" s="193"/>
      <c r="JJ120" s="193"/>
      <c r="JK120" s="193"/>
      <c r="JL120" s="193"/>
      <c r="JM120" s="193"/>
      <c r="JN120" s="193"/>
      <c r="JO120" s="193"/>
      <c r="JP120" s="193"/>
      <c r="JQ120" s="193"/>
      <c r="JR120" s="193"/>
      <c r="JS120" s="193"/>
      <c r="JT120" s="193"/>
      <c r="JU120" s="193"/>
      <c r="JV120" s="193"/>
      <c r="JW120" s="193"/>
      <c r="JX120" s="193"/>
      <c r="JY120" s="193"/>
      <c r="JZ120" s="193"/>
      <c r="KA120" s="193"/>
      <c r="KB120" s="193"/>
      <c r="KC120" s="193"/>
      <c r="KD120" s="193"/>
      <c r="KE120" s="193"/>
      <c r="KF120" s="193"/>
      <c r="KG120" s="193"/>
      <c r="KH120" s="193"/>
      <c r="KI120" s="193"/>
      <c r="KJ120" s="193"/>
      <c r="KK120" s="193"/>
      <c r="KL120" s="193"/>
      <c r="KM120" s="193"/>
      <c r="KN120" s="193"/>
      <c r="KO120" s="193"/>
      <c r="KP120" s="193"/>
      <c r="KQ120" s="193"/>
      <c r="KR120" s="193"/>
      <c r="KS120" s="193"/>
      <c r="KT120" s="193"/>
      <c r="KU120" s="193"/>
      <c r="KV120" s="193"/>
      <c r="KW120" s="193"/>
      <c r="KX120" s="193"/>
      <c r="KY120" s="193"/>
      <c r="KZ120" s="193"/>
      <c r="LA120" s="193"/>
      <c r="LB120" s="193"/>
      <c r="LC120" s="193"/>
      <c r="LD120" s="193"/>
      <c r="LE120" s="193"/>
      <c r="LF120" s="193"/>
      <c r="LG120" s="193"/>
      <c r="LH120" s="193"/>
      <c r="LI120" s="193"/>
      <c r="LJ120" s="193"/>
      <c r="LK120" s="193"/>
      <c r="LL120" s="193"/>
      <c r="LM120" s="193"/>
      <c r="LN120" s="193"/>
      <c r="LO120" s="193"/>
      <c r="LP120" s="193"/>
      <c r="LQ120" s="193"/>
      <c r="LR120" s="193"/>
      <c r="LS120" s="193"/>
      <c r="LT120" s="193"/>
      <c r="LU120" s="193"/>
      <c r="LV120" s="193"/>
      <c r="LW120" s="193"/>
      <c r="LX120" s="193"/>
      <c r="LY120" s="193"/>
      <c r="LZ120" s="193"/>
      <c r="MA120" s="193"/>
      <c r="MB120" s="193"/>
      <c r="MC120" s="193"/>
      <c r="MD120" s="193"/>
      <c r="ME120" s="193"/>
      <c r="MF120" s="193"/>
      <c r="MG120" s="193"/>
      <c r="MH120" s="193"/>
      <c r="MI120" s="193"/>
      <c r="MJ120" s="193"/>
      <c r="MK120" s="193"/>
      <c r="ML120" s="193"/>
      <c r="MM120" s="193"/>
      <c r="MN120" s="193"/>
      <c r="MO120" s="193"/>
      <c r="MP120" s="193"/>
      <c r="MQ120" s="193"/>
      <c r="MR120" s="193"/>
      <c r="MS120" s="193"/>
      <c r="MT120" s="193"/>
      <c r="MU120" s="193"/>
      <c r="MV120" s="193"/>
      <c r="MW120" s="193"/>
      <c r="MX120" s="193"/>
      <c r="MY120" s="193"/>
      <c r="MZ120" s="193"/>
      <c r="NA120" s="193"/>
      <c r="NB120" s="193"/>
      <c r="NC120" s="193"/>
      <c r="ND120" s="193"/>
      <c r="NE120" s="193"/>
      <c r="NF120" s="193"/>
      <c r="NG120" s="193"/>
      <c r="NH120" s="193"/>
      <c r="NI120" s="193"/>
      <c r="NJ120" s="193"/>
      <c r="NK120" s="193"/>
      <c r="NL120" s="193"/>
      <c r="NM120" s="193"/>
      <c r="NN120" s="193"/>
      <c r="NO120" s="193"/>
      <c r="NP120" s="193"/>
      <c r="NQ120" s="193"/>
      <c r="NR120" s="193"/>
      <c r="NS120" s="193"/>
      <c r="NT120" s="193"/>
      <c r="NU120" s="193"/>
      <c r="NV120" s="193"/>
      <c r="NW120" s="193"/>
      <c r="NX120" s="193"/>
      <c r="NY120" s="193"/>
    </row>
    <row r="121" spans="1:389" s="192" customFormat="1" ht="12">
      <c r="A121" s="176"/>
      <c r="B121" s="177"/>
      <c r="C121" s="198">
        <v>4</v>
      </c>
      <c r="D121" s="153" t="str">
        <f t="shared" ref="D121" si="415">IF(C121="","",IF(C121&gt;prevLevel,IF(prevWBS="","1",prevWBS)&amp;REPT(".1",C121-MAX(prevLevel,1)),IF(ISERROR(FIND(".",prevWBS)),REPT("1.",C121-1)&amp;IFERROR(VALUE(prevWBS)+1,"1"),IF(C121=1,"",IFERROR(LEFT(prevWBS,FIND("^",SUBSTITUTE(prevWBS,".","^",C121-1))),""))&amp;VALUE(TRIM(MID(SUBSTITUTE(prevWBS,".",REPT(" ",LEN(prevWBS))),(C121-1)*LEN(prevWBS)+1,LEN(prevWBS))))+1)))</f>
        <v>3.33.2.1</v>
      </c>
      <c r="E121" s="194" t="s">
        <v>436</v>
      </c>
      <c r="F121" s="195"/>
      <c r="G121" s="195"/>
      <c r="H121" s="196" t="str">
        <f>D119</f>
        <v>3.33.1</v>
      </c>
      <c r="I121" s="197"/>
      <c r="J121" s="196"/>
      <c r="K121" s="200"/>
      <c r="L121" s="200">
        <v>43534</v>
      </c>
      <c r="M121" s="201">
        <v>5</v>
      </c>
      <c r="N121" s="202"/>
      <c r="O121" s="203"/>
      <c r="P121" s="201"/>
      <c r="Q121" s="155">
        <f ca="1">IF(K121&lt;&gt;"",K121,IF(OR(H121&lt;&gt;"",I121&lt;&gt;"",J121&lt;&gt;""),WORKDAY.INTL(MAX(IFERROR(INDEX(R:R,MATCH(H121,D:D,0)),0),IFERROR(INDEX(R:R,MATCH(I121,D:D,0)),0),IFERROR(INDEX(R:R,MATCH(J121,D:D,0)),0)),1,weekend,holidays),IF(L121&lt;&gt;"",IF(M121&lt;&gt;"",WORKDAY.INTL(L121,-(MAX(M121,1)-1),weekend,holidays),L121-(MAX(N121,1)-1))," - ")))</f>
        <v>43528</v>
      </c>
      <c r="R121" s="155">
        <f t="shared" ref="R121" si="416">IF(L121&lt;&gt;"",L121,IF(Q121=" - "," - ",IF(M121&lt;&gt;"",WORKDAY.INTL(Q121,M121-1,weekend,holidays),Q121+MAX(N121,1)-1)))</f>
        <v>43534</v>
      </c>
      <c r="S121" s="146">
        <f t="shared" ref="S121" si="417">IF(M121&lt;&gt;"",M121,IF(OR(NOT(ISNUMBER(Q121)),NOT(ISNUMBER(R121)))," - ",NETWORKDAYS.INTL(Q121,R121,weekend,holidays)))</f>
        <v>5</v>
      </c>
      <c r="T121" s="146">
        <f t="shared" ref="T121" ca="1" si="418">IF(N121&lt;&gt;"",N121,IF(OR(NOT(ISNUMBER(Q121)),NOT(ISNUMBER(R121)))," - ",R121-Q121+1))</f>
        <v>7</v>
      </c>
      <c r="U121" s="147">
        <f t="shared" ref="U121" ca="1" si="419">IF(OR(Q121=" - ",R121=" - ")," - ",MIN(T121,WORKDAY.INTL(Q121,ROUNDDOWN(O121*S121,0),weekend,holidays)-Q121))</f>
        <v>0</v>
      </c>
      <c r="V121" s="146">
        <f t="shared" ref="V121" ca="1" si="420">IF(OR(Q121=" - ",R121=" - ")," - ",T121-U121)</f>
        <v>7</v>
      </c>
      <c r="W121" s="121"/>
      <c r="X121" s="121"/>
      <c r="Z121" s="193"/>
      <c r="AA121" s="193"/>
      <c r="AB121" s="193"/>
      <c r="AC121" s="193"/>
      <c r="AD121" s="193"/>
      <c r="AE121" s="193"/>
      <c r="AF121" s="193"/>
      <c r="AG121" s="193"/>
      <c r="AH121" s="193"/>
      <c r="AI121" s="193"/>
      <c r="AJ121" s="193"/>
      <c r="AK121" s="193"/>
      <c r="AL121" s="193"/>
      <c r="AM121" s="193"/>
      <c r="AN121" s="193"/>
      <c r="AO121" s="193"/>
      <c r="AP121" s="193"/>
      <c r="AQ121" s="193"/>
      <c r="AR121" s="193"/>
      <c r="AS121" s="193"/>
      <c r="AT121" s="193"/>
      <c r="AU121" s="193"/>
      <c r="AV121" s="193"/>
      <c r="AW121" s="193"/>
      <c r="AX121" s="193"/>
      <c r="AY121" s="193"/>
      <c r="AZ121" s="193"/>
      <c r="BA121" s="193"/>
      <c r="BB121" s="193"/>
      <c r="BC121" s="193"/>
      <c r="BD121" s="193"/>
      <c r="BE121" s="193"/>
      <c r="BF121" s="193"/>
      <c r="BG121" s="193"/>
      <c r="BH121" s="193"/>
      <c r="BI121" s="193"/>
      <c r="BJ121" s="193"/>
      <c r="BK121" s="193"/>
      <c r="BL121" s="193"/>
      <c r="BM121" s="193"/>
      <c r="BN121" s="193"/>
      <c r="BO121" s="193"/>
      <c r="BP121" s="193"/>
      <c r="BQ121" s="193"/>
      <c r="BR121" s="193"/>
      <c r="BS121" s="193"/>
      <c r="BT121" s="193"/>
      <c r="BU121" s="193"/>
      <c r="BV121" s="193"/>
      <c r="BW121" s="193"/>
      <c r="BX121" s="193"/>
      <c r="BY121" s="193"/>
      <c r="BZ121" s="193"/>
      <c r="CA121" s="193"/>
      <c r="CB121" s="193"/>
      <c r="CC121" s="193"/>
      <c r="CD121" s="193"/>
      <c r="CE121" s="193"/>
      <c r="CF121" s="193"/>
      <c r="CG121" s="193"/>
      <c r="CH121" s="193"/>
      <c r="CI121" s="193"/>
      <c r="CJ121" s="193"/>
      <c r="CK121" s="193"/>
      <c r="CL121" s="193"/>
      <c r="CM121" s="193"/>
      <c r="CN121" s="193"/>
      <c r="CO121" s="193"/>
      <c r="CP121" s="193"/>
      <c r="CQ121" s="193"/>
      <c r="CR121" s="193"/>
      <c r="CS121" s="193"/>
      <c r="CT121" s="193"/>
      <c r="CU121" s="193"/>
      <c r="CV121" s="193"/>
      <c r="CW121" s="193"/>
      <c r="CX121" s="193"/>
      <c r="CY121" s="193"/>
      <c r="CZ121" s="193"/>
      <c r="DA121" s="193"/>
      <c r="DB121" s="193"/>
      <c r="DC121" s="193"/>
      <c r="DD121" s="193"/>
      <c r="DE121" s="193"/>
      <c r="DF121" s="193"/>
      <c r="DG121" s="193"/>
      <c r="DH121" s="193"/>
      <c r="DI121" s="193"/>
      <c r="DJ121" s="193"/>
      <c r="DK121" s="193"/>
      <c r="DL121" s="193"/>
      <c r="DM121" s="193"/>
      <c r="DN121" s="193"/>
      <c r="DO121" s="193"/>
      <c r="DP121" s="193"/>
      <c r="DQ121" s="193"/>
      <c r="DR121" s="193"/>
      <c r="DS121" s="193"/>
      <c r="DT121" s="193"/>
      <c r="DU121" s="193"/>
      <c r="DV121" s="193"/>
      <c r="DW121" s="193"/>
      <c r="DX121" s="193"/>
      <c r="DY121" s="193"/>
      <c r="DZ121" s="193"/>
      <c r="EA121" s="193"/>
      <c r="EB121" s="193"/>
      <c r="EC121" s="193"/>
      <c r="ED121" s="193"/>
      <c r="EE121" s="193"/>
      <c r="EF121" s="193"/>
      <c r="EG121" s="193"/>
      <c r="EH121" s="193"/>
      <c r="EI121" s="193"/>
      <c r="EJ121" s="193"/>
      <c r="EK121" s="193"/>
      <c r="EL121" s="193"/>
      <c r="EM121" s="193"/>
      <c r="EN121" s="193"/>
      <c r="EO121" s="193"/>
      <c r="EP121" s="193"/>
      <c r="EQ121" s="193"/>
      <c r="ER121" s="193"/>
      <c r="ES121" s="193"/>
      <c r="ET121" s="193"/>
      <c r="EU121" s="193"/>
      <c r="EV121" s="193"/>
      <c r="EW121" s="193"/>
      <c r="EX121" s="193"/>
      <c r="EY121" s="193"/>
      <c r="EZ121" s="193"/>
      <c r="FA121" s="193"/>
      <c r="FB121" s="193"/>
      <c r="FC121" s="193"/>
      <c r="FD121" s="193"/>
      <c r="FE121" s="193"/>
      <c r="FF121" s="193"/>
      <c r="FG121" s="193"/>
      <c r="FH121" s="193"/>
      <c r="FI121" s="193"/>
      <c r="FJ121" s="193"/>
      <c r="FK121" s="193"/>
      <c r="FL121" s="193"/>
      <c r="FM121" s="193"/>
      <c r="FN121" s="193"/>
      <c r="FO121" s="193"/>
      <c r="FP121" s="193"/>
      <c r="FQ121" s="193"/>
      <c r="FR121" s="193"/>
      <c r="FS121" s="193"/>
      <c r="FT121" s="193"/>
      <c r="FU121" s="193"/>
      <c r="FV121" s="193"/>
      <c r="FW121" s="193"/>
      <c r="FX121" s="193"/>
      <c r="FY121" s="193"/>
      <c r="FZ121" s="193"/>
      <c r="GA121" s="193"/>
      <c r="GB121" s="193"/>
      <c r="GC121" s="193"/>
      <c r="GD121" s="193"/>
      <c r="GE121" s="193"/>
      <c r="GF121" s="193"/>
      <c r="GG121" s="193"/>
      <c r="GH121" s="193"/>
      <c r="GI121" s="193"/>
      <c r="GJ121" s="193"/>
      <c r="GK121" s="193"/>
      <c r="GL121" s="193"/>
      <c r="GM121" s="193"/>
      <c r="GN121" s="193"/>
      <c r="GO121" s="193"/>
      <c r="GP121" s="193"/>
      <c r="GQ121" s="193"/>
      <c r="GR121" s="193"/>
      <c r="GS121" s="193"/>
      <c r="GT121" s="193"/>
      <c r="GU121" s="193"/>
      <c r="GV121" s="193"/>
      <c r="GW121" s="193"/>
      <c r="GX121" s="193"/>
      <c r="GY121" s="193"/>
      <c r="GZ121" s="193"/>
      <c r="HA121" s="193"/>
      <c r="HB121" s="193"/>
      <c r="HC121" s="193"/>
      <c r="HD121" s="193"/>
      <c r="HE121" s="193"/>
      <c r="HF121" s="193"/>
      <c r="HG121" s="193"/>
      <c r="HH121" s="193"/>
      <c r="HI121" s="193"/>
      <c r="HJ121" s="193"/>
      <c r="HK121" s="193"/>
      <c r="HL121" s="193"/>
      <c r="HM121" s="193"/>
      <c r="HN121" s="193"/>
      <c r="HO121" s="193"/>
      <c r="HP121" s="193"/>
      <c r="HQ121" s="193"/>
      <c r="HR121" s="193"/>
      <c r="HS121" s="193"/>
      <c r="HT121" s="193"/>
      <c r="HU121" s="193"/>
      <c r="HV121" s="193"/>
      <c r="HW121" s="193"/>
      <c r="HX121" s="193"/>
      <c r="HY121" s="193"/>
      <c r="HZ121" s="193"/>
      <c r="IA121" s="193"/>
      <c r="IB121" s="193"/>
      <c r="IC121" s="193"/>
      <c r="ID121" s="193"/>
      <c r="IE121" s="193"/>
      <c r="IF121" s="193"/>
      <c r="IG121" s="193"/>
      <c r="IH121" s="193"/>
      <c r="II121" s="193"/>
      <c r="IJ121" s="193"/>
      <c r="IK121" s="193"/>
      <c r="IL121" s="193"/>
      <c r="IM121" s="193"/>
      <c r="IN121" s="193"/>
      <c r="IO121" s="193"/>
      <c r="IP121" s="193"/>
      <c r="IQ121" s="193"/>
      <c r="IR121" s="193"/>
      <c r="IS121" s="193"/>
      <c r="IT121" s="193"/>
      <c r="IU121" s="193"/>
      <c r="IV121" s="193"/>
      <c r="IW121" s="193"/>
      <c r="IX121" s="193"/>
      <c r="IY121" s="193"/>
      <c r="IZ121" s="193"/>
      <c r="JA121" s="193"/>
      <c r="JB121" s="193"/>
      <c r="JC121" s="193"/>
      <c r="JD121" s="193"/>
      <c r="JE121" s="193"/>
      <c r="JF121" s="193"/>
      <c r="JG121" s="193"/>
      <c r="JH121" s="193"/>
      <c r="JI121" s="193"/>
      <c r="JJ121" s="193"/>
      <c r="JK121" s="193"/>
      <c r="JL121" s="193"/>
      <c r="JM121" s="193"/>
      <c r="JN121" s="193"/>
      <c r="JO121" s="193"/>
      <c r="JP121" s="193"/>
      <c r="JQ121" s="193"/>
      <c r="JR121" s="193"/>
      <c r="JS121" s="193"/>
      <c r="JT121" s="193"/>
      <c r="JU121" s="193"/>
      <c r="JV121" s="193"/>
      <c r="JW121" s="193"/>
      <c r="JX121" s="193"/>
      <c r="JY121" s="193"/>
      <c r="JZ121" s="193"/>
      <c r="KA121" s="193"/>
      <c r="KB121" s="193"/>
      <c r="KC121" s="193"/>
      <c r="KD121" s="193"/>
      <c r="KE121" s="193"/>
      <c r="KF121" s="193"/>
      <c r="KG121" s="193"/>
      <c r="KH121" s="193"/>
      <c r="KI121" s="193"/>
      <c r="KJ121" s="193"/>
      <c r="KK121" s="193"/>
      <c r="KL121" s="193"/>
      <c r="KM121" s="193"/>
      <c r="KN121" s="193"/>
      <c r="KO121" s="193"/>
      <c r="KP121" s="193"/>
      <c r="KQ121" s="193"/>
      <c r="KR121" s="193"/>
      <c r="KS121" s="193"/>
      <c r="KT121" s="193"/>
      <c r="KU121" s="193"/>
      <c r="KV121" s="193"/>
      <c r="KW121" s="193"/>
      <c r="KX121" s="193"/>
      <c r="KY121" s="193"/>
      <c r="KZ121" s="193"/>
      <c r="LA121" s="193"/>
      <c r="LB121" s="193"/>
      <c r="LC121" s="193"/>
      <c r="LD121" s="193"/>
      <c r="LE121" s="193"/>
      <c r="LF121" s="193"/>
      <c r="LG121" s="193"/>
      <c r="LH121" s="193"/>
      <c r="LI121" s="193"/>
      <c r="LJ121" s="193"/>
      <c r="LK121" s="193"/>
      <c r="LL121" s="193"/>
      <c r="LM121" s="193"/>
      <c r="LN121" s="193"/>
      <c r="LO121" s="193"/>
      <c r="LP121" s="193"/>
      <c r="LQ121" s="193"/>
      <c r="LR121" s="193"/>
      <c r="LS121" s="193"/>
      <c r="LT121" s="193"/>
      <c r="LU121" s="193"/>
      <c r="LV121" s="193"/>
      <c r="LW121" s="193"/>
      <c r="LX121" s="193"/>
      <c r="LY121" s="193"/>
      <c r="LZ121" s="193"/>
      <c r="MA121" s="193"/>
      <c r="MB121" s="193"/>
      <c r="MC121" s="193"/>
      <c r="MD121" s="193"/>
      <c r="ME121" s="193"/>
      <c r="MF121" s="193"/>
      <c r="MG121" s="193"/>
      <c r="MH121" s="193"/>
      <c r="MI121" s="193"/>
      <c r="MJ121" s="193"/>
      <c r="MK121" s="193"/>
      <c r="ML121" s="193"/>
      <c r="MM121" s="193"/>
      <c r="MN121" s="193"/>
      <c r="MO121" s="193"/>
      <c r="MP121" s="193"/>
      <c r="MQ121" s="193"/>
      <c r="MR121" s="193"/>
      <c r="MS121" s="193"/>
      <c r="MT121" s="193"/>
      <c r="MU121" s="193"/>
      <c r="MV121" s="193"/>
      <c r="MW121" s="193"/>
      <c r="MX121" s="193"/>
      <c r="MY121" s="193"/>
      <c r="MZ121" s="193"/>
      <c r="NA121" s="193"/>
      <c r="NB121" s="193"/>
      <c r="NC121" s="193"/>
      <c r="ND121" s="193"/>
      <c r="NE121" s="193"/>
      <c r="NF121" s="193"/>
      <c r="NG121" s="193"/>
      <c r="NH121" s="193"/>
      <c r="NI121" s="193"/>
      <c r="NJ121" s="193"/>
      <c r="NK121" s="193"/>
      <c r="NL121" s="193"/>
      <c r="NM121" s="193"/>
      <c r="NN121" s="193"/>
      <c r="NO121" s="193"/>
      <c r="NP121" s="193"/>
      <c r="NQ121" s="193"/>
      <c r="NR121" s="193"/>
      <c r="NS121" s="193"/>
      <c r="NT121" s="193"/>
      <c r="NU121" s="193"/>
      <c r="NV121" s="193"/>
      <c r="NW121" s="193"/>
      <c r="NX121" s="193"/>
      <c r="NY121" s="193"/>
    </row>
    <row r="122" spans="1:389" s="192" customFormat="1" ht="12">
      <c r="A122" s="176"/>
      <c r="B122" s="177"/>
      <c r="C122" s="198">
        <v>4</v>
      </c>
      <c r="D122" s="153" t="str">
        <f t="shared" ref="D122" si="421">IF(C122="","",IF(C122&gt;prevLevel,IF(prevWBS="","1",prevWBS)&amp;REPT(".1",C122-MAX(prevLevel,1)),IF(ISERROR(FIND(".",prevWBS)),REPT("1.",C122-1)&amp;IFERROR(VALUE(prevWBS)+1,"1"),IF(C122=1,"",IFERROR(LEFT(prevWBS,FIND("^",SUBSTITUTE(prevWBS,".","^",C122-1))),""))&amp;VALUE(TRIM(MID(SUBSTITUTE(prevWBS,".",REPT(" ",LEN(prevWBS))),(C122-1)*LEN(prevWBS)+1,LEN(prevWBS))))+1)))</f>
        <v>3.33.2.2</v>
      </c>
      <c r="E122" s="194" t="s">
        <v>439</v>
      </c>
      <c r="F122" s="195"/>
      <c r="G122" s="195"/>
      <c r="H122" s="196" t="str">
        <f>D121</f>
        <v>3.33.2.1</v>
      </c>
      <c r="I122" s="197"/>
      <c r="J122" s="196"/>
      <c r="K122" s="200"/>
      <c r="L122" s="200">
        <v>43549</v>
      </c>
      <c r="M122" s="201">
        <v>5</v>
      </c>
      <c r="N122" s="202"/>
      <c r="O122" s="203"/>
      <c r="P122" s="201"/>
      <c r="Q122" s="155">
        <f ca="1">IF(K122&lt;&gt;"",K122,IF(OR(H122&lt;&gt;"",I122&lt;&gt;"",J122&lt;&gt;""),WORKDAY.INTL(MAX(IFERROR(INDEX(R:R,MATCH(H122,D:D,0)),0),IFERROR(INDEX(R:R,MATCH(I122,D:D,0)),0),IFERROR(INDEX(R:R,MATCH(J122,D:D,0)),0)),1,weekend,holidays),IF(L122&lt;&gt;"",IF(M122&lt;&gt;"",WORKDAY.INTL(L122,-(MAX(M122,1)-1),weekend,holidays),L122-(MAX(N122,1)-1))," - ")))</f>
        <v>43535</v>
      </c>
      <c r="R122" s="155">
        <f t="shared" ref="R122" si="422">IF(L122&lt;&gt;"",L122,IF(Q122=" - "," - ",IF(M122&lt;&gt;"",WORKDAY.INTL(Q122,M122-1,weekend,holidays),Q122+MAX(N122,1)-1)))</f>
        <v>43549</v>
      </c>
      <c r="S122" s="146">
        <f t="shared" ref="S122" si="423">IF(M122&lt;&gt;"",M122,IF(OR(NOT(ISNUMBER(Q122)),NOT(ISNUMBER(R122)))," - ",NETWORKDAYS.INTL(Q122,R122,weekend,holidays)))</f>
        <v>5</v>
      </c>
      <c r="T122" s="146">
        <f t="shared" ref="T122" ca="1" si="424">IF(N122&lt;&gt;"",N122,IF(OR(NOT(ISNUMBER(Q122)),NOT(ISNUMBER(R122)))," - ",R122-Q122+1))</f>
        <v>15</v>
      </c>
      <c r="U122" s="147">
        <f t="shared" ref="U122" ca="1" si="425">IF(OR(Q122=" - ",R122=" - ")," - ",MIN(T122,WORKDAY.INTL(Q122,ROUNDDOWN(O122*S122,0),weekend,holidays)-Q122))</f>
        <v>0</v>
      </c>
      <c r="V122" s="146">
        <f t="shared" ref="V122" ca="1" si="426">IF(OR(Q122=" - ",R122=" - ")," - ",T122-U122)</f>
        <v>15</v>
      </c>
      <c r="W122" s="121"/>
      <c r="X122" s="121"/>
      <c r="Z122" s="193"/>
      <c r="AA122" s="193"/>
      <c r="AB122" s="193"/>
      <c r="AC122" s="193"/>
      <c r="AD122" s="193"/>
      <c r="AE122" s="193"/>
      <c r="AF122" s="193"/>
      <c r="AG122" s="193"/>
      <c r="AH122" s="193"/>
      <c r="AI122" s="193"/>
      <c r="AJ122" s="193"/>
      <c r="AK122" s="193"/>
      <c r="AL122" s="193"/>
      <c r="AM122" s="193"/>
      <c r="AN122" s="193"/>
      <c r="AO122" s="193"/>
      <c r="AP122" s="193"/>
      <c r="AQ122" s="193"/>
      <c r="AR122" s="193"/>
      <c r="AS122" s="193"/>
      <c r="AT122" s="193"/>
      <c r="AU122" s="193"/>
      <c r="AV122" s="193"/>
      <c r="AW122" s="193"/>
      <c r="AX122" s="193"/>
      <c r="AY122" s="193"/>
      <c r="AZ122" s="193"/>
      <c r="BA122" s="193"/>
      <c r="BB122" s="193"/>
      <c r="BC122" s="193"/>
      <c r="BD122" s="193"/>
      <c r="BE122" s="193"/>
      <c r="BF122" s="193"/>
      <c r="BG122" s="193"/>
      <c r="BH122" s="193"/>
      <c r="BI122" s="193"/>
      <c r="BJ122" s="193"/>
      <c r="BK122" s="193"/>
      <c r="BL122" s="193"/>
      <c r="BM122" s="193"/>
      <c r="BN122" s="193"/>
      <c r="BO122" s="193"/>
      <c r="BP122" s="193"/>
      <c r="BQ122" s="193"/>
      <c r="BR122" s="193"/>
      <c r="BS122" s="193"/>
      <c r="BT122" s="193"/>
      <c r="BU122" s="193"/>
      <c r="BV122" s="193"/>
      <c r="BW122" s="193"/>
      <c r="BX122" s="193"/>
      <c r="BY122" s="193"/>
      <c r="BZ122" s="193"/>
      <c r="CA122" s="193"/>
      <c r="CB122" s="193"/>
      <c r="CC122" s="193"/>
      <c r="CD122" s="193"/>
      <c r="CE122" s="193"/>
      <c r="CF122" s="193"/>
      <c r="CG122" s="193"/>
      <c r="CH122" s="193"/>
      <c r="CI122" s="193"/>
      <c r="CJ122" s="193"/>
      <c r="CK122" s="193"/>
      <c r="CL122" s="193"/>
      <c r="CM122" s="193"/>
      <c r="CN122" s="193"/>
      <c r="CO122" s="193"/>
      <c r="CP122" s="193"/>
      <c r="CQ122" s="193"/>
      <c r="CR122" s="193"/>
      <c r="CS122" s="193"/>
      <c r="CT122" s="193"/>
      <c r="CU122" s="193"/>
      <c r="CV122" s="193"/>
      <c r="CW122" s="193"/>
      <c r="CX122" s="193"/>
      <c r="CY122" s="193"/>
      <c r="CZ122" s="193"/>
      <c r="DA122" s="193"/>
      <c r="DB122" s="193"/>
      <c r="DC122" s="193"/>
      <c r="DD122" s="193"/>
      <c r="DE122" s="193"/>
      <c r="DF122" s="193"/>
      <c r="DG122" s="193"/>
      <c r="DH122" s="193"/>
      <c r="DI122" s="193"/>
      <c r="DJ122" s="193"/>
      <c r="DK122" s="193"/>
      <c r="DL122" s="193"/>
      <c r="DM122" s="193"/>
      <c r="DN122" s="193"/>
      <c r="DO122" s="193"/>
      <c r="DP122" s="193"/>
      <c r="DQ122" s="193"/>
      <c r="DR122" s="193"/>
      <c r="DS122" s="193"/>
      <c r="DT122" s="193"/>
      <c r="DU122" s="193"/>
      <c r="DV122" s="193"/>
      <c r="DW122" s="193"/>
      <c r="DX122" s="193"/>
      <c r="DY122" s="193"/>
      <c r="DZ122" s="193"/>
      <c r="EA122" s="193"/>
      <c r="EB122" s="193"/>
      <c r="EC122" s="193"/>
      <c r="ED122" s="193"/>
      <c r="EE122" s="193"/>
      <c r="EF122" s="193"/>
      <c r="EG122" s="193"/>
      <c r="EH122" s="193"/>
      <c r="EI122" s="193"/>
      <c r="EJ122" s="193"/>
      <c r="EK122" s="193"/>
      <c r="EL122" s="193"/>
      <c r="EM122" s="193"/>
      <c r="EN122" s="193"/>
      <c r="EO122" s="193"/>
      <c r="EP122" s="193"/>
      <c r="EQ122" s="193"/>
      <c r="ER122" s="193"/>
      <c r="ES122" s="193"/>
      <c r="ET122" s="193"/>
      <c r="EU122" s="193"/>
      <c r="EV122" s="193"/>
      <c r="EW122" s="193"/>
      <c r="EX122" s="193"/>
      <c r="EY122" s="193"/>
      <c r="EZ122" s="193"/>
      <c r="FA122" s="193"/>
      <c r="FB122" s="193"/>
      <c r="FC122" s="193"/>
      <c r="FD122" s="193"/>
      <c r="FE122" s="193"/>
      <c r="FF122" s="193"/>
      <c r="FG122" s="193"/>
      <c r="FH122" s="193"/>
      <c r="FI122" s="193"/>
      <c r="FJ122" s="193"/>
      <c r="FK122" s="193"/>
      <c r="FL122" s="193"/>
      <c r="FM122" s="193"/>
      <c r="FN122" s="193"/>
      <c r="FO122" s="193"/>
      <c r="FP122" s="193"/>
      <c r="FQ122" s="193"/>
      <c r="FR122" s="193"/>
      <c r="FS122" s="193"/>
      <c r="FT122" s="193"/>
      <c r="FU122" s="193"/>
      <c r="FV122" s="193"/>
      <c r="FW122" s="193"/>
      <c r="FX122" s="193"/>
      <c r="FY122" s="193"/>
      <c r="FZ122" s="193"/>
      <c r="GA122" s="193"/>
      <c r="GB122" s="193"/>
      <c r="GC122" s="193"/>
      <c r="GD122" s="193"/>
      <c r="GE122" s="193"/>
      <c r="GF122" s="193"/>
      <c r="GG122" s="193"/>
      <c r="GH122" s="193"/>
      <c r="GI122" s="193"/>
      <c r="GJ122" s="193"/>
      <c r="GK122" s="193"/>
      <c r="GL122" s="193"/>
      <c r="GM122" s="193"/>
      <c r="GN122" s="193"/>
      <c r="GO122" s="193"/>
      <c r="GP122" s="193"/>
      <c r="GQ122" s="193"/>
      <c r="GR122" s="193"/>
      <c r="GS122" s="193"/>
      <c r="GT122" s="193"/>
      <c r="GU122" s="193"/>
      <c r="GV122" s="193"/>
      <c r="GW122" s="193"/>
      <c r="GX122" s="193"/>
      <c r="GY122" s="193"/>
      <c r="GZ122" s="193"/>
      <c r="HA122" s="193"/>
      <c r="HB122" s="193"/>
      <c r="HC122" s="193"/>
      <c r="HD122" s="193"/>
      <c r="HE122" s="193"/>
      <c r="HF122" s="193"/>
      <c r="HG122" s="193"/>
      <c r="HH122" s="193"/>
      <c r="HI122" s="193"/>
      <c r="HJ122" s="193"/>
      <c r="HK122" s="193"/>
      <c r="HL122" s="193"/>
      <c r="HM122" s="193"/>
      <c r="HN122" s="193"/>
      <c r="HO122" s="193"/>
      <c r="HP122" s="193"/>
      <c r="HQ122" s="193"/>
      <c r="HR122" s="193"/>
      <c r="HS122" s="193"/>
      <c r="HT122" s="193"/>
      <c r="HU122" s="193"/>
      <c r="HV122" s="193"/>
      <c r="HW122" s="193"/>
      <c r="HX122" s="193"/>
      <c r="HY122" s="193"/>
      <c r="HZ122" s="193"/>
      <c r="IA122" s="193"/>
      <c r="IB122" s="193"/>
      <c r="IC122" s="193"/>
      <c r="ID122" s="193"/>
      <c r="IE122" s="193"/>
      <c r="IF122" s="193"/>
      <c r="IG122" s="193"/>
      <c r="IH122" s="193"/>
      <c r="II122" s="193"/>
      <c r="IJ122" s="193"/>
      <c r="IK122" s="193"/>
      <c r="IL122" s="193"/>
      <c r="IM122" s="193"/>
      <c r="IN122" s="193"/>
      <c r="IO122" s="193"/>
      <c r="IP122" s="193"/>
      <c r="IQ122" s="193"/>
      <c r="IR122" s="193"/>
      <c r="IS122" s="193"/>
      <c r="IT122" s="193"/>
      <c r="IU122" s="193"/>
      <c r="IV122" s="193"/>
      <c r="IW122" s="193"/>
      <c r="IX122" s="193"/>
      <c r="IY122" s="193"/>
      <c r="IZ122" s="193"/>
      <c r="JA122" s="193"/>
      <c r="JB122" s="193"/>
      <c r="JC122" s="193"/>
      <c r="JD122" s="193"/>
      <c r="JE122" s="193"/>
      <c r="JF122" s="193"/>
      <c r="JG122" s="193"/>
      <c r="JH122" s="193"/>
      <c r="JI122" s="193"/>
      <c r="JJ122" s="193"/>
      <c r="JK122" s="193"/>
      <c r="JL122" s="193"/>
      <c r="JM122" s="193"/>
      <c r="JN122" s="193"/>
      <c r="JO122" s="193"/>
      <c r="JP122" s="193"/>
      <c r="JQ122" s="193"/>
      <c r="JR122" s="193"/>
      <c r="JS122" s="193"/>
      <c r="JT122" s="193"/>
      <c r="JU122" s="193"/>
      <c r="JV122" s="193"/>
      <c r="JW122" s="193"/>
      <c r="JX122" s="193"/>
      <c r="JY122" s="193"/>
      <c r="JZ122" s="193"/>
      <c r="KA122" s="193"/>
      <c r="KB122" s="193"/>
      <c r="KC122" s="193"/>
      <c r="KD122" s="193"/>
      <c r="KE122" s="193"/>
      <c r="KF122" s="193"/>
      <c r="KG122" s="193"/>
      <c r="KH122" s="193"/>
      <c r="KI122" s="193"/>
      <c r="KJ122" s="193"/>
      <c r="KK122" s="193"/>
      <c r="KL122" s="193"/>
      <c r="KM122" s="193"/>
      <c r="KN122" s="193"/>
      <c r="KO122" s="193"/>
      <c r="KP122" s="193"/>
      <c r="KQ122" s="193"/>
      <c r="KR122" s="193"/>
      <c r="KS122" s="193"/>
      <c r="KT122" s="193"/>
      <c r="KU122" s="193"/>
      <c r="KV122" s="193"/>
      <c r="KW122" s="193"/>
      <c r="KX122" s="193"/>
      <c r="KY122" s="193"/>
      <c r="KZ122" s="193"/>
      <c r="LA122" s="193"/>
      <c r="LB122" s="193"/>
      <c r="LC122" s="193"/>
      <c r="LD122" s="193"/>
      <c r="LE122" s="193"/>
      <c r="LF122" s="193"/>
      <c r="LG122" s="193"/>
      <c r="LH122" s="193"/>
      <c r="LI122" s="193"/>
      <c r="LJ122" s="193"/>
      <c r="LK122" s="193"/>
      <c r="LL122" s="193"/>
      <c r="LM122" s="193"/>
      <c r="LN122" s="193"/>
      <c r="LO122" s="193"/>
      <c r="LP122" s="193"/>
      <c r="LQ122" s="193"/>
      <c r="LR122" s="193"/>
      <c r="LS122" s="193"/>
      <c r="LT122" s="193"/>
      <c r="LU122" s="193"/>
      <c r="LV122" s="193"/>
      <c r="LW122" s="193"/>
      <c r="LX122" s="193"/>
      <c r="LY122" s="193"/>
      <c r="LZ122" s="193"/>
      <c r="MA122" s="193"/>
      <c r="MB122" s="193"/>
      <c r="MC122" s="193"/>
      <c r="MD122" s="193"/>
      <c r="ME122" s="193"/>
      <c r="MF122" s="193"/>
      <c r="MG122" s="193"/>
      <c r="MH122" s="193"/>
      <c r="MI122" s="193"/>
      <c r="MJ122" s="193"/>
      <c r="MK122" s="193"/>
      <c r="ML122" s="193"/>
      <c r="MM122" s="193"/>
      <c r="MN122" s="193"/>
      <c r="MO122" s="193"/>
      <c r="MP122" s="193"/>
      <c r="MQ122" s="193"/>
      <c r="MR122" s="193"/>
      <c r="MS122" s="193"/>
      <c r="MT122" s="193"/>
      <c r="MU122" s="193"/>
      <c r="MV122" s="193"/>
      <c r="MW122" s="193"/>
      <c r="MX122" s="193"/>
      <c r="MY122" s="193"/>
      <c r="MZ122" s="193"/>
      <c r="NA122" s="193"/>
      <c r="NB122" s="193"/>
      <c r="NC122" s="193"/>
      <c r="ND122" s="193"/>
      <c r="NE122" s="193"/>
      <c r="NF122" s="193"/>
      <c r="NG122" s="193"/>
      <c r="NH122" s="193"/>
      <c r="NI122" s="193"/>
      <c r="NJ122" s="193"/>
      <c r="NK122" s="193"/>
      <c r="NL122" s="193"/>
      <c r="NM122" s="193"/>
      <c r="NN122" s="193"/>
      <c r="NO122" s="193"/>
      <c r="NP122" s="193"/>
      <c r="NQ122" s="193"/>
      <c r="NR122" s="193"/>
      <c r="NS122" s="193"/>
      <c r="NT122" s="193"/>
      <c r="NU122" s="193"/>
      <c r="NV122" s="193"/>
      <c r="NW122" s="193"/>
      <c r="NX122" s="193"/>
      <c r="NY122" s="193"/>
    </row>
    <row r="123" spans="1:389" s="192" customFormat="1" ht="12">
      <c r="A123" s="176"/>
      <c r="B123" s="177"/>
      <c r="C123" s="198">
        <v>4</v>
      </c>
      <c r="D123" s="153" t="str">
        <f t="shared" ref="D123:D124" si="427">IF(C123="","",IF(C123&gt;prevLevel,IF(prevWBS="","1",prevWBS)&amp;REPT(".1",C123-MAX(prevLevel,1)),IF(ISERROR(FIND(".",prevWBS)),REPT("1.",C123-1)&amp;IFERROR(VALUE(prevWBS)+1,"1"),IF(C123=1,"",IFERROR(LEFT(prevWBS,FIND("^",SUBSTITUTE(prevWBS,".","^",C123-1))),""))&amp;VALUE(TRIM(MID(SUBSTITUTE(prevWBS,".",REPT(" ",LEN(prevWBS))),(C123-1)*LEN(prevWBS)+1,LEN(prevWBS))))+1)))</f>
        <v>3.33.2.3</v>
      </c>
      <c r="E123" s="194" t="s">
        <v>437</v>
      </c>
      <c r="F123" s="195"/>
      <c r="G123" s="195"/>
      <c r="H123" s="196" t="str">
        <f>D121</f>
        <v>3.33.2.1</v>
      </c>
      <c r="I123" s="197"/>
      <c r="J123" s="196"/>
      <c r="K123" s="200"/>
      <c r="L123" s="200">
        <v>43546</v>
      </c>
      <c r="M123" s="201">
        <v>5</v>
      </c>
      <c r="N123" s="202"/>
      <c r="O123" s="203"/>
      <c r="P123" s="201"/>
      <c r="Q123" s="155">
        <f ca="1">IF(K123&lt;&gt;"",K123,IF(OR(H123&lt;&gt;"",I123&lt;&gt;"",J123&lt;&gt;""),WORKDAY.INTL(MAX(IFERROR(INDEX(R:R,MATCH(H123,D:D,0)),0),IFERROR(INDEX(R:R,MATCH(I123,D:D,0)),0),IFERROR(INDEX(R:R,MATCH(J123,D:D,0)),0)),1,weekend,holidays),IF(L123&lt;&gt;"",IF(M123&lt;&gt;"",WORKDAY.INTL(L123,-(MAX(M123,1)-1),weekend,holidays),L123-(MAX(N123,1)-1))," - ")))</f>
        <v>43535</v>
      </c>
      <c r="R123" s="155">
        <f t="shared" ref="R123:R124" si="428">IF(L123&lt;&gt;"",L123,IF(Q123=" - "," - ",IF(M123&lt;&gt;"",WORKDAY.INTL(Q123,M123-1,weekend,holidays),Q123+MAX(N123,1)-1)))</f>
        <v>43546</v>
      </c>
      <c r="S123" s="146">
        <f t="shared" ref="S123:S124" si="429">IF(M123&lt;&gt;"",M123,IF(OR(NOT(ISNUMBER(Q123)),NOT(ISNUMBER(R123)))," - ",NETWORKDAYS.INTL(Q123,R123,weekend,holidays)))</f>
        <v>5</v>
      </c>
      <c r="T123" s="146">
        <f t="shared" ref="T123:T124" ca="1" si="430">IF(N123&lt;&gt;"",N123,IF(OR(NOT(ISNUMBER(Q123)),NOT(ISNUMBER(R123)))," - ",R123-Q123+1))</f>
        <v>12</v>
      </c>
      <c r="U123" s="147">
        <f t="shared" ref="U123:U124" ca="1" si="431">IF(OR(Q123=" - ",R123=" - ")," - ",MIN(T123,WORKDAY.INTL(Q123,ROUNDDOWN(O123*S123,0),weekend,holidays)-Q123))</f>
        <v>0</v>
      </c>
      <c r="V123" s="146">
        <f t="shared" ref="V123:V124" ca="1" si="432">IF(OR(Q123=" - ",R123=" - ")," - ",T123-U123)</f>
        <v>12</v>
      </c>
      <c r="W123" s="121"/>
      <c r="X123" s="121"/>
      <c r="Z123" s="193"/>
      <c r="AA123" s="193"/>
      <c r="AB123" s="193"/>
      <c r="AC123" s="193"/>
      <c r="AD123" s="193"/>
      <c r="AE123" s="193"/>
      <c r="AF123" s="193"/>
      <c r="AG123" s="193"/>
      <c r="AH123" s="193"/>
      <c r="AI123" s="193"/>
      <c r="AJ123" s="193"/>
      <c r="AK123" s="193"/>
      <c r="AL123" s="193"/>
      <c r="AM123" s="193"/>
      <c r="AN123" s="193"/>
      <c r="AO123" s="193"/>
      <c r="AP123" s="193"/>
      <c r="AQ123" s="193"/>
      <c r="AR123" s="193"/>
      <c r="AS123" s="193"/>
      <c r="AT123" s="193"/>
      <c r="AU123" s="193"/>
      <c r="AV123" s="193"/>
      <c r="AW123" s="193"/>
      <c r="AX123" s="193"/>
      <c r="AY123" s="193"/>
      <c r="AZ123" s="193"/>
      <c r="BA123" s="193"/>
      <c r="BB123" s="193"/>
      <c r="BC123" s="193"/>
      <c r="BD123" s="193"/>
      <c r="BE123" s="193"/>
      <c r="BF123" s="193"/>
      <c r="BG123" s="193"/>
      <c r="BH123" s="193"/>
      <c r="BI123" s="193"/>
      <c r="BJ123" s="193"/>
      <c r="BK123" s="193"/>
      <c r="BL123" s="193"/>
      <c r="BM123" s="193"/>
      <c r="BN123" s="193"/>
      <c r="BO123" s="193"/>
      <c r="BP123" s="193"/>
      <c r="BQ123" s="193"/>
      <c r="BR123" s="193"/>
      <c r="BS123" s="193"/>
      <c r="BT123" s="193"/>
      <c r="BU123" s="193"/>
      <c r="BV123" s="193"/>
      <c r="BW123" s="193"/>
      <c r="BX123" s="193"/>
      <c r="BY123" s="193"/>
      <c r="BZ123" s="193"/>
      <c r="CA123" s="193"/>
      <c r="CB123" s="193"/>
      <c r="CC123" s="193"/>
      <c r="CD123" s="193"/>
      <c r="CE123" s="193"/>
      <c r="CF123" s="193"/>
      <c r="CG123" s="193"/>
      <c r="CH123" s="193"/>
      <c r="CI123" s="193"/>
      <c r="CJ123" s="193"/>
      <c r="CK123" s="193"/>
      <c r="CL123" s="193"/>
      <c r="CM123" s="193"/>
      <c r="CN123" s="193"/>
      <c r="CO123" s="193"/>
      <c r="CP123" s="193"/>
      <c r="CQ123" s="193"/>
      <c r="CR123" s="193"/>
      <c r="CS123" s="193"/>
      <c r="CT123" s="193"/>
      <c r="CU123" s="193"/>
      <c r="CV123" s="193"/>
      <c r="CW123" s="193"/>
      <c r="CX123" s="193"/>
      <c r="CY123" s="193"/>
      <c r="CZ123" s="193"/>
      <c r="DA123" s="193"/>
      <c r="DB123" s="193"/>
      <c r="DC123" s="193"/>
      <c r="DD123" s="193"/>
      <c r="DE123" s="193"/>
      <c r="DF123" s="193"/>
      <c r="DG123" s="193"/>
      <c r="DH123" s="193"/>
      <c r="DI123" s="193"/>
      <c r="DJ123" s="193"/>
      <c r="DK123" s="193"/>
      <c r="DL123" s="193"/>
      <c r="DM123" s="193"/>
      <c r="DN123" s="193"/>
      <c r="DO123" s="193"/>
      <c r="DP123" s="193"/>
      <c r="DQ123" s="193"/>
      <c r="DR123" s="193"/>
      <c r="DS123" s="193"/>
      <c r="DT123" s="193"/>
      <c r="DU123" s="193"/>
      <c r="DV123" s="193"/>
      <c r="DW123" s="193"/>
      <c r="DX123" s="193"/>
      <c r="DY123" s="193"/>
      <c r="DZ123" s="193"/>
      <c r="EA123" s="193"/>
      <c r="EB123" s="193"/>
      <c r="EC123" s="193"/>
      <c r="ED123" s="193"/>
      <c r="EE123" s="193"/>
      <c r="EF123" s="193"/>
      <c r="EG123" s="193"/>
      <c r="EH123" s="193"/>
      <c r="EI123" s="193"/>
      <c r="EJ123" s="193"/>
      <c r="EK123" s="193"/>
      <c r="EL123" s="193"/>
      <c r="EM123" s="193"/>
      <c r="EN123" s="193"/>
      <c r="EO123" s="193"/>
      <c r="EP123" s="193"/>
      <c r="EQ123" s="193"/>
      <c r="ER123" s="193"/>
      <c r="ES123" s="193"/>
      <c r="ET123" s="193"/>
      <c r="EU123" s="193"/>
      <c r="EV123" s="193"/>
      <c r="EW123" s="193"/>
      <c r="EX123" s="193"/>
      <c r="EY123" s="193"/>
      <c r="EZ123" s="193"/>
      <c r="FA123" s="193"/>
      <c r="FB123" s="193"/>
      <c r="FC123" s="193"/>
      <c r="FD123" s="193"/>
      <c r="FE123" s="193"/>
      <c r="FF123" s="193"/>
      <c r="FG123" s="193"/>
      <c r="FH123" s="193"/>
      <c r="FI123" s="193"/>
      <c r="FJ123" s="193"/>
      <c r="FK123" s="193"/>
      <c r="FL123" s="193"/>
      <c r="FM123" s="193"/>
      <c r="FN123" s="193"/>
      <c r="FO123" s="193"/>
      <c r="FP123" s="193"/>
      <c r="FQ123" s="193"/>
      <c r="FR123" s="193"/>
      <c r="FS123" s="193"/>
      <c r="FT123" s="193"/>
      <c r="FU123" s="193"/>
      <c r="FV123" s="193"/>
      <c r="FW123" s="193"/>
      <c r="FX123" s="193"/>
      <c r="FY123" s="193"/>
      <c r="FZ123" s="193"/>
      <c r="GA123" s="193"/>
      <c r="GB123" s="193"/>
      <c r="GC123" s="193"/>
      <c r="GD123" s="193"/>
      <c r="GE123" s="193"/>
      <c r="GF123" s="193"/>
      <c r="GG123" s="193"/>
      <c r="GH123" s="193"/>
      <c r="GI123" s="193"/>
      <c r="GJ123" s="193"/>
      <c r="GK123" s="193"/>
      <c r="GL123" s="193"/>
      <c r="GM123" s="193"/>
      <c r="GN123" s="193"/>
      <c r="GO123" s="193"/>
      <c r="GP123" s="193"/>
      <c r="GQ123" s="193"/>
      <c r="GR123" s="193"/>
      <c r="GS123" s="193"/>
      <c r="GT123" s="193"/>
      <c r="GU123" s="193"/>
      <c r="GV123" s="193"/>
      <c r="GW123" s="193"/>
      <c r="GX123" s="193"/>
      <c r="GY123" s="193"/>
      <c r="GZ123" s="193"/>
      <c r="HA123" s="193"/>
      <c r="HB123" s="193"/>
      <c r="HC123" s="193"/>
      <c r="HD123" s="193"/>
      <c r="HE123" s="193"/>
      <c r="HF123" s="193"/>
      <c r="HG123" s="193"/>
      <c r="HH123" s="193"/>
      <c r="HI123" s="193"/>
      <c r="HJ123" s="193"/>
      <c r="HK123" s="193"/>
      <c r="HL123" s="193"/>
      <c r="HM123" s="193"/>
      <c r="HN123" s="193"/>
      <c r="HO123" s="193"/>
      <c r="HP123" s="193"/>
      <c r="HQ123" s="193"/>
      <c r="HR123" s="193"/>
      <c r="HS123" s="193"/>
      <c r="HT123" s="193"/>
      <c r="HU123" s="193"/>
      <c r="HV123" s="193"/>
      <c r="HW123" s="193"/>
      <c r="HX123" s="193"/>
      <c r="HY123" s="193"/>
      <c r="HZ123" s="193"/>
      <c r="IA123" s="193"/>
      <c r="IB123" s="193"/>
      <c r="IC123" s="193"/>
      <c r="ID123" s="193"/>
      <c r="IE123" s="193"/>
      <c r="IF123" s="193"/>
      <c r="IG123" s="193"/>
      <c r="IH123" s="193"/>
      <c r="II123" s="193"/>
      <c r="IJ123" s="193"/>
      <c r="IK123" s="193"/>
      <c r="IL123" s="193"/>
      <c r="IM123" s="193"/>
      <c r="IN123" s="193"/>
      <c r="IO123" s="193"/>
      <c r="IP123" s="193"/>
      <c r="IQ123" s="193"/>
      <c r="IR123" s="193"/>
      <c r="IS123" s="193"/>
      <c r="IT123" s="193"/>
      <c r="IU123" s="193"/>
      <c r="IV123" s="193"/>
      <c r="IW123" s="193"/>
      <c r="IX123" s="193"/>
      <c r="IY123" s="193"/>
      <c r="IZ123" s="193"/>
      <c r="JA123" s="193"/>
      <c r="JB123" s="193"/>
      <c r="JC123" s="193"/>
      <c r="JD123" s="193"/>
      <c r="JE123" s="193"/>
      <c r="JF123" s="193"/>
      <c r="JG123" s="193"/>
      <c r="JH123" s="193"/>
      <c r="JI123" s="193"/>
      <c r="JJ123" s="193"/>
      <c r="JK123" s="193"/>
      <c r="JL123" s="193"/>
      <c r="JM123" s="193"/>
      <c r="JN123" s="193"/>
      <c r="JO123" s="193"/>
      <c r="JP123" s="193"/>
      <c r="JQ123" s="193"/>
      <c r="JR123" s="193"/>
      <c r="JS123" s="193"/>
      <c r="JT123" s="193"/>
      <c r="JU123" s="193"/>
      <c r="JV123" s="193"/>
      <c r="JW123" s="193"/>
      <c r="JX123" s="193"/>
      <c r="JY123" s="193"/>
      <c r="JZ123" s="193"/>
      <c r="KA123" s="193"/>
      <c r="KB123" s="193"/>
      <c r="KC123" s="193"/>
      <c r="KD123" s="193"/>
      <c r="KE123" s="193"/>
      <c r="KF123" s="193"/>
      <c r="KG123" s="193"/>
      <c r="KH123" s="193"/>
      <c r="KI123" s="193"/>
      <c r="KJ123" s="193"/>
      <c r="KK123" s="193"/>
      <c r="KL123" s="193"/>
      <c r="KM123" s="193"/>
      <c r="KN123" s="193"/>
      <c r="KO123" s="193"/>
      <c r="KP123" s="193"/>
      <c r="KQ123" s="193"/>
      <c r="KR123" s="193"/>
      <c r="KS123" s="193"/>
      <c r="KT123" s="193"/>
      <c r="KU123" s="193"/>
      <c r="KV123" s="193"/>
      <c r="KW123" s="193"/>
      <c r="KX123" s="193"/>
      <c r="KY123" s="193"/>
      <c r="KZ123" s="193"/>
      <c r="LA123" s="193"/>
      <c r="LB123" s="193"/>
      <c r="LC123" s="193"/>
      <c r="LD123" s="193"/>
      <c r="LE123" s="193"/>
      <c r="LF123" s="193"/>
      <c r="LG123" s="193"/>
      <c r="LH123" s="193"/>
      <c r="LI123" s="193"/>
      <c r="LJ123" s="193"/>
      <c r="LK123" s="193"/>
      <c r="LL123" s="193"/>
      <c r="LM123" s="193"/>
      <c r="LN123" s="193"/>
      <c r="LO123" s="193"/>
      <c r="LP123" s="193"/>
      <c r="LQ123" s="193"/>
      <c r="LR123" s="193"/>
      <c r="LS123" s="193"/>
      <c r="LT123" s="193"/>
      <c r="LU123" s="193"/>
      <c r="LV123" s="193"/>
      <c r="LW123" s="193"/>
      <c r="LX123" s="193"/>
      <c r="LY123" s="193"/>
      <c r="LZ123" s="193"/>
      <c r="MA123" s="193"/>
      <c r="MB123" s="193"/>
      <c r="MC123" s="193"/>
      <c r="MD123" s="193"/>
      <c r="ME123" s="193"/>
      <c r="MF123" s="193"/>
      <c r="MG123" s="193"/>
      <c r="MH123" s="193"/>
      <c r="MI123" s="193"/>
      <c r="MJ123" s="193"/>
      <c r="MK123" s="193"/>
      <c r="ML123" s="193"/>
      <c r="MM123" s="193"/>
      <c r="MN123" s="193"/>
      <c r="MO123" s="193"/>
      <c r="MP123" s="193"/>
      <c r="MQ123" s="193"/>
      <c r="MR123" s="193"/>
      <c r="MS123" s="193"/>
      <c r="MT123" s="193"/>
      <c r="MU123" s="193"/>
      <c r="MV123" s="193"/>
      <c r="MW123" s="193"/>
      <c r="MX123" s="193"/>
      <c r="MY123" s="193"/>
      <c r="MZ123" s="193"/>
      <c r="NA123" s="193"/>
      <c r="NB123" s="193"/>
      <c r="NC123" s="193"/>
      <c r="ND123" s="193"/>
      <c r="NE123" s="193"/>
      <c r="NF123" s="193"/>
      <c r="NG123" s="193"/>
      <c r="NH123" s="193"/>
      <c r="NI123" s="193"/>
      <c r="NJ123" s="193"/>
      <c r="NK123" s="193"/>
      <c r="NL123" s="193"/>
      <c r="NM123" s="193"/>
      <c r="NN123" s="193"/>
      <c r="NO123" s="193"/>
      <c r="NP123" s="193"/>
      <c r="NQ123" s="193"/>
      <c r="NR123" s="193"/>
      <c r="NS123" s="193"/>
      <c r="NT123" s="193"/>
      <c r="NU123" s="193"/>
      <c r="NV123" s="193"/>
      <c r="NW123" s="193"/>
      <c r="NX123" s="193"/>
      <c r="NY123" s="193"/>
    </row>
    <row r="124" spans="1:389" s="192" customFormat="1" ht="12">
      <c r="A124" s="176"/>
      <c r="B124" s="177"/>
      <c r="C124" s="198">
        <v>4</v>
      </c>
      <c r="D124" s="153" t="str">
        <f t="shared" si="427"/>
        <v>3.33.2.4</v>
      </c>
      <c r="E124" s="194" t="s">
        <v>450</v>
      </c>
      <c r="F124" s="195"/>
      <c r="G124" s="195"/>
      <c r="H124" s="196" t="str">
        <f>D119</f>
        <v>3.33.1</v>
      </c>
      <c r="I124" s="197"/>
      <c r="J124" s="196"/>
      <c r="K124" s="200"/>
      <c r="L124" s="200">
        <v>43545</v>
      </c>
      <c r="M124" s="201"/>
      <c r="N124" s="202"/>
      <c r="O124" s="203"/>
      <c r="P124" s="201"/>
      <c r="Q124" s="155">
        <f ca="1">IF(K124&lt;&gt;"",K124,IF(OR(H124&lt;&gt;"",I124&lt;&gt;"",J124&lt;&gt;""),WORKDAY.INTL(MAX(IFERROR(INDEX(R:R,MATCH(H124,D:D,0)),0),IFERROR(INDEX(R:R,MATCH(I124,D:D,0)),0),IFERROR(INDEX(R:R,MATCH(J124,D:D,0)),0)),1,weekend,holidays),IF(L124&lt;&gt;"",IF(M124&lt;&gt;"",WORKDAY.INTL(L124,-(MAX(M124,1)-1),weekend,holidays),L124-(MAX(N124,1)-1))," - ")))</f>
        <v>43528</v>
      </c>
      <c r="R124" s="155">
        <f t="shared" si="428"/>
        <v>43545</v>
      </c>
      <c r="S124" s="146">
        <f t="shared" ca="1" si="429"/>
        <v>14</v>
      </c>
      <c r="T124" s="146">
        <f t="shared" ca="1" si="430"/>
        <v>18</v>
      </c>
      <c r="U124" s="147">
        <f t="shared" ca="1" si="431"/>
        <v>0</v>
      </c>
      <c r="V124" s="146">
        <f t="shared" ca="1" si="432"/>
        <v>18</v>
      </c>
      <c r="W124" s="121"/>
      <c r="X124" s="121"/>
      <c r="Z124" s="193"/>
      <c r="AA124" s="193"/>
      <c r="AB124" s="193"/>
      <c r="AC124" s="193"/>
      <c r="AD124" s="193"/>
      <c r="AE124" s="193"/>
      <c r="AF124" s="193"/>
      <c r="AG124" s="193"/>
      <c r="AH124" s="193"/>
      <c r="AI124" s="193"/>
      <c r="AJ124" s="193"/>
      <c r="AK124" s="193"/>
      <c r="AL124" s="193"/>
      <c r="AM124" s="193"/>
      <c r="AN124" s="193"/>
      <c r="AO124" s="193"/>
      <c r="AP124" s="193"/>
      <c r="AQ124" s="193"/>
      <c r="AR124" s="193"/>
      <c r="AS124" s="193"/>
      <c r="AT124" s="193"/>
      <c r="AU124" s="193"/>
      <c r="AV124" s="193"/>
      <c r="AW124" s="193"/>
      <c r="AX124" s="193"/>
      <c r="AY124" s="193"/>
      <c r="AZ124" s="193"/>
      <c r="BA124" s="193"/>
      <c r="BB124" s="193"/>
      <c r="BC124" s="193"/>
      <c r="BD124" s="193"/>
      <c r="BE124" s="193"/>
      <c r="BF124" s="193"/>
      <c r="BG124" s="193"/>
      <c r="BH124" s="193"/>
      <c r="BI124" s="193"/>
      <c r="BJ124" s="193"/>
      <c r="BK124" s="193"/>
      <c r="BL124" s="193"/>
      <c r="BM124" s="193"/>
      <c r="BN124" s="193"/>
      <c r="BO124" s="193"/>
      <c r="BP124" s="193"/>
      <c r="BQ124" s="193"/>
      <c r="BR124" s="193"/>
      <c r="BS124" s="193"/>
      <c r="BT124" s="193"/>
      <c r="BU124" s="193"/>
      <c r="BV124" s="193"/>
      <c r="BW124" s="193"/>
      <c r="BX124" s="193"/>
      <c r="BY124" s="193"/>
      <c r="BZ124" s="193"/>
      <c r="CA124" s="193"/>
      <c r="CB124" s="193"/>
      <c r="CC124" s="193"/>
      <c r="CD124" s="193"/>
      <c r="CE124" s="193"/>
      <c r="CF124" s="193"/>
      <c r="CG124" s="193"/>
      <c r="CH124" s="193"/>
      <c r="CI124" s="193"/>
      <c r="CJ124" s="193"/>
      <c r="CK124" s="193"/>
      <c r="CL124" s="193"/>
      <c r="CM124" s="193"/>
      <c r="CN124" s="193"/>
      <c r="CO124" s="193"/>
      <c r="CP124" s="193"/>
      <c r="CQ124" s="193"/>
      <c r="CR124" s="193"/>
      <c r="CS124" s="193"/>
      <c r="CT124" s="193"/>
      <c r="CU124" s="193"/>
      <c r="CV124" s="193"/>
      <c r="CW124" s="193"/>
      <c r="CX124" s="193"/>
      <c r="CY124" s="193"/>
      <c r="CZ124" s="193"/>
      <c r="DA124" s="193"/>
      <c r="DB124" s="193"/>
      <c r="DC124" s="193"/>
      <c r="DD124" s="193"/>
      <c r="DE124" s="193"/>
      <c r="DF124" s="193"/>
      <c r="DG124" s="193"/>
      <c r="DH124" s="193"/>
      <c r="DI124" s="193"/>
      <c r="DJ124" s="193"/>
      <c r="DK124" s="193"/>
      <c r="DL124" s="193"/>
      <c r="DM124" s="193"/>
      <c r="DN124" s="193"/>
      <c r="DO124" s="193"/>
      <c r="DP124" s="193"/>
      <c r="DQ124" s="193"/>
      <c r="DR124" s="193"/>
      <c r="DS124" s="193"/>
      <c r="DT124" s="193"/>
      <c r="DU124" s="193"/>
      <c r="DV124" s="193"/>
      <c r="DW124" s="193"/>
      <c r="DX124" s="193"/>
      <c r="DY124" s="193"/>
      <c r="DZ124" s="193"/>
      <c r="EA124" s="193"/>
      <c r="EB124" s="193"/>
      <c r="EC124" s="193"/>
      <c r="ED124" s="193"/>
      <c r="EE124" s="193"/>
      <c r="EF124" s="193"/>
      <c r="EG124" s="193"/>
      <c r="EH124" s="193"/>
      <c r="EI124" s="193"/>
      <c r="EJ124" s="193"/>
      <c r="EK124" s="193"/>
      <c r="EL124" s="193"/>
      <c r="EM124" s="193"/>
      <c r="EN124" s="193"/>
      <c r="EO124" s="193"/>
      <c r="EP124" s="193"/>
      <c r="EQ124" s="193"/>
      <c r="ER124" s="193"/>
      <c r="ES124" s="193"/>
      <c r="ET124" s="193"/>
      <c r="EU124" s="193"/>
      <c r="EV124" s="193"/>
      <c r="EW124" s="193"/>
      <c r="EX124" s="193"/>
      <c r="EY124" s="193"/>
      <c r="EZ124" s="193"/>
      <c r="FA124" s="193"/>
      <c r="FB124" s="193"/>
      <c r="FC124" s="193"/>
      <c r="FD124" s="193"/>
      <c r="FE124" s="193"/>
      <c r="FF124" s="193"/>
      <c r="FG124" s="193"/>
      <c r="FH124" s="193"/>
      <c r="FI124" s="193"/>
      <c r="FJ124" s="193"/>
      <c r="FK124" s="193"/>
      <c r="FL124" s="193"/>
      <c r="FM124" s="193"/>
      <c r="FN124" s="193"/>
      <c r="FO124" s="193"/>
      <c r="FP124" s="193"/>
      <c r="FQ124" s="193"/>
      <c r="FR124" s="193"/>
      <c r="FS124" s="193"/>
      <c r="FT124" s="193"/>
      <c r="FU124" s="193"/>
      <c r="FV124" s="193"/>
      <c r="FW124" s="193"/>
      <c r="FX124" s="193"/>
      <c r="FY124" s="193"/>
      <c r="FZ124" s="193"/>
      <c r="GA124" s="193"/>
      <c r="GB124" s="193"/>
      <c r="GC124" s="193"/>
      <c r="GD124" s="193"/>
      <c r="GE124" s="193"/>
      <c r="GF124" s="193"/>
      <c r="GG124" s="193"/>
      <c r="GH124" s="193"/>
      <c r="GI124" s="193"/>
      <c r="GJ124" s="193"/>
      <c r="GK124" s="193"/>
      <c r="GL124" s="193"/>
      <c r="GM124" s="193"/>
      <c r="GN124" s="193"/>
      <c r="GO124" s="193"/>
      <c r="GP124" s="193"/>
      <c r="GQ124" s="193"/>
      <c r="GR124" s="193"/>
      <c r="GS124" s="193"/>
      <c r="GT124" s="193"/>
      <c r="GU124" s="193"/>
      <c r="GV124" s="193"/>
      <c r="GW124" s="193"/>
      <c r="GX124" s="193"/>
      <c r="GY124" s="193"/>
      <c r="GZ124" s="193"/>
      <c r="HA124" s="193"/>
      <c r="HB124" s="193"/>
      <c r="HC124" s="193"/>
      <c r="HD124" s="193"/>
      <c r="HE124" s="193"/>
      <c r="HF124" s="193"/>
      <c r="HG124" s="193"/>
      <c r="HH124" s="193"/>
      <c r="HI124" s="193"/>
      <c r="HJ124" s="193"/>
      <c r="HK124" s="193"/>
      <c r="HL124" s="193"/>
      <c r="HM124" s="193"/>
      <c r="HN124" s="193"/>
      <c r="HO124" s="193"/>
      <c r="HP124" s="193"/>
      <c r="HQ124" s="193"/>
      <c r="HR124" s="193"/>
      <c r="HS124" s="193"/>
      <c r="HT124" s="193"/>
      <c r="HU124" s="193"/>
      <c r="HV124" s="193"/>
      <c r="HW124" s="193"/>
      <c r="HX124" s="193"/>
      <c r="HY124" s="193"/>
      <c r="HZ124" s="193"/>
      <c r="IA124" s="193"/>
      <c r="IB124" s="193"/>
      <c r="IC124" s="193"/>
      <c r="ID124" s="193"/>
      <c r="IE124" s="193"/>
      <c r="IF124" s="193"/>
      <c r="IG124" s="193"/>
      <c r="IH124" s="193"/>
      <c r="II124" s="193"/>
      <c r="IJ124" s="193"/>
      <c r="IK124" s="193"/>
      <c r="IL124" s="193"/>
      <c r="IM124" s="193"/>
      <c r="IN124" s="193"/>
      <c r="IO124" s="193"/>
      <c r="IP124" s="193"/>
      <c r="IQ124" s="193"/>
      <c r="IR124" s="193"/>
      <c r="IS124" s="193"/>
      <c r="IT124" s="193"/>
      <c r="IU124" s="193"/>
      <c r="IV124" s="193"/>
      <c r="IW124" s="193"/>
      <c r="IX124" s="193"/>
      <c r="IY124" s="193"/>
      <c r="IZ124" s="193"/>
      <c r="JA124" s="193"/>
      <c r="JB124" s="193"/>
      <c r="JC124" s="193"/>
      <c r="JD124" s="193"/>
      <c r="JE124" s="193"/>
      <c r="JF124" s="193"/>
      <c r="JG124" s="193"/>
      <c r="JH124" s="193"/>
      <c r="JI124" s="193"/>
      <c r="JJ124" s="193"/>
      <c r="JK124" s="193"/>
      <c r="JL124" s="193"/>
      <c r="JM124" s="193"/>
      <c r="JN124" s="193"/>
      <c r="JO124" s="193"/>
      <c r="JP124" s="193"/>
      <c r="JQ124" s="193"/>
      <c r="JR124" s="193"/>
      <c r="JS124" s="193"/>
      <c r="JT124" s="193"/>
      <c r="JU124" s="193"/>
      <c r="JV124" s="193"/>
      <c r="JW124" s="193"/>
      <c r="JX124" s="193"/>
      <c r="JY124" s="193"/>
      <c r="JZ124" s="193"/>
      <c r="KA124" s="193"/>
      <c r="KB124" s="193"/>
      <c r="KC124" s="193"/>
      <c r="KD124" s="193"/>
      <c r="KE124" s="193"/>
      <c r="KF124" s="193"/>
      <c r="KG124" s="193"/>
      <c r="KH124" s="193"/>
      <c r="KI124" s="193"/>
      <c r="KJ124" s="193"/>
      <c r="KK124" s="193"/>
      <c r="KL124" s="193"/>
      <c r="KM124" s="193"/>
      <c r="KN124" s="193"/>
      <c r="KO124" s="193"/>
      <c r="KP124" s="193"/>
      <c r="KQ124" s="193"/>
      <c r="KR124" s="193"/>
      <c r="KS124" s="193"/>
      <c r="KT124" s="193"/>
      <c r="KU124" s="193"/>
      <c r="KV124" s="193"/>
      <c r="KW124" s="193"/>
      <c r="KX124" s="193"/>
      <c r="KY124" s="193"/>
      <c r="KZ124" s="193"/>
      <c r="LA124" s="193"/>
      <c r="LB124" s="193"/>
      <c r="LC124" s="193"/>
      <c r="LD124" s="193"/>
      <c r="LE124" s="193"/>
      <c r="LF124" s="193"/>
      <c r="LG124" s="193"/>
      <c r="LH124" s="193"/>
      <c r="LI124" s="193"/>
      <c r="LJ124" s="193"/>
      <c r="LK124" s="193"/>
      <c r="LL124" s="193"/>
      <c r="LM124" s="193"/>
      <c r="LN124" s="193"/>
      <c r="LO124" s="193"/>
      <c r="LP124" s="193"/>
      <c r="LQ124" s="193"/>
      <c r="LR124" s="193"/>
      <c r="LS124" s="193"/>
      <c r="LT124" s="193"/>
      <c r="LU124" s="193"/>
      <c r="LV124" s="193"/>
      <c r="LW124" s="193"/>
      <c r="LX124" s="193"/>
      <c r="LY124" s="193"/>
      <c r="LZ124" s="193"/>
      <c r="MA124" s="193"/>
      <c r="MB124" s="193"/>
      <c r="MC124" s="193"/>
      <c r="MD124" s="193"/>
      <c r="ME124" s="193"/>
      <c r="MF124" s="193"/>
      <c r="MG124" s="193"/>
      <c r="MH124" s="193"/>
      <c r="MI124" s="193"/>
      <c r="MJ124" s="193"/>
      <c r="MK124" s="193"/>
      <c r="ML124" s="193"/>
      <c r="MM124" s="193"/>
      <c r="MN124" s="193"/>
      <c r="MO124" s="193"/>
      <c r="MP124" s="193"/>
      <c r="MQ124" s="193"/>
      <c r="MR124" s="193"/>
      <c r="MS124" s="193"/>
      <c r="MT124" s="193"/>
      <c r="MU124" s="193"/>
      <c r="MV124" s="193"/>
      <c r="MW124" s="193"/>
      <c r="MX124" s="193"/>
      <c r="MY124" s="193"/>
      <c r="MZ124" s="193"/>
      <c r="NA124" s="193"/>
      <c r="NB124" s="193"/>
      <c r="NC124" s="193"/>
      <c r="ND124" s="193"/>
      <c r="NE124" s="193"/>
      <c r="NF124" s="193"/>
      <c r="NG124" s="193"/>
      <c r="NH124" s="193"/>
      <c r="NI124" s="193"/>
      <c r="NJ124" s="193"/>
      <c r="NK124" s="193"/>
      <c r="NL124" s="193"/>
      <c r="NM124" s="193"/>
      <c r="NN124" s="193"/>
      <c r="NO124" s="193"/>
      <c r="NP124" s="193"/>
      <c r="NQ124" s="193"/>
      <c r="NR124" s="193"/>
      <c r="NS124" s="193"/>
      <c r="NT124" s="193"/>
      <c r="NU124" s="193"/>
      <c r="NV124" s="193"/>
      <c r="NW124" s="193"/>
      <c r="NX124" s="193"/>
      <c r="NY124" s="193"/>
    </row>
    <row r="125" spans="1:389" s="192" customFormat="1" ht="12">
      <c r="A125" s="176"/>
      <c r="B125" s="177"/>
      <c r="C125" s="198">
        <v>4</v>
      </c>
      <c r="D125" s="153" t="str">
        <f t="shared" ref="D125" si="433">IF(C125="","",IF(C125&gt;prevLevel,IF(prevWBS="","1",prevWBS)&amp;REPT(".1",C125-MAX(prevLevel,1)),IF(ISERROR(FIND(".",prevWBS)),REPT("1.",C125-1)&amp;IFERROR(VALUE(prevWBS)+1,"1"),IF(C125=1,"",IFERROR(LEFT(prevWBS,FIND("^",SUBSTITUTE(prevWBS,".","^",C125-1))),""))&amp;VALUE(TRIM(MID(SUBSTITUTE(prevWBS,".",REPT(" ",LEN(prevWBS))),(C125-1)*LEN(prevWBS)+1,LEN(prevWBS))))+1)))</f>
        <v>3.33.2.5</v>
      </c>
      <c r="E125" s="194" t="s">
        <v>438</v>
      </c>
      <c r="F125" s="195"/>
      <c r="G125" s="195"/>
      <c r="H125" s="196"/>
      <c r="I125" s="197"/>
      <c r="J125" s="196"/>
      <c r="K125" s="200">
        <f>Q126</f>
        <v>43545</v>
      </c>
      <c r="L125" s="200">
        <f>R127</f>
        <v>43557</v>
      </c>
      <c r="M125" s="201">
        <v>5</v>
      </c>
      <c r="N125" s="202"/>
      <c r="O125" s="203"/>
      <c r="P125" s="201"/>
      <c r="Q125" s="155">
        <f>IF(K125&lt;&gt;"",K125,IF(OR(H127&lt;&gt;"",I127&lt;&gt;"",J127&lt;&gt;""),WORKDAY.INTL(MAX(IFERROR(INDEX(R:R,MATCH(H127,D:D,0)),0),IFERROR(INDEX(R:R,MATCH(I127,D:D,0)),0),IFERROR(INDEX(R:R,MATCH(J127,D:D,0)),0)),1,weekend,holidays),IF(L125&lt;&gt;"",IF(M125&lt;&gt;"",WORKDAY.INTL(L125,-(MAX(M125,1)-1),weekend,holidays),L125-(MAX(N125,1)-1))," - ")))</f>
        <v>43545</v>
      </c>
      <c r="R125" s="155">
        <f t="shared" ref="R125" si="434">IF(L125&lt;&gt;"",L125,IF(Q125=" - "," - ",IF(M125&lt;&gt;"",WORKDAY.INTL(Q125,M125-1,weekend,holidays),Q125+MAX(N125,1)-1)))</f>
        <v>43557</v>
      </c>
      <c r="S125" s="146">
        <f t="shared" ref="S125" si="435">IF(M125&lt;&gt;"",M125,IF(OR(NOT(ISNUMBER(Q125)),NOT(ISNUMBER(R125)))," - ",NETWORKDAYS.INTL(Q125,R125,weekend,holidays)))</f>
        <v>5</v>
      </c>
      <c r="T125" s="146">
        <f t="shared" ref="T125" si="436">IF(N125&lt;&gt;"",N125,IF(OR(NOT(ISNUMBER(Q125)),NOT(ISNUMBER(R125)))," - ",R125-Q125+1))</f>
        <v>13</v>
      </c>
      <c r="U125" s="147">
        <f t="shared" ref="U125" ca="1" si="437">IF(OR(Q125=" - ",R125=" - ")," - ",MIN(T125,WORKDAY.INTL(Q125,ROUNDDOWN(O125*S125,0),weekend,holidays)-Q125))</f>
        <v>0</v>
      </c>
      <c r="V125" s="146">
        <f t="shared" ref="V125" ca="1" si="438">IF(OR(Q125=" - ",R125=" - ")," - ",T125-U125)</f>
        <v>13</v>
      </c>
      <c r="W125" s="121"/>
      <c r="X125" s="121"/>
      <c r="Z125" s="193"/>
      <c r="AA125" s="193"/>
      <c r="AB125" s="193"/>
      <c r="AC125" s="193"/>
      <c r="AD125" s="193"/>
      <c r="AE125" s="193"/>
      <c r="AF125" s="193"/>
      <c r="AG125" s="193"/>
      <c r="AH125" s="193"/>
      <c r="AI125" s="193"/>
      <c r="AJ125" s="193"/>
      <c r="AK125" s="193"/>
      <c r="AL125" s="193"/>
      <c r="AM125" s="193"/>
      <c r="AN125" s="193"/>
      <c r="AO125" s="193"/>
      <c r="AP125" s="193"/>
      <c r="AQ125" s="193"/>
      <c r="AR125" s="193"/>
      <c r="AS125" s="193"/>
      <c r="AT125" s="193"/>
      <c r="AU125" s="193"/>
      <c r="AV125" s="193"/>
      <c r="AW125" s="193"/>
      <c r="AX125" s="193"/>
      <c r="AY125" s="193"/>
      <c r="AZ125" s="193"/>
      <c r="BA125" s="193"/>
      <c r="BB125" s="193"/>
      <c r="BC125" s="193"/>
      <c r="BD125" s="193"/>
      <c r="BE125" s="193"/>
      <c r="BF125" s="193"/>
      <c r="BG125" s="193"/>
      <c r="BH125" s="193"/>
      <c r="BI125" s="193"/>
      <c r="BJ125" s="193"/>
      <c r="BK125" s="193"/>
      <c r="BL125" s="193"/>
      <c r="BM125" s="193"/>
      <c r="BN125" s="193"/>
      <c r="BO125" s="193"/>
      <c r="BP125" s="193"/>
      <c r="BQ125" s="193"/>
      <c r="BR125" s="193"/>
      <c r="BS125" s="193"/>
      <c r="BT125" s="193"/>
      <c r="BU125" s="193"/>
      <c r="BV125" s="193"/>
      <c r="BW125" s="193"/>
      <c r="BX125" s="193"/>
      <c r="BY125" s="193"/>
      <c r="BZ125" s="193"/>
      <c r="CA125" s="193"/>
      <c r="CB125" s="193"/>
      <c r="CC125" s="193"/>
      <c r="CD125" s="193"/>
      <c r="CE125" s="193"/>
      <c r="CF125" s="193"/>
      <c r="CG125" s="193"/>
      <c r="CH125" s="193"/>
      <c r="CI125" s="193"/>
      <c r="CJ125" s="193"/>
      <c r="CK125" s="193"/>
      <c r="CL125" s="193"/>
      <c r="CM125" s="193"/>
      <c r="CN125" s="193"/>
      <c r="CO125" s="193"/>
      <c r="CP125" s="193"/>
      <c r="CQ125" s="193"/>
      <c r="CR125" s="193"/>
      <c r="CS125" s="193"/>
      <c r="CT125" s="193"/>
      <c r="CU125" s="193"/>
      <c r="CV125" s="193"/>
      <c r="CW125" s="193"/>
      <c r="CX125" s="193"/>
      <c r="CY125" s="193"/>
      <c r="CZ125" s="193"/>
      <c r="DA125" s="193"/>
      <c r="DB125" s="193"/>
      <c r="DC125" s="193"/>
      <c r="DD125" s="193"/>
      <c r="DE125" s="193"/>
      <c r="DF125" s="193"/>
      <c r="DG125" s="193"/>
      <c r="DH125" s="193"/>
      <c r="DI125" s="193"/>
      <c r="DJ125" s="193"/>
      <c r="DK125" s="193"/>
      <c r="DL125" s="193"/>
      <c r="DM125" s="193"/>
      <c r="DN125" s="193"/>
      <c r="DO125" s="193"/>
      <c r="DP125" s="193"/>
      <c r="DQ125" s="193"/>
      <c r="DR125" s="193"/>
      <c r="DS125" s="193"/>
      <c r="DT125" s="193"/>
      <c r="DU125" s="193"/>
      <c r="DV125" s="193"/>
      <c r="DW125" s="193"/>
      <c r="DX125" s="193"/>
      <c r="DY125" s="193"/>
      <c r="DZ125" s="193"/>
      <c r="EA125" s="193"/>
      <c r="EB125" s="193"/>
      <c r="EC125" s="193"/>
      <c r="ED125" s="193"/>
      <c r="EE125" s="193"/>
      <c r="EF125" s="193"/>
      <c r="EG125" s="193"/>
      <c r="EH125" s="193"/>
      <c r="EI125" s="193"/>
      <c r="EJ125" s="193"/>
      <c r="EK125" s="193"/>
      <c r="EL125" s="193"/>
      <c r="EM125" s="193"/>
      <c r="EN125" s="193"/>
      <c r="EO125" s="193"/>
      <c r="EP125" s="193"/>
      <c r="EQ125" s="193"/>
      <c r="ER125" s="193"/>
      <c r="ES125" s="193"/>
      <c r="ET125" s="193"/>
      <c r="EU125" s="193"/>
      <c r="EV125" s="193"/>
      <c r="EW125" s="193"/>
      <c r="EX125" s="193"/>
      <c r="EY125" s="193"/>
      <c r="EZ125" s="193"/>
      <c r="FA125" s="193"/>
      <c r="FB125" s="193"/>
      <c r="FC125" s="193"/>
      <c r="FD125" s="193"/>
      <c r="FE125" s="193"/>
      <c r="FF125" s="193"/>
      <c r="FG125" s="193"/>
      <c r="FH125" s="193"/>
      <c r="FI125" s="193"/>
      <c r="FJ125" s="193"/>
      <c r="FK125" s="193"/>
      <c r="FL125" s="193"/>
      <c r="FM125" s="193"/>
      <c r="FN125" s="193"/>
      <c r="FO125" s="193"/>
      <c r="FP125" s="193"/>
      <c r="FQ125" s="193"/>
      <c r="FR125" s="193"/>
      <c r="FS125" s="193"/>
      <c r="FT125" s="193"/>
      <c r="FU125" s="193"/>
      <c r="FV125" s="193"/>
      <c r="FW125" s="193"/>
      <c r="FX125" s="193"/>
      <c r="FY125" s="193"/>
      <c r="FZ125" s="193"/>
      <c r="GA125" s="193"/>
      <c r="GB125" s="193"/>
      <c r="GC125" s="193"/>
      <c r="GD125" s="193"/>
      <c r="GE125" s="193"/>
      <c r="GF125" s="193"/>
      <c r="GG125" s="193"/>
      <c r="GH125" s="193"/>
      <c r="GI125" s="193"/>
      <c r="GJ125" s="193"/>
      <c r="GK125" s="193"/>
      <c r="GL125" s="193"/>
      <c r="GM125" s="193"/>
      <c r="GN125" s="193"/>
      <c r="GO125" s="193"/>
      <c r="GP125" s="193"/>
      <c r="GQ125" s="193"/>
      <c r="GR125" s="193"/>
      <c r="GS125" s="193"/>
      <c r="GT125" s="193"/>
      <c r="GU125" s="193"/>
      <c r="GV125" s="193"/>
      <c r="GW125" s="193"/>
      <c r="GX125" s="193"/>
      <c r="GY125" s="193"/>
      <c r="GZ125" s="193"/>
      <c r="HA125" s="193"/>
      <c r="HB125" s="193"/>
      <c r="HC125" s="193"/>
      <c r="HD125" s="193"/>
      <c r="HE125" s="193"/>
      <c r="HF125" s="193"/>
      <c r="HG125" s="193"/>
      <c r="HH125" s="193"/>
      <c r="HI125" s="193"/>
      <c r="HJ125" s="193"/>
      <c r="HK125" s="193"/>
      <c r="HL125" s="193"/>
      <c r="HM125" s="193"/>
      <c r="HN125" s="193"/>
      <c r="HO125" s="193"/>
      <c r="HP125" s="193"/>
      <c r="HQ125" s="193"/>
      <c r="HR125" s="193"/>
      <c r="HS125" s="193"/>
      <c r="HT125" s="193"/>
      <c r="HU125" s="193"/>
      <c r="HV125" s="193"/>
      <c r="HW125" s="193"/>
      <c r="HX125" s="193"/>
      <c r="HY125" s="193"/>
      <c r="HZ125" s="193"/>
      <c r="IA125" s="193"/>
      <c r="IB125" s="193"/>
      <c r="IC125" s="193"/>
      <c r="ID125" s="193"/>
      <c r="IE125" s="193"/>
      <c r="IF125" s="193"/>
      <c r="IG125" s="193"/>
      <c r="IH125" s="193"/>
      <c r="II125" s="193"/>
      <c r="IJ125" s="193"/>
      <c r="IK125" s="193"/>
      <c r="IL125" s="193"/>
      <c r="IM125" s="193"/>
      <c r="IN125" s="193"/>
      <c r="IO125" s="193"/>
      <c r="IP125" s="193"/>
      <c r="IQ125" s="193"/>
      <c r="IR125" s="193"/>
      <c r="IS125" s="193"/>
      <c r="IT125" s="193"/>
      <c r="IU125" s="193"/>
      <c r="IV125" s="193"/>
      <c r="IW125" s="193"/>
      <c r="IX125" s="193"/>
      <c r="IY125" s="193"/>
      <c r="IZ125" s="193"/>
      <c r="JA125" s="193"/>
      <c r="JB125" s="193"/>
      <c r="JC125" s="193"/>
      <c r="JD125" s="193"/>
      <c r="JE125" s="193"/>
      <c r="JF125" s="193"/>
      <c r="JG125" s="193"/>
      <c r="JH125" s="193"/>
      <c r="JI125" s="193"/>
      <c r="JJ125" s="193"/>
      <c r="JK125" s="193"/>
      <c r="JL125" s="193"/>
      <c r="JM125" s="193"/>
      <c r="JN125" s="193"/>
      <c r="JO125" s="193"/>
      <c r="JP125" s="193"/>
      <c r="JQ125" s="193"/>
      <c r="JR125" s="193"/>
      <c r="JS125" s="193"/>
      <c r="JT125" s="193"/>
      <c r="JU125" s="193"/>
      <c r="JV125" s="193"/>
      <c r="JW125" s="193"/>
      <c r="JX125" s="193"/>
      <c r="JY125" s="193"/>
      <c r="JZ125" s="193"/>
      <c r="KA125" s="193"/>
      <c r="KB125" s="193"/>
      <c r="KC125" s="193"/>
      <c r="KD125" s="193"/>
      <c r="KE125" s="193"/>
      <c r="KF125" s="193"/>
      <c r="KG125" s="193"/>
      <c r="KH125" s="193"/>
      <c r="KI125" s="193"/>
      <c r="KJ125" s="193"/>
      <c r="KK125" s="193"/>
      <c r="KL125" s="193"/>
      <c r="KM125" s="193"/>
      <c r="KN125" s="193"/>
      <c r="KO125" s="193"/>
      <c r="KP125" s="193"/>
      <c r="KQ125" s="193"/>
      <c r="KR125" s="193"/>
      <c r="KS125" s="193"/>
      <c r="KT125" s="193"/>
      <c r="KU125" s="193"/>
      <c r="KV125" s="193"/>
      <c r="KW125" s="193"/>
      <c r="KX125" s="193"/>
      <c r="KY125" s="193"/>
      <c r="KZ125" s="193"/>
      <c r="LA125" s="193"/>
      <c r="LB125" s="193"/>
      <c r="LC125" s="193"/>
      <c r="LD125" s="193"/>
      <c r="LE125" s="193"/>
      <c r="LF125" s="193"/>
      <c r="LG125" s="193"/>
      <c r="LH125" s="193"/>
      <c r="LI125" s="193"/>
      <c r="LJ125" s="193"/>
      <c r="LK125" s="193"/>
      <c r="LL125" s="193"/>
      <c r="LM125" s="193"/>
      <c r="LN125" s="193"/>
      <c r="LO125" s="193"/>
      <c r="LP125" s="193"/>
      <c r="LQ125" s="193"/>
      <c r="LR125" s="193"/>
      <c r="LS125" s="193"/>
      <c r="LT125" s="193"/>
      <c r="LU125" s="193"/>
      <c r="LV125" s="193"/>
      <c r="LW125" s="193"/>
      <c r="LX125" s="193"/>
      <c r="LY125" s="193"/>
      <c r="LZ125" s="193"/>
      <c r="MA125" s="193"/>
      <c r="MB125" s="193"/>
      <c r="MC125" s="193"/>
      <c r="MD125" s="193"/>
      <c r="ME125" s="193"/>
      <c r="MF125" s="193"/>
      <c r="MG125" s="193"/>
      <c r="MH125" s="193"/>
      <c r="MI125" s="193"/>
      <c r="MJ125" s="193"/>
      <c r="MK125" s="193"/>
      <c r="ML125" s="193"/>
      <c r="MM125" s="193"/>
      <c r="MN125" s="193"/>
      <c r="MO125" s="193"/>
      <c r="MP125" s="193"/>
      <c r="MQ125" s="193"/>
      <c r="MR125" s="193"/>
      <c r="MS125" s="193"/>
      <c r="MT125" s="193"/>
      <c r="MU125" s="193"/>
      <c r="MV125" s="193"/>
      <c r="MW125" s="193"/>
      <c r="MX125" s="193"/>
      <c r="MY125" s="193"/>
      <c r="MZ125" s="193"/>
      <c r="NA125" s="193"/>
      <c r="NB125" s="193"/>
      <c r="NC125" s="193"/>
      <c r="ND125" s="193"/>
      <c r="NE125" s="193"/>
      <c r="NF125" s="193"/>
      <c r="NG125" s="193"/>
      <c r="NH125" s="193"/>
      <c r="NI125" s="193"/>
      <c r="NJ125" s="193"/>
      <c r="NK125" s="193"/>
      <c r="NL125" s="193"/>
      <c r="NM125" s="193"/>
      <c r="NN125" s="193"/>
      <c r="NO125" s="193"/>
      <c r="NP125" s="193"/>
      <c r="NQ125" s="193"/>
      <c r="NR125" s="193"/>
      <c r="NS125" s="193"/>
      <c r="NT125" s="193"/>
      <c r="NU125" s="193"/>
      <c r="NV125" s="193"/>
      <c r="NW125" s="193"/>
      <c r="NX125" s="193"/>
      <c r="NY125" s="193"/>
    </row>
    <row r="126" spans="1:389" s="192" customFormat="1" ht="12">
      <c r="A126" s="176"/>
      <c r="B126" s="177"/>
      <c r="C126" s="198">
        <v>5</v>
      </c>
      <c r="D126" s="153" t="str">
        <f t="shared" ref="D126" si="439">IF(C126="","",IF(C126&gt;prevLevel,IF(prevWBS="","1",prevWBS)&amp;REPT(".1",C126-MAX(prevLevel,1)),IF(ISERROR(FIND(".",prevWBS)),REPT("1.",C126-1)&amp;IFERROR(VALUE(prevWBS)+1,"1"),IF(C126=1,"",IFERROR(LEFT(prevWBS,FIND("^",SUBSTITUTE(prevWBS,".","^",C126-1))),""))&amp;VALUE(TRIM(MID(SUBSTITUTE(prevWBS,".",REPT(" ",LEN(prevWBS))),(C126-1)*LEN(prevWBS)+1,LEN(prevWBS))))+1)))</f>
        <v>3.33.2.5.1</v>
      </c>
      <c r="E126" s="194" t="s">
        <v>460</v>
      </c>
      <c r="F126" s="195"/>
      <c r="G126" s="195"/>
      <c r="H126" s="196"/>
      <c r="I126" s="197"/>
      <c r="J126" s="196"/>
      <c r="K126" s="200">
        <f>K169</f>
        <v>43545</v>
      </c>
      <c r="L126" s="200">
        <f ca="1">R176</f>
        <v>43559</v>
      </c>
      <c r="M126" s="201">
        <v>5</v>
      </c>
      <c r="N126" s="202"/>
      <c r="O126" s="203"/>
      <c r="P126" s="201"/>
      <c r="Q126" s="155">
        <f>IF(K126&lt;&gt;"",K126,IF(OR(H126&lt;&gt;"",I126&lt;&gt;"",J126&lt;&gt;""),WORKDAY.INTL(MAX(IFERROR(INDEX(R:R,MATCH(H126,D:D,0)),0),IFERROR(INDEX(R:R,MATCH(I126,D:D,0)),0),IFERROR(INDEX(R:R,MATCH(J126,D:D,0)),0)),1,weekend,holidays),IF(L126&lt;&gt;"",IF(M126&lt;&gt;"",WORKDAY.INTL(L126,-(MAX(M126,1)-1),weekend,holidays),L126-(MAX(N126,1)-1))," - ")))</f>
        <v>43545</v>
      </c>
      <c r="R126" s="155">
        <f t="shared" ref="R126" ca="1" si="440">IF(L126&lt;&gt;"",L126,IF(Q126=" - "," - ",IF(M126&lt;&gt;"",WORKDAY.INTL(Q126,M126-1,weekend,holidays),Q126+MAX(N126,1)-1)))</f>
        <v>43559</v>
      </c>
      <c r="S126" s="146">
        <f t="shared" ref="S126" si="441">IF(M126&lt;&gt;"",M126,IF(OR(NOT(ISNUMBER(Q126)),NOT(ISNUMBER(R126)))," - ",NETWORKDAYS.INTL(Q126,R126,weekend,holidays)))</f>
        <v>5</v>
      </c>
      <c r="T126" s="146">
        <f t="shared" ref="T126" ca="1" si="442">IF(N126&lt;&gt;"",N126,IF(OR(NOT(ISNUMBER(Q126)),NOT(ISNUMBER(R126)))," - ",R126-Q126+1))</f>
        <v>15</v>
      </c>
      <c r="U126" s="147">
        <f t="shared" ref="U126" ca="1" si="443">IF(OR(Q126=" - ",R126=" - ")," - ",MIN(T126,WORKDAY.INTL(Q126,ROUNDDOWN(O126*S126,0),weekend,holidays)-Q126))</f>
        <v>0</v>
      </c>
      <c r="V126" s="146">
        <f t="shared" ref="V126" ca="1" si="444">IF(OR(Q126=" - ",R126=" - ")," - ",T126-U126)</f>
        <v>15</v>
      </c>
      <c r="W126" s="121"/>
      <c r="X126" s="121"/>
      <c r="Z126" s="193"/>
      <c r="AA126" s="193"/>
      <c r="AB126" s="193"/>
      <c r="AC126" s="193"/>
      <c r="AD126" s="193"/>
      <c r="AE126" s="193"/>
      <c r="AF126" s="193"/>
      <c r="AG126" s="193"/>
      <c r="AH126" s="193"/>
      <c r="AI126" s="193"/>
      <c r="AJ126" s="193"/>
      <c r="AK126" s="193"/>
      <c r="AL126" s="193"/>
      <c r="AM126" s="193"/>
      <c r="AN126" s="193"/>
      <c r="AO126" s="193"/>
      <c r="AP126" s="193"/>
      <c r="AQ126" s="193"/>
      <c r="AR126" s="193"/>
      <c r="AS126" s="193"/>
      <c r="AT126" s="193"/>
      <c r="AU126" s="193"/>
      <c r="AV126" s="193"/>
      <c r="AW126" s="193"/>
      <c r="AX126" s="193"/>
      <c r="AY126" s="193"/>
      <c r="AZ126" s="193"/>
      <c r="BA126" s="193"/>
      <c r="BB126" s="193"/>
      <c r="BC126" s="193"/>
      <c r="BD126" s="193"/>
      <c r="BE126" s="193"/>
      <c r="BF126" s="193"/>
      <c r="BG126" s="193"/>
      <c r="BH126" s="193"/>
      <c r="BI126" s="193"/>
      <c r="BJ126" s="193"/>
      <c r="BK126" s="193"/>
      <c r="BL126" s="193"/>
      <c r="BM126" s="193"/>
      <c r="BN126" s="193"/>
      <c r="BO126" s="193"/>
      <c r="BP126" s="193"/>
      <c r="BQ126" s="193"/>
      <c r="BR126" s="193"/>
      <c r="BS126" s="193"/>
      <c r="BT126" s="193"/>
      <c r="BU126" s="193"/>
      <c r="BV126" s="193"/>
      <c r="BW126" s="193"/>
      <c r="BX126" s="193"/>
      <c r="BY126" s="193"/>
      <c r="BZ126" s="193"/>
      <c r="CA126" s="193"/>
      <c r="CB126" s="193"/>
      <c r="CC126" s="193"/>
      <c r="CD126" s="193"/>
      <c r="CE126" s="193"/>
      <c r="CF126" s="193"/>
      <c r="CG126" s="193"/>
      <c r="CH126" s="193"/>
      <c r="CI126" s="193"/>
      <c r="CJ126" s="193"/>
      <c r="CK126" s="193"/>
      <c r="CL126" s="193"/>
      <c r="CM126" s="193"/>
      <c r="CN126" s="193"/>
      <c r="CO126" s="193"/>
      <c r="CP126" s="193"/>
      <c r="CQ126" s="193"/>
      <c r="CR126" s="193"/>
      <c r="CS126" s="193"/>
      <c r="CT126" s="193"/>
      <c r="CU126" s="193"/>
      <c r="CV126" s="193"/>
      <c r="CW126" s="193"/>
      <c r="CX126" s="193"/>
      <c r="CY126" s="193"/>
      <c r="CZ126" s="193"/>
      <c r="DA126" s="193"/>
      <c r="DB126" s="193"/>
      <c r="DC126" s="193"/>
      <c r="DD126" s="193"/>
      <c r="DE126" s="193"/>
      <c r="DF126" s="193"/>
      <c r="DG126" s="193"/>
      <c r="DH126" s="193"/>
      <c r="DI126" s="193"/>
      <c r="DJ126" s="193"/>
      <c r="DK126" s="193"/>
      <c r="DL126" s="193"/>
      <c r="DM126" s="193"/>
      <c r="DN126" s="193"/>
      <c r="DO126" s="193"/>
      <c r="DP126" s="193"/>
      <c r="DQ126" s="193"/>
      <c r="DR126" s="193"/>
      <c r="DS126" s="193"/>
      <c r="DT126" s="193"/>
      <c r="DU126" s="193"/>
      <c r="DV126" s="193"/>
      <c r="DW126" s="193"/>
      <c r="DX126" s="193"/>
      <c r="DY126" s="193"/>
      <c r="DZ126" s="193"/>
      <c r="EA126" s="193"/>
      <c r="EB126" s="193"/>
      <c r="EC126" s="193"/>
      <c r="ED126" s="193"/>
      <c r="EE126" s="193"/>
      <c r="EF126" s="193"/>
      <c r="EG126" s="193"/>
      <c r="EH126" s="193"/>
      <c r="EI126" s="193"/>
      <c r="EJ126" s="193"/>
      <c r="EK126" s="193"/>
      <c r="EL126" s="193"/>
      <c r="EM126" s="193"/>
      <c r="EN126" s="193"/>
      <c r="EO126" s="193"/>
      <c r="EP126" s="193"/>
      <c r="EQ126" s="193"/>
      <c r="ER126" s="193"/>
      <c r="ES126" s="193"/>
      <c r="ET126" s="193"/>
      <c r="EU126" s="193"/>
      <c r="EV126" s="193"/>
      <c r="EW126" s="193"/>
      <c r="EX126" s="193"/>
      <c r="EY126" s="193"/>
      <c r="EZ126" s="193"/>
      <c r="FA126" s="193"/>
      <c r="FB126" s="193"/>
      <c r="FC126" s="193"/>
      <c r="FD126" s="193"/>
      <c r="FE126" s="193"/>
      <c r="FF126" s="193"/>
      <c r="FG126" s="193"/>
      <c r="FH126" s="193"/>
      <c r="FI126" s="193"/>
      <c r="FJ126" s="193"/>
      <c r="FK126" s="193"/>
      <c r="FL126" s="193"/>
      <c r="FM126" s="193"/>
      <c r="FN126" s="193"/>
      <c r="FO126" s="193"/>
      <c r="FP126" s="193"/>
      <c r="FQ126" s="193"/>
      <c r="FR126" s="193"/>
      <c r="FS126" s="193"/>
      <c r="FT126" s="193"/>
      <c r="FU126" s="193"/>
      <c r="FV126" s="193"/>
      <c r="FW126" s="193"/>
      <c r="FX126" s="193"/>
      <c r="FY126" s="193"/>
      <c r="FZ126" s="193"/>
      <c r="GA126" s="193"/>
      <c r="GB126" s="193"/>
      <c r="GC126" s="193"/>
      <c r="GD126" s="193"/>
      <c r="GE126" s="193"/>
      <c r="GF126" s="193"/>
      <c r="GG126" s="193"/>
      <c r="GH126" s="193"/>
      <c r="GI126" s="193"/>
      <c r="GJ126" s="193"/>
      <c r="GK126" s="193"/>
      <c r="GL126" s="193"/>
      <c r="GM126" s="193"/>
      <c r="GN126" s="193"/>
      <c r="GO126" s="193"/>
      <c r="GP126" s="193"/>
      <c r="GQ126" s="193"/>
      <c r="GR126" s="193"/>
      <c r="GS126" s="193"/>
      <c r="GT126" s="193"/>
      <c r="GU126" s="193"/>
      <c r="GV126" s="193"/>
      <c r="GW126" s="193"/>
      <c r="GX126" s="193"/>
      <c r="GY126" s="193"/>
      <c r="GZ126" s="193"/>
      <c r="HA126" s="193"/>
      <c r="HB126" s="193"/>
      <c r="HC126" s="193"/>
      <c r="HD126" s="193"/>
      <c r="HE126" s="193"/>
      <c r="HF126" s="193"/>
      <c r="HG126" s="193"/>
      <c r="HH126" s="193"/>
      <c r="HI126" s="193"/>
      <c r="HJ126" s="193"/>
      <c r="HK126" s="193"/>
      <c r="HL126" s="193"/>
      <c r="HM126" s="193"/>
      <c r="HN126" s="193"/>
      <c r="HO126" s="193"/>
      <c r="HP126" s="193"/>
      <c r="HQ126" s="193"/>
      <c r="HR126" s="193"/>
      <c r="HS126" s="193"/>
      <c r="HT126" s="193"/>
      <c r="HU126" s="193"/>
      <c r="HV126" s="193"/>
      <c r="HW126" s="193"/>
      <c r="HX126" s="193"/>
      <c r="HY126" s="193"/>
      <c r="HZ126" s="193"/>
      <c r="IA126" s="193"/>
      <c r="IB126" s="193"/>
      <c r="IC126" s="193"/>
      <c r="ID126" s="193"/>
      <c r="IE126" s="193"/>
      <c r="IF126" s="193"/>
      <c r="IG126" s="193"/>
      <c r="IH126" s="193"/>
      <c r="II126" s="193"/>
      <c r="IJ126" s="193"/>
      <c r="IK126" s="193"/>
      <c r="IL126" s="193"/>
      <c r="IM126" s="193"/>
      <c r="IN126" s="193"/>
      <c r="IO126" s="193"/>
      <c r="IP126" s="193"/>
      <c r="IQ126" s="193"/>
      <c r="IR126" s="193"/>
      <c r="IS126" s="193"/>
      <c r="IT126" s="193"/>
      <c r="IU126" s="193"/>
      <c r="IV126" s="193"/>
      <c r="IW126" s="193"/>
      <c r="IX126" s="193"/>
      <c r="IY126" s="193"/>
      <c r="IZ126" s="193"/>
      <c r="JA126" s="193"/>
      <c r="JB126" s="193"/>
      <c r="JC126" s="193"/>
      <c r="JD126" s="193"/>
      <c r="JE126" s="193"/>
      <c r="JF126" s="193"/>
      <c r="JG126" s="193"/>
      <c r="JH126" s="193"/>
      <c r="JI126" s="193"/>
      <c r="JJ126" s="193"/>
      <c r="JK126" s="193"/>
      <c r="JL126" s="193"/>
      <c r="JM126" s="193"/>
      <c r="JN126" s="193"/>
      <c r="JO126" s="193"/>
      <c r="JP126" s="193"/>
      <c r="JQ126" s="193"/>
      <c r="JR126" s="193"/>
      <c r="JS126" s="193"/>
      <c r="JT126" s="193"/>
      <c r="JU126" s="193"/>
      <c r="JV126" s="193"/>
      <c r="JW126" s="193"/>
      <c r="JX126" s="193"/>
      <c r="JY126" s="193"/>
      <c r="JZ126" s="193"/>
      <c r="KA126" s="193"/>
      <c r="KB126" s="193"/>
      <c r="KC126" s="193"/>
      <c r="KD126" s="193"/>
      <c r="KE126" s="193"/>
      <c r="KF126" s="193"/>
      <c r="KG126" s="193"/>
      <c r="KH126" s="193"/>
      <c r="KI126" s="193"/>
      <c r="KJ126" s="193"/>
      <c r="KK126" s="193"/>
      <c r="KL126" s="193"/>
      <c r="KM126" s="193"/>
      <c r="KN126" s="193"/>
      <c r="KO126" s="193"/>
      <c r="KP126" s="193"/>
      <c r="KQ126" s="193"/>
      <c r="KR126" s="193"/>
      <c r="KS126" s="193"/>
      <c r="KT126" s="193"/>
      <c r="KU126" s="193"/>
      <c r="KV126" s="193"/>
      <c r="KW126" s="193"/>
      <c r="KX126" s="193"/>
      <c r="KY126" s="193"/>
      <c r="KZ126" s="193"/>
      <c r="LA126" s="193"/>
      <c r="LB126" s="193"/>
      <c r="LC126" s="193"/>
      <c r="LD126" s="193"/>
      <c r="LE126" s="193"/>
      <c r="LF126" s="193"/>
      <c r="LG126" s="193"/>
      <c r="LH126" s="193"/>
      <c r="LI126" s="193"/>
      <c r="LJ126" s="193"/>
      <c r="LK126" s="193"/>
      <c r="LL126" s="193"/>
      <c r="LM126" s="193"/>
      <c r="LN126" s="193"/>
      <c r="LO126" s="193"/>
      <c r="LP126" s="193"/>
      <c r="LQ126" s="193"/>
      <c r="LR126" s="193"/>
      <c r="LS126" s="193"/>
      <c r="LT126" s="193"/>
      <c r="LU126" s="193"/>
      <c r="LV126" s="193"/>
      <c r="LW126" s="193"/>
      <c r="LX126" s="193"/>
      <c r="LY126" s="193"/>
      <c r="LZ126" s="193"/>
      <c r="MA126" s="193"/>
      <c r="MB126" s="193"/>
      <c r="MC126" s="193"/>
      <c r="MD126" s="193"/>
      <c r="ME126" s="193"/>
      <c r="MF126" s="193"/>
      <c r="MG126" s="193"/>
      <c r="MH126" s="193"/>
      <c r="MI126" s="193"/>
      <c r="MJ126" s="193"/>
      <c r="MK126" s="193"/>
      <c r="ML126" s="193"/>
      <c r="MM126" s="193"/>
      <c r="MN126" s="193"/>
      <c r="MO126" s="193"/>
      <c r="MP126" s="193"/>
      <c r="MQ126" s="193"/>
      <c r="MR126" s="193"/>
      <c r="MS126" s="193"/>
      <c r="MT126" s="193"/>
      <c r="MU126" s="193"/>
      <c r="MV126" s="193"/>
      <c r="MW126" s="193"/>
      <c r="MX126" s="193"/>
      <c r="MY126" s="193"/>
      <c r="MZ126" s="193"/>
      <c r="NA126" s="193"/>
      <c r="NB126" s="193"/>
      <c r="NC126" s="193"/>
      <c r="ND126" s="193"/>
      <c r="NE126" s="193"/>
      <c r="NF126" s="193"/>
      <c r="NG126" s="193"/>
      <c r="NH126" s="193"/>
      <c r="NI126" s="193"/>
      <c r="NJ126" s="193"/>
      <c r="NK126" s="193"/>
      <c r="NL126" s="193"/>
      <c r="NM126" s="193"/>
      <c r="NN126" s="193"/>
      <c r="NO126" s="193"/>
      <c r="NP126" s="193"/>
      <c r="NQ126" s="193"/>
      <c r="NR126" s="193"/>
      <c r="NS126" s="193"/>
      <c r="NT126" s="193"/>
      <c r="NU126" s="193"/>
      <c r="NV126" s="193"/>
      <c r="NW126" s="193"/>
      <c r="NX126" s="193"/>
      <c r="NY126" s="193"/>
    </row>
    <row r="127" spans="1:389" s="192" customFormat="1" ht="12">
      <c r="A127" s="176"/>
      <c r="B127" s="177"/>
      <c r="C127" s="198">
        <v>5</v>
      </c>
      <c r="D127" s="153" t="str">
        <f t="shared" ref="D127" si="445">IF(C127="","",IF(C127&gt;prevLevel,IF(prevWBS="","1",prevWBS)&amp;REPT(".1",C127-MAX(prevLevel,1)),IF(ISERROR(FIND(".",prevWBS)),REPT("1.",C127-1)&amp;IFERROR(VALUE(prevWBS)+1,"1"),IF(C127=1,"",IFERROR(LEFT(prevWBS,FIND("^",SUBSTITUTE(prevWBS,".","^",C127-1))),""))&amp;VALUE(TRIM(MID(SUBSTITUTE(prevWBS,".",REPT(" ",LEN(prevWBS))),(C127-1)*LEN(prevWBS)+1,LEN(prevWBS))))+1)))</f>
        <v>3.33.2.5.2</v>
      </c>
      <c r="E127" s="194" t="s">
        <v>461</v>
      </c>
      <c r="F127" s="195"/>
      <c r="G127" s="195"/>
      <c r="H127" s="196"/>
      <c r="I127" s="197"/>
      <c r="J127" s="196"/>
      <c r="K127" s="200">
        <v>43556</v>
      </c>
      <c r="L127" s="200">
        <v>43557</v>
      </c>
      <c r="M127" s="201"/>
      <c r="N127" s="202"/>
      <c r="O127" s="203"/>
      <c r="P127" s="201"/>
      <c r="Q127" s="155">
        <f>IF(K127&lt;&gt;"",K127,IF(OR(#REF!&lt;&gt;"",#REF!&lt;&gt;"",#REF!&lt;&gt;""),WORKDAY.INTL(MAX(IFERROR(INDEX(R:R,MATCH(#REF!,D:D,0)),0),IFERROR(INDEX(R:R,MATCH(#REF!,D:D,0)),0),IFERROR(INDEX(R:R,MATCH(#REF!,D:D,0)),0)),1,weekend,holidays),IF(L127&lt;&gt;"",IF(M127&lt;&gt;"",WORKDAY.INTL(L127,-(MAX(M127,1)-1),weekend,holidays),L127-(MAX(N127,1)-1))," - ")))</f>
        <v>43556</v>
      </c>
      <c r="R127" s="155">
        <f t="shared" ref="R127" si="446">IF(L127&lt;&gt;"",L127,IF(Q127=" - "," - ",IF(M127&lt;&gt;"",WORKDAY.INTL(Q127,M127-1,weekend,holidays),Q127+MAX(N127,1)-1)))</f>
        <v>43557</v>
      </c>
      <c r="S127" s="146">
        <f t="shared" ref="S127" ca="1" si="447">IF(M127&lt;&gt;"",M127,IF(OR(NOT(ISNUMBER(Q127)),NOT(ISNUMBER(R127)))," - ",NETWORKDAYS.INTL(Q127,R127,weekend,holidays)))</f>
        <v>2</v>
      </c>
      <c r="T127" s="146">
        <f t="shared" ref="T127" si="448">IF(N127&lt;&gt;"",N127,IF(OR(NOT(ISNUMBER(Q127)),NOT(ISNUMBER(R127)))," - ",R127-Q127+1))</f>
        <v>2</v>
      </c>
      <c r="U127" s="147">
        <f t="shared" ref="U127" ca="1" si="449">IF(OR(Q127=" - ",R127=" - ")," - ",MIN(T127,WORKDAY.INTL(Q127,ROUNDDOWN(O127*S127,0),weekend,holidays)-Q127))</f>
        <v>0</v>
      </c>
      <c r="V127" s="146">
        <f t="shared" ref="V127" ca="1" si="450">IF(OR(Q127=" - ",R127=" - ")," - ",T127-U127)</f>
        <v>2</v>
      </c>
      <c r="W127" s="121"/>
      <c r="X127" s="121"/>
      <c r="Z127" s="193"/>
      <c r="AA127" s="193"/>
      <c r="AB127" s="193"/>
      <c r="AC127" s="193"/>
      <c r="AD127" s="193"/>
      <c r="AE127" s="193"/>
      <c r="AF127" s="193"/>
      <c r="AG127" s="193"/>
      <c r="AH127" s="193"/>
      <c r="AI127" s="193"/>
      <c r="AJ127" s="193"/>
      <c r="AK127" s="193"/>
      <c r="AL127" s="193"/>
      <c r="AM127" s="193"/>
      <c r="AN127" s="193"/>
      <c r="AO127" s="193"/>
      <c r="AP127" s="193"/>
      <c r="AQ127" s="193"/>
      <c r="AR127" s="193"/>
      <c r="AS127" s="193"/>
      <c r="AT127" s="193"/>
      <c r="AU127" s="193"/>
      <c r="AV127" s="193"/>
      <c r="AW127" s="193"/>
      <c r="AX127" s="193"/>
      <c r="AY127" s="193"/>
      <c r="AZ127" s="193"/>
      <c r="BA127" s="193"/>
      <c r="BB127" s="193"/>
      <c r="BC127" s="193"/>
      <c r="BD127" s="193"/>
      <c r="BE127" s="193"/>
      <c r="BF127" s="193"/>
      <c r="BG127" s="193"/>
      <c r="BH127" s="193"/>
      <c r="BI127" s="193"/>
      <c r="BJ127" s="193"/>
      <c r="BK127" s="193"/>
      <c r="BL127" s="193"/>
      <c r="BM127" s="193"/>
      <c r="BN127" s="193"/>
      <c r="BO127" s="193"/>
      <c r="BP127" s="193"/>
      <c r="BQ127" s="193"/>
      <c r="BR127" s="193"/>
      <c r="BS127" s="193"/>
      <c r="BT127" s="193"/>
      <c r="BU127" s="193"/>
      <c r="BV127" s="193"/>
      <c r="BW127" s="193"/>
      <c r="BX127" s="193"/>
      <c r="BY127" s="193"/>
      <c r="BZ127" s="193"/>
      <c r="CA127" s="193"/>
      <c r="CB127" s="193"/>
      <c r="CC127" s="193"/>
      <c r="CD127" s="193"/>
      <c r="CE127" s="193"/>
      <c r="CF127" s="193"/>
      <c r="CG127" s="193"/>
      <c r="CH127" s="193"/>
      <c r="CI127" s="193"/>
      <c r="CJ127" s="193"/>
      <c r="CK127" s="193"/>
      <c r="CL127" s="193"/>
      <c r="CM127" s="193"/>
      <c r="CN127" s="193"/>
      <c r="CO127" s="193"/>
      <c r="CP127" s="193"/>
      <c r="CQ127" s="193"/>
      <c r="CR127" s="193"/>
      <c r="CS127" s="193"/>
      <c r="CT127" s="193"/>
      <c r="CU127" s="193"/>
      <c r="CV127" s="193"/>
      <c r="CW127" s="193"/>
      <c r="CX127" s="193"/>
      <c r="CY127" s="193"/>
      <c r="CZ127" s="193"/>
      <c r="DA127" s="193"/>
      <c r="DB127" s="193"/>
      <c r="DC127" s="193"/>
      <c r="DD127" s="193"/>
      <c r="DE127" s="193"/>
      <c r="DF127" s="193"/>
      <c r="DG127" s="193"/>
      <c r="DH127" s="193"/>
      <c r="DI127" s="193"/>
      <c r="DJ127" s="193"/>
      <c r="DK127" s="193"/>
      <c r="DL127" s="193"/>
      <c r="DM127" s="193"/>
      <c r="DN127" s="193"/>
      <c r="DO127" s="193"/>
      <c r="DP127" s="193"/>
      <c r="DQ127" s="193"/>
      <c r="DR127" s="193"/>
      <c r="DS127" s="193"/>
      <c r="DT127" s="193"/>
      <c r="DU127" s="193"/>
      <c r="DV127" s="193"/>
      <c r="DW127" s="193"/>
      <c r="DX127" s="193"/>
      <c r="DY127" s="193"/>
      <c r="DZ127" s="193"/>
      <c r="EA127" s="193"/>
      <c r="EB127" s="193"/>
      <c r="EC127" s="193"/>
      <c r="ED127" s="193"/>
      <c r="EE127" s="193"/>
      <c r="EF127" s="193"/>
      <c r="EG127" s="193"/>
      <c r="EH127" s="193"/>
      <c r="EI127" s="193"/>
      <c r="EJ127" s="193"/>
      <c r="EK127" s="193"/>
      <c r="EL127" s="193"/>
      <c r="EM127" s="193"/>
      <c r="EN127" s="193"/>
      <c r="EO127" s="193"/>
      <c r="EP127" s="193"/>
      <c r="EQ127" s="193"/>
      <c r="ER127" s="193"/>
      <c r="ES127" s="193"/>
      <c r="ET127" s="193"/>
      <c r="EU127" s="193"/>
      <c r="EV127" s="193"/>
      <c r="EW127" s="193"/>
      <c r="EX127" s="193"/>
      <c r="EY127" s="193"/>
      <c r="EZ127" s="193"/>
      <c r="FA127" s="193"/>
      <c r="FB127" s="193"/>
      <c r="FC127" s="193"/>
      <c r="FD127" s="193"/>
      <c r="FE127" s="193"/>
      <c r="FF127" s="193"/>
      <c r="FG127" s="193"/>
      <c r="FH127" s="193"/>
      <c r="FI127" s="193"/>
      <c r="FJ127" s="193"/>
      <c r="FK127" s="193"/>
      <c r="FL127" s="193"/>
      <c r="FM127" s="193"/>
      <c r="FN127" s="193"/>
      <c r="FO127" s="193"/>
      <c r="FP127" s="193"/>
      <c r="FQ127" s="193"/>
      <c r="FR127" s="193"/>
      <c r="FS127" s="193"/>
      <c r="FT127" s="193"/>
      <c r="FU127" s="193"/>
      <c r="FV127" s="193"/>
      <c r="FW127" s="193"/>
      <c r="FX127" s="193"/>
      <c r="FY127" s="193"/>
      <c r="FZ127" s="193"/>
      <c r="GA127" s="193"/>
      <c r="GB127" s="193"/>
      <c r="GC127" s="193"/>
      <c r="GD127" s="193"/>
      <c r="GE127" s="193"/>
      <c r="GF127" s="193"/>
      <c r="GG127" s="193"/>
      <c r="GH127" s="193"/>
      <c r="GI127" s="193"/>
      <c r="GJ127" s="193"/>
      <c r="GK127" s="193"/>
      <c r="GL127" s="193"/>
      <c r="GM127" s="193"/>
      <c r="GN127" s="193"/>
      <c r="GO127" s="193"/>
      <c r="GP127" s="193"/>
      <c r="GQ127" s="193"/>
      <c r="GR127" s="193"/>
      <c r="GS127" s="193"/>
      <c r="GT127" s="193"/>
      <c r="GU127" s="193"/>
      <c r="GV127" s="193"/>
      <c r="GW127" s="193"/>
      <c r="GX127" s="193"/>
      <c r="GY127" s="193"/>
      <c r="GZ127" s="193"/>
      <c r="HA127" s="193"/>
      <c r="HB127" s="193"/>
      <c r="HC127" s="193"/>
      <c r="HD127" s="193"/>
      <c r="HE127" s="193"/>
      <c r="HF127" s="193"/>
      <c r="HG127" s="193"/>
      <c r="HH127" s="193"/>
      <c r="HI127" s="193"/>
      <c r="HJ127" s="193"/>
      <c r="HK127" s="193"/>
      <c r="HL127" s="193"/>
      <c r="HM127" s="193"/>
      <c r="HN127" s="193"/>
      <c r="HO127" s="193"/>
      <c r="HP127" s="193"/>
      <c r="HQ127" s="193"/>
      <c r="HR127" s="193"/>
      <c r="HS127" s="193"/>
      <c r="HT127" s="193"/>
      <c r="HU127" s="193"/>
      <c r="HV127" s="193"/>
      <c r="HW127" s="193"/>
      <c r="HX127" s="193"/>
      <c r="HY127" s="193"/>
      <c r="HZ127" s="193"/>
      <c r="IA127" s="193"/>
      <c r="IB127" s="193"/>
      <c r="IC127" s="193"/>
      <c r="ID127" s="193"/>
      <c r="IE127" s="193"/>
      <c r="IF127" s="193"/>
      <c r="IG127" s="193"/>
      <c r="IH127" s="193"/>
      <c r="II127" s="193"/>
      <c r="IJ127" s="193"/>
      <c r="IK127" s="193"/>
      <c r="IL127" s="193"/>
      <c r="IM127" s="193"/>
      <c r="IN127" s="193"/>
      <c r="IO127" s="193"/>
      <c r="IP127" s="193"/>
      <c r="IQ127" s="193"/>
      <c r="IR127" s="193"/>
      <c r="IS127" s="193"/>
      <c r="IT127" s="193"/>
      <c r="IU127" s="193"/>
      <c r="IV127" s="193"/>
      <c r="IW127" s="193"/>
      <c r="IX127" s="193"/>
      <c r="IY127" s="193"/>
      <c r="IZ127" s="193"/>
      <c r="JA127" s="193"/>
      <c r="JB127" s="193"/>
      <c r="JC127" s="193"/>
      <c r="JD127" s="193"/>
      <c r="JE127" s="193"/>
      <c r="JF127" s="193"/>
      <c r="JG127" s="193"/>
      <c r="JH127" s="193"/>
      <c r="JI127" s="193"/>
      <c r="JJ127" s="193"/>
      <c r="JK127" s="193"/>
      <c r="JL127" s="193"/>
      <c r="JM127" s="193"/>
      <c r="JN127" s="193"/>
      <c r="JO127" s="193"/>
      <c r="JP127" s="193"/>
      <c r="JQ127" s="193"/>
      <c r="JR127" s="193"/>
      <c r="JS127" s="193"/>
      <c r="JT127" s="193"/>
      <c r="JU127" s="193"/>
      <c r="JV127" s="193"/>
      <c r="JW127" s="193"/>
      <c r="JX127" s="193"/>
      <c r="JY127" s="193"/>
      <c r="JZ127" s="193"/>
      <c r="KA127" s="193"/>
      <c r="KB127" s="193"/>
      <c r="KC127" s="193"/>
      <c r="KD127" s="193"/>
      <c r="KE127" s="193"/>
      <c r="KF127" s="193"/>
      <c r="KG127" s="193"/>
      <c r="KH127" s="193"/>
      <c r="KI127" s="193"/>
      <c r="KJ127" s="193"/>
      <c r="KK127" s="193"/>
      <c r="KL127" s="193"/>
      <c r="KM127" s="193"/>
      <c r="KN127" s="193"/>
      <c r="KO127" s="193"/>
      <c r="KP127" s="193"/>
      <c r="KQ127" s="193"/>
      <c r="KR127" s="193"/>
      <c r="KS127" s="193"/>
      <c r="KT127" s="193"/>
      <c r="KU127" s="193"/>
      <c r="KV127" s="193"/>
      <c r="KW127" s="193"/>
      <c r="KX127" s="193"/>
      <c r="KY127" s="193"/>
      <c r="KZ127" s="193"/>
      <c r="LA127" s="193"/>
      <c r="LB127" s="193"/>
      <c r="LC127" s="193"/>
      <c r="LD127" s="193"/>
      <c r="LE127" s="193"/>
      <c r="LF127" s="193"/>
      <c r="LG127" s="193"/>
      <c r="LH127" s="193"/>
      <c r="LI127" s="193"/>
      <c r="LJ127" s="193"/>
      <c r="LK127" s="193"/>
      <c r="LL127" s="193"/>
      <c r="LM127" s="193"/>
      <c r="LN127" s="193"/>
      <c r="LO127" s="193"/>
      <c r="LP127" s="193"/>
      <c r="LQ127" s="193"/>
      <c r="LR127" s="193"/>
      <c r="LS127" s="193"/>
      <c r="LT127" s="193"/>
      <c r="LU127" s="193"/>
      <c r="LV127" s="193"/>
      <c r="LW127" s="193"/>
      <c r="LX127" s="193"/>
      <c r="LY127" s="193"/>
      <c r="LZ127" s="193"/>
      <c r="MA127" s="193"/>
      <c r="MB127" s="193"/>
      <c r="MC127" s="193"/>
      <c r="MD127" s="193"/>
      <c r="ME127" s="193"/>
      <c r="MF127" s="193"/>
      <c r="MG127" s="193"/>
      <c r="MH127" s="193"/>
      <c r="MI127" s="193"/>
      <c r="MJ127" s="193"/>
      <c r="MK127" s="193"/>
      <c r="ML127" s="193"/>
      <c r="MM127" s="193"/>
      <c r="MN127" s="193"/>
      <c r="MO127" s="193"/>
      <c r="MP127" s="193"/>
      <c r="MQ127" s="193"/>
      <c r="MR127" s="193"/>
      <c r="MS127" s="193"/>
      <c r="MT127" s="193"/>
      <c r="MU127" s="193"/>
      <c r="MV127" s="193"/>
      <c r="MW127" s="193"/>
      <c r="MX127" s="193"/>
      <c r="MY127" s="193"/>
      <c r="MZ127" s="193"/>
      <c r="NA127" s="193"/>
      <c r="NB127" s="193"/>
      <c r="NC127" s="193"/>
      <c r="ND127" s="193"/>
      <c r="NE127" s="193"/>
      <c r="NF127" s="193"/>
      <c r="NG127" s="193"/>
      <c r="NH127" s="193"/>
      <c r="NI127" s="193"/>
      <c r="NJ127" s="193"/>
      <c r="NK127" s="193"/>
      <c r="NL127" s="193"/>
      <c r="NM127" s="193"/>
      <c r="NN127" s="193"/>
      <c r="NO127" s="193"/>
      <c r="NP127" s="193"/>
      <c r="NQ127" s="193"/>
      <c r="NR127" s="193"/>
      <c r="NS127" s="193"/>
      <c r="NT127" s="193"/>
      <c r="NU127" s="193"/>
      <c r="NV127" s="193"/>
      <c r="NW127" s="193"/>
      <c r="NX127" s="193"/>
      <c r="NY127" s="193"/>
    </row>
    <row r="128" spans="1:389" s="192" customFormat="1" ht="12">
      <c r="A128" s="176"/>
      <c r="B128" s="177"/>
      <c r="C128" s="198">
        <v>3</v>
      </c>
      <c r="D128" s="153" t="str">
        <f t="shared" ref="D128" si="451">IF(C128="","",IF(C128&gt;prevLevel,IF(prevWBS="","1",prevWBS)&amp;REPT(".1",C128-MAX(prevLevel,1)),IF(ISERROR(FIND(".",prevWBS)),REPT("1.",C128-1)&amp;IFERROR(VALUE(prevWBS)+1,"1"),IF(C128=1,"",IFERROR(LEFT(prevWBS,FIND("^",SUBSTITUTE(prevWBS,".","^",C128-1))),""))&amp;VALUE(TRIM(MID(SUBSTITUTE(prevWBS,".",REPT(" ",LEN(prevWBS))),(C128-1)*LEN(prevWBS)+1,LEN(prevWBS))))+1)))</f>
        <v>3.33.3</v>
      </c>
      <c r="E128" s="194" t="s">
        <v>388</v>
      </c>
      <c r="F128" s="195"/>
      <c r="G128" s="195"/>
      <c r="H128" s="196" t="str">
        <f>D125</f>
        <v>3.33.2.5</v>
      </c>
      <c r="I128" s="197"/>
      <c r="J128" s="196"/>
      <c r="K128" s="200"/>
      <c r="L128" s="200"/>
      <c r="M128" s="201">
        <v>2</v>
      </c>
      <c r="N128" s="202"/>
      <c r="O128" s="203"/>
      <c r="P128" s="201"/>
      <c r="Q128" s="155">
        <f ca="1">IF(K128&lt;&gt;"",K128,IF(OR(H128&lt;&gt;"",I128&lt;&gt;"",J128&lt;&gt;""),WORKDAY.INTL(MAX(IFERROR(INDEX(R:R,MATCH(H128,D:D,0)),0),IFERROR(INDEX(R:R,MATCH(I128,D:D,0)),0),IFERROR(INDEX(R:R,MATCH(J128,D:D,0)),0)),1,weekend,holidays),IF(L128&lt;&gt;"",IF(M128&lt;&gt;"",WORKDAY.INTL(L128,-(MAX(M128,1)-1),weekend,holidays),L128-(MAX(N128,1)-1))," - ")))</f>
        <v>43558</v>
      </c>
      <c r="R128" s="155">
        <f t="shared" ref="R128" ca="1" si="452">IF(L128&lt;&gt;"",L128,IF(Q128=" - "," - ",IF(M128&lt;&gt;"",WORKDAY.INTL(Q128,M128-1,weekend,holidays),Q128+MAX(N128,1)-1)))</f>
        <v>43559</v>
      </c>
      <c r="S128" s="146">
        <f t="shared" ref="S128" si="453">IF(M128&lt;&gt;"",M128,IF(OR(NOT(ISNUMBER(Q128)),NOT(ISNUMBER(R128)))," - ",NETWORKDAYS.INTL(Q128,R128,weekend,holidays)))</f>
        <v>2</v>
      </c>
      <c r="T128" s="146">
        <f t="shared" ref="T128" ca="1" si="454">IF(N128&lt;&gt;"",N128,IF(OR(NOT(ISNUMBER(Q128)),NOT(ISNUMBER(R128)))," - ",R128-Q128+1))</f>
        <v>2</v>
      </c>
      <c r="U128" s="147">
        <f t="shared" ref="U128" ca="1" si="455">IF(OR(Q128=" - ",R128=" - ")," - ",MIN(T128,WORKDAY.INTL(Q128,ROUNDDOWN(O128*S128,0),weekend,holidays)-Q128))</f>
        <v>0</v>
      </c>
      <c r="V128" s="146">
        <f t="shared" ref="V128" ca="1" si="456">IF(OR(Q128=" - ",R128=" - ")," - ",T128-U128)</f>
        <v>2</v>
      </c>
      <c r="W128" s="121"/>
      <c r="X128" s="121"/>
      <c r="Z128" s="193"/>
      <c r="AA128" s="193"/>
      <c r="AB128" s="193"/>
      <c r="AC128" s="193"/>
      <c r="AD128" s="193"/>
      <c r="AE128" s="193"/>
      <c r="AF128" s="193"/>
      <c r="AG128" s="193"/>
      <c r="AH128" s="193"/>
      <c r="AI128" s="193"/>
      <c r="AJ128" s="193"/>
      <c r="AK128" s="193"/>
      <c r="AL128" s="193"/>
      <c r="AM128" s="193"/>
      <c r="AN128" s="193"/>
      <c r="AO128" s="193"/>
      <c r="AP128" s="193"/>
      <c r="AQ128" s="193"/>
      <c r="AR128" s="193"/>
      <c r="AS128" s="193"/>
      <c r="AT128" s="193"/>
      <c r="AU128" s="193"/>
      <c r="AV128" s="193"/>
      <c r="AW128" s="193"/>
      <c r="AX128" s="193"/>
      <c r="AY128" s="193"/>
      <c r="AZ128" s="193"/>
      <c r="BA128" s="193"/>
      <c r="BB128" s="193"/>
      <c r="BC128" s="193"/>
      <c r="BD128" s="193"/>
      <c r="BE128" s="193"/>
      <c r="BF128" s="193"/>
      <c r="BG128" s="193"/>
      <c r="BH128" s="193"/>
      <c r="BI128" s="193"/>
      <c r="BJ128" s="193"/>
      <c r="BK128" s="193"/>
      <c r="BL128" s="193"/>
      <c r="BM128" s="193"/>
      <c r="BN128" s="193"/>
      <c r="BO128" s="193"/>
      <c r="BP128" s="193"/>
      <c r="BQ128" s="193"/>
      <c r="BR128" s="193"/>
      <c r="BS128" s="193"/>
      <c r="BT128" s="193"/>
      <c r="BU128" s="193"/>
      <c r="BV128" s="193"/>
      <c r="BW128" s="193"/>
      <c r="BX128" s="193"/>
      <c r="BY128" s="193"/>
      <c r="BZ128" s="193"/>
      <c r="CA128" s="193"/>
      <c r="CB128" s="193"/>
      <c r="CC128" s="193"/>
      <c r="CD128" s="193"/>
      <c r="CE128" s="193"/>
      <c r="CF128" s="193"/>
      <c r="CG128" s="193"/>
      <c r="CH128" s="193"/>
      <c r="CI128" s="193"/>
      <c r="CJ128" s="193"/>
      <c r="CK128" s="193"/>
      <c r="CL128" s="193"/>
      <c r="CM128" s="193"/>
      <c r="CN128" s="193"/>
      <c r="CO128" s="193"/>
      <c r="CP128" s="193"/>
      <c r="CQ128" s="193"/>
      <c r="CR128" s="193"/>
      <c r="CS128" s="193"/>
      <c r="CT128" s="193"/>
      <c r="CU128" s="193"/>
      <c r="CV128" s="193"/>
      <c r="CW128" s="193"/>
      <c r="CX128" s="193"/>
      <c r="CY128" s="193"/>
      <c r="CZ128" s="193"/>
      <c r="DA128" s="193"/>
      <c r="DB128" s="193"/>
      <c r="DC128" s="193"/>
      <c r="DD128" s="193"/>
      <c r="DE128" s="193"/>
      <c r="DF128" s="193"/>
      <c r="DG128" s="193"/>
      <c r="DH128" s="193"/>
      <c r="DI128" s="193"/>
      <c r="DJ128" s="193"/>
      <c r="DK128" s="193"/>
      <c r="DL128" s="193"/>
      <c r="DM128" s="193"/>
      <c r="DN128" s="193"/>
      <c r="DO128" s="193"/>
      <c r="DP128" s="193"/>
      <c r="DQ128" s="193"/>
      <c r="DR128" s="193"/>
      <c r="DS128" s="193"/>
      <c r="DT128" s="193"/>
      <c r="DU128" s="193"/>
      <c r="DV128" s="193"/>
      <c r="DW128" s="193"/>
      <c r="DX128" s="193"/>
      <c r="DY128" s="193"/>
      <c r="DZ128" s="193"/>
      <c r="EA128" s="193"/>
      <c r="EB128" s="193"/>
      <c r="EC128" s="193"/>
      <c r="ED128" s="193"/>
      <c r="EE128" s="193"/>
      <c r="EF128" s="193"/>
      <c r="EG128" s="193"/>
      <c r="EH128" s="193"/>
      <c r="EI128" s="193"/>
      <c r="EJ128" s="193"/>
      <c r="EK128" s="193"/>
      <c r="EL128" s="193"/>
      <c r="EM128" s="193"/>
      <c r="EN128" s="193"/>
      <c r="EO128" s="193"/>
      <c r="EP128" s="193"/>
      <c r="EQ128" s="193"/>
      <c r="ER128" s="193"/>
      <c r="ES128" s="193"/>
      <c r="ET128" s="193"/>
      <c r="EU128" s="193"/>
      <c r="EV128" s="193"/>
      <c r="EW128" s="193"/>
      <c r="EX128" s="193"/>
      <c r="EY128" s="193"/>
      <c r="EZ128" s="193"/>
      <c r="FA128" s="193"/>
      <c r="FB128" s="193"/>
      <c r="FC128" s="193"/>
      <c r="FD128" s="193"/>
      <c r="FE128" s="193"/>
      <c r="FF128" s="193"/>
      <c r="FG128" s="193"/>
      <c r="FH128" s="193"/>
      <c r="FI128" s="193"/>
      <c r="FJ128" s="193"/>
      <c r="FK128" s="193"/>
      <c r="FL128" s="193"/>
      <c r="FM128" s="193"/>
      <c r="FN128" s="193"/>
      <c r="FO128" s="193"/>
      <c r="FP128" s="193"/>
      <c r="FQ128" s="193"/>
      <c r="FR128" s="193"/>
      <c r="FS128" s="193"/>
      <c r="FT128" s="193"/>
      <c r="FU128" s="193"/>
      <c r="FV128" s="193"/>
      <c r="FW128" s="193"/>
      <c r="FX128" s="193"/>
      <c r="FY128" s="193"/>
      <c r="FZ128" s="193"/>
      <c r="GA128" s="193"/>
      <c r="GB128" s="193"/>
      <c r="GC128" s="193"/>
      <c r="GD128" s="193"/>
      <c r="GE128" s="193"/>
      <c r="GF128" s="193"/>
      <c r="GG128" s="193"/>
      <c r="GH128" s="193"/>
      <c r="GI128" s="193"/>
      <c r="GJ128" s="193"/>
      <c r="GK128" s="193"/>
      <c r="GL128" s="193"/>
      <c r="GM128" s="193"/>
      <c r="GN128" s="193"/>
      <c r="GO128" s="193"/>
      <c r="GP128" s="193"/>
      <c r="GQ128" s="193"/>
      <c r="GR128" s="193"/>
      <c r="GS128" s="193"/>
      <c r="GT128" s="193"/>
      <c r="GU128" s="193"/>
      <c r="GV128" s="193"/>
      <c r="GW128" s="193"/>
      <c r="GX128" s="193"/>
      <c r="GY128" s="193"/>
      <c r="GZ128" s="193"/>
      <c r="HA128" s="193"/>
      <c r="HB128" s="193"/>
      <c r="HC128" s="193"/>
      <c r="HD128" s="193"/>
      <c r="HE128" s="193"/>
      <c r="HF128" s="193"/>
      <c r="HG128" s="193"/>
      <c r="HH128" s="193"/>
      <c r="HI128" s="193"/>
      <c r="HJ128" s="193"/>
      <c r="HK128" s="193"/>
      <c r="HL128" s="193"/>
      <c r="HM128" s="193"/>
      <c r="HN128" s="193"/>
      <c r="HO128" s="193"/>
      <c r="HP128" s="193"/>
      <c r="HQ128" s="193"/>
      <c r="HR128" s="193"/>
      <c r="HS128" s="193"/>
      <c r="HT128" s="193"/>
      <c r="HU128" s="193"/>
      <c r="HV128" s="193"/>
      <c r="HW128" s="193"/>
      <c r="HX128" s="193"/>
      <c r="HY128" s="193"/>
      <c r="HZ128" s="193"/>
      <c r="IA128" s="193"/>
      <c r="IB128" s="193"/>
      <c r="IC128" s="193"/>
      <c r="ID128" s="193"/>
      <c r="IE128" s="193"/>
      <c r="IF128" s="193"/>
      <c r="IG128" s="193"/>
      <c r="IH128" s="193"/>
      <c r="II128" s="193"/>
      <c r="IJ128" s="193"/>
      <c r="IK128" s="193"/>
      <c r="IL128" s="193"/>
      <c r="IM128" s="193"/>
      <c r="IN128" s="193"/>
      <c r="IO128" s="193"/>
      <c r="IP128" s="193"/>
      <c r="IQ128" s="193"/>
      <c r="IR128" s="193"/>
      <c r="IS128" s="193"/>
      <c r="IT128" s="193"/>
      <c r="IU128" s="193"/>
      <c r="IV128" s="193"/>
      <c r="IW128" s="193"/>
      <c r="IX128" s="193"/>
      <c r="IY128" s="193"/>
      <c r="IZ128" s="193"/>
      <c r="JA128" s="193"/>
      <c r="JB128" s="193"/>
      <c r="JC128" s="193"/>
      <c r="JD128" s="193"/>
      <c r="JE128" s="193"/>
      <c r="JF128" s="193"/>
      <c r="JG128" s="193"/>
      <c r="JH128" s="193"/>
      <c r="JI128" s="193"/>
      <c r="JJ128" s="193"/>
      <c r="JK128" s="193"/>
      <c r="JL128" s="193"/>
      <c r="JM128" s="193"/>
      <c r="JN128" s="193"/>
      <c r="JO128" s="193"/>
      <c r="JP128" s="193"/>
      <c r="JQ128" s="193"/>
      <c r="JR128" s="193"/>
      <c r="JS128" s="193"/>
      <c r="JT128" s="193"/>
      <c r="JU128" s="193"/>
      <c r="JV128" s="193"/>
      <c r="JW128" s="193"/>
      <c r="JX128" s="193"/>
      <c r="JY128" s="193"/>
      <c r="JZ128" s="193"/>
      <c r="KA128" s="193"/>
      <c r="KB128" s="193"/>
      <c r="KC128" s="193"/>
      <c r="KD128" s="193"/>
      <c r="KE128" s="193"/>
      <c r="KF128" s="193"/>
      <c r="KG128" s="193"/>
      <c r="KH128" s="193"/>
      <c r="KI128" s="193"/>
      <c r="KJ128" s="193"/>
      <c r="KK128" s="193"/>
      <c r="KL128" s="193"/>
      <c r="KM128" s="193"/>
      <c r="KN128" s="193"/>
      <c r="KO128" s="193"/>
      <c r="KP128" s="193"/>
      <c r="KQ128" s="193"/>
      <c r="KR128" s="193"/>
      <c r="KS128" s="193"/>
      <c r="KT128" s="193"/>
      <c r="KU128" s="193"/>
      <c r="KV128" s="193"/>
      <c r="KW128" s="193"/>
      <c r="KX128" s="193"/>
      <c r="KY128" s="193"/>
      <c r="KZ128" s="193"/>
      <c r="LA128" s="193"/>
      <c r="LB128" s="193"/>
      <c r="LC128" s="193"/>
      <c r="LD128" s="193"/>
      <c r="LE128" s="193"/>
      <c r="LF128" s="193"/>
      <c r="LG128" s="193"/>
      <c r="LH128" s="193"/>
      <c r="LI128" s="193"/>
      <c r="LJ128" s="193"/>
      <c r="LK128" s="193"/>
      <c r="LL128" s="193"/>
      <c r="LM128" s="193"/>
      <c r="LN128" s="193"/>
      <c r="LO128" s="193"/>
      <c r="LP128" s="193"/>
      <c r="LQ128" s="193"/>
      <c r="LR128" s="193"/>
      <c r="LS128" s="193"/>
      <c r="LT128" s="193"/>
      <c r="LU128" s="193"/>
      <c r="LV128" s="193"/>
      <c r="LW128" s="193"/>
      <c r="LX128" s="193"/>
      <c r="LY128" s="193"/>
      <c r="LZ128" s="193"/>
      <c r="MA128" s="193"/>
      <c r="MB128" s="193"/>
      <c r="MC128" s="193"/>
      <c r="MD128" s="193"/>
      <c r="ME128" s="193"/>
      <c r="MF128" s="193"/>
      <c r="MG128" s="193"/>
      <c r="MH128" s="193"/>
      <c r="MI128" s="193"/>
      <c r="MJ128" s="193"/>
      <c r="MK128" s="193"/>
      <c r="ML128" s="193"/>
      <c r="MM128" s="193"/>
      <c r="MN128" s="193"/>
      <c r="MO128" s="193"/>
      <c r="MP128" s="193"/>
      <c r="MQ128" s="193"/>
      <c r="MR128" s="193"/>
      <c r="MS128" s="193"/>
      <c r="MT128" s="193"/>
      <c r="MU128" s="193"/>
      <c r="MV128" s="193"/>
      <c r="MW128" s="193"/>
      <c r="MX128" s="193"/>
      <c r="MY128" s="193"/>
      <c r="MZ128" s="193"/>
      <c r="NA128" s="193"/>
      <c r="NB128" s="193"/>
      <c r="NC128" s="193"/>
      <c r="ND128" s="193"/>
      <c r="NE128" s="193"/>
      <c r="NF128" s="193"/>
      <c r="NG128" s="193"/>
      <c r="NH128" s="193"/>
      <c r="NI128" s="193"/>
      <c r="NJ128" s="193"/>
      <c r="NK128" s="193"/>
      <c r="NL128" s="193"/>
      <c r="NM128" s="193"/>
      <c r="NN128" s="193"/>
      <c r="NO128" s="193"/>
      <c r="NP128" s="193"/>
      <c r="NQ128" s="193"/>
      <c r="NR128" s="193"/>
      <c r="NS128" s="193"/>
      <c r="NT128" s="193"/>
      <c r="NU128" s="193"/>
      <c r="NV128" s="193"/>
      <c r="NW128" s="193"/>
      <c r="NX128" s="193"/>
      <c r="NY128" s="193"/>
    </row>
    <row r="129" spans="1:389" s="192" customFormat="1" ht="12">
      <c r="A129" s="176"/>
      <c r="B129" s="177"/>
      <c r="C129" s="198">
        <v>3</v>
      </c>
      <c r="D129" s="153" t="str">
        <f t="shared" si="387"/>
        <v>3.33.4</v>
      </c>
      <c r="E129" s="194" t="s">
        <v>389</v>
      </c>
      <c r="F129" s="195"/>
      <c r="G129" s="195"/>
      <c r="H129" s="196" t="str">
        <f>D128</f>
        <v>3.33.3</v>
      </c>
      <c r="I129" s="197"/>
      <c r="J129" s="196"/>
      <c r="K129" s="200"/>
      <c r="L129" s="200"/>
      <c r="M129" s="201">
        <v>5</v>
      </c>
      <c r="N129" s="202"/>
      <c r="O129" s="203"/>
      <c r="P129" s="201"/>
      <c r="Q129" s="155">
        <f ca="1">IF(K129&lt;&gt;"",K129,IF(OR(H129&lt;&gt;"",I129&lt;&gt;"",J129&lt;&gt;""),WORKDAY.INTL(MAX(IFERROR(INDEX(R:R,MATCH(H129,D:D,0)),0),IFERROR(INDEX(R:R,MATCH(I129,D:D,0)),0),IFERROR(INDEX(R:R,MATCH(J129,D:D,0)),0)),1,weekend,holidays),IF(L129&lt;&gt;"",IF(M129&lt;&gt;"",WORKDAY.INTL(L129,-(MAX(M129,1)-1),weekend,holidays),L129-(MAX(N129,1)-1))," - ")))</f>
        <v>43560</v>
      </c>
      <c r="R129" s="155">
        <f t="shared" ca="1" si="382"/>
        <v>43566</v>
      </c>
      <c r="S129" s="146">
        <f t="shared" si="403"/>
        <v>5</v>
      </c>
      <c r="T129" s="146">
        <f t="shared" ca="1" si="401"/>
        <v>7</v>
      </c>
      <c r="U129" s="147">
        <f t="shared" ca="1" si="404"/>
        <v>0</v>
      </c>
      <c r="V129" s="146">
        <f t="shared" ca="1" si="402"/>
        <v>7</v>
      </c>
      <c r="W129" s="121"/>
      <c r="X129" s="121"/>
      <c r="Z129" s="193"/>
      <c r="AA129" s="193"/>
      <c r="AB129" s="193"/>
      <c r="AC129" s="193"/>
      <c r="AD129" s="193"/>
      <c r="AE129" s="193"/>
      <c r="AF129" s="193"/>
      <c r="AG129" s="193"/>
      <c r="AH129" s="193"/>
      <c r="AI129" s="193"/>
      <c r="AJ129" s="193"/>
      <c r="AK129" s="193"/>
      <c r="AL129" s="193"/>
      <c r="AM129" s="193"/>
      <c r="AN129" s="193"/>
      <c r="AO129" s="193"/>
      <c r="AP129" s="193"/>
      <c r="AQ129" s="193"/>
      <c r="AR129" s="193"/>
      <c r="AS129" s="193"/>
      <c r="AT129" s="193"/>
      <c r="AU129" s="193"/>
      <c r="AV129" s="193"/>
      <c r="AW129" s="193"/>
      <c r="AX129" s="193"/>
      <c r="AY129" s="193"/>
      <c r="AZ129" s="193"/>
      <c r="BA129" s="193"/>
      <c r="BB129" s="193"/>
      <c r="BC129" s="193"/>
      <c r="BD129" s="193"/>
      <c r="BE129" s="193"/>
      <c r="BF129" s="193"/>
      <c r="BG129" s="193"/>
      <c r="BH129" s="193"/>
      <c r="BI129" s="193"/>
      <c r="BJ129" s="193"/>
      <c r="BK129" s="193"/>
      <c r="BL129" s="193"/>
      <c r="BM129" s="193"/>
      <c r="BN129" s="193"/>
      <c r="BO129" s="193"/>
      <c r="BP129" s="193"/>
      <c r="BQ129" s="193"/>
      <c r="BR129" s="193"/>
      <c r="BS129" s="193"/>
      <c r="BT129" s="193"/>
      <c r="BU129" s="193"/>
      <c r="BV129" s="193"/>
      <c r="BW129" s="193"/>
      <c r="BX129" s="193"/>
      <c r="BY129" s="193"/>
      <c r="BZ129" s="193"/>
      <c r="CA129" s="193"/>
      <c r="CB129" s="193"/>
      <c r="CC129" s="193"/>
      <c r="CD129" s="193"/>
      <c r="CE129" s="193"/>
      <c r="CF129" s="193"/>
      <c r="CG129" s="193"/>
      <c r="CH129" s="193"/>
      <c r="CI129" s="193"/>
      <c r="CJ129" s="193"/>
      <c r="CK129" s="193"/>
      <c r="CL129" s="193"/>
      <c r="CM129" s="193"/>
      <c r="CN129" s="193"/>
      <c r="CO129" s="193"/>
      <c r="CP129" s="193"/>
      <c r="CQ129" s="193"/>
      <c r="CR129" s="193"/>
      <c r="CS129" s="193"/>
      <c r="CT129" s="193"/>
      <c r="CU129" s="193"/>
      <c r="CV129" s="193"/>
      <c r="CW129" s="193"/>
      <c r="CX129" s="193"/>
      <c r="CY129" s="193"/>
      <c r="CZ129" s="193"/>
      <c r="DA129" s="193"/>
      <c r="DB129" s="193"/>
      <c r="DC129" s="193"/>
      <c r="DD129" s="193"/>
      <c r="DE129" s="193"/>
      <c r="DF129" s="193"/>
      <c r="DG129" s="193"/>
      <c r="DH129" s="193"/>
      <c r="DI129" s="193"/>
      <c r="DJ129" s="193"/>
      <c r="DK129" s="193"/>
      <c r="DL129" s="193"/>
      <c r="DM129" s="193"/>
      <c r="DN129" s="193"/>
      <c r="DO129" s="193"/>
      <c r="DP129" s="193"/>
      <c r="DQ129" s="193"/>
      <c r="DR129" s="193"/>
      <c r="DS129" s="193"/>
      <c r="DT129" s="193"/>
      <c r="DU129" s="193"/>
      <c r="DV129" s="193"/>
      <c r="DW129" s="193"/>
      <c r="DX129" s="193"/>
      <c r="DY129" s="193"/>
      <c r="DZ129" s="193"/>
      <c r="EA129" s="193"/>
      <c r="EB129" s="193"/>
      <c r="EC129" s="193"/>
      <c r="ED129" s="193"/>
      <c r="EE129" s="193"/>
      <c r="EF129" s="193"/>
      <c r="EG129" s="193"/>
      <c r="EH129" s="193"/>
      <c r="EI129" s="193"/>
      <c r="EJ129" s="193"/>
      <c r="EK129" s="193"/>
      <c r="EL129" s="193"/>
      <c r="EM129" s="193"/>
      <c r="EN129" s="193"/>
      <c r="EO129" s="193"/>
      <c r="EP129" s="193"/>
      <c r="EQ129" s="193"/>
      <c r="ER129" s="193"/>
      <c r="ES129" s="193"/>
      <c r="ET129" s="193"/>
      <c r="EU129" s="193"/>
      <c r="EV129" s="193"/>
      <c r="EW129" s="193"/>
      <c r="EX129" s="193"/>
      <c r="EY129" s="193"/>
      <c r="EZ129" s="193"/>
      <c r="FA129" s="193"/>
      <c r="FB129" s="193"/>
      <c r="FC129" s="193"/>
      <c r="FD129" s="193"/>
      <c r="FE129" s="193"/>
      <c r="FF129" s="193"/>
      <c r="FG129" s="193"/>
      <c r="FH129" s="193"/>
      <c r="FI129" s="193"/>
      <c r="FJ129" s="193"/>
      <c r="FK129" s="193"/>
      <c r="FL129" s="193"/>
      <c r="FM129" s="193"/>
      <c r="FN129" s="193"/>
      <c r="FO129" s="193"/>
      <c r="FP129" s="193"/>
      <c r="FQ129" s="193"/>
      <c r="FR129" s="193"/>
      <c r="FS129" s="193"/>
      <c r="FT129" s="193"/>
      <c r="FU129" s="193"/>
      <c r="FV129" s="193"/>
      <c r="FW129" s="193"/>
      <c r="FX129" s="193"/>
      <c r="FY129" s="193"/>
      <c r="FZ129" s="193"/>
      <c r="GA129" s="193"/>
      <c r="GB129" s="193"/>
      <c r="GC129" s="193"/>
      <c r="GD129" s="193"/>
      <c r="GE129" s="193"/>
      <c r="GF129" s="193"/>
      <c r="GG129" s="193"/>
      <c r="GH129" s="193"/>
      <c r="GI129" s="193"/>
      <c r="GJ129" s="193"/>
      <c r="GK129" s="193"/>
      <c r="GL129" s="193"/>
      <c r="GM129" s="193"/>
      <c r="GN129" s="193"/>
      <c r="GO129" s="193"/>
      <c r="GP129" s="193"/>
      <c r="GQ129" s="193"/>
      <c r="GR129" s="193"/>
      <c r="GS129" s="193"/>
      <c r="GT129" s="193"/>
      <c r="GU129" s="193"/>
      <c r="GV129" s="193"/>
      <c r="GW129" s="193"/>
      <c r="GX129" s="193"/>
      <c r="GY129" s="193"/>
      <c r="GZ129" s="193"/>
      <c r="HA129" s="193"/>
      <c r="HB129" s="193"/>
      <c r="HC129" s="193"/>
      <c r="HD129" s="193"/>
      <c r="HE129" s="193"/>
      <c r="HF129" s="193"/>
      <c r="HG129" s="193"/>
      <c r="HH129" s="193"/>
      <c r="HI129" s="193"/>
      <c r="HJ129" s="193"/>
      <c r="HK129" s="193"/>
      <c r="HL129" s="193"/>
      <c r="HM129" s="193"/>
      <c r="HN129" s="193"/>
      <c r="HO129" s="193"/>
      <c r="HP129" s="193"/>
      <c r="HQ129" s="193"/>
      <c r="HR129" s="193"/>
      <c r="HS129" s="193"/>
      <c r="HT129" s="193"/>
      <c r="HU129" s="193"/>
      <c r="HV129" s="193"/>
      <c r="HW129" s="193"/>
      <c r="HX129" s="193"/>
      <c r="HY129" s="193"/>
      <c r="HZ129" s="193"/>
      <c r="IA129" s="193"/>
      <c r="IB129" s="193"/>
      <c r="IC129" s="193"/>
      <c r="ID129" s="193"/>
      <c r="IE129" s="193"/>
      <c r="IF129" s="193"/>
      <c r="IG129" s="193"/>
      <c r="IH129" s="193"/>
      <c r="II129" s="193"/>
      <c r="IJ129" s="193"/>
      <c r="IK129" s="193"/>
      <c r="IL129" s="193"/>
      <c r="IM129" s="193"/>
      <c r="IN129" s="193"/>
      <c r="IO129" s="193"/>
      <c r="IP129" s="193"/>
      <c r="IQ129" s="193"/>
      <c r="IR129" s="193"/>
      <c r="IS129" s="193"/>
      <c r="IT129" s="193"/>
      <c r="IU129" s="193"/>
      <c r="IV129" s="193"/>
      <c r="IW129" s="193"/>
      <c r="IX129" s="193"/>
      <c r="IY129" s="193"/>
      <c r="IZ129" s="193"/>
      <c r="JA129" s="193"/>
      <c r="JB129" s="193"/>
      <c r="JC129" s="193"/>
      <c r="JD129" s="193"/>
      <c r="JE129" s="193"/>
      <c r="JF129" s="193"/>
      <c r="JG129" s="193"/>
      <c r="JH129" s="193"/>
      <c r="JI129" s="193"/>
      <c r="JJ129" s="193"/>
      <c r="JK129" s="193"/>
      <c r="JL129" s="193"/>
      <c r="JM129" s="193"/>
      <c r="JN129" s="193"/>
      <c r="JO129" s="193"/>
      <c r="JP129" s="193"/>
      <c r="JQ129" s="193"/>
      <c r="JR129" s="193"/>
      <c r="JS129" s="193"/>
      <c r="JT129" s="193"/>
      <c r="JU129" s="193"/>
      <c r="JV129" s="193"/>
      <c r="JW129" s="193"/>
      <c r="JX129" s="193"/>
      <c r="JY129" s="193"/>
      <c r="JZ129" s="193"/>
      <c r="KA129" s="193"/>
      <c r="KB129" s="193"/>
      <c r="KC129" s="193"/>
      <c r="KD129" s="193"/>
      <c r="KE129" s="193"/>
      <c r="KF129" s="193"/>
      <c r="KG129" s="193"/>
      <c r="KH129" s="193"/>
      <c r="KI129" s="193"/>
      <c r="KJ129" s="193"/>
      <c r="KK129" s="193"/>
      <c r="KL129" s="193"/>
      <c r="KM129" s="193"/>
      <c r="KN129" s="193"/>
      <c r="KO129" s="193"/>
      <c r="KP129" s="193"/>
      <c r="KQ129" s="193"/>
      <c r="KR129" s="193"/>
      <c r="KS129" s="193"/>
      <c r="KT129" s="193"/>
      <c r="KU129" s="193"/>
      <c r="KV129" s="193"/>
      <c r="KW129" s="193"/>
      <c r="KX129" s="193"/>
      <c r="KY129" s="193"/>
      <c r="KZ129" s="193"/>
      <c r="LA129" s="193"/>
      <c r="LB129" s="193"/>
      <c r="LC129" s="193"/>
      <c r="LD129" s="193"/>
      <c r="LE129" s="193"/>
      <c r="LF129" s="193"/>
      <c r="LG129" s="193"/>
      <c r="LH129" s="193"/>
      <c r="LI129" s="193"/>
      <c r="LJ129" s="193"/>
      <c r="LK129" s="193"/>
      <c r="LL129" s="193"/>
      <c r="LM129" s="193"/>
      <c r="LN129" s="193"/>
      <c r="LO129" s="193"/>
      <c r="LP129" s="193"/>
      <c r="LQ129" s="193"/>
      <c r="LR129" s="193"/>
      <c r="LS129" s="193"/>
      <c r="LT129" s="193"/>
      <c r="LU129" s="193"/>
      <c r="LV129" s="193"/>
      <c r="LW129" s="193"/>
      <c r="LX129" s="193"/>
      <c r="LY129" s="193"/>
      <c r="LZ129" s="193"/>
      <c r="MA129" s="193"/>
      <c r="MB129" s="193"/>
      <c r="MC129" s="193"/>
      <c r="MD129" s="193"/>
      <c r="ME129" s="193"/>
      <c r="MF129" s="193"/>
      <c r="MG129" s="193"/>
      <c r="MH129" s="193"/>
      <c r="MI129" s="193"/>
      <c r="MJ129" s="193"/>
      <c r="MK129" s="193"/>
      <c r="ML129" s="193"/>
      <c r="MM129" s="193"/>
      <c r="MN129" s="193"/>
      <c r="MO129" s="193"/>
      <c r="MP129" s="193"/>
      <c r="MQ129" s="193"/>
      <c r="MR129" s="193"/>
      <c r="MS129" s="193"/>
      <c r="MT129" s="193"/>
      <c r="MU129" s="193"/>
      <c r="MV129" s="193"/>
      <c r="MW129" s="193"/>
      <c r="MX129" s="193"/>
      <c r="MY129" s="193"/>
      <c r="MZ129" s="193"/>
      <c r="NA129" s="193"/>
      <c r="NB129" s="193"/>
      <c r="NC129" s="193"/>
      <c r="ND129" s="193"/>
      <c r="NE129" s="193"/>
      <c r="NF129" s="193"/>
      <c r="NG129" s="193"/>
      <c r="NH129" s="193"/>
      <c r="NI129" s="193"/>
      <c r="NJ129" s="193"/>
      <c r="NK129" s="193"/>
      <c r="NL129" s="193"/>
      <c r="NM129" s="193"/>
      <c r="NN129" s="193"/>
      <c r="NO129" s="193"/>
      <c r="NP129" s="193"/>
      <c r="NQ129" s="193"/>
      <c r="NR129" s="193"/>
      <c r="NS129" s="193"/>
      <c r="NT129" s="193"/>
      <c r="NU129" s="193"/>
      <c r="NV129" s="193"/>
      <c r="NW129" s="193"/>
      <c r="NX129" s="193"/>
      <c r="NY129" s="193"/>
    </row>
    <row r="130" spans="1:389" s="192" customFormat="1" ht="12">
      <c r="A130" s="176"/>
      <c r="B130" s="177"/>
      <c r="C130" s="198">
        <v>3</v>
      </c>
      <c r="D130" s="153" t="str">
        <f t="shared" si="387"/>
        <v>3.33.5</v>
      </c>
      <c r="E130" s="194" t="s">
        <v>390</v>
      </c>
      <c r="F130" s="195"/>
      <c r="G130" s="195"/>
      <c r="H130" s="196" t="str">
        <f>D129</f>
        <v>3.33.4</v>
      </c>
      <c r="I130" s="197" t="str">
        <f>D116</f>
        <v>3.32.7</v>
      </c>
      <c r="J130" s="196" t="str">
        <f>D110</f>
        <v>3.32.1</v>
      </c>
      <c r="K130" s="200"/>
      <c r="L130" s="200"/>
      <c r="M130" s="201">
        <v>5</v>
      </c>
      <c r="N130" s="202"/>
      <c r="O130" s="203"/>
      <c r="P130" s="201" t="s">
        <v>34</v>
      </c>
      <c r="Q130" s="155">
        <f ca="1">IF(K130&lt;&gt;"",K130,IF(OR(H130&lt;&gt;"",I130&lt;&gt;"",J130&lt;&gt;""),WORKDAY.INTL(MAX(IFERROR(INDEX(R:R,MATCH(H130,D:D,0)),0),IFERROR(INDEX(R:R,MATCH(I130,D:D,0)),0),IFERROR(INDEX(R:R,MATCH(J130,D:D,0)),0)),1,weekend,holidays),IF(L130&lt;&gt;"",IF(M130&lt;&gt;"",WORKDAY.INTL(L130,-(MAX(M130,1)-1),weekend,holidays),L130-(MAX(N130,1)-1))," - ")))</f>
        <v>43584</v>
      </c>
      <c r="R130" s="155">
        <f t="shared" ca="1" si="382"/>
        <v>43588</v>
      </c>
      <c r="S130" s="146">
        <f t="shared" si="403"/>
        <v>5</v>
      </c>
      <c r="T130" s="146">
        <f t="shared" ca="1" si="401"/>
        <v>5</v>
      </c>
      <c r="U130" s="147">
        <f t="shared" ca="1" si="404"/>
        <v>0</v>
      </c>
      <c r="V130" s="146">
        <f t="shared" ca="1" si="402"/>
        <v>5</v>
      </c>
      <c r="W130" s="121"/>
      <c r="X130" s="121"/>
      <c r="Z130" s="193"/>
      <c r="AA130" s="193"/>
      <c r="AB130" s="193"/>
      <c r="AC130" s="193"/>
      <c r="AD130" s="193"/>
      <c r="AE130" s="193"/>
      <c r="AF130" s="193"/>
      <c r="AG130" s="193"/>
      <c r="AH130" s="193"/>
      <c r="AI130" s="193"/>
      <c r="AJ130" s="193"/>
      <c r="AK130" s="193"/>
      <c r="AL130" s="193"/>
      <c r="AM130" s="193"/>
      <c r="AN130" s="193"/>
      <c r="AO130" s="193"/>
      <c r="AP130" s="193"/>
      <c r="AQ130" s="193"/>
      <c r="AR130" s="193"/>
      <c r="AS130" s="193"/>
      <c r="AT130" s="193"/>
      <c r="AU130" s="193"/>
      <c r="AV130" s="193"/>
      <c r="AW130" s="193"/>
      <c r="AX130" s="193"/>
      <c r="AY130" s="193"/>
      <c r="AZ130" s="193"/>
      <c r="BA130" s="193"/>
      <c r="BB130" s="193"/>
      <c r="BC130" s="193"/>
      <c r="BD130" s="193"/>
      <c r="BE130" s="193"/>
      <c r="BF130" s="193"/>
      <c r="BG130" s="193"/>
      <c r="BH130" s="193"/>
      <c r="BI130" s="193"/>
      <c r="BJ130" s="193"/>
      <c r="BK130" s="193"/>
      <c r="BL130" s="193"/>
      <c r="BM130" s="193"/>
      <c r="BN130" s="193"/>
      <c r="BO130" s="193"/>
      <c r="BP130" s="193"/>
      <c r="BQ130" s="193"/>
      <c r="BR130" s="193"/>
      <c r="BS130" s="193"/>
      <c r="BT130" s="193"/>
      <c r="BU130" s="193"/>
      <c r="BV130" s="193"/>
      <c r="BW130" s="193"/>
      <c r="BX130" s="193"/>
      <c r="BY130" s="193"/>
      <c r="BZ130" s="193"/>
      <c r="CA130" s="193"/>
      <c r="CB130" s="193"/>
      <c r="CC130" s="193"/>
      <c r="CD130" s="193"/>
      <c r="CE130" s="193"/>
      <c r="CF130" s="193"/>
      <c r="CG130" s="193"/>
      <c r="CH130" s="193"/>
      <c r="CI130" s="193"/>
      <c r="CJ130" s="193"/>
      <c r="CK130" s="193"/>
      <c r="CL130" s="193"/>
      <c r="CM130" s="193"/>
      <c r="CN130" s="193"/>
      <c r="CO130" s="193"/>
      <c r="CP130" s="193"/>
      <c r="CQ130" s="193"/>
      <c r="CR130" s="193"/>
      <c r="CS130" s="193"/>
      <c r="CT130" s="193"/>
      <c r="CU130" s="193"/>
      <c r="CV130" s="193"/>
      <c r="CW130" s="193"/>
      <c r="CX130" s="193"/>
      <c r="CY130" s="193"/>
      <c r="CZ130" s="193"/>
      <c r="DA130" s="193"/>
      <c r="DB130" s="193"/>
      <c r="DC130" s="193"/>
      <c r="DD130" s="193"/>
      <c r="DE130" s="193"/>
      <c r="DF130" s="193"/>
      <c r="DG130" s="193"/>
      <c r="DH130" s="193"/>
      <c r="DI130" s="193"/>
      <c r="DJ130" s="193"/>
      <c r="DK130" s="193"/>
      <c r="DL130" s="193"/>
      <c r="DM130" s="193"/>
      <c r="DN130" s="193"/>
      <c r="DO130" s="193"/>
      <c r="DP130" s="193"/>
      <c r="DQ130" s="193"/>
      <c r="DR130" s="193"/>
      <c r="DS130" s="193"/>
      <c r="DT130" s="193"/>
      <c r="DU130" s="193"/>
      <c r="DV130" s="193"/>
      <c r="DW130" s="193"/>
      <c r="DX130" s="193"/>
      <c r="DY130" s="193"/>
      <c r="DZ130" s="193"/>
      <c r="EA130" s="193"/>
      <c r="EB130" s="193"/>
      <c r="EC130" s="193"/>
      <c r="ED130" s="193"/>
      <c r="EE130" s="193"/>
      <c r="EF130" s="193"/>
      <c r="EG130" s="193"/>
      <c r="EH130" s="193"/>
      <c r="EI130" s="193"/>
      <c r="EJ130" s="193"/>
      <c r="EK130" s="193"/>
      <c r="EL130" s="193"/>
      <c r="EM130" s="193"/>
      <c r="EN130" s="193"/>
      <c r="EO130" s="193"/>
      <c r="EP130" s="193"/>
      <c r="EQ130" s="193"/>
      <c r="ER130" s="193"/>
      <c r="ES130" s="193"/>
      <c r="ET130" s="193"/>
      <c r="EU130" s="193"/>
      <c r="EV130" s="193"/>
      <c r="EW130" s="193"/>
      <c r="EX130" s="193"/>
      <c r="EY130" s="193"/>
      <c r="EZ130" s="193"/>
      <c r="FA130" s="193"/>
      <c r="FB130" s="193"/>
      <c r="FC130" s="193"/>
      <c r="FD130" s="193"/>
      <c r="FE130" s="193"/>
      <c r="FF130" s="193"/>
      <c r="FG130" s="193"/>
      <c r="FH130" s="193"/>
      <c r="FI130" s="193"/>
      <c r="FJ130" s="193"/>
      <c r="FK130" s="193"/>
      <c r="FL130" s="193"/>
      <c r="FM130" s="193"/>
      <c r="FN130" s="193"/>
      <c r="FO130" s="193"/>
      <c r="FP130" s="193"/>
      <c r="FQ130" s="193"/>
      <c r="FR130" s="193"/>
      <c r="FS130" s="193"/>
      <c r="FT130" s="193"/>
      <c r="FU130" s="193"/>
      <c r="FV130" s="193"/>
      <c r="FW130" s="193"/>
      <c r="FX130" s="193"/>
      <c r="FY130" s="193"/>
      <c r="FZ130" s="193"/>
      <c r="GA130" s="193"/>
      <c r="GB130" s="193"/>
      <c r="GC130" s="193"/>
      <c r="GD130" s="193"/>
      <c r="GE130" s="193"/>
      <c r="GF130" s="193"/>
      <c r="GG130" s="193"/>
      <c r="GH130" s="193"/>
      <c r="GI130" s="193"/>
      <c r="GJ130" s="193"/>
      <c r="GK130" s="193"/>
      <c r="GL130" s="193"/>
      <c r="GM130" s="193"/>
      <c r="GN130" s="193"/>
      <c r="GO130" s="193"/>
      <c r="GP130" s="193"/>
      <c r="GQ130" s="193"/>
      <c r="GR130" s="193"/>
      <c r="GS130" s="193"/>
      <c r="GT130" s="193"/>
      <c r="GU130" s="193"/>
      <c r="GV130" s="193"/>
      <c r="GW130" s="193"/>
      <c r="GX130" s="193"/>
      <c r="GY130" s="193"/>
      <c r="GZ130" s="193"/>
      <c r="HA130" s="193"/>
      <c r="HB130" s="193"/>
      <c r="HC130" s="193"/>
      <c r="HD130" s="193"/>
      <c r="HE130" s="193"/>
      <c r="HF130" s="193"/>
      <c r="HG130" s="193"/>
      <c r="HH130" s="193"/>
      <c r="HI130" s="193"/>
      <c r="HJ130" s="193"/>
      <c r="HK130" s="193"/>
      <c r="HL130" s="193"/>
      <c r="HM130" s="193"/>
      <c r="HN130" s="193"/>
      <c r="HO130" s="193"/>
      <c r="HP130" s="193"/>
      <c r="HQ130" s="193"/>
      <c r="HR130" s="193"/>
      <c r="HS130" s="193"/>
      <c r="HT130" s="193"/>
      <c r="HU130" s="193"/>
      <c r="HV130" s="193"/>
      <c r="HW130" s="193"/>
      <c r="HX130" s="193"/>
      <c r="HY130" s="193"/>
      <c r="HZ130" s="193"/>
      <c r="IA130" s="193"/>
      <c r="IB130" s="193"/>
      <c r="IC130" s="193"/>
      <c r="ID130" s="193"/>
      <c r="IE130" s="193"/>
      <c r="IF130" s="193"/>
      <c r="IG130" s="193"/>
      <c r="IH130" s="193"/>
      <c r="II130" s="193"/>
      <c r="IJ130" s="193"/>
      <c r="IK130" s="193"/>
      <c r="IL130" s="193"/>
      <c r="IM130" s="193"/>
      <c r="IN130" s="193"/>
      <c r="IO130" s="193"/>
      <c r="IP130" s="193"/>
      <c r="IQ130" s="193"/>
      <c r="IR130" s="193"/>
      <c r="IS130" s="193"/>
      <c r="IT130" s="193"/>
      <c r="IU130" s="193"/>
      <c r="IV130" s="193"/>
      <c r="IW130" s="193"/>
      <c r="IX130" s="193"/>
      <c r="IY130" s="193"/>
      <c r="IZ130" s="193"/>
      <c r="JA130" s="193"/>
      <c r="JB130" s="193"/>
      <c r="JC130" s="193"/>
      <c r="JD130" s="193"/>
      <c r="JE130" s="193"/>
      <c r="JF130" s="193"/>
      <c r="JG130" s="193"/>
      <c r="JH130" s="193"/>
      <c r="JI130" s="193"/>
      <c r="JJ130" s="193"/>
      <c r="JK130" s="193"/>
      <c r="JL130" s="193"/>
      <c r="JM130" s="193"/>
      <c r="JN130" s="193"/>
      <c r="JO130" s="193"/>
      <c r="JP130" s="193"/>
      <c r="JQ130" s="193"/>
      <c r="JR130" s="193"/>
      <c r="JS130" s="193"/>
      <c r="JT130" s="193"/>
      <c r="JU130" s="193"/>
      <c r="JV130" s="193"/>
      <c r="JW130" s="193"/>
      <c r="JX130" s="193"/>
      <c r="JY130" s="193"/>
      <c r="JZ130" s="193"/>
      <c r="KA130" s="193"/>
      <c r="KB130" s="193"/>
      <c r="KC130" s="193"/>
      <c r="KD130" s="193"/>
      <c r="KE130" s="193"/>
      <c r="KF130" s="193"/>
      <c r="KG130" s="193"/>
      <c r="KH130" s="193"/>
      <c r="KI130" s="193"/>
      <c r="KJ130" s="193"/>
      <c r="KK130" s="193"/>
      <c r="KL130" s="193"/>
      <c r="KM130" s="193"/>
      <c r="KN130" s="193"/>
      <c r="KO130" s="193"/>
      <c r="KP130" s="193"/>
      <c r="KQ130" s="193"/>
      <c r="KR130" s="193"/>
      <c r="KS130" s="193"/>
      <c r="KT130" s="193"/>
      <c r="KU130" s="193"/>
      <c r="KV130" s="193"/>
      <c r="KW130" s="193"/>
      <c r="KX130" s="193"/>
      <c r="KY130" s="193"/>
      <c r="KZ130" s="193"/>
      <c r="LA130" s="193"/>
      <c r="LB130" s="193"/>
      <c r="LC130" s="193"/>
      <c r="LD130" s="193"/>
      <c r="LE130" s="193"/>
      <c r="LF130" s="193"/>
      <c r="LG130" s="193"/>
      <c r="LH130" s="193"/>
      <c r="LI130" s="193"/>
      <c r="LJ130" s="193"/>
      <c r="LK130" s="193"/>
      <c r="LL130" s="193"/>
      <c r="LM130" s="193"/>
      <c r="LN130" s="193"/>
      <c r="LO130" s="193"/>
      <c r="LP130" s="193"/>
      <c r="LQ130" s="193"/>
      <c r="LR130" s="193"/>
      <c r="LS130" s="193"/>
      <c r="LT130" s="193"/>
      <c r="LU130" s="193"/>
      <c r="LV130" s="193"/>
      <c r="LW130" s="193"/>
      <c r="LX130" s="193"/>
      <c r="LY130" s="193"/>
      <c r="LZ130" s="193"/>
      <c r="MA130" s="193"/>
      <c r="MB130" s="193"/>
      <c r="MC130" s="193"/>
      <c r="MD130" s="193"/>
      <c r="ME130" s="193"/>
      <c r="MF130" s="193"/>
      <c r="MG130" s="193"/>
      <c r="MH130" s="193"/>
      <c r="MI130" s="193"/>
      <c r="MJ130" s="193"/>
      <c r="MK130" s="193"/>
      <c r="ML130" s="193"/>
      <c r="MM130" s="193"/>
      <c r="MN130" s="193"/>
      <c r="MO130" s="193"/>
      <c r="MP130" s="193"/>
      <c r="MQ130" s="193"/>
      <c r="MR130" s="193"/>
      <c r="MS130" s="193"/>
      <c r="MT130" s="193"/>
      <c r="MU130" s="193"/>
      <c r="MV130" s="193"/>
      <c r="MW130" s="193"/>
      <c r="MX130" s="193"/>
      <c r="MY130" s="193"/>
      <c r="MZ130" s="193"/>
      <c r="NA130" s="193"/>
      <c r="NB130" s="193"/>
      <c r="NC130" s="193"/>
      <c r="ND130" s="193"/>
      <c r="NE130" s="193"/>
      <c r="NF130" s="193"/>
      <c r="NG130" s="193"/>
      <c r="NH130" s="193"/>
      <c r="NI130" s="193"/>
      <c r="NJ130" s="193"/>
      <c r="NK130" s="193"/>
      <c r="NL130" s="193"/>
      <c r="NM130" s="193"/>
      <c r="NN130" s="193"/>
      <c r="NO130" s="193"/>
      <c r="NP130" s="193"/>
      <c r="NQ130" s="193"/>
      <c r="NR130" s="193"/>
      <c r="NS130" s="193"/>
      <c r="NT130" s="193"/>
      <c r="NU130" s="193"/>
      <c r="NV130" s="193"/>
      <c r="NW130" s="193"/>
      <c r="NX130" s="193"/>
      <c r="NY130" s="193"/>
    </row>
    <row r="131" spans="1:389" s="192" customFormat="1" ht="12">
      <c r="A131" s="176"/>
      <c r="B131" s="177"/>
      <c r="C131" s="198">
        <v>3</v>
      </c>
      <c r="D131" s="153" t="str">
        <f t="shared" si="387"/>
        <v>3.33.6</v>
      </c>
      <c r="E131" s="194" t="s">
        <v>457</v>
      </c>
      <c r="F131" s="195"/>
      <c r="G131" s="195"/>
      <c r="H131" s="196" t="str">
        <f>D130</f>
        <v>3.33.5</v>
      </c>
      <c r="I131" s="197" t="str">
        <f>D117</f>
        <v>3.32.8</v>
      </c>
      <c r="J131" s="196"/>
      <c r="K131" s="200"/>
      <c r="L131" s="200"/>
      <c r="M131" s="201">
        <v>5</v>
      </c>
      <c r="N131" s="202"/>
      <c r="O131" s="203"/>
      <c r="P131" s="201" t="s">
        <v>37</v>
      </c>
      <c r="Q131" s="155">
        <f ca="1">IF(K131&lt;&gt;"",K131,IF(OR(H131&lt;&gt;"",I131&lt;&gt;"",J131&lt;&gt;""),WORKDAY.INTL(MAX(IFERROR(INDEX(R:R,MATCH(H131,D:D,0)),0),IFERROR(INDEX(R:R,MATCH(I131,D:D,0)),0),IFERROR(INDEX(R:R,MATCH(J131,D:D,0)),0)),1,weekend,holidays),IF(L131&lt;&gt;"",IF(M131&lt;&gt;"",WORKDAY.INTL(L131,-(MAX(M131,1)-1),weekend,holidays),L131-(MAX(N131,1)-1))," - ")))</f>
        <v>43592</v>
      </c>
      <c r="R131" s="155">
        <f t="shared" ca="1" si="382"/>
        <v>43598</v>
      </c>
      <c r="S131" s="146">
        <f t="shared" si="403"/>
        <v>5</v>
      </c>
      <c r="T131" s="146">
        <f t="shared" ca="1" si="401"/>
        <v>7</v>
      </c>
      <c r="U131" s="147">
        <f t="shared" ca="1" si="404"/>
        <v>0</v>
      </c>
      <c r="V131" s="146">
        <f t="shared" ca="1" si="402"/>
        <v>7</v>
      </c>
      <c r="W131" s="121"/>
      <c r="X131" s="121"/>
      <c r="Z131" s="193"/>
      <c r="AA131" s="193"/>
      <c r="AB131" s="193"/>
      <c r="AC131" s="193"/>
      <c r="AD131" s="193"/>
      <c r="AE131" s="193"/>
      <c r="AF131" s="193"/>
      <c r="AG131" s="193"/>
      <c r="AH131" s="193"/>
      <c r="AI131" s="193"/>
      <c r="AJ131" s="193"/>
      <c r="AK131" s="193"/>
      <c r="AL131" s="193"/>
      <c r="AM131" s="193"/>
      <c r="AN131" s="193"/>
      <c r="AO131" s="193"/>
      <c r="AP131" s="193"/>
      <c r="AQ131" s="193"/>
      <c r="AR131" s="193"/>
      <c r="AS131" s="193"/>
      <c r="AT131" s="193"/>
      <c r="AU131" s="193"/>
      <c r="AV131" s="193"/>
      <c r="AW131" s="193"/>
      <c r="AX131" s="193"/>
      <c r="AY131" s="193"/>
      <c r="AZ131" s="193"/>
      <c r="BA131" s="193"/>
      <c r="BB131" s="193"/>
      <c r="BC131" s="193"/>
      <c r="BD131" s="193"/>
      <c r="BE131" s="193"/>
      <c r="BF131" s="193"/>
      <c r="BG131" s="193"/>
      <c r="BH131" s="193"/>
      <c r="BI131" s="193"/>
      <c r="BJ131" s="193"/>
      <c r="BK131" s="193"/>
      <c r="BL131" s="193"/>
      <c r="BM131" s="193"/>
      <c r="BN131" s="193"/>
      <c r="BO131" s="193"/>
      <c r="BP131" s="193"/>
      <c r="BQ131" s="193"/>
      <c r="BR131" s="193"/>
      <c r="BS131" s="193"/>
      <c r="BT131" s="193"/>
      <c r="BU131" s="193"/>
      <c r="BV131" s="193"/>
      <c r="BW131" s="193"/>
      <c r="BX131" s="193"/>
      <c r="BY131" s="193"/>
      <c r="BZ131" s="193"/>
      <c r="CA131" s="193"/>
      <c r="CB131" s="193"/>
      <c r="CC131" s="193"/>
      <c r="CD131" s="193"/>
      <c r="CE131" s="193"/>
      <c r="CF131" s="193"/>
      <c r="CG131" s="193"/>
      <c r="CH131" s="193"/>
      <c r="CI131" s="193"/>
      <c r="CJ131" s="193"/>
      <c r="CK131" s="193"/>
      <c r="CL131" s="193"/>
      <c r="CM131" s="193"/>
      <c r="CN131" s="193"/>
      <c r="CO131" s="193"/>
      <c r="CP131" s="193"/>
      <c r="CQ131" s="193"/>
      <c r="CR131" s="193"/>
      <c r="CS131" s="193"/>
      <c r="CT131" s="193"/>
      <c r="CU131" s="193"/>
      <c r="CV131" s="193"/>
      <c r="CW131" s="193"/>
      <c r="CX131" s="193"/>
      <c r="CY131" s="193"/>
      <c r="CZ131" s="193"/>
      <c r="DA131" s="193"/>
      <c r="DB131" s="193"/>
      <c r="DC131" s="193"/>
      <c r="DD131" s="193"/>
      <c r="DE131" s="193"/>
      <c r="DF131" s="193"/>
      <c r="DG131" s="193"/>
      <c r="DH131" s="193"/>
      <c r="DI131" s="193"/>
      <c r="DJ131" s="193"/>
      <c r="DK131" s="193"/>
      <c r="DL131" s="193"/>
      <c r="DM131" s="193"/>
      <c r="DN131" s="193"/>
      <c r="DO131" s="193"/>
      <c r="DP131" s="193"/>
      <c r="DQ131" s="193"/>
      <c r="DR131" s="193"/>
      <c r="DS131" s="193"/>
      <c r="DT131" s="193"/>
      <c r="DU131" s="193"/>
      <c r="DV131" s="193"/>
      <c r="DW131" s="193"/>
      <c r="DX131" s="193"/>
      <c r="DY131" s="193"/>
      <c r="DZ131" s="193"/>
      <c r="EA131" s="193"/>
      <c r="EB131" s="193"/>
      <c r="EC131" s="193"/>
      <c r="ED131" s="193"/>
      <c r="EE131" s="193"/>
      <c r="EF131" s="193"/>
      <c r="EG131" s="193"/>
      <c r="EH131" s="193"/>
      <c r="EI131" s="193"/>
      <c r="EJ131" s="193"/>
      <c r="EK131" s="193"/>
      <c r="EL131" s="193"/>
      <c r="EM131" s="193"/>
      <c r="EN131" s="193"/>
      <c r="EO131" s="193"/>
      <c r="EP131" s="193"/>
      <c r="EQ131" s="193"/>
      <c r="ER131" s="193"/>
      <c r="ES131" s="193"/>
      <c r="ET131" s="193"/>
      <c r="EU131" s="193"/>
      <c r="EV131" s="193"/>
      <c r="EW131" s="193"/>
      <c r="EX131" s="193"/>
      <c r="EY131" s="193"/>
      <c r="EZ131" s="193"/>
      <c r="FA131" s="193"/>
      <c r="FB131" s="193"/>
      <c r="FC131" s="193"/>
      <c r="FD131" s="193"/>
      <c r="FE131" s="193"/>
      <c r="FF131" s="193"/>
      <c r="FG131" s="193"/>
      <c r="FH131" s="193"/>
      <c r="FI131" s="193"/>
      <c r="FJ131" s="193"/>
      <c r="FK131" s="193"/>
      <c r="FL131" s="193"/>
      <c r="FM131" s="193"/>
      <c r="FN131" s="193"/>
      <c r="FO131" s="193"/>
      <c r="FP131" s="193"/>
      <c r="FQ131" s="193"/>
      <c r="FR131" s="193"/>
      <c r="FS131" s="193"/>
      <c r="FT131" s="193"/>
      <c r="FU131" s="193"/>
      <c r="FV131" s="193"/>
      <c r="FW131" s="193"/>
      <c r="FX131" s="193"/>
      <c r="FY131" s="193"/>
      <c r="FZ131" s="193"/>
      <c r="GA131" s="193"/>
      <c r="GB131" s="193"/>
      <c r="GC131" s="193"/>
      <c r="GD131" s="193"/>
      <c r="GE131" s="193"/>
      <c r="GF131" s="193"/>
      <c r="GG131" s="193"/>
      <c r="GH131" s="193"/>
      <c r="GI131" s="193"/>
      <c r="GJ131" s="193"/>
      <c r="GK131" s="193"/>
      <c r="GL131" s="193"/>
      <c r="GM131" s="193"/>
      <c r="GN131" s="193"/>
      <c r="GO131" s="193"/>
      <c r="GP131" s="193"/>
      <c r="GQ131" s="193"/>
      <c r="GR131" s="193"/>
      <c r="GS131" s="193"/>
      <c r="GT131" s="193"/>
      <c r="GU131" s="193"/>
      <c r="GV131" s="193"/>
      <c r="GW131" s="193"/>
      <c r="GX131" s="193"/>
      <c r="GY131" s="193"/>
      <c r="GZ131" s="193"/>
      <c r="HA131" s="193"/>
      <c r="HB131" s="193"/>
      <c r="HC131" s="193"/>
      <c r="HD131" s="193"/>
      <c r="HE131" s="193"/>
      <c r="HF131" s="193"/>
      <c r="HG131" s="193"/>
      <c r="HH131" s="193"/>
      <c r="HI131" s="193"/>
      <c r="HJ131" s="193"/>
      <c r="HK131" s="193"/>
      <c r="HL131" s="193"/>
      <c r="HM131" s="193"/>
      <c r="HN131" s="193"/>
      <c r="HO131" s="193"/>
      <c r="HP131" s="193"/>
      <c r="HQ131" s="193"/>
      <c r="HR131" s="193"/>
      <c r="HS131" s="193"/>
      <c r="HT131" s="193"/>
      <c r="HU131" s="193"/>
      <c r="HV131" s="193"/>
      <c r="HW131" s="193"/>
      <c r="HX131" s="193"/>
      <c r="HY131" s="193"/>
      <c r="HZ131" s="193"/>
      <c r="IA131" s="193"/>
      <c r="IB131" s="193"/>
      <c r="IC131" s="193"/>
      <c r="ID131" s="193"/>
      <c r="IE131" s="193"/>
      <c r="IF131" s="193"/>
      <c r="IG131" s="193"/>
      <c r="IH131" s="193"/>
      <c r="II131" s="193"/>
      <c r="IJ131" s="193"/>
      <c r="IK131" s="193"/>
      <c r="IL131" s="193"/>
      <c r="IM131" s="193"/>
      <c r="IN131" s="193"/>
      <c r="IO131" s="193"/>
      <c r="IP131" s="193"/>
      <c r="IQ131" s="193"/>
      <c r="IR131" s="193"/>
      <c r="IS131" s="193"/>
      <c r="IT131" s="193"/>
      <c r="IU131" s="193"/>
      <c r="IV131" s="193"/>
      <c r="IW131" s="193"/>
      <c r="IX131" s="193"/>
      <c r="IY131" s="193"/>
      <c r="IZ131" s="193"/>
      <c r="JA131" s="193"/>
      <c r="JB131" s="193"/>
      <c r="JC131" s="193"/>
      <c r="JD131" s="193"/>
      <c r="JE131" s="193"/>
      <c r="JF131" s="193"/>
      <c r="JG131" s="193"/>
      <c r="JH131" s="193"/>
      <c r="JI131" s="193"/>
      <c r="JJ131" s="193"/>
      <c r="JK131" s="193"/>
      <c r="JL131" s="193"/>
      <c r="JM131" s="193"/>
      <c r="JN131" s="193"/>
      <c r="JO131" s="193"/>
      <c r="JP131" s="193"/>
      <c r="JQ131" s="193"/>
      <c r="JR131" s="193"/>
      <c r="JS131" s="193"/>
      <c r="JT131" s="193"/>
      <c r="JU131" s="193"/>
      <c r="JV131" s="193"/>
      <c r="JW131" s="193"/>
      <c r="JX131" s="193"/>
      <c r="JY131" s="193"/>
      <c r="JZ131" s="193"/>
      <c r="KA131" s="193"/>
      <c r="KB131" s="193"/>
      <c r="KC131" s="193"/>
      <c r="KD131" s="193"/>
      <c r="KE131" s="193"/>
      <c r="KF131" s="193"/>
      <c r="KG131" s="193"/>
      <c r="KH131" s="193"/>
      <c r="KI131" s="193"/>
      <c r="KJ131" s="193"/>
      <c r="KK131" s="193"/>
      <c r="KL131" s="193"/>
      <c r="KM131" s="193"/>
      <c r="KN131" s="193"/>
      <c r="KO131" s="193"/>
      <c r="KP131" s="193"/>
      <c r="KQ131" s="193"/>
      <c r="KR131" s="193"/>
      <c r="KS131" s="193"/>
      <c r="KT131" s="193"/>
      <c r="KU131" s="193"/>
      <c r="KV131" s="193"/>
      <c r="KW131" s="193"/>
      <c r="KX131" s="193"/>
      <c r="KY131" s="193"/>
      <c r="KZ131" s="193"/>
      <c r="LA131" s="193"/>
      <c r="LB131" s="193"/>
      <c r="LC131" s="193"/>
      <c r="LD131" s="193"/>
      <c r="LE131" s="193"/>
      <c r="LF131" s="193"/>
      <c r="LG131" s="193"/>
      <c r="LH131" s="193"/>
      <c r="LI131" s="193"/>
      <c r="LJ131" s="193"/>
      <c r="LK131" s="193"/>
      <c r="LL131" s="193"/>
      <c r="LM131" s="193"/>
      <c r="LN131" s="193"/>
      <c r="LO131" s="193"/>
      <c r="LP131" s="193"/>
      <c r="LQ131" s="193"/>
      <c r="LR131" s="193"/>
      <c r="LS131" s="193"/>
      <c r="LT131" s="193"/>
      <c r="LU131" s="193"/>
      <c r="LV131" s="193"/>
      <c r="LW131" s="193"/>
      <c r="LX131" s="193"/>
      <c r="LY131" s="193"/>
      <c r="LZ131" s="193"/>
      <c r="MA131" s="193"/>
      <c r="MB131" s="193"/>
      <c r="MC131" s="193"/>
      <c r="MD131" s="193"/>
      <c r="ME131" s="193"/>
      <c r="MF131" s="193"/>
      <c r="MG131" s="193"/>
      <c r="MH131" s="193"/>
      <c r="MI131" s="193"/>
      <c r="MJ131" s="193"/>
      <c r="MK131" s="193"/>
      <c r="ML131" s="193"/>
      <c r="MM131" s="193"/>
      <c r="MN131" s="193"/>
      <c r="MO131" s="193"/>
      <c r="MP131" s="193"/>
      <c r="MQ131" s="193"/>
      <c r="MR131" s="193"/>
      <c r="MS131" s="193"/>
      <c r="MT131" s="193"/>
      <c r="MU131" s="193"/>
      <c r="MV131" s="193"/>
      <c r="MW131" s="193"/>
      <c r="MX131" s="193"/>
      <c r="MY131" s="193"/>
      <c r="MZ131" s="193"/>
      <c r="NA131" s="193"/>
      <c r="NB131" s="193"/>
      <c r="NC131" s="193"/>
      <c r="ND131" s="193"/>
      <c r="NE131" s="193"/>
      <c r="NF131" s="193"/>
      <c r="NG131" s="193"/>
      <c r="NH131" s="193"/>
      <c r="NI131" s="193"/>
      <c r="NJ131" s="193"/>
      <c r="NK131" s="193"/>
      <c r="NL131" s="193"/>
      <c r="NM131" s="193"/>
      <c r="NN131" s="193"/>
      <c r="NO131" s="193"/>
      <c r="NP131" s="193"/>
      <c r="NQ131" s="193"/>
      <c r="NR131" s="193"/>
      <c r="NS131" s="193"/>
      <c r="NT131" s="193"/>
      <c r="NU131" s="193"/>
      <c r="NV131" s="193"/>
      <c r="NW131" s="193"/>
      <c r="NX131" s="193"/>
      <c r="NY131" s="193"/>
    </row>
    <row r="132" spans="1:389" s="122" customFormat="1" ht="12">
      <c r="A132" s="136"/>
      <c r="B132" s="137"/>
      <c r="C132" s="110">
        <v>2</v>
      </c>
      <c r="D132" s="111" t="str">
        <f t="shared" si="387"/>
        <v>3.34</v>
      </c>
      <c r="E132" s="149" t="s">
        <v>451</v>
      </c>
      <c r="F132" s="113"/>
      <c r="G132" s="113"/>
      <c r="H132" s="114"/>
      <c r="I132" s="141"/>
      <c r="J132" s="114"/>
      <c r="K132" s="115"/>
      <c r="L132" s="115">
        <v>43542</v>
      </c>
      <c r="M132" s="116"/>
      <c r="N132" s="124"/>
      <c r="O132" s="125"/>
      <c r="P132" s="129" t="s">
        <v>34</v>
      </c>
      <c r="Q132" s="118">
        <f>IF(K132&lt;&gt;"",K132,IF(OR(H132&lt;&gt;"",I132&lt;&gt;"",J132&lt;&gt;""),WORKDAY.INTL(MAX(IFERROR(INDEX(R:R,MATCH(H132,D:D,0)),0),IFERROR(INDEX(R:R,MATCH(I132,D:D,0)),0),IFERROR(INDEX(R:R,MATCH(J132,D:D,0)),0)),1,weekend,holidays),IF(L132&lt;&gt;"",IF(M132&lt;&gt;"",WORKDAY.INTL(L132,-(MAX(M132,1)-1),weekend,holidays),L132-(MAX(N132,1)-1))," - ")))</f>
        <v>43542</v>
      </c>
      <c r="R132" s="118">
        <f t="shared" si="382"/>
        <v>43542</v>
      </c>
      <c r="S132" s="146">
        <f t="shared" ca="1" si="403"/>
        <v>1</v>
      </c>
      <c r="T132" s="146">
        <f t="shared" si="401"/>
        <v>1</v>
      </c>
      <c r="U132" s="147">
        <f t="shared" ca="1" si="404"/>
        <v>0</v>
      </c>
      <c r="V132" s="146">
        <f t="shared" ca="1" si="402"/>
        <v>1</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2</v>
      </c>
      <c r="D133" s="111" t="str">
        <f t="shared" si="387"/>
        <v>3.35</v>
      </c>
      <c r="E133" s="113" t="s">
        <v>345</v>
      </c>
      <c r="F133" s="113"/>
      <c r="G133" s="113"/>
      <c r="H133" s="114"/>
      <c r="I133" s="141"/>
      <c r="J133" s="114"/>
      <c r="K133" s="115"/>
      <c r="L133" s="115">
        <v>43396</v>
      </c>
      <c r="M133" s="124"/>
      <c r="N133" s="124"/>
      <c r="O133" s="125">
        <v>1</v>
      </c>
      <c r="P133" s="129">
        <v>100</v>
      </c>
      <c r="Q133" s="118">
        <f>IF(K133&lt;&gt;"",K133,IF(OR(H133&lt;&gt;"",I133&lt;&gt;"",J133&lt;&gt;""),WORKDAY.INTL(MAX(IFERROR(INDEX(R:R,MATCH(H133,D:D,0)),0),IFERROR(INDEX(R:R,MATCH(I133,D:D,0)),0),IFERROR(INDEX(R:R,MATCH(J133,D:D,0)),0)),1,weekend,holidays),IF(L133&lt;&gt;"",IF(M133&lt;&gt;"",WORKDAY.INTL(L133,-(MAX(M133,1)-1),weekend,holidays),L133-(MAX(N133,1)-1))," - ")))</f>
        <v>43396</v>
      </c>
      <c r="R133" s="118">
        <f t="shared" si="382"/>
        <v>43396</v>
      </c>
      <c r="S133" s="146">
        <f t="shared" ca="1" si="403"/>
        <v>1</v>
      </c>
      <c r="T133" s="146">
        <f t="shared" si="401"/>
        <v>1</v>
      </c>
      <c r="U133" s="147">
        <f t="shared" ca="1" si="404"/>
        <v>1</v>
      </c>
      <c r="V133" s="146">
        <f t="shared" ca="1" si="402"/>
        <v>0</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2</v>
      </c>
      <c r="D134" s="111" t="str">
        <f t="shared" si="387"/>
        <v>3.36</v>
      </c>
      <c r="E134" s="113" t="s">
        <v>356</v>
      </c>
      <c r="F134" s="113"/>
      <c r="G134" s="113"/>
      <c r="H134" s="114"/>
      <c r="I134" s="141"/>
      <c r="J134" s="114"/>
      <c r="K134" s="115">
        <v>43440</v>
      </c>
      <c r="L134" s="115">
        <v>43448</v>
      </c>
      <c r="M134" s="124"/>
      <c r="N134" s="124"/>
      <c r="O134" s="125">
        <v>1</v>
      </c>
      <c r="P134" s="129" t="s">
        <v>38</v>
      </c>
      <c r="Q134" s="118">
        <f>IF(K134&lt;&gt;"",K134,IF(OR(H134&lt;&gt;"",I134&lt;&gt;"",J134&lt;&gt;""),WORKDAY.INTL(MAX(IFERROR(INDEX(R:R,MATCH(H134,D:D,0)),0),IFERROR(INDEX(R:R,MATCH(I134,D:D,0)),0),IFERROR(INDEX(R:R,MATCH(J134,D:D,0)),0)),1,weekend,holidays),IF(L134&lt;&gt;"",IF(M134&lt;&gt;"",WORKDAY.INTL(L134,-(MAX(M134,1)-1),weekend,holidays),L134-(MAX(N134,1)-1))," - ")))</f>
        <v>43440</v>
      </c>
      <c r="R134" s="118">
        <f t="shared" si="382"/>
        <v>43448</v>
      </c>
      <c r="S134" s="146">
        <f t="shared" ca="1" si="403"/>
        <v>7</v>
      </c>
      <c r="T134" s="146">
        <f t="shared" si="401"/>
        <v>9</v>
      </c>
      <c r="U134" s="147">
        <f t="shared" ca="1" si="404"/>
        <v>9</v>
      </c>
      <c r="V134" s="146">
        <f t="shared" ca="1" si="402"/>
        <v>0</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 t="shared" si="387"/>
        <v>3.37</v>
      </c>
      <c r="E135" s="113" t="s">
        <v>357</v>
      </c>
      <c r="F135" s="113"/>
      <c r="G135" s="113"/>
      <c r="H135" s="114" t="str">
        <f>D133</f>
        <v>3.35</v>
      </c>
      <c r="I135" s="141"/>
      <c r="J135" s="114"/>
      <c r="K135" s="115">
        <f ca="1">Q84</f>
        <v>43455</v>
      </c>
      <c r="L135" s="115">
        <f>R84</f>
        <v>43460</v>
      </c>
      <c r="M135" s="124"/>
      <c r="N135" s="124"/>
      <c r="O135" s="125">
        <v>1</v>
      </c>
      <c r="P135" s="129" t="s">
        <v>38</v>
      </c>
      <c r="Q135" s="118">
        <f ca="1">IF(K135&lt;&gt;"",K135,IF(OR(H135&lt;&gt;"",I135&lt;&gt;"",J135&lt;&gt;""),WORKDAY.INTL(MAX(IFERROR(INDEX(R:R,MATCH(H135,D:D,0)),0),IFERROR(INDEX(R:R,MATCH(I135,D:D,0)),0),IFERROR(INDEX(R:R,MATCH(J135,D:D,0)),0)),1,weekend,holidays),IF(L135&lt;&gt;"",IF(M135&lt;&gt;"",WORKDAY.INTL(L135,-(MAX(M135,1)-1),weekend,holidays),L135-(MAX(N135,1)-1))," - ")))</f>
        <v>43455</v>
      </c>
      <c r="R135" s="118">
        <f t="shared" si="382"/>
        <v>43460</v>
      </c>
      <c r="S135" s="146">
        <f t="shared" ca="1" si="403"/>
        <v>2</v>
      </c>
      <c r="T135" s="146">
        <f t="shared" ca="1" si="401"/>
        <v>6</v>
      </c>
      <c r="U135" s="147">
        <f t="shared" ca="1" si="404"/>
        <v>6</v>
      </c>
      <c r="V135" s="146">
        <f t="shared" ca="1" si="402"/>
        <v>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2</v>
      </c>
      <c r="D136" s="111" t="str">
        <f t="shared" si="387"/>
        <v>3.38</v>
      </c>
      <c r="E136" s="113" t="s">
        <v>376</v>
      </c>
      <c r="F136" s="113"/>
      <c r="G136" s="113"/>
      <c r="H136" s="114" t="str">
        <f>D134</f>
        <v>3.36</v>
      </c>
      <c r="I136" s="141" t="str">
        <f>D135</f>
        <v>3.37</v>
      </c>
      <c r="J136" s="114"/>
      <c r="K136" s="115">
        <v>43462</v>
      </c>
      <c r="L136" s="115">
        <f ca="1">R88</f>
        <v>43472</v>
      </c>
      <c r="M136" s="124"/>
      <c r="N136" s="124"/>
      <c r="O136" s="125">
        <v>1</v>
      </c>
      <c r="P136" s="129" t="s">
        <v>38</v>
      </c>
      <c r="Q136" s="118">
        <f>IF(K136&lt;&gt;"",K136,IF(OR(H136&lt;&gt;"",I136&lt;&gt;"",J136&lt;&gt;""),WORKDAY.INTL(MAX(IFERROR(INDEX(R:R,MATCH(H136,D:D,0)),0),IFERROR(INDEX(R:R,MATCH(I136,D:D,0)),0),IFERROR(INDEX(R:R,MATCH(J136,D:D,0)),0)),1,weekend,holidays),IF(L136&lt;&gt;"",IF(M136&lt;&gt;"",WORKDAY.INTL(L136,-(MAX(M136,1)-1),weekend,holidays),L136-(MAX(N136,1)-1))," - ")))</f>
        <v>43462</v>
      </c>
      <c r="R136" s="118">
        <f t="shared" ca="1" si="382"/>
        <v>43472</v>
      </c>
      <c r="S136" s="146">
        <f t="shared" ca="1" si="403"/>
        <v>6</v>
      </c>
      <c r="T136" s="146">
        <f t="shared" ca="1" si="401"/>
        <v>11</v>
      </c>
      <c r="U136" s="147">
        <f t="shared" ca="1" si="404"/>
        <v>11</v>
      </c>
      <c r="V136" s="146">
        <f t="shared" ca="1" si="402"/>
        <v>0</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2</v>
      </c>
      <c r="D137" s="111" t="str">
        <f t="shared" si="387"/>
        <v>3.39</v>
      </c>
      <c r="E137" s="113" t="s">
        <v>380</v>
      </c>
      <c r="F137" s="113"/>
      <c r="G137" s="113"/>
      <c r="H137" s="114" t="str">
        <f>D135</f>
        <v>3.37</v>
      </c>
      <c r="I137" s="114"/>
      <c r="J137" s="141"/>
      <c r="K137" s="115">
        <v>43460</v>
      </c>
      <c r="L137" s="115">
        <v>43480</v>
      </c>
      <c r="M137" s="124"/>
      <c r="N137" s="124"/>
      <c r="O137" s="125">
        <v>1</v>
      </c>
      <c r="P137" s="129" t="s">
        <v>39</v>
      </c>
      <c r="Q137" s="118">
        <f>IF(K137&lt;&gt;"",K137,IF(OR(H137&lt;&gt;"",I137&lt;&gt;"",J137&lt;&gt;""),WORKDAY.INTL(MAX(IFERROR(INDEX(R:R,MATCH(H137,D:D,0)),0),IFERROR(INDEX(R:R,MATCH(I137,D:D,0)),0),IFERROR(INDEX(R:R,MATCH(J137,D:D,0)),0)),1,weekend,holidays),IF(L137&lt;&gt;"",IF(M137&lt;&gt;"",WORKDAY.INTL(L137,-(MAX(M137,1)-1),weekend,holidays),L137-(MAX(N137,1)-1))," - ")))</f>
        <v>43460</v>
      </c>
      <c r="R137" s="118">
        <f t="shared" si="382"/>
        <v>43480</v>
      </c>
      <c r="S137" s="146">
        <f t="shared" ca="1" si="403"/>
        <v>13</v>
      </c>
      <c r="T137" s="146">
        <f t="shared" si="401"/>
        <v>21</v>
      </c>
      <c r="U137" s="147">
        <f t="shared" ca="1" si="404"/>
        <v>20</v>
      </c>
      <c r="V137" s="146">
        <f t="shared" ca="1" si="402"/>
        <v>1</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2</v>
      </c>
      <c r="D138" s="111" t="str">
        <f t="shared" ref="D138:D181" si="457">IF(C138="","",IF(C138&gt;prevLevel,IF(prevWBS="","1",prevWBS)&amp;REPT(".1",C138-MAX(prevLevel,1)),IF(ISERROR(FIND(".",prevWBS)),REPT("1.",C138-1)&amp;IFERROR(VALUE(prevWBS)+1,"1"),IF(C138=1,"",IFERROR(LEFT(prevWBS,FIND("^",SUBSTITUTE(prevWBS,".","^",C138-1))),""))&amp;VALUE(TRIM(MID(SUBSTITUTE(prevWBS,".",REPT(" ",LEN(prevWBS))),(C138-1)*LEN(prevWBS)+1,LEN(prevWBS))))+1)))</f>
        <v>3.40</v>
      </c>
      <c r="E138" s="149" t="s">
        <v>370</v>
      </c>
      <c r="F138" s="149" t="s">
        <v>402</v>
      </c>
      <c r="G138" s="113"/>
      <c r="H138" s="141"/>
      <c r="I138" s="114"/>
      <c r="J138" s="114"/>
      <c r="K138" s="144">
        <f>Q139</f>
        <v>43476</v>
      </c>
      <c r="L138" s="115">
        <f>R142</f>
        <v>43508</v>
      </c>
      <c r="M138" s="116"/>
      <c r="N138" s="124"/>
      <c r="O138" s="125">
        <v>1</v>
      </c>
      <c r="P138" s="129" t="s">
        <v>37</v>
      </c>
      <c r="Q138" s="118">
        <f>IF(K138&lt;&gt;"",K138,IF(OR(H138&lt;&gt;"",I138&lt;&gt;"",J138&lt;&gt;""),WORKDAY.INTL(MAX(IFERROR(INDEX(R:R,MATCH(H138,D:D,0)),0),IFERROR(INDEX(R:R,MATCH(I138,D:D,0)),0),IFERROR(INDEX(R:R,MATCH(J138,D:D,0)),0)),1,weekend,holidays),IF(L138&lt;&gt;"",IF(M138&lt;&gt;"",WORKDAY.INTL(L138,-(MAX(M138,1)-1),weekend,holidays),L138-(MAX(N138,1)-1))," - ")))</f>
        <v>43476</v>
      </c>
      <c r="R138" s="118">
        <f t="shared" ref="R138:R149" si="458">IF(L138&lt;&gt;"",L138,IF(Q138=" - "," - ",IF(M138&lt;&gt;"",WORKDAY.INTL(Q138,M138-1,weekend,holidays),Q138+MAX(N138,1)-1)))</f>
        <v>43508</v>
      </c>
      <c r="S138" s="146">
        <f t="shared" ca="1" si="403"/>
        <v>22</v>
      </c>
      <c r="T138" s="146">
        <f t="shared" si="401"/>
        <v>33</v>
      </c>
      <c r="U138" s="147">
        <f t="shared" ca="1" si="404"/>
        <v>33</v>
      </c>
      <c r="V138" s="146">
        <f t="shared" ca="1" si="402"/>
        <v>0</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IF(C139="","",IF(C139&gt;prevLevel,IF(prevWBS="","1",prevWBS)&amp;REPT(".1",C139-MAX(prevLevel,1)),IF(ISERROR(FIND(".",prevWBS)),REPT("1.",C139-1)&amp;IFERROR(VALUE(prevWBS)+1,"1"),IF(C139=1,"",IFERROR(LEFT(prevWBS,FIND("^",SUBSTITUTE(prevWBS,".","^",C139-1))),""))&amp;VALUE(TRIM(MID(SUBSTITUTE(prevWBS,".",REPT(" ",LEN(prevWBS))),(C139-1)*LEN(prevWBS)+1,LEN(prevWBS))))+1)))</f>
        <v>3.40.1</v>
      </c>
      <c r="E139" s="113" t="s">
        <v>384</v>
      </c>
      <c r="F139" s="113"/>
      <c r="G139" s="113"/>
      <c r="H139" s="114"/>
      <c r="I139" s="141"/>
      <c r="J139" s="114"/>
      <c r="K139" s="115"/>
      <c r="L139" s="115">
        <v>43476</v>
      </c>
      <c r="M139" s="116"/>
      <c r="N139" s="124"/>
      <c r="O139" s="145">
        <v>1</v>
      </c>
      <c r="P139" s="129" t="s">
        <v>34</v>
      </c>
      <c r="Q139" s="118">
        <f>IF(K139&lt;&gt;"",K139,IF(OR(H139&lt;&gt;"",I139&lt;&gt;"",J139&lt;&gt;""),WORKDAY.INTL(MAX(IFERROR(INDEX(R:R,MATCH(H139,D:D,0)),0),IFERROR(INDEX(R:R,MATCH(I139,D:D,0)),0),IFERROR(INDEX(R:R,MATCH(J139,D:D,0)),0)),1,weekend,holidays),IF(L139&lt;&gt;"",IF(M139&lt;&gt;"",WORKDAY.INTL(L139,-(MAX(M139,1)-1),weekend,holidays),L139-(MAX(N139,1)-1))," - ")))</f>
        <v>43476</v>
      </c>
      <c r="R139" s="118">
        <f>IF(L139&lt;&gt;"",L139,IF(Q139=" - "," - ",IF(M139&lt;&gt;"",WORKDAY.INTL(Q139,M139-1,weekend,holidays),Q139+MAX(N139,1)-1)))</f>
        <v>43476</v>
      </c>
      <c r="S139" s="146">
        <f t="shared" ca="1" si="403"/>
        <v>1</v>
      </c>
      <c r="T139" s="146">
        <f t="shared" si="401"/>
        <v>1</v>
      </c>
      <c r="U139" s="147">
        <f t="shared" ca="1" si="404"/>
        <v>1</v>
      </c>
      <c r="V139" s="146">
        <f t="shared" ca="1" si="402"/>
        <v>0</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IF(C140="","",IF(C140&gt;prevLevel,IF(prevWBS="","1",prevWBS)&amp;REPT(".1",C140-MAX(prevLevel,1)),IF(ISERROR(FIND(".",prevWBS)),REPT("1.",C140-1)&amp;IFERROR(VALUE(prevWBS)+1,"1"),IF(C140=1,"",IFERROR(LEFT(prevWBS,FIND("^",SUBSTITUTE(prevWBS,".","^",C140-1))),""))&amp;VALUE(TRIM(MID(SUBSTITUTE(prevWBS,".",REPT(" ",LEN(prevWBS))),(C140-1)*LEN(prevWBS)+1,LEN(prevWBS))))+1)))</f>
        <v>3.40.2</v>
      </c>
      <c r="E140" s="113" t="s">
        <v>385</v>
      </c>
      <c r="F140" s="113"/>
      <c r="G140" s="113"/>
      <c r="H140" s="114"/>
      <c r="I140" s="141"/>
      <c r="J140" s="114"/>
      <c r="K140" s="115"/>
      <c r="L140" s="115">
        <v>43460</v>
      </c>
      <c r="M140" s="116"/>
      <c r="N140" s="124"/>
      <c r="O140" s="125">
        <v>1</v>
      </c>
      <c r="P140" s="129">
        <v>2</v>
      </c>
      <c r="Q140" s="118">
        <f>IF(K140&lt;&gt;"",K140,IF(OR(H140&lt;&gt;"",I140&lt;&gt;"",J140&lt;&gt;""),WORKDAY.INTL(MAX(IFERROR(INDEX(R:R,MATCH(H140,D:D,0)),0),IFERROR(INDEX(R:R,MATCH(I140,D:D,0)),0),IFERROR(INDEX(R:R,MATCH(J140,D:D,0)),0)),1,weekend,holidays),IF(L140&lt;&gt;"",IF(M140&lt;&gt;"",WORKDAY.INTL(L140,-(MAX(M140,1)-1),weekend,holidays),L140-(MAX(N140,1)-1))," - ")))</f>
        <v>43460</v>
      </c>
      <c r="R140" s="118">
        <f>IF(L140&lt;&gt;"",L140,IF(Q140=" - "," - ",IF(M140&lt;&gt;"",WORKDAY.INTL(Q140,M140-1,weekend,holidays),Q140+MAX(N140,1)-1)))</f>
        <v>43460</v>
      </c>
      <c r="S140" s="146">
        <f t="shared" ca="1" si="403"/>
        <v>0</v>
      </c>
      <c r="T140" s="146">
        <f t="shared" si="401"/>
        <v>1</v>
      </c>
      <c r="U140" s="147">
        <f t="shared" ca="1" si="404"/>
        <v>0</v>
      </c>
      <c r="V140" s="146">
        <f t="shared" ca="1" si="402"/>
        <v>1</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IF(C141="","",IF(C141&gt;prevLevel,IF(prevWBS="","1",prevWBS)&amp;REPT(".1",C141-MAX(prevLevel,1)),IF(ISERROR(FIND(".",prevWBS)),REPT("1.",C141-1)&amp;IFERROR(VALUE(prevWBS)+1,"1"),IF(C141=1,"",IFERROR(LEFT(prevWBS,FIND("^",SUBSTITUTE(prevWBS,".","^",C141-1))),""))&amp;VALUE(TRIM(MID(SUBSTITUTE(prevWBS,".",REPT(" ",LEN(prevWBS))),(C141-1)*LEN(prevWBS)+1,LEN(prevWBS))))+1)))</f>
        <v>3.40.3</v>
      </c>
      <c r="E141" s="113" t="s">
        <v>386</v>
      </c>
      <c r="F141" s="113"/>
      <c r="G141" s="113"/>
      <c r="H141" s="114" t="str">
        <f>D139</f>
        <v>3.40.1</v>
      </c>
      <c r="I141" s="141" t="str">
        <f>D140</f>
        <v>3.40.2</v>
      </c>
      <c r="J141" s="114"/>
      <c r="K141" s="115"/>
      <c r="L141" s="115">
        <v>43490</v>
      </c>
      <c r="M141" s="116">
        <v>3</v>
      </c>
      <c r="N141" s="124"/>
      <c r="O141" s="125">
        <v>1</v>
      </c>
      <c r="P141" s="129" t="s">
        <v>34</v>
      </c>
      <c r="Q141" s="118">
        <f ca="1">IF(K141&lt;&gt;"",K141,IF(OR(H141&lt;&gt;"",I141&lt;&gt;"",J141&lt;&gt;""),WORKDAY.INTL(MAX(IFERROR(INDEX(R:R,MATCH(H141,D:D,0)),0),IFERROR(INDEX(R:R,MATCH(I141,D:D,0)),0),IFERROR(INDEX(R:R,MATCH(J141,D:D,0)),0)),1,weekend,holidays),IF(L141&lt;&gt;"",IF(M141&lt;&gt;"",WORKDAY.INTL(L141,-(MAX(M141,1)-1),weekend,holidays),L141-(MAX(N141,1)-1))," - ")))</f>
        <v>43479</v>
      </c>
      <c r="R141" s="118">
        <f>IF(L141&lt;&gt;"",L141,IF(Q141=" - "," - ",IF(M141&lt;&gt;"",WORKDAY.INTL(Q141,M141-1,weekend,holidays),Q141+MAX(N141,1)-1)))</f>
        <v>43490</v>
      </c>
      <c r="S141" s="146">
        <f t="shared" si="403"/>
        <v>3</v>
      </c>
      <c r="T141" s="146">
        <f t="shared" ca="1" si="401"/>
        <v>12</v>
      </c>
      <c r="U141" s="147">
        <f t="shared" ca="1" si="404"/>
        <v>3</v>
      </c>
      <c r="V141" s="146">
        <f t="shared" ca="1" si="402"/>
        <v>9</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3</v>
      </c>
      <c r="D142" s="111" t="str">
        <f>IF(C142="","",IF(C142&gt;prevLevel,IF(prevWBS="","1",prevWBS)&amp;REPT(".1",C142-MAX(prevLevel,1)),IF(ISERROR(FIND(".",prevWBS)),REPT("1.",C142-1)&amp;IFERROR(VALUE(prevWBS)+1,"1"),IF(C142=1,"",IFERROR(LEFT(prevWBS,FIND("^",SUBSTITUTE(prevWBS,".","^",C142-1))),""))&amp;VALUE(TRIM(MID(SUBSTITUTE(prevWBS,".",REPT(" ",LEN(prevWBS))),(C142-1)*LEN(prevWBS)+1,LEN(prevWBS))))+1)))</f>
        <v>3.40.4</v>
      </c>
      <c r="E142" s="113" t="s">
        <v>387</v>
      </c>
      <c r="F142" s="113"/>
      <c r="G142" s="113"/>
      <c r="H142" s="114" t="str">
        <f>D141</f>
        <v>3.40.3</v>
      </c>
      <c r="I142" s="141"/>
      <c r="J142" s="114"/>
      <c r="K142" s="115">
        <v>43495</v>
      </c>
      <c r="L142" s="115">
        <v>43508</v>
      </c>
      <c r="M142" s="116">
        <v>5</v>
      </c>
      <c r="N142" s="124"/>
      <c r="O142" s="125">
        <v>1</v>
      </c>
      <c r="P142" s="129" t="s">
        <v>37</v>
      </c>
      <c r="Q142" s="118">
        <f>IF(K142&lt;&gt;"",K142,IF(OR(H142&lt;&gt;"",I142&lt;&gt;"",J142&lt;&gt;""),WORKDAY.INTL(MAX(IFERROR(INDEX(R:R,MATCH(H142,D:D,0)),0),IFERROR(INDEX(R:R,MATCH(I142,D:D,0)),0),IFERROR(INDEX(R:R,MATCH(J142,D:D,0)),0)),1,weekend,holidays),IF(L142&lt;&gt;"",IF(M142&lt;&gt;"",WORKDAY.INTL(L142,-(MAX(M142,1)-1),weekend,holidays),L142-(MAX(N142,1)-1))," - ")))</f>
        <v>43495</v>
      </c>
      <c r="R142" s="118">
        <f>IF(L142&lt;&gt;"",L142,IF(Q142=" - "," - ",IF(M142&lt;&gt;"",WORKDAY.INTL(Q142,M142-1,weekend,holidays),Q142+MAX(N142,1)-1)))</f>
        <v>43508</v>
      </c>
      <c r="S142" s="146">
        <f t="shared" si="403"/>
        <v>5</v>
      </c>
      <c r="T142" s="146">
        <f t="shared" si="401"/>
        <v>14</v>
      </c>
      <c r="U142" s="147">
        <f t="shared" ca="1" si="404"/>
        <v>7</v>
      </c>
      <c r="V142" s="146">
        <f t="shared" ca="1" si="402"/>
        <v>7</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2</v>
      </c>
      <c r="D143" s="111" t="str">
        <f t="shared" si="457"/>
        <v>3.41</v>
      </c>
      <c r="E143" s="149" t="s">
        <v>397</v>
      </c>
      <c r="F143" s="113"/>
      <c r="G143" s="113"/>
      <c r="H143" s="114"/>
      <c r="I143" s="141"/>
      <c r="J143" s="114"/>
      <c r="K143" s="115">
        <f ca="1">Q144</f>
        <v>43475</v>
      </c>
      <c r="L143" s="115">
        <f>R149</f>
        <v>43508</v>
      </c>
      <c r="M143" s="116"/>
      <c r="N143" s="124"/>
      <c r="O143" s="125">
        <v>1</v>
      </c>
      <c r="P143" s="129" t="s">
        <v>38</v>
      </c>
      <c r="Q143" s="118">
        <f ca="1">IF(K143&lt;&gt;"",K143,IF(OR(H143&lt;&gt;"",I143&lt;&gt;"",J143&lt;&gt;""),WORKDAY.INTL(MAX(IFERROR(INDEX(R:R,MATCH(H143,D:D,0)),0),IFERROR(INDEX(R:R,MATCH(I143,D:D,0)),0),IFERROR(INDEX(R:R,MATCH(J143,D:D,0)),0)),1,weekend,holidays),IF(L143&lt;&gt;"",IF(M143&lt;&gt;"",WORKDAY.INTL(L143,-(MAX(M143,1)-1),weekend,holidays),L143-(MAX(N143,1)-1))," - ")))</f>
        <v>43475</v>
      </c>
      <c r="R143" s="118">
        <f t="shared" si="458"/>
        <v>43508</v>
      </c>
      <c r="S143" s="146">
        <f t="shared" ca="1" si="403"/>
        <v>23</v>
      </c>
      <c r="T143" s="146">
        <f t="shared" ca="1" si="401"/>
        <v>34</v>
      </c>
      <c r="U143" s="147">
        <f t="shared" ca="1" si="404"/>
        <v>34</v>
      </c>
      <c r="V143" s="146">
        <f t="shared" ca="1" si="402"/>
        <v>0</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457"/>
        <v>3.41.1</v>
      </c>
      <c r="E144" s="113" t="s">
        <v>378</v>
      </c>
      <c r="F144" s="113"/>
      <c r="G144" s="113"/>
      <c r="H144" s="114" t="str">
        <f>D86</f>
        <v>3.19</v>
      </c>
      <c r="I144" s="141"/>
      <c r="J144" s="114"/>
      <c r="K144" s="115"/>
      <c r="L144" s="115">
        <v>43480</v>
      </c>
      <c r="M144" s="116"/>
      <c r="N144" s="124"/>
      <c r="O144" s="125">
        <v>1</v>
      </c>
      <c r="P144" s="129" t="s">
        <v>34</v>
      </c>
      <c r="Q144" s="118">
        <f ca="1">IF(K144&lt;&gt;"",K144,IF(OR(H144&lt;&gt;"",I144&lt;&gt;"",J144&lt;&gt;""),WORKDAY.INTL(MAX(IFERROR(INDEX(R:R,MATCH(H144,D:D,0)),0),IFERROR(INDEX(R:R,MATCH(I144,D:D,0)),0),IFERROR(INDEX(R:R,MATCH(J144,D:D,0)),0)),1,weekend,holidays),IF(L144&lt;&gt;"",IF(M144&lt;&gt;"",WORKDAY.INTL(L144,-(MAX(M144,1)-1),weekend,holidays),L144-(MAX(N144,1)-1))," - ")))</f>
        <v>43475</v>
      </c>
      <c r="R144" s="118">
        <f t="shared" si="458"/>
        <v>43480</v>
      </c>
      <c r="S144" s="146">
        <f t="shared" ca="1" si="403"/>
        <v>4</v>
      </c>
      <c r="T144" s="146">
        <f t="shared" ca="1" si="401"/>
        <v>6</v>
      </c>
      <c r="U144" s="147">
        <f t="shared" ca="1" si="404"/>
        <v>6</v>
      </c>
      <c r="V144" s="146">
        <f t="shared" ca="1" si="402"/>
        <v>0</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457"/>
        <v>3.41.2</v>
      </c>
      <c r="E145" s="113" t="s">
        <v>379</v>
      </c>
      <c r="F145" s="113"/>
      <c r="G145" s="113"/>
      <c r="H145" s="114" t="str">
        <f>D137</f>
        <v>3.39</v>
      </c>
      <c r="I145" s="141"/>
      <c r="J145" s="114"/>
      <c r="K145" s="115"/>
      <c r="L145" s="115"/>
      <c r="M145" s="116"/>
      <c r="N145" s="124"/>
      <c r="O145" s="125">
        <v>1</v>
      </c>
      <c r="P145" s="129" t="s">
        <v>34</v>
      </c>
      <c r="Q145" s="118">
        <f ca="1">IF(K145&lt;&gt;"",K145,IF(OR(H145&lt;&gt;"",I145&lt;&gt;"",J145&lt;&gt;""),WORKDAY.INTL(MAX(IFERROR(INDEX(R:R,MATCH(H145,D:D,0)),0),IFERROR(INDEX(R:R,MATCH(I145,D:D,0)),0),IFERROR(INDEX(R:R,MATCH(J145,D:D,0)),0)),1,weekend,holidays),IF(L145&lt;&gt;"",IF(M145&lt;&gt;"",WORKDAY.INTL(L145,-(MAX(M145,1)-1),weekend,holidays),L145-(MAX(N145,1)-1))," - ")))</f>
        <v>43481</v>
      </c>
      <c r="R145" s="118">
        <f t="shared" ca="1" si="458"/>
        <v>43481</v>
      </c>
      <c r="S145" s="146">
        <f t="shared" ca="1" si="403"/>
        <v>1</v>
      </c>
      <c r="T145" s="146">
        <f t="shared" ca="1" si="401"/>
        <v>1</v>
      </c>
      <c r="U145" s="147">
        <f t="shared" ca="1" si="404"/>
        <v>1</v>
      </c>
      <c r="V145" s="146">
        <f t="shared" ca="1" si="402"/>
        <v>0</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457"/>
        <v>3.41.3</v>
      </c>
      <c r="E146" s="113" t="s">
        <v>381</v>
      </c>
      <c r="F146" s="113"/>
      <c r="G146" s="113"/>
      <c r="H146" s="114" t="str">
        <f>D145</f>
        <v>3.41.2</v>
      </c>
      <c r="I146" s="141"/>
      <c r="J146" s="114"/>
      <c r="K146" s="115"/>
      <c r="L146" s="115">
        <v>43495</v>
      </c>
      <c r="M146" s="116">
        <v>1</v>
      </c>
      <c r="N146" s="124"/>
      <c r="O146" s="125">
        <v>1</v>
      </c>
      <c r="P146" s="129" t="s">
        <v>34</v>
      </c>
      <c r="Q146" s="118">
        <f ca="1">IF(K146&lt;&gt;"",K146,IF(OR(H146&lt;&gt;"",I146&lt;&gt;"",J146&lt;&gt;""),WORKDAY.INTL(MAX(IFERROR(INDEX(R:R,MATCH(H146,D:D,0)),0),IFERROR(INDEX(R:R,MATCH(I146,D:D,0)),0),IFERROR(INDEX(R:R,MATCH(J146,D:D,0)),0)),1,weekend,holidays),IF(L146&lt;&gt;"",IF(M146&lt;&gt;"",WORKDAY.INTL(L146,-(MAX(M146,1)-1),weekend,holidays),L146-(MAX(N146,1)-1))," - ")))</f>
        <v>43482</v>
      </c>
      <c r="R146" s="118">
        <f t="shared" si="458"/>
        <v>43495</v>
      </c>
      <c r="S146" s="146">
        <f t="shared" si="403"/>
        <v>1</v>
      </c>
      <c r="T146" s="146">
        <f t="shared" ca="1" si="401"/>
        <v>14</v>
      </c>
      <c r="U146" s="147">
        <f t="shared" ca="1" si="404"/>
        <v>1</v>
      </c>
      <c r="V146" s="146">
        <f t="shared" ca="1" si="402"/>
        <v>13</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457"/>
        <v>3.41.4</v>
      </c>
      <c r="E147" s="113" t="s">
        <v>382</v>
      </c>
      <c r="F147" s="113"/>
      <c r="G147" s="113"/>
      <c r="H147" s="114"/>
      <c r="I147" s="141"/>
      <c r="J147" s="114"/>
      <c r="K147" s="115"/>
      <c r="L147" s="115">
        <v>43483</v>
      </c>
      <c r="M147" s="116"/>
      <c r="N147" s="124"/>
      <c r="O147" s="125">
        <v>1</v>
      </c>
      <c r="P147" s="129" t="s">
        <v>34</v>
      </c>
      <c r="Q147" s="118">
        <f>IF(K147&lt;&gt;"",K147,IF(OR(H147&lt;&gt;"",I147&lt;&gt;"",J147&lt;&gt;""),WORKDAY.INTL(MAX(IFERROR(INDEX(R:R,MATCH(H147,D:D,0)),0),IFERROR(INDEX(R:R,MATCH(I147,D:D,0)),0),IFERROR(INDEX(R:R,MATCH(J147,D:D,0)),0)),1,weekend,holidays),IF(L147&lt;&gt;"",IF(M147&lt;&gt;"",WORKDAY.INTL(L147,-(MAX(M147,1)-1),weekend,holidays),L147-(MAX(N147,1)-1))," - ")))</f>
        <v>43483</v>
      </c>
      <c r="R147" s="118">
        <f t="shared" si="458"/>
        <v>43483</v>
      </c>
      <c r="S147" s="146">
        <f t="shared" ca="1" si="403"/>
        <v>1</v>
      </c>
      <c r="T147" s="146">
        <f t="shared" si="401"/>
        <v>1</v>
      </c>
      <c r="U147" s="147">
        <f t="shared" ca="1" si="404"/>
        <v>1</v>
      </c>
      <c r="V147" s="146">
        <f t="shared" ca="1" si="402"/>
        <v>0</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457"/>
        <v>3.41.5</v>
      </c>
      <c r="E148" s="113" t="s">
        <v>383</v>
      </c>
      <c r="F148" s="113"/>
      <c r="G148" s="113"/>
      <c r="H148" s="114" t="str">
        <f>D147</f>
        <v>3.41.4</v>
      </c>
      <c r="I148" s="141" t="str">
        <f>D137</f>
        <v>3.39</v>
      </c>
      <c r="J148" s="114" t="str">
        <f>D146</f>
        <v>3.41.3</v>
      </c>
      <c r="K148" s="115"/>
      <c r="L148" s="115">
        <v>43496</v>
      </c>
      <c r="M148" s="116">
        <v>1</v>
      </c>
      <c r="N148" s="124"/>
      <c r="O148" s="125">
        <v>1</v>
      </c>
      <c r="P148" s="129" t="s">
        <v>34</v>
      </c>
      <c r="Q148" s="118">
        <f ca="1">IF(K148&lt;&gt;"",K148,IF(OR(H148&lt;&gt;"",I148&lt;&gt;"",J148&lt;&gt;""),WORKDAY.INTL(MAX(IFERROR(INDEX(R:R,MATCH(H148,D:D,0)),0),IFERROR(INDEX(R:R,MATCH(I148,D:D,0)),0),IFERROR(INDEX(R:R,MATCH(J148,D:D,0)),0)),1,weekend,holidays),IF(L148&lt;&gt;"",IF(M148&lt;&gt;"",WORKDAY.INTL(L148,-(MAX(M148,1)-1),weekend,holidays),L148-(MAX(N148,1)-1))," - ")))</f>
        <v>43496</v>
      </c>
      <c r="R148" s="118">
        <f t="shared" si="458"/>
        <v>43496</v>
      </c>
      <c r="S148" s="146">
        <f t="shared" si="403"/>
        <v>1</v>
      </c>
      <c r="T148" s="146">
        <f t="shared" ca="1" si="401"/>
        <v>1</v>
      </c>
      <c r="U148" s="147">
        <f t="shared" ca="1" si="404"/>
        <v>1</v>
      </c>
      <c r="V148" s="146">
        <f t="shared" ca="1" si="402"/>
        <v>0</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457"/>
        <v>3.41.6</v>
      </c>
      <c r="E149" s="113" t="s">
        <v>399</v>
      </c>
      <c r="F149" s="113"/>
      <c r="G149" s="113"/>
      <c r="H149" s="114" t="str">
        <f>D148</f>
        <v>3.41.5</v>
      </c>
      <c r="I149" s="141"/>
      <c r="J149" s="114"/>
      <c r="K149" s="115">
        <v>43496</v>
      </c>
      <c r="L149" s="115">
        <f>L142</f>
        <v>43508</v>
      </c>
      <c r="M149" s="116">
        <v>5</v>
      </c>
      <c r="N149" s="124"/>
      <c r="O149" s="125">
        <v>1</v>
      </c>
      <c r="P149" s="129" t="s">
        <v>38</v>
      </c>
      <c r="Q149" s="118">
        <f>IF(K149&lt;&gt;"",K149,IF(OR(H149&lt;&gt;"",I149&lt;&gt;"",J149&lt;&gt;""),WORKDAY.INTL(MAX(IFERROR(INDEX(R:R,MATCH(H149,D:D,0)),0),IFERROR(INDEX(R:R,MATCH(I149,D:D,0)),0),IFERROR(INDEX(R:R,MATCH(J149,D:D,0)),0)),1,weekend,holidays),IF(L149&lt;&gt;"",IF(M149&lt;&gt;"",WORKDAY.INTL(L149,-(MAX(M149,1)-1),weekend,holidays),L149-(MAX(N149,1)-1))," - ")))</f>
        <v>43496</v>
      </c>
      <c r="R149" s="118">
        <f t="shared" si="458"/>
        <v>43508</v>
      </c>
      <c r="S149" s="146">
        <f t="shared" si="403"/>
        <v>5</v>
      </c>
      <c r="T149" s="146">
        <f t="shared" si="401"/>
        <v>13</v>
      </c>
      <c r="U149" s="147">
        <f t="shared" ca="1" si="404"/>
        <v>7</v>
      </c>
      <c r="V149" s="146">
        <f t="shared" ca="1" si="402"/>
        <v>6</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2</v>
      </c>
      <c r="D150" s="111" t="str">
        <f t="shared" ref="D150:D152" si="459">IF(C150="","",IF(C150&gt;prevLevel,IF(prevWBS="","1",prevWBS)&amp;REPT(".1",C150-MAX(prevLevel,1)),IF(ISERROR(FIND(".",prevWBS)),REPT("1.",C150-1)&amp;IFERROR(VALUE(prevWBS)+1,"1"),IF(C150=1,"",IFERROR(LEFT(prevWBS,FIND("^",SUBSTITUTE(prevWBS,".","^",C150-1))),""))&amp;VALUE(TRIM(MID(SUBSTITUTE(prevWBS,".",REPT(" ",LEN(prevWBS))),(C150-1)*LEN(prevWBS)+1,LEN(prevWBS))))+1)))</f>
        <v>3.42</v>
      </c>
      <c r="E150" s="149" t="s">
        <v>443</v>
      </c>
      <c r="F150" s="113"/>
      <c r="G150" s="113"/>
      <c r="H150" s="114"/>
      <c r="I150" s="141"/>
      <c r="J150" s="114"/>
      <c r="K150" s="115">
        <f>Q151</f>
        <v>43509</v>
      </c>
      <c r="L150" s="115">
        <f>R152</f>
        <v>43521</v>
      </c>
      <c r="M150" s="116"/>
      <c r="N150" s="124"/>
      <c r="O150" s="125">
        <v>1</v>
      </c>
      <c r="P150" s="129" t="s">
        <v>38</v>
      </c>
      <c r="Q150" s="118">
        <f>IF(K150&lt;&gt;"",K150,IF(OR(H150&lt;&gt;"",I150&lt;&gt;"",J150&lt;&gt;""),WORKDAY.INTL(MAX(IFERROR(INDEX(R:R,MATCH(H150,D:D,0)),0),IFERROR(INDEX(R:R,MATCH(I150,D:D,0)),0),IFERROR(INDEX(R:R,MATCH(J150,D:D,0)),0)),1,weekend,holidays),IF(L150&lt;&gt;"",IF(M150&lt;&gt;"",WORKDAY.INTL(L150,-(MAX(M150,1)-1),weekend,holidays),L150-(MAX(N150,1)-1))," - ")))</f>
        <v>43509</v>
      </c>
      <c r="R150" s="118">
        <f t="shared" ref="R150:R152" si="460">IF(L150&lt;&gt;"",L150,IF(Q150=" - "," - ",IF(M150&lt;&gt;"",WORKDAY.INTL(Q150,M150-1,weekend,holidays),Q150+MAX(N150,1)-1)))</f>
        <v>43521</v>
      </c>
      <c r="S150" s="146">
        <f t="shared" ref="S150:S152" ca="1" si="461">IF(M150&lt;&gt;"",M150,IF(OR(NOT(ISNUMBER(Q150)),NOT(ISNUMBER(R150)))," - ",NETWORKDAYS.INTL(Q150,R150,weekend,holidays)))</f>
        <v>8</v>
      </c>
      <c r="T150" s="146">
        <f t="shared" ref="T150:T152" si="462">IF(N150&lt;&gt;"",N150,IF(OR(NOT(ISNUMBER(Q150)),NOT(ISNUMBER(R150)))," - ",R150-Q150+1))</f>
        <v>13</v>
      </c>
      <c r="U150" s="147">
        <f t="shared" ref="U150:U152" ca="1" si="463">IF(OR(Q150=" - ",R150=" - ")," - ",MIN(T150,WORKDAY.INTL(Q150,ROUNDDOWN(O150*S150,0),weekend,holidays)-Q150))</f>
        <v>13</v>
      </c>
      <c r="V150" s="146">
        <f t="shared" ref="V150:V152" ca="1" si="464">IF(OR(Q150=" - ",R150=" - ")," - ",T150-U150)</f>
        <v>0</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459"/>
        <v>3.42.1</v>
      </c>
      <c r="E151" s="113" t="s">
        <v>379</v>
      </c>
      <c r="F151" s="113"/>
      <c r="G151" s="113"/>
      <c r="H151" s="114" t="str">
        <f>D149</f>
        <v>3.41.6</v>
      </c>
      <c r="I151" s="141"/>
      <c r="J151" s="114"/>
      <c r="K151" s="115">
        <v>43509</v>
      </c>
      <c r="L151" s="115"/>
      <c r="M151" s="116">
        <v>1</v>
      </c>
      <c r="N151" s="124"/>
      <c r="O151" s="125">
        <v>1</v>
      </c>
      <c r="P151" s="129" t="s">
        <v>34</v>
      </c>
      <c r="Q151" s="118">
        <f>IF(K151&lt;&gt;"",K151,IF(OR(H151&lt;&gt;"",I151&lt;&gt;"",J151&lt;&gt;""),WORKDAY.INTL(MAX(IFERROR(INDEX(R:R,MATCH(H151,D:D,0)),0),IFERROR(INDEX(R:R,MATCH(I151,D:D,0)),0),IFERROR(INDEX(R:R,MATCH(J151,D:D,0)),0)),1,weekend,holidays),IF(L151&lt;&gt;"",IF(M151&lt;&gt;"",WORKDAY.INTL(L151,-(MAX(M151,1)-1),weekend,holidays),L151-(MAX(N151,1)-1))," - ")))</f>
        <v>43509</v>
      </c>
      <c r="R151" s="118">
        <f t="shared" ca="1" si="460"/>
        <v>43509</v>
      </c>
      <c r="S151" s="146">
        <f t="shared" si="461"/>
        <v>1</v>
      </c>
      <c r="T151" s="146">
        <f t="shared" ca="1" si="462"/>
        <v>1</v>
      </c>
      <c r="U151" s="147">
        <f t="shared" ca="1" si="463"/>
        <v>1</v>
      </c>
      <c r="V151" s="146">
        <f t="shared" ca="1" si="464"/>
        <v>0</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3</v>
      </c>
      <c r="D152" s="111" t="str">
        <f t="shared" si="459"/>
        <v>3.42.2</v>
      </c>
      <c r="E152" s="113" t="s">
        <v>399</v>
      </c>
      <c r="F152" s="113"/>
      <c r="G152" s="113"/>
      <c r="H152" s="114" t="str">
        <f>D151</f>
        <v>3.42.1</v>
      </c>
      <c r="I152" s="141"/>
      <c r="J152" s="114"/>
      <c r="K152" s="115">
        <v>43510</v>
      </c>
      <c r="L152" s="115">
        <v>43521</v>
      </c>
      <c r="M152" s="116">
        <v>5</v>
      </c>
      <c r="N152" s="124"/>
      <c r="O152" s="125">
        <v>1</v>
      </c>
      <c r="P152" s="129" t="s">
        <v>38</v>
      </c>
      <c r="Q152" s="118">
        <f>IF(K152&lt;&gt;"",K152,IF(OR(H152&lt;&gt;"",I152&lt;&gt;"",J152&lt;&gt;""),WORKDAY.INTL(MAX(IFERROR(INDEX(R:R,MATCH(H152,D:D,0)),0),IFERROR(INDEX(R:R,MATCH(I152,D:D,0)),0),IFERROR(INDEX(R:R,MATCH(J152,D:D,0)),0)),1,weekend,holidays),IF(L152&lt;&gt;"",IF(M152&lt;&gt;"",WORKDAY.INTL(L152,-(MAX(M152,1)-1),weekend,holidays),L152-(MAX(N152,1)-1))," - ")))</f>
        <v>43510</v>
      </c>
      <c r="R152" s="118">
        <f t="shared" si="460"/>
        <v>43521</v>
      </c>
      <c r="S152" s="146">
        <f t="shared" si="461"/>
        <v>5</v>
      </c>
      <c r="T152" s="146">
        <f t="shared" si="462"/>
        <v>12</v>
      </c>
      <c r="U152" s="147">
        <f t="shared" ca="1" si="463"/>
        <v>8</v>
      </c>
      <c r="V152" s="146">
        <f t="shared" ca="1" si="464"/>
        <v>4</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v>2</v>
      </c>
      <c r="D153" s="111" t="str">
        <f t="shared" ref="D153:D158" si="465">IF(C153="","",IF(C153&gt;prevLevel,IF(prevWBS="","1",prevWBS)&amp;REPT(".1",C153-MAX(prevLevel,1)),IF(ISERROR(FIND(".",prevWBS)),REPT("1.",C153-1)&amp;IFERROR(VALUE(prevWBS)+1,"1"),IF(C153=1,"",IFERROR(LEFT(prevWBS,FIND("^",SUBSTITUTE(prevWBS,".","^",C153-1))),""))&amp;VALUE(TRIM(MID(SUBSTITUTE(prevWBS,".",REPT(" ",LEN(prevWBS))),(C153-1)*LEN(prevWBS)+1,LEN(prevWBS))))+1)))</f>
        <v>3.43</v>
      </c>
      <c r="E153" s="149" t="s">
        <v>444</v>
      </c>
      <c r="F153" s="113"/>
      <c r="G153" s="113"/>
      <c r="H153" s="114"/>
      <c r="I153" s="141"/>
      <c r="J153" s="114"/>
      <c r="K153" s="115">
        <f>Q154</f>
        <v>43524</v>
      </c>
      <c r="L153" s="115">
        <f>R155</f>
        <v>43535</v>
      </c>
      <c r="M153" s="116"/>
      <c r="N153" s="124"/>
      <c r="O153" s="125"/>
      <c r="P153" s="129" t="s">
        <v>38</v>
      </c>
      <c r="Q153" s="118">
        <f>IF(K153&lt;&gt;"",K153,IF(OR(H153&lt;&gt;"",I153&lt;&gt;"",J153&lt;&gt;""),WORKDAY.INTL(MAX(IFERROR(INDEX(R:R,MATCH(H153,D:D,0)),0),IFERROR(INDEX(R:R,MATCH(I153,D:D,0)),0),IFERROR(INDEX(R:R,MATCH(J153,D:D,0)),0)),1,weekend,holidays),IF(L153&lt;&gt;"",IF(M153&lt;&gt;"",WORKDAY.INTL(L153,-(MAX(M153,1)-1),weekend,holidays),L153-(MAX(N153,1)-1))," - ")))</f>
        <v>43524</v>
      </c>
      <c r="R153" s="118">
        <f t="shared" ref="R153:R158" si="466">IF(L153&lt;&gt;"",L153,IF(Q153=" - "," - ",IF(M153&lt;&gt;"",WORKDAY.INTL(Q153,M153-1,weekend,holidays),Q153+MAX(N153,1)-1)))</f>
        <v>43535</v>
      </c>
      <c r="S153" s="146">
        <f t="shared" ref="S153:S158" ca="1" si="467">IF(M153&lt;&gt;"",M153,IF(OR(NOT(ISNUMBER(Q153)),NOT(ISNUMBER(R153)))," - ",NETWORKDAYS.INTL(Q153,R153,weekend,holidays)))</f>
        <v>8</v>
      </c>
      <c r="T153" s="146">
        <f t="shared" ref="T153:T158" si="468">IF(N153&lt;&gt;"",N153,IF(OR(NOT(ISNUMBER(Q153)),NOT(ISNUMBER(R153)))," - ",R153-Q153+1))</f>
        <v>12</v>
      </c>
      <c r="U153" s="147">
        <f t="shared" ref="U153:U158" ca="1" si="469">IF(OR(Q153=" - ",R153=" - ")," - ",MIN(T153,WORKDAY.INTL(Q153,ROUNDDOWN(O153*S153,0),weekend,holidays)-Q153))</f>
        <v>0</v>
      </c>
      <c r="V153" s="146">
        <f t="shared" ref="V153:V158" ca="1" si="470">IF(OR(Q153=" - ",R153=" - ")," - ",T153-U153)</f>
        <v>12</v>
      </c>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v>3</v>
      </c>
      <c r="D154" s="111" t="str">
        <f t="shared" si="465"/>
        <v>3.43.1</v>
      </c>
      <c r="E154" s="113" t="s">
        <v>379</v>
      </c>
      <c r="F154" s="113"/>
      <c r="G154" s="113"/>
      <c r="H154" s="114" t="str">
        <f>D147</f>
        <v>3.41.4</v>
      </c>
      <c r="I154" s="141"/>
      <c r="J154" s="114"/>
      <c r="K154" s="115">
        <v>43524</v>
      </c>
      <c r="L154" s="115"/>
      <c r="M154" s="116"/>
      <c r="N154" s="124"/>
      <c r="O154" s="125">
        <v>1</v>
      </c>
      <c r="P154" s="129" t="s">
        <v>34</v>
      </c>
      <c r="Q154" s="118">
        <f>IF(K154&lt;&gt;"",K154,IF(OR(H154&lt;&gt;"",I154&lt;&gt;"",J154&lt;&gt;""),WORKDAY.INTL(MAX(IFERROR(INDEX(R:R,MATCH(H154,D:D,0)),0),IFERROR(INDEX(R:R,MATCH(I154,D:D,0)),0),IFERROR(INDEX(R:R,MATCH(J154,D:D,0)),0)),1,weekend,holidays),IF(L154&lt;&gt;"",IF(M154&lt;&gt;"",WORKDAY.INTL(L154,-(MAX(M154,1)-1),weekend,holidays),L154-(MAX(N154,1)-1))," - ")))</f>
        <v>43524</v>
      </c>
      <c r="R154" s="118">
        <f t="shared" si="466"/>
        <v>43524</v>
      </c>
      <c r="S154" s="146">
        <f t="shared" ca="1" si="467"/>
        <v>1</v>
      </c>
      <c r="T154" s="146">
        <f t="shared" si="468"/>
        <v>1</v>
      </c>
      <c r="U154" s="147">
        <f t="shared" ca="1" si="469"/>
        <v>1</v>
      </c>
      <c r="V154" s="146">
        <f t="shared" ca="1" si="470"/>
        <v>0</v>
      </c>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v>3</v>
      </c>
      <c r="D155" s="111" t="str">
        <f t="shared" si="465"/>
        <v>3.43.2</v>
      </c>
      <c r="E155" s="113" t="s">
        <v>399</v>
      </c>
      <c r="F155" s="113"/>
      <c r="G155" s="113"/>
      <c r="H155" s="114" t="str">
        <f>D154</f>
        <v>3.43.1</v>
      </c>
      <c r="I155" s="141"/>
      <c r="J155" s="114"/>
      <c r="K155" s="115">
        <v>43525</v>
      </c>
      <c r="L155" s="115">
        <v>43535</v>
      </c>
      <c r="M155" s="116"/>
      <c r="N155" s="124"/>
      <c r="O155" s="125"/>
      <c r="P155" s="129" t="s">
        <v>38</v>
      </c>
      <c r="Q155" s="118">
        <f>IF(K155&lt;&gt;"",K155,IF(OR(H155&lt;&gt;"",I155&lt;&gt;"",J155&lt;&gt;""),WORKDAY.INTL(MAX(IFERROR(INDEX(R:R,MATCH(H155,D:D,0)),0),IFERROR(INDEX(R:R,MATCH(I155,D:D,0)),0),IFERROR(INDEX(R:R,MATCH(J155,D:D,0)),0)),1,weekend,holidays),IF(L155&lt;&gt;"",IF(M155&lt;&gt;"",WORKDAY.INTL(L155,-(MAX(M155,1)-1),weekend,holidays),L155-(MAX(N155,1)-1))," - ")))</f>
        <v>43525</v>
      </c>
      <c r="R155" s="118">
        <f t="shared" si="466"/>
        <v>43535</v>
      </c>
      <c r="S155" s="146">
        <f t="shared" ca="1" si="467"/>
        <v>7</v>
      </c>
      <c r="T155" s="146">
        <f t="shared" si="468"/>
        <v>11</v>
      </c>
      <c r="U155" s="147">
        <f t="shared" ca="1" si="469"/>
        <v>0</v>
      </c>
      <c r="V155" s="146">
        <f t="shared" ca="1" si="470"/>
        <v>11</v>
      </c>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
      <c r="A156" s="136"/>
      <c r="B156" s="137"/>
      <c r="C156" s="110">
        <v>2</v>
      </c>
      <c r="D156" s="111" t="str">
        <f t="shared" si="465"/>
        <v>3.44</v>
      </c>
      <c r="E156" s="149" t="s">
        <v>445</v>
      </c>
      <c r="F156" s="113"/>
      <c r="G156" s="113"/>
      <c r="H156" s="114"/>
      <c r="I156" s="141"/>
      <c r="J156" s="114"/>
      <c r="K156" s="115">
        <f ca="1">Q157</f>
        <v>43510</v>
      </c>
      <c r="L156" s="115">
        <f>R158</f>
        <v>43521</v>
      </c>
      <c r="M156" s="116"/>
      <c r="N156" s="124"/>
      <c r="O156" s="125">
        <v>1</v>
      </c>
      <c r="P156" s="129" t="s">
        <v>38</v>
      </c>
      <c r="Q156" s="118">
        <f ca="1">IF(K156&lt;&gt;"",K156,IF(OR(H156&lt;&gt;"",I156&lt;&gt;"",J156&lt;&gt;""),WORKDAY.INTL(MAX(IFERROR(INDEX(R:R,MATCH(H156,D:D,0)),0),IFERROR(INDEX(R:R,MATCH(I156,D:D,0)),0),IFERROR(INDEX(R:R,MATCH(J156,D:D,0)),0)),1,weekend,holidays),IF(L156&lt;&gt;"",IF(M156&lt;&gt;"",WORKDAY.INTL(L156,-(MAX(M156,1)-1),weekend,holidays),L156-(MAX(N156,1)-1))," - ")))</f>
        <v>43510</v>
      </c>
      <c r="R156" s="118">
        <f t="shared" si="466"/>
        <v>43521</v>
      </c>
      <c r="S156" s="146">
        <f t="shared" ca="1" si="467"/>
        <v>7</v>
      </c>
      <c r="T156" s="146">
        <f t="shared" ca="1" si="468"/>
        <v>12</v>
      </c>
      <c r="U156" s="147">
        <f t="shared" ca="1" si="469"/>
        <v>12</v>
      </c>
      <c r="V156" s="146">
        <f t="shared" ca="1" si="470"/>
        <v>0</v>
      </c>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v>3</v>
      </c>
      <c r="D157" s="111" t="str">
        <f t="shared" si="465"/>
        <v>3.44.1</v>
      </c>
      <c r="E157" s="113" t="s">
        <v>446</v>
      </c>
      <c r="F157" s="113"/>
      <c r="G157" s="113"/>
      <c r="H157" s="114"/>
      <c r="I157" s="141"/>
      <c r="J157" s="114"/>
      <c r="K157" s="115"/>
      <c r="L157" s="115">
        <f>K152</f>
        <v>43510</v>
      </c>
      <c r="M157" s="116">
        <v>1</v>
      </c>
      <c r="N157" s="124"/>
      <c r="O157" s="125">
        <v>1</v>
      </c>
      <c r="P157" s="129" t="s">
        <v>34</v>
      </c>
      <c r="Q157" s="118">
        <f ca="1">IF(K157&lt;&gt;"",K157,IF(OR(H157&lt;&gt;"",I157&lt;&gt;"",J157&lt;&gt;""),WORKDAY.INTL(MAX(IFERROR(INDEX(R:R,MATCH(H157,D:D,0)),0),IFERROR(INDEX(R:R,MATCH(I157,D:D,0)),0),IFERROR(INDEX(R:R,MATCH(J157,D:D,0)),0)),1,weekend,holidays),IF(L157&lt;&gt;"",IF(M157&lt;&gt;"",WORKDAY.INTL(L157,-(MAX(M157,1)-1),weekend,holidays),L157-(MAX(N157,1)-1))," - ")))</f>
        <v>43510</v>
      </c>
      <c r="R157" s="118">
        <f t="shared" si="466"/>
        <v>43510</v>
      </c>
      <c r="S157" s="146">
        <f t="shared" si="467"/>
        <v>1</v>
      </c>
      <c r="T157" s="146">
        <f t="shared" ca="1" si="468"/>
        <v>1</v>
      </c>
      <c r="U157" s="147">
        <f t="shared" ca="1" si="469"/>
        <v>1</v>
      </c>
      <c r="V157" s="146">
        <f t="shared" ca="1" si="470"/>
        <v>0</v>
      </c>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v>3</v>
      </c>
      <c r="D158" s="111" t="str">
        <f t="shared" si="465"/>
        <v>3.44.2</v>
      </c>
      <c r="E158" s="113" t="s">
        <v>447</v>
      </c>
      <c r="F158" s="113"/>
      <c r="G158" s="113"/>
      <c r="H158" s="114" t="str">
        <f>D157</f>
        <v>3.44.1</v>
      </c>
      <c r="I158" s="141"/>
      <c r="J158" s="114"/>
      <c r="K158" s="115">
        <v>43510</v>
      </c>
      <c r="L158" s="115">
        <v>43521</v>
      </c>
      <c r="M158" s="116">
        <v>5</v>
      </c>
      <c r="N158" s="124"/>
      <c r="O158" s="125">
        <v>1</v>
      </c>
      <c r="P158" s="129" t="s">
        <v>38</v>
      </c>
      <c r="Q158" s="118">
        <f>IF(K158&lt;&gt;"",K158,IF(OR(H158&lt;&gt;"",I158&lt;&gt;"",J158&lt;&gt;""),WORKDAY.INTL(MAX(IFERROR(INDEX(R:R,MATCH(H158,D:D,0)),0),IFERROR(INDEX(R:R,MATCH(I158,D:D,0)),0),IFERROR(INDEX(R:R,MATCH(J158,D:D,0)),0)),1,weekend,holidays),IF(L158&lt;&gt;"",IF(M158&lt;&gt;"",WORKDAY.INTL(L158,-(MAX(M158,1)-1),weekend,holidays),L158-(MAX(N158,1)-1))," - ")))</f>
        <v>43510</v>
      </c>
      <c r="R158" s="118">
        <f t="shared" si="466"/>
        <v>43521</v>
      </c>
      <c r="S158" s="146">
        <f t="shared" si="467"/>
        <v>5</v>
      </c>
      <c r="T158" s="146">
        <f t="shared" si="468"/>
        <v>12</v>
      </c>
      <c r="U158" s="147">
        <f t="shared" ca="1" si="469"/>
        <v>8</v>
      </c>
      <c r="V158" s="146">
        <f t="shared" ca="1" si="470"/>
        <v>4</v>
      </c>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56" customFormat="1" ht="12">
      <c r="A159" s="140"/>
      <c r="B159" s="154"/>
      <c r="C159" s="204">
        <v>2</v>
      </c>
      <c r="D159" s="153" t="str">
        <f t="shared" ref="D159:D161" si="471">IF(C159="","",IF(C159&gt;prevLevel,IF(prevWBS="","1",prevWBS)&amp;REPT(".1",C159-MAX(prevLevel,1)),IF(ISERROR(FIND(".",prevWBS)),REPT("1.",C159-1)&amp;IFERROR(VALUE(prevWBS)+1,"1"),IF(C159=1,"",IFERROR(LEFT(prevWBS,FIND("^",SUBSTITUTE(prevWBS,".","^",C159-1))),""))&amp;VALUE(TRIM(MID(SUBSTITUTE(prevWBS,".",REPT(" ",LEN(prevWBS))),(C159-1)*LEN(prevWBS)+1,LEN(prevWBS))))+1)))</f>
        <v>3.45</v>
      </c>
      <c r="E159" s="212" t="s">
        <v>448</v>
      </c>
      <c r="F159" s="211"/>
      <c r="G159" s="211"/>
      <c r="H159" s="205"/>
      <c r="I159" s="206"/>
      <c r="J159" s="205"/>
      <c r="K159" s="207">
        <f ca="1">Q160</f>
        <v>43522</v>
      </c>
      <c r="L159" s="207">
        <f>R161</f>
        <v>43535</v>
      </c>
      <c r="M159" s="208"/>
      <c r="N159" s="209"/>
      <c r="O159" s="210">
        <v>1</v>
      </c>
      <c r="P159" s="208" t="s">
        <v>403</v>
      </c>
      <c r="Q159" s="155">
        <f ca="1">IF(K159&lt;&gt;"",K159,IF(OR(H159&lt;&gt;"",I159&lt;&gt;"",J159&lt;&gt;""),WORKDAY.INTL(MAX(IFERROR(INDEX(R:R,MATCH(H159,D:D,0)),0),IFERROR(INDEX(R:R,MATCH(I159,D:D,0)),0),IFERROR(INDEX(R:R,MATCH(J159,D:D,0)),0)),1,weekend,holidays),IF(L159&lt;&gt;"",IF(M159&lt;&gt;"",WORKDAY.INTL(L159,-(MAX(M159,1)-1),weekend,holidays),L159-(MAX(N159,1)-1))," - ")))</f>
        <v>43522</v>
      </c>
      <c r="R159" s="155">
        <f t="shared" ref="R159:R161" si="472">IF(L159&lt;&gt;"",L159,IF(Q159=" - "," - ",IF(M159&lt;&gt;"",WORKDAY.INTL(Q159,M159-1,weekend,holidays),Q159+MAX(N159,1)-1)))</f>
        <v>43535</v>
      </c>
      <c r="S159" s="146">
        <f t="shared" ref="S159:S161" ca="1" si="473">IF(M159&lt;&gt;"",M159,IF(OR(NOT(ISNUMBER(Q159)),NOT(ISNUMBER(R159)))," - ",NETWORKDAYS.INTL(Q159,R159,weekend,holidays)))</f>
        <v>10</v>
      </c>
      <c r="T159" s="146">
        <f t="shared" ref="T159:T161" ca="1" si="474">IF(N159&lt;&gt;"",N159,IF(OR(NOT(ISNUMBER(Q159)),NOT(ISNUMBER(R159)))," - ",R159-Q159+1))</f>
        <v>14</v>
      </c>
      <c r="U159" s="147">
        <f t="shared" ref="U159:U161" ca="1" si="475">IF(OR(Q159=" - ",R159=" - ")," - ",MIN(T159,WORKDAY.INTL(Q159,ROUNDDOWN(O159*S159,0),weekend,holidays)-Q159))</f>
        <v>14</v>
      </c>
      <c r="V159" s="146">
        <f t="shared" ref="V159:V161" ca="1" si="476">IF(OR(Q159=" - ",R159=" - ")," - ",T159-U159)</f>
        <v>0</v>
      </c>
      <c r="W159" s="121"/>
      <c r="X159" s="121"/>
      <c r="Z159" s="157"/>
      <c r="AA159" s="157"/>
      <c r="AB159" s="157"/>
      <c r="AC159" s="157"/>
      <c r="AD159" s="157"/>
      <c r="AE159" s="157"/>
      <c r="AF159" s="157"/>
      <c r="AG159" s="157"/>
      <c r="AH159" s="157"/>
      <c r="AI159" s="157"/>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57"/>
      <c r="BO159" s="157"/>
      <c r="BP159" s="157"/>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57"/>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57"/>
      <c r="EC159" s="157"/>
      <c r="ED159" s="157"/>
      <c r="EE159" s="157"/>
      <c r="EF159" s="157"/>
      <c r="EG159" s="157"/>
      <c r="EH159" s="157"/>
      <c r="EI159" s="157"/>
      <c r="EJ159" s="157"/>
      <c r="EK159" s="157"/>
      <c r="EL159" s="157"/>
      <c r="EM159" s="157"/>
      <c r="EN159" s="157"/>
      <c r="EO159" s="157"/>
      <c r="EP159" s="157"/>
      <c r="EQ159" s="157"/>
      <c r="ER159" s="157"/>
      <c r="ES159" s="157"/>
      <c r="ET159" s="157"/>
      <c r="EU159" s="157"/>
      <c r="EV159" s="157"/>
      <c r="EW159" s="157"/>
      <c r="EX159" s="157"/>
      <c r="EY159" s="157"/>
      <c r="EZ159" s="157"/>
      <c r="FA159" s="157"/>
      <c r="FB159" s="157"/>
      <c r="FC159" s="157"/>
      <c r="FD159" s="157"/>
      <c r="FE159" s="157"/>
      <c r="FF159" s="157"/>
      <c r="FG159" s="157"/>
      <c r="FH159" s="157"/>
      <c r="FI159" s="157"/>
      <c r="FJ159" s="157"/>
      <c r="FK159" s="157"/>
      <c r="FL159" s="157"/>
      <c r="FM159" s="157"/>
      <c r="FN159" s="157"/>
      <c r="FO159" s="157"/>
      <c r="FP159" s="157"/>
      <c r="FQ159" s="157"/>
      <c r="FR159" s="157"/>
      <c r="FS159" s="157"/>
      <c r="FT159" s="157"/>
      <c r="FU159" s="157"/>
      <c r="FV159" s="157"/>
      <c r="FW159" s="157"/>
      <c r="FX159" s="157"/>
      <c r="FY159" s="157"/>
      <c r="FZ159" s="157"/>
      <c r="GA159" s="157"/>
      <c r="GB159" s="157"/>
      <c r="GC159" s="157"/>
      <c r="GD159" s="157"/>
      <c r="GE159" s="157"/>
      <c r="GF159" s="157"/>
      <c r="GG159" s="157"/>
      <c r="GH159" s="157"/>
      <c r="GI159" s="157"/>
      <c r="GJ159" s="157"/>
      <c r="GK159" s="157"/>
      <c r="GL159" s="157"/>
      <c r="GM159" s="157"/>
      <c r="GN159" s="157"/>
      <c r="GO159" s="157"/>
      <c r="GP159" s="157"/>
      <c r="GQ159" s="157"/>
      <c r="GR159" s="157"/>
      <c r="GS159" s="157"/>
      <c r="GT159" s="157"/>
      <c r="GU159" s="157"/>
      <c r="GV159" s="157"/>
      <c r="GW159" s="157"/>
      <c r="GX159" s="157"/>
      <c r="GY159" s="157"/>
      <c r="GZ159" s="157"/>
      <c r="HA159" s="157"/>
      <c r="HB159" s="157"/>
      <c r="HC159" s="157"/>
      <c r="HD159" s="157"/>
      <c r="HE159" s="157"/>
      <c r="HF159" s="157"/>
      <c r="HG159" s="157"/>
      <c r="HH159" s="157"/>
      <c r="HI159" s="157"/>
      <c r="HJ159" s="157"/>
      <c r="HK159" s="157"/>
      <c r="HL159" s="157"/>
      <c r="HM159" s="157"/>
      <c r="HN159" s="157"/>
      <c r="HO159" s="157"/>
      <c r="HP159" s="157"/>
      <c r="HQ159" s="157"/>
      <c r="HR159" s="157"/>
      <c r="HS159" s="157"/>
      <c r="HT159" s="157"/>
      <c r="HU159" s="157"/>
      <c r="HV159" s="157"/>
      <c r="HW159" s="157"/>
      <c r="HX159" s="157"/>
      <c r="HY159" s="157"/>
      <c r="HZ159" s="157"/>
      <c r="IA159" s="157"/>
      <c r="IB159" s="157"/>
      <c r="IC159" s="157"/>
      <c r="ID159" s="157"/>
      <c r="IE159" s="157"/>
      <c r="IF159" s="157"/>
      <c r="IG159" s="157"/>
      <c r="IH159" s="157"/>
      <c r="II159" s="157"/>
      <c r="IJ159" s="157"/>
      <c r="IK159" s="157"/>
      <c r="IL159" s="157"/>
      <c r="IM159" s="157"/>
      <c r="IN159" s="157"/>
      <c r="IO159" s="157"/>
      <c r="IP159" s="157"/>
      <c r="IQ159" s="157"/>
      <c r="IR159" s="157"/>
      <c r="IS159" s="157"/>
      <c r="IT159" s="157"/>
      <c r="IU159" s="157"/>
      <c r="IV159" s="157"/>
      <c r="IW159" s="157"/>
      <c r="IX159" s="157"/>
      <c r="IY159" s="157"/>
      <c r="IZ159" s="157"/>
      <c r="JA159" s="157"/>
      <c r="JB159" s="157"/>
      <c r="JC159" s="157"/>
      <c r="JD159" s="157"/>
      <c r="JE159" s="157"/>
      <c r="JF159" s="157"/>
      <c r="JG159" s="157"/>
      <c r="JH159" s="157"/>
      <c r="JI159" s="157"/>
      <c r="JJ159" s="157"/>
      <c r="JK159" s="157"/>
      <c r="JL159" s="157"/>
      <c r="JM159" s="157"/>
      <c r="JN159" s="157"/>
      <c r="JO159" s="157"/>
      <c r="JP159" s="157"/>
      <c r="JQ159" s="157"/>
      <c r="JR159" s="157"/>
      <c r="JS159" s="157"/>
      <c r="JT159" s="157"/>
      <c r="JU159" s="157"/>
      <c r="JV159" s="157"/>
      <c r="JW159" s="157"/>
      <c r="JX159" s="157"/>
      <c r="JY159" s="157"/>
      <c r="JZ159" s="157"/>
      <c r="KA159" s="157"/>
      <c r="KB159" s="157"/>
      <c r="KC159" s="157"/>
      <c r="KD159" s="157"/>
      <c r="KE159" s="157"/>
      <c r="KF159" s="157"/>
      <c r="KG159" s="157"/>
      <c r="KH159" s="157"/>
      <c r="KI159" s="157"/>
      <c r="KJ159" s="157"/>
      <c r="KK159" s="157"/>
      <c r="KL159" s="157"/>
      <c r="KM159" s="157"/>
      <c r="KN159" s="157"/>
      <c r="KO159" s="157"/>
      <c r="KP159" s="157"/>
      <c r="KQ159" s="157"/>
      <c r="KR159" s="157"/>
      <c r="KS159" s="157"/>
      <c r="KT159" s="157"/>
      <c r="KU159" s="157"/>
      <c r="KV159" s="157"/>
      <c r="KW159" s="157"/>
      <c r="KX159" s="157"/>
      <c r="KY159" s="157"/>
      <c r="KZ159" s="157"/>
      <c r="LA159" s="157"/>
      <c r="LB159" s="157"/>
      <c r="LC159" s="157"/>
      <c r="LD159" s="157"/>
      <c r="LE159" s="157"/>
      <c r="LF159" s="157"/>
      <c r="LG159" s="157"/>
      <c r="LH159" s="157"/>
      <c r="LI159" s="157"/>
      <c r="LJ159" s="157"/>
      <c r="LK159" s="157"/>
      <c r="LL159" s="157"/>
      <c r="LM159" s="157"/>
      <c r="LN159" s="157"/>
      <c r="LO159" s="157"/>
      <c r="LP159" s="157"/>
      <c r="LQ159" s="157"/>
      <c r="LR159" s="157"/>
      <c r="LS159" s="157"/>
      <c r="LT159" s="157"/>
      <c r="LU159" s="157"/>
      <c r="LV159" s="157"/>
      <c r="LW159" s="157"/>
      <c r="LX159" s="157"/>
      <c r="LY159" s="157"/>
      <c r="LZ159" s="157"/>
      <c r="MA159" s="157"/>
      <c r="MB159" s="157"/>
      <c r="MC159" s="157"/>
      <c r="MD159" s="157"/>
      <c r="ME159" s="157"/>
      <c r="MF159" s="157"/>
      <c r="MG159" s="157"/>
      <c r="MH159" s="157"/>
      <c r="MI159" s="157"/>
      <c r="MJ159" s="157"/>
      <c r="MK159" s="157"/>
      <c r="ML159" s="157"/>
      <c r="MM159" s="157"/>
      <c r="MN159" s="157"/>
      <c r="MO159" s="157"/>
      <c r="MP159" s="157"/>
      <c r="MQ159" s="157"/>
      <c r="MR159" s="157"/>
      <c r="MS159" s="157"/>
      <c r="MT159" s="157"/>
      <c r="MU159" s="157"/>
      <c r="MV159" s="157"/>
      <c r="MW159" s="157"/>
      <c r="MX159" s="157"/>
      <c r="MY159" s="157"/>
      <c r="MZ159" s="157"/>
      <c r="NA159" s="157"/>
      <c r="NB159" s="157"/>
      <c r="NC159" s="157"/>
      <c r="ND159" s="157"/>
      <c r="NE159" s="157"/>
      <c r="NF159" s="157"/>
      <c r="NG159" s="157"/>
      <c r="NH159" s="157"/>
      <c r="NI159" s="157"/>
      <c r="NJ159" s="157"/>
      <c r="NK159" s="157"/>
      <c r="NL159" s="157"/>
      <c r="NM159" s="157"/>
      <c r="NN159" s="157"/>
      <c r="NO159" s="157"/>
      <c r="NP159" s="157"/>
      <c r="NQ159" s="157"/>
      <c r="NR159" s="157"/>
      <c r="NS159" s="157"/>
      <c r="NT159" s="157"/>
      <c r="NU159" s="157"/>
      <c r="NV159" s="157"/>
      <c r="NW159" s="157"/>
      <c r="NX159" s="157"/>
      <c r="NY159" s="157"/>
    </row>
    <row r="160" spans="1:389" s="217" customFormat="1" ht="12">
      <c r="A160" s="213"/>
      <c r="B160" s="214"/>
      <c r="C160" s="219">
        <v>3</v>
      </c>
      <c r="D160" s="215" t="str">
        <f t="shared" si="471"/>
        <v>3.45.1</v>
      </c>
      <c r="E160" s="226" t="s">
        <v>446</v>
      </c>
      <c r="F160" s="226"/>
      <c r="G160" s="226"/>
      <c r="H160" s="220" t="str">
        <f>D158</f>
        <v>3.44.2</v>
      </c>
      <c r="I160" s="221"/>
      <c r="J160" s="220"/>
      <c r="K160" s="222"/>
      <c r="L160" s="222">
        <f>K154</f>
        <v>43524</v>
      </c>
      <c r="M160" s="223"/>
      <c r="N160" s="224"/>
      <c r="O160" s="225">
        <v>1</v>
      </c>
      <c r="P160" s="223" t="s">
        <v>34</v>
      </c>
      <c r="Q160" s="216">
        <f ca="1">IF(K160&lt;&gt;"",K160,IF(OR(H160&lt;&gt;"",I160&lt;&gt;"",J160&lt;&gt;""),WORKDAY.INTL(MAX(IFERROR(INDEX(R:R,MATCH(H160,D:D,0)),0),IFERROR(INDEX(R:R,MATCH(I160,D:D,0)),0),IFERROR(INDEX(R:R,MATCH(J160,D:D,0)),0)),1,weekend,holidays),IF(L160&lt;&gt;"",IF(M160&lt;&gt;"",WORKDAY.INTL(L160,-(MAX(M160,1)-1),weekend,holidays),L160-(MAX(N160,1)-1))," - ")))</f>
        <v>43522</v>
      </c>
      <c r="R160" s="216">
        <f t="shared" si="472"/>
        <v>43524</v>
      </c>
      <c r="S160" s="158">
        <f t="shared" ca="1" si="473"/>
        <v>3</v>
      </c>
      <c r="T160" s="158">
        <f t="shared" ca="1" si="474"/>
        <v>3</v>
      </c>
      <c r="U160" s="159">
        <f t="shared" ca="1" si="475"/>
        <v>3</v>
      </c>
      <c r="V160" s="158">
        <f t="shared" ca="1" si="476"/>
        <v>0</v>
      </c>
      <c r="W160" s="160"/>
      <c r="X160" s="160"/>
      <c r="Z160" s="218"/>
      <c r="AA160" s="218"/>
      <c r="AB160" s="218"/>
      <c r="AC160" s="218"/>
      <c r="AD160" s="218"/>
      <c r="AE160" s="218"/>
      <c r="AF160" s="218"/>
      <c r="AG160" s="218"/>
      <c r="AH160" s="218"/>
      <c r="AI160" s="218"/>
      <c r="AJ160" s="218"/>
      <c r="AK160" s="218"/>
      <c r="AL160" s="218"/>
      <c r="AM160" s="218"/>
      <c r="AN160" s="218"/>
      <c r="AO160" s="218"/>
      <c r="AP160" s="218"/>
      <c r="AQ160" s="218"/>
      <c r="AR160" s="218"/>
      <c r="AS160" s="218"/>
      <c r="AT160" s="218"/>
      <c r="AU160" s="218"/>
      <c r="AV160" s="218"/>
      <c r="AW160" s="218"/>
      <c r="AX160" s="218"/>
      <c r="AY160" s="218"/>
      <c r="AZ160" s="218"/>
      <c r="BA160" s="218"/>
      <c r="BB160" s="218"/>
      <c r="BC160" s="218"/>
      <c r="BD160" s="218"/>
      <c r="BE160" s="218"/>
      <c r="BF160" s="218"/>
      <c r="BG160" s="218"/>
      <c r="BH160" s="218"/>
      <c r="BI160" s="218"/>
      <c r="BJ160" s="218"/>
      <c r="BK160" s="218"/>
      <c r="BL160" s="218"/>
      <c r="BM160" s="218"/>
      <c r="BN160" s="218"/>
      <c r="BO160" s="218"/>
      <c r="BP160" s="218"/>
      <c r="BQ160" s="218"/>
      <c r="BR160" s="218"/>
      <c r="BS160" s="218"/>
      <c r="BT160" s="218"/>
      <c r="BU160" s="218"/>
      <c r="BV160" s="218"/>
      <c r="BW160" s="218"/>
      <c r="BX160" s="218"/>
      <c r="BY160" s="218"/>
      <c r="BZ160" s="218"/>
      <c r="CA160" s="218"/>
      <c r="CB160" s="218"/>
      <c r="CC160" s="218"/>
      <c r="CD160" s="218"/>
      <c r="CE160" s="218"/>
      <c r="CF160" s="218"/>
      <c r="CG160" s="218"/>
      <c r="CH160" s="218"/>
      <c r="CI160" s="218"/>
      <c r="CJ160" s="218"/>
      <c r="CK160" s="218"/>
      <c r="CL160" s="218"/>
      <c r="CM160" s="218"/>
      <c r="CN160" s="218"/>
      <c r="CO160" s="218"/>
      <c r="CP160" s="218"/>
      <c r="CQ160" s="218"/>
      <c r="CR160" s="218"/>
      <c r="CS160" s="218"/>
      <c r="CT160" s="218"/>
      <c r="CU160" s="218"/>
      <c r="CV160" s="218"/>
      <c r="CW160" s="218"/>
      <c r="CX160" s="218"/>
      <c r="CY160" s="218"/>
      <c r="CZ160" s="218"/>
      <c r="DA160" s="218"/>
      <c r="DB160" s="218"/>
      <c r="DC160" s="218"/>
      <c r="DD160" s="218"/>
      <c r="DE160" s="218"/>
      <c r="DF160" s="218"/>
      <c r="DG160" s="218"/>
      <c r="DH160" s="218"/>
      <c r="DI160" s="218"/>
      <c r="DJ160" s="218"/>
      <c r="DK160" s="218"/>
      <c r="DL160" s="218"/>
      <c r="DM160" s="218"/>
      <c r="DN160" s="218"/>
      <c r="DO160" s="218"/>
      <c r="DP160" s="218"/>
      <c r="DQ160" s="218"/>
      <c r="DR160" s="218"/>
      <c r="DS160" s="218"/>
      <c r="DT160" s="218"/>
      <c r="DU160" s="218"/>
      <c r="DV160" s="218"/>
      <c r="DW160" s="218"/>
      <c r="DX160" s="218"/>
      <c r="DY160" s="218"/>
      <c r="DZ160" s="218"/>
      <c r="EA160" s="218"/>
      <c r="EB160" s="218"/>
      <c r="EC160" s="218"/>
      <c r="ED160" s="218"/>
      <c r="EE160" s="218"/>
      <c r="EF160" s="218"/>
      <c r="EG160" s="218"/>
      <c r="EH160" s="218"/>
      <c r="EI160" s="218"/>
      <c r="EJ160" s="218"/>
      <c r="EK160" s="218"/>
      <c r="EL160" s="218"/>
      <c r="EM160" s="218"/>
      <c r="EN160" s="218"/>
      <c r="EO160" s="218"/>
      <c r="EP160" s="218"/>
      <c r="EQ160" s="218"/>
      <c r="ER160" s="218"/>
      <c r="ES160" s="218"/>
      <c r="ET160" s="218"/>
      <c r="EU160" s="218"/>
      <c r="EV160" s="218"/>
      <c r="EW160" s="218"/>
      <c r="EX160" s="218"/>
      <c r="EY160" s="218"/>
      <c r="EZ160" s="218"/>
      <c r="FA160" s="218"/>
      <c r="FB160" s="218"/>
      <c r="FC160" s="218"/>
      <c r="FD160" s="218"/>
      <c r="FE160" s="218"/>
      <c r="FF160" s="218"/>
      <c r="FG160" s="218"/>
      <c r="FH160" s="218"/>
      <c r="FI160" s="218"/>
      <c r="FJ160" s="218"/>
      <c r="FK160" s="218"/>
      <c r="FL160" s="218"/>
      <c r="FM160" s="218"/>
      <c r="FN160" s="218"/>
      <c r="FO160" s="218"/>
      <c r="FP160" s="218"/>
      <c r="FQ160" s="218"/>
      <c r="FR160" s="218"/>
      <c r="FS160" s="218"/>
      <c r="FT160" s="218"/>
      <c r="FU160" s="218"/>
      <c r="FV160" s="218"/>
      <c r="FW160" s="218"/>
      <c r="FX160" s="218"/>
      <c r="FY160" s="218"/>
      <c r="FZ160" s="218"/>
      <c r="GA160" s="218"/>
      <c r="GB160" s="218"/>
      <c r="GC160" s="218"/>
      <c r="GD160" s="218"/>
      <c r="GE160" s="218"/>
      <c r="GF160" s="218"/>
      <c r="GG160" s="218"/>
      <c r="GH160" s="218"/>
      <c r="GI160" s="218"/>
      <c r="GJ160" s="218"/>
      <c r="GK160" s="218"/>
      <c r="GL160" s="218"/>
      <c r="GM160" s="218"/>
      <c r="GN160" s="218"/>
      <c r="GO160" s="218"/>
      <c r="GP160" s="218"/>
      <c r="GQ160" s="218"/>
      <c r="GR160" s="218"/>
      <c r="GS160" s="218"/>
      <c r="GT160" s="218"/>
      <c r="GU160" s="218"/>
      <c r="GV160" s="218"/>
      <c r="GW160" s="218"/>
      <c r="GX160" s="218"/>
      <c r="GY160" s="218"/>
      <c r="GZ160" s="218"/>
      <c r="HA160" s="218"/>
      <c r="HB160" s="218"/>
      <c r="HC160" s="218"/>
      <c r="HD160" s="218"/>
      <c r="HE160" s="218"/>
      <c r="HF160" s="218"/>
      <c r="HG160" s="218"/>
      <c r="HH160" s="218"/>
      <c r="HI160" s="218"/>
      <c r="HJ160" s="218"/>
      <c r="HK160" s="218"/>
      <c r="HL160" s="218"/>
      <c r="HM160" s="218"/>
      <c r="HN160" s="218"/>
      <c r="HO160" s="218"/>
      <c r="HP160" s="218"/>
      <c r="HQ160" s="218"/>
      <c r="HR160" s="218"/>
      <c r="HS160" s="218"/>
      <c r="HT160" s="218"/>
      <c r="HU160" s="218"/>
      <c r="HV160" s="218"/>
      <c r="HW160" s="218"/>
      <c r="HX160" s="218"/>
      <c r="HY160" s="218"/>
      <c r="HZ160" s="218"/>
      <c r="IA160" s="218"/>
      <c r="IB160" s="218"/>
      <c r="IC160" s="218"/>
      <c r="ID160" s="218"/>
      <c r="IE160" s="218"/>
      <c r="IF160" s="218"/>
      <c r="IG160" s="218"/>
      <c r="IH160" s="218"/>
      <c r="II160" s="218"/>
      <c r="IJ160" s="218"/>
      <c r="IK160" s="218"/>
      <c r="IL160" s="218"/>
      <c r="IM160" s="218"/>
      <c r="IN160" s="218"/>
      <c r="IO160" s="218"/>
      <c r="IP160" s="218"/>
      <c r="IQ160" s="218"/>
      <c r="IR160" s="218"/>
      <c r="IS160" s="218"/>
      <c r="IT160" s="218"/>
      <c r="IU160" s="218"/>
      <c r="IV160" s="218"/>
      <c r="IW160" s="218"/>
      <c r="IX160" s="218"/>
      <c r="IY160" s="218"/>
      <c r="IZ160" s="218"/>
      <c r="JA160" s="218"/>
      <c r="JB160" s="218"/>
      <c r="JC160" s="218"/>
      <c r="JD160" s="218"/>
      <c r="JE160" s="218"/>
      <c r="JF160" s="218"/>
      <c r="JG160" s="218"/>
      <c r="JH160" s="218"/>
      <c r="JI160" s="218"/>
      <c r="JJ160" s="218"/>
      <c r="JK160" s="218"/>
      <c r="JL160" s="218"/>
      <c r="JM160" s="218"/>
      <c r="JN160" s="218"/>
      <c r="JO160" s="218"/>
      <c r="JP160" s="218"/>
      <c r="JQ160" s="218"/>
      <c r="JR160" s="218"/>
      <c r="JS160" s="218"/>
      <c r="JT160" s="218"/>
      <c r="JU160" s="218"/>
      <c r="JV160" s="218"/>
      <c r="JW160" s="218"/>
      <c r="JX160" s="218"/>
      <c r="JY160" s="218"/>
      <c r="JZ160" s="218"/>
      <c r="KA160" s="218"/>
      <c r="KB160" s="218"/>
      <c r="KC160" s="218"/>
      <c r="KD160" s="218"/>
      <c r="KE160" s="218"/>
      <c r="KF160" s="218"/>
      <c r="KG160" s="218"/>
      <c r="KH160" s="218"/>
      <c r="KI160" s="218"/>
      <c r="KJ160" s="218"/>
      <c r="KK160" s="218"/>
      <c r="KL160" s="218"/>
      <c r="KM160" s="218"/>
      <c r="KN160" s="218"/>
      <c r="KO160" s="218"/>
      <c r="KP160" s="218"/>
      <c r="KQ160" s="218"/>
      <c r="KR160" s="218"/>
      <c r="KS160" s="218"/>
      <c r="KT160" s="218"/>
      <c r="KU160" s="218"/>
      <c r="KV160" s="218"/>
      <c r="KW160" s="218"/>
      <c r="KX160" s="218"/>
      <c r="KY160" s="218"/>
      <c r="KZ160" s="218"/>
      <c r="LA160" s="218"/>
      <c r="LB160" s="218"/>
      <c r="LC160" s="218"/>
      <c r="LD160" s="218"/>
      <c r="LE160" s="218"/>
      <c r="LF160" s="218"/>
      <c r="LG160" s="218"/>
      <c r="LH160" s="218"/>
      <c r="LI160" s="218"/>
      <c r="LJ160" s="218"/>
      <c r="LK160" s="218"/>
      <c r="LL160" s="218"/>
      <c r="LM160" s="218"/>
      <c r="LN160" s="218"/>
      <c r="LO160" s="218"/>
      <c r="LP160" s="218"/>
      <c r="LQ160" s="218"/>
      <c r="LR160" s="218"/>
      <c r="LS160" s="218"/>
      <c r="LT160" s="218"/>
      <c r="LU160" s="218"/>
      <c r="LV160" s="218"/>
      <c r="LW160" s="218"/>
      <c r="LX160" s="218"/>
      <c r="LY160" s="218"/>
      <c r="LZ160" s="218"/>
      <c r="MA160" s="218"/>
      <c r="MB160" s="218"/>
      <c r="MC160" s="218"/>
      <c r="MD160" s="218"/>
      <c r="ME160" s="218"/>
      <c r="MF160" s="218"/>
      <c r="MG160" s="218"/>
      <c r="MH160" s="218"/>
      <c r="MI160" s="218"/>
      <c r="MJ160" s="218"/>
      <c r="MK160" s="218"/>
      <c r="ML160" s="218"/>
      <c r="MM160" s="218"/>
      <c r="MN160" s="218"/>
      <c r="MO160" s="218"/>
      <c r="MP160" s="218"/>
      <c r="MQ160" s="218"/>
      <c r="MR160" s="218"/>
      <c r="MS160" s="218"/>
      <c r="MT160" s="218"/>
      <c r="MU160" s="218"/>
      <c r="MV160" s="218"/>
      <c r="MW160" s="218"/>
      <c r="MX160" s="218"/>
      <c r="MY160" s="218"/>
      <c r="MZ160" s="218"/>
      <c r="NA160" s="218"/>
      <c r="NB160" s="218"/>
      <c r="NC160" s="218"/>
      <c r="ND160" s="218"/>
      <c r="NE160" s="218"/>
      <c r="NF160" s="218"/>
      <c r="NG160" s="218"/>
      <c r="NH160" s="218"/>
      <c r="NI160" s="218"/>
      <c r="NJ160" s="218"/>
      <c r="NK160" s="218"/>
      <c r="NL160" s="218"/>
      <c r="NM160" s="218"/>
      <c r="NN160" s="218"/>
      <c r="NO160" s="218"/>
      <c r="NP160" s="218"/>
      <c r="NQ160" s="218"/>
      <c r="NR160" s="218"/>
      <c r="NS160" s="218"/>
      <c r="NT160" s="218"/>
      <c r="NU160" s="218"/>
      <c r="NV160" s="218"/>
      <c r="NW160" s="218"/>
      <c r="NX160" s="218"/>
      <c r="NY160" s="218"/>
    </row>
    <row r="161" spans="1:389" s="242" customFormat="1" ht="12">
      <c r="A161" s="227"/>
      <c r="B161" s="228"/>
      <c r="C161" s="229">
        <v>3</v>
      </c>
      <c r="D161" s="230" t="str">
        <f t="shared" si="471"/>
        <v>3.45.2</v>
      </c>
      <c r="E161" s="231" t="s">
        <v>449</v>
      </c>
      <c r="F161" s="231"/>
      <c r="G161" s="231"/>
      <c r="H161" s="232" t="str">
        <f>D160</f>
        <v>3.45.1</v>
      </c>
      <c r="I161" s="233"/>
      <c r="J161" s="232"/>
      <c r="K161" s="234">
        <v>43525</v>
      </c>
      <c r="L161" s="234">
        <v>43535</v>
      </c>
      <c r="M161" s="235"/>
      <c r="N161" s="236"/>
      <c r="O161" s="237">
        <v>1</v>
      </c>
      <c r="P161" s="235" t="s">
        <v>38</v>
      </c>
      <c r="Q161" s="238">
        <f>IF(K161&lt;&gt;"",K161,IF(OR(H161&lt;&gt;"",I161&lt;&gt;"",J161&lt;&gt;""),WORKDAY.INTL(MAX(IFERROR(INDEX(R:R,MATCH(H161,D:D,0)),0),IFERROR(INDEX(R:R,MATCH(I161,D:D,0)),0),IFERROR(INDEX(R:R,MATCH(J161,D:D,0)),0)),1,weekend,holidays),IF(L161&lt;&gt;"",IF(M161&lt;&gt;"",WORKDAY.INTL(L161,-(MAX(M161,1)-1),weekend,holidays),L161-(MAX(N161,1)-1))," - ")))</f>
        <v>43525</v>
      </c>
      <c r="R161" s="238">
        <f t="shared" si="472"/>
        <v>43535</v>
      </c>
      <c r="S161" s="239">
        <f t="shared" ca="1" si="473"/>
        <v>7</v>
      </c>
      <c r="T161" s="239">
        <f t="shared" si="474"/>
        <v>11</v>
      </c>
      <c r="U161" s="240">
        <f t="shared" ca="1" si="475"/>
        <v>11</v>
      </c>
      <c r="V161" s="239">
        <f t="shared" ca="1" si="476"/>
        <v>0</v>
      </c>
      <c r="W161" s="241"/>
      <c r="X161" s="241"/>
      <c r="Z161" s="243"/>
      <c r="AA161" s="243"/>
      <c r="AB161" s="243"/>
      <c r="AC161" s="243"/>
      <c r="AD161" s="243"/>
      <c r="AE161" s="243"/>
      <c r="AF161" s="243"/>
      <c r="AG161" s="243"/>
      <c r="AH161" s="243"/>
      <c r="AI161" s="243"/>
      <c r="AJ161" s="243"/>
      <c r="AK161" s="243"/>
      <c r="AL161" s="243"/>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BS161" s="243"/>
      <c r="BT161" s="243"/>
      <c r="BU161" s="243"/>
      <c r="BV161" s="243"/>
      <c r="BW161" s="243"/>
      <c r="BX161" s="243"/>
      <c r="BY161" s="243"/>
      <c r="BZ161" s="243"/>
      <c r="CA161" s="243"/>
      <c r="CB161" s="243"/>
      <c r="CC161" s="243"/>
      <c r="CD161" s="243"/>
      <c r="CE161" s="243"/>
      <c r="CF161" s="243"/>
      <c r="CG161" s="243"/>
      <c r="CH161" s="243"/>
      <c r="CI161" s="243"/>
      <c r="CJ161" s="243"/>
      <c r="CK161" s="243"/>
      <c r="CL161" s="243"/>
      <c r="CM161" s="243"/>
      <c r="CN161" s="243"/>
      <c r="CO161" s="243"/>
      <c r="CP161" s="243"/>
      <c r="CQ161" s="243"/>
      <c r="CR161" s="243"/>
      <c r="CS161" s="243"/>
      <c r="CT161" s="243"/>
      <c r="CU161" s="243"/>
      <c r="CV161" s="243"/>
      <c r="CW161" s="243"/>
      <c r="CX161" s="243"/>
      <c r="CY161" s="243"/>
      <c r="CZ161" s="243"/>
      <c r="DA161" s="243"/>
      <c r="DB161" s="243"/>
      <c r="DC161" s="243"/>
      <c r="DD161" s="243"/>
      <c r="DE161" s="243"/>
      <c r="DF161" s="243"/>
      <c r="DG161" s="243"/>
      <c r="DH161" s="243"/>
      <c r="DI161" s="243"/>
      <c r="DJ161" s="243"/>
      <c r="DK161" s="243"/>
      <c r="DL161" s="243"/>
      <c r="DM161" s="243"/>
      <c r="DN161" s="243"/>
      <c r="DO161" s="243"/>
      <c r="DP161" s="243"/>
      <c r="DQ161" s="243"/>
      <c r="DR161" s="243"/>
      <c r="DS161" s="243"/>
      <c r="DT161" s="243"/>
      <c r="DU161" s="243"/>
      <c r="DV161" s="243"/>
      <c r="DW161" s="243"/>
      <c r="DX161" s="243"/>
      <c r="DY161" s="243"/>
      <c r="DZ161" s="243"/>
      <c r="EA161" s="243"/>
      <c r="EB161" s="243"/>
      <c r="EC161" s="243"/>
      <c r="ED161" s="243"/>
      <c r="EE161" s="243"/>
      <c r="EF161" s="243"/>
      <c r="EG161" s="243"/>
      <c r="EH161" s="243"/>
      <c r="EI161" s="243"/>
      <c r="EJ161" s="243"/>
      <c r="EK161" s="243"/>
      <c r="EL161" s="243"/>
      <c r="EM161" s="243"/>
      <c r="EN161" s="243"/>
      <c r="EO161" s="243"/>
      <c r="EP161" s="243"/>
      <c r="EQ161" s="243"/>
      <c r="ER161" s="243"/>
      <c r="ES161" s="243"/>
      <c r="ET161" s="243"/>
      <c r="EU161" s="243"/>
      <c r="EV161" s="243"/>
      <c r="EW161" s="243"/>
      <c r="EX161" s="243"/>
      <c r="EY161" s="243"/>
      <c r="EZ161" s="243"/>
      <c r="FA161" s="243"/>
      <c r="FB161" s="243"/>
      <c r="FC161" s="243"/>
      <c r="FD161" s="243"/>
      <c r="FE161" s="243"/>
      <c r="FF161" s="243"/>
      <c r="FG161" s="243"/>
      <c r="FH161" s="243"/>
      <c r="FI161" s="243"/>
      <c r="FJ161" s="243"/>
      <c r="FK161" s="243"/>
      <c r="FL161" s="243"/>
      <c r="FM161" s="243"/>
      <c r="FN161" s="243"/>
      <c r="FO161" s="243"/>
      <c r="FP161" s="243"/>
      <c r="FQ161" s="243"/>
      <c r="FR161" s="243"/>
      <c r="FS161" s="243"/>
      <c r="FT161" s="243"/>
      <c r="FU161" s="243"/>
      <c r="FV161" s="243"/>
      <c r="FW161" s="243"/>
      <c r="FX161" s="243"/>
      <c r="FY161" s="243"/>
      <c r="FZ161" s="243"/>
      <c r="GA161" s="243"/>
      <c r="GB161" s="243"/>
      <c r="GC161" s="243"/>
      <c r="GD161" s="243"/>
      <c r="GE161" s="243"/>
      <c r="GF161" s="243"/>
      <c r="GG161" s="243"/>
      <c r="GH161" s="243"/>
      <c r="GI161" s="243"/>
      <c r="GJ161" s="243"/>
      <c r="GK161" s="243"/>
      <c r="GL161" s="243"/>
      <c r="GM161" s="243"/>
      <c r="GN161" s="243"/>
      <c r="GO161" s="243"/>
      <c r="GP161" s="243"/>
      <c r="GQ161" s="243"/>
      <c r="GR161" s="243"/>
      <c r="GS161" s="243"/>
      <c r="GT161" s="243"/>
      <c r="GU161" s="243"/>
      <c r="GV161" s="243"/>
      <c r="GW161" s="243"/>
      <c r="GX161" s="243"/>
      <c r="GY161" s="243"/>
      <c r="GZ161" s="243"/>
      <c r="HA161" s="243"/>
      <c r="HB161" s="243"/>
      <c r="HC161" s="243"/>
      <c r="HD161" s="243"/>
      <c r="HE161" s="243"/>
      <c r="HF161" s="243"/>
      <c r="HG161" s="243"/>
      <c r="HH161" s="243"/>
      <c r="HI161" s="243"/>
      <c r="HJ161" s="243"/>
      <c r="HK161" s="243"/>
      <c r="HL161" s="243"/>
      <c r="HM161" s="243"/>
      <c r="HN161" s="243"/>
      <c r="HO161" s="243"/>
      <c r="HP161" s="243"/>
      <c r="HQ161" s="243"/>
      <c r="HR161" s="243"/>
      <c r="HS161" s="243"/>
      <c r="HT161" s="243"/>
      <c r="HU161" s="243"/>
      <c r="HV161" s="243"/>
      <c r="HW161" s="243"/>
      <c r="HX161" s="243"/>
      <c r="HY161" s="243"/>
      <c r="HZ161" s="243"/>
      <c r="IA161" s="243"/>
      <c r="IB161" s="243"/>
      <c r="IC161" s="243"/>
      <c r="ID161" s="243"/>
      <c r="IE161" s="243"/>
      <c r="IF161" s="243"/>
      <c r="IG161" s="243"/>
      <c r="IH161" s="243"/>
      <c r="II161" s="243"/>
      <c r="IJ161" s="243"/>
      <c r="IK161" s="243"/>
      <c r="IL161" s="243"/>
      <c r="IM161" s="243"/>
      <c r="IN161" s="243"/>
      <c r="IO161" s="243"/>
      <c r="IP161" s="243"/>
      <c r="IQ161" s="243"/>
      <c r="IR161" s="243"/>
      <c r="IS161" s="243"/>
      <c r="IT161" s="243"/>
      <c r="IU161" s="243"/>
      <c r="IV161" s="243"/>
      <c r="IW161" s="243"/>
      <c r="IX161" s="243"/>
      <c r="IY161" s="243"/>
      <c r="IZ161" s="243"/>
      <c r="JA161" s="243"/>
      <c r="JB161" s="243"/>
      <c r="JC161" s="243"/>
      <c r="JD161" s="243"/>
      <c r="JE161" s="243"/>
      <c r="JF161" s="243"/>
      <c r="JG161" s="243"/>
      <c r="JH161" s="243"/>
      <c r="JI161" s="243"/>
      <c r="JJ161" s="243"/>
      <c r="JK161" s="243"/>
      <c r="JL161" s="243"/>
      <c r="JM161" s="243"/>
      <c r="JN161" s="243"/>
      <c r="JO161" s="243"/>
      <c r="JP161" s="243"/>
      <c r="JQ161" s="243"/>
      <c r="JR161" s="243"/>
      <c r="JS161" s="243"/>
      <c r="JT161" s="243"/>
      <c r="JU161" s="243"/>
      <c r="JV161" s="243"/>
      <c r="JW161" s="243"/>
      <c r="JX161" s="243"/>
      <c r="JY161" s="243"/>
      <c r="JZ161" s="243"/>
      <c r="KA161" s="243"/>
      <c r="KB161" s="243"/>
      <c r="KC161" s="243"/>
      <c r="KD161" s="243"/>
      <c r="KE161" s="243"/>
      <c r="KF161" s="243"/>
      <c r="KG161" s="243"/>
      <c r="KH161" s="243"/>
      <c r="KI161" s="243"/>
      <c r="KJ161" s="243"/>
      <c r="KK161" s="243"/>
      <c r="KL161" s="243"/>
      <c r="KM161" s="243"/>
      <c r="KN161" s="243"/>
      <c r="KO161" s="243"/>
      <c r="KP161" s="243"/>
      <c r="KQ161" s="243"/>
      <c r="KR161" s="243"/>
      <c r="KS161" s="243"/>
      <c r="KT161" s="243"/>
      <c r="KU161" s="243"/>
      <c r="KV161" s="243"/>
      <c r="KW161" s="243"/>
      <c r="KX161" s="243"/>
      <c r="KY161" s="243"/>
      <c r="KZ161" s="243"/>
      <c r="LA161" s="243"/>
      <c r="LB161" s="243"/>
      <c r="LC161" s="243"/>
      <c r="LD161" s="243"/>
      <c r="LE161" s="243"/>
      <c r="LF161" s="243"/>
      <c r="LG161" s="243"/>
      <c r="LH161" s="243"/>
      <c r="LI161" s="243"/>
      <c r="LJ161" s="243"/>
      <c r="LK161" s="243"/>
      <c r="LL161" s="243"/>
      <c r="LM161" s="243"/>
      <c r="LN161" s="243"/>
      <c r="LO161" s="243"/>
      <c r="LP161" s="243"/>
      <c r="LQ161" s="243"/>
      <c r="LR161" s="243"/>
      <c r="LS161" s="243"/>
      <c r="LT161" s="243"/>
      <c r="LU161" s="243"/>
      <c r="LV161" s="243"/>
      <c r="LW161" s="243"/>
      <c r="LX161" s="243"/>
      <c r="LY161" s="243"/>
      <c r="LZ161" s="243"/>
      <c r="MA161" s="243"/>
      <c r="MB161" s="243"/>
      <c r="MC161" s="243"/>
      <c r="MD161" s="243"/>
      <c r="ME161" s="243"/>
      <c r="MF161" s="243"/>
      <c r="MG161" s="243"/>
      <c r="MH161" s="243"/>
      <c r="MI161" s="243"/>
      <c r="MJ161" s="243"/>
      <c r="MK161" s="243"/>
      <c r="ML161" s="243"/>
      <c r="MM161" s="243"/>
      <c r="MN161" s="243"/>
      <c r="MO161" s="243"/>
      <c r="MP161" s="243"/>
      <c r="MQ161" s="243"/>
      <c r="MR161" s="243"/>
      <c r="MS161" s="243"/>
      <c r="MT161" s="243"/>
      <c r="MU161" s="243"/>
      <c r="MV161" s="243"/>
      <c r="MW161" s="243"/>
      <c r="MX161" s="243"/>
      <c r="MY161" s="243"/>
      <c r="MZ161" s="243"/>
      <c r="NA161" s="243"/>
      <c r="NB161" s="243"/>
      <c r="NC161" s="243"/>
      <c r="ND161" s="243"/>
      <c r="NE161" s="243"/>
      <c r="NF161" s="243"/>
      <c r="NG161" s="243"/>
      <c r="NH161" s="243"/>
      <c r="NI161" s="243"/>
      <c r="NJ161" s="243"/>
      <c r="NK161" s="243"/>
      <c r="NL161" s="243"/>
      <c r="NM161" s="243"/>
      <c r="NN161" s="243"/>
      <c r="NO161" s="243"/>
      <c r="NP161" s="243"/>
      <c r="NQ161" s="243"/>
      <c r="NR161" s="243"/>
      <c r="NS161" s="243"/>
      <c r="NT161" s="243"/>
      <c r="NU161" s="243"/>
      <c r="NV161" s="243"/>
      <c r="NW161" s="243"/>
      <c r="NX161" s="243"/>
      <c r="NY161" s="243"/>
    </row>
    <row r="162" spans="1:389" s="242" customFormat="1" ht="12">
      <c r="A162" s="227"/>
      <c r="B162" s="228"/>
      <c r="C162" s="229">
        <v>2</v>
      </c>
      <c r="D162" s="230" t="str">
        <f t="shared" ref="D162" si="477">IF(C162="","",IF(C162&gt;prevLevel,IF(prevWBS="","1",prevWBS)&amp;REPT(".1",C162-MAX(prevLevel,1)),IF(ISERROR(FIND(".",prevWBS)),REPT("1.",C162-1)&amp;IFERROR(VALUE(prevWBS)+1,"1"),IF(C162=1,"",IFERROR(LEFT(prevWBS,FIND("^",SUBSTITUTE(prevWBS,".","^",C162-1))),""))&amp;VALUE(TRIM(MID(SUBSTITUTE(prevWBS,".",REPT(" ",LEN(prevWBS))),(C162-1)*LEN(prevWBS)+1,LEN(prevWBS))))+1)))</f>
        <v>3.46</v>
      </c>
      <c r="E162" s="244" t="s">
        <v>454</v>
      </c>
      <c r="F162" s="231"/>
      <c r="G162" s="231"/>
      <c r="H162" s="232"/>
      <c r="I162" s="233"/>
      <c r="J162" s="232"/>
      <c r="K162" s="234">
        <f>Q161</f>
        <v>43525</v>
      </c>
      <c r="L162" s="234">
        <f>R161</f>
        <v>43535</v>
      </c>
      <c r="M162" s="235"/>
      <c r="N162" s="236"/>
      <c r="O162" s="237">
        <v>1</v>
      </c>
      <c r="P162" s="235" t="s">
        <v>403</v>
      </c>
      <c r="Q162" s="238">
        <f>IF(K162&lt;&gt;"",K162,IF(OR(H162&lt;&gt;"",I162&lt;&gt;"",J162&lt;&gt;""),WORKDAY.INTL(MAX(IFERROR(INDEX(R:R,MATCH(H162,D:D,0)),0),IFERROR(INDEX(R:R,MATCH(I162,D:D,0)),0),IFERROR(INDEX(R:R,MATCH(J162,D:D,0)),0)),1,weekend,holidays),IF(L162&lt;&gt;"",IF(M162&lt;&gt;"",WORKDAY.INTL(L162,-(MAX(M162,1)-1),weekend,holidays),L162-(MAX(N162,1)-1))," - ")))</f>
        <v>43525</v>
      </c>
      <c r="R162" s="238">
        <f t="shared" ref="R162" si="478">IF(L162&lt;&gt;"",L162,IF(Q162=" - "," - ",IF(M162&lt;&gt;"",WORKDAY.INTL(Q162,M162-1,weekend,holidays),Q162+MAX(N162,1)-1)))</f>
        <v>43535</v>
      </c>
      <c r="S162" s="239">
        <f t="shared" ref="S162" ca="1" si="479">IF(M162&lt;&gt;"",M162,IF(OR(NOT(ISNUMBER(Q162)),NOT(ISNUMBER(R162)))," - ",NETWORKDAYS.INTL(Q162,R162,weekend,holidays)))</f>
        <v>7</v>
      </c>
      <c r="T162" s="239">
        <f t="shared" ref="T162" si="480">IF(N162&lt;&gt;"",N162,IF(OR(NOT(ISNUMBER(Q162)),NOT(ISNUMBER(R162)))," - ",R162-Q162+1))</f>
        <v>11</v>
      </c>
      <c r="U162" s="240">
        <f t="shared" ref="U162" ca="1" si="481">IF(OR(Q162=" - ",R162=" - ")," - ",MIN(T162,WORKDAY.INTL(Q162,ROUNDDOWN(O162*S162,0),weekend,holidays)-Q162))</f>
        <v>11</v>
      </c>
      <c r="V162" s="239">
        <f t="shared" ref="V162" ca="1" si="482">IF(OR(Q162=" - ",R162=" - ")," - ",T162-U162)</f>
        <v>0</v>
      </c>
      <c r="W162" s="241"/>
      <c r="X162" s="241"/>
      <c r="Z162" s="243"/>
      <c r="AA162" s="243"/>
      <c r="AB162" s="243"/>
      <c r="AC162" s="243"/>
      <c r="AD162" s="243"/>
      <c r="AE162" s="243"/>
      <c r="AF162" s="243"/>
      <c r="AG162" s="243"/>
      <c r="AH162" s="243"/>
      <c r="AI162" s="243"/>
      <c r="AJ162" s="243"/>
      <c r="AK162" s="243"/>
      <c r="AL162" s="243"/>
      <c r="AM162" s="243"/>
      <c r="AN162" s="243"/>
      <c r="AO162" s="243"/>
      <c r="AP162" s="243"/>
      <c r="AQ162" s="243"/>
      <c r="AR162" s="243"/>
      <c r="AS162" s="243"/>
      <c r="AT162" s="243"/>
      <c r="AU162" s="243"/>
      <c r="AV162" s="243"/>
      <c r="AW162" s="243"/>
      <c r="AX162" s="243"/>
      <c r="AY162" s="243"/>
      <c r="AZ162" s="243"/>
      <c r="BA162" s="243"/>
      <c r="BB162" s="243"/>
      <c r="BC162" s="243"/>
      <c r="BD162" s="243"/>
      <c r="BE162" s="243"/>
      <c r="BF162" s="243"/>
      <c r="BG162" s="243"/>
      <c r="BH162" s="243"/>
      <c r="BI162" s="243"/>
      <c r="BJ162" s="243"/>
      <c r="BK162" s="243"/>
      <c r="BL162" s="243"/>
      <c r="BM162" s="243"/>
      <c r="BN162" s="243"/>
      <c r="BO162" s="243"/>
      <c r="BP162" s="243"/>
      <c r="BQ162" s="243"/>
      <c r="BR162" s="243"/>
      <c r="BS162" s="243"/>
      <c r="BT162" s="243"/>
      <c r="BU162" s="243"/>
      <c r="BV162" s="243"/>
      <c r="BW162" s="243"/>
      <c r="BX162" s="243"/>
      <c r="BY162" s="243"/>
      <c r="BZ162" s="243"/>
      <c r="CA162" s="243"/>
      <c r="CB162" s="243"/>
      <c r="CC162" s="243"/>
      <c r="CD162" s="243"/>
      <c r="CE162" s="243"/>
      <c r="CF162" s="243"/>
      <c r="CG162" s="243"/>
      <c r="CH162" s="243"/>
      <c r="CI162" s="243"/>
      <c r="CJ162" s="243"/>
      <c r="CK162" s="243"/>
      <c r="CL162" s="243"/>
      <c r="CM162" s="243"/>
      <c r="CN162" s="243"/>
      <c r="CO162" s="243"/>
      <c r="CP162" s="243"/>
      <c r="CQ162" s="243"/>
      <c r="CR162" s="243"/>
      <c r="CS162" s="243"/>
      <c r="CT162" s="243"/>
      <c r="CU162" s="243"/>
      <c r="CV162" s="243"/>
      <c r="CW162" s="243"/>
      <c r="CX162" s="243"/>
      <c r="CY162" s="243"/>
      <c r="CZ162" s="243"/>
      <c r="DA162" s="243"/>
      <c r="DB162" s="243"/>
      <c r="DC162" s="243"/>
      <c r="DD162" s="243"/>
      <c r="DE162" s="243"/>
      <c r="DF162" s="243"/>
      <c r="DG162" s="243"/>
      <c r="DH162" s="243"/>
      <c r="DI162" s="243"/>
      <c r="DJ162" s="243"/>
      <c r="DK162" s="243"/>
      <c r="DL162" s="243"/>
      <c r="DM162" s="243"/>
      <c r="DN162" s="243"/>
      <c r="DO162" s="243"/>
      <c r="DP162" s="243"/>
      <c r="DQ162" s="243"/>
      <c r="DR162" s="243"/>
      <c r="DS162" s="243"/>
      <c r="DT162" s="243"/>
      <c r="DU162" s="243"/>
      <c r="DV162" s="243"/>
      <c r="DW162" s="243"/>
      <c r="DX162" s="243"/>
      <c r="DY162" s="243"/>
      <c r="DZ162" s="243"/>
      <c r="EA162" s="243"/>
      <c r="EB162" s="243"/>
      <c r="EC162" s="243"/>
      <c r="ED162" s="243"/>
      <c r="EE162" s="243"/>
      <c r="EF162" s="243"/>
      <c r="EG162" s="243"/>
      <c r="EH162" s="243"/>
      <c r="EI162" s="243"/>
      <c r="EJ162" s="243"/>
      <c r="EK162" s="243"/>
      <c r="EL162" s="243"/>
      <c r="EM162" s="243"/>
      <c r="EN162" s="243"/>
      <c r="EO162" s="243"/>
      <c r="EP162" s="243"/>
      <c r="EQ162" s="243"/>
      <c r="ER162" s="243"/>
      <c r="ES162" s="243"/>
      <c r="ET162" s="243"/>
      <c r="EU162" s="243"/>
      <c r="EV162" s="243"/>
      <c r="EW162" s="243"/>
      <c r="EX162" s="243"/>
      <c r="EY162" s="243"/>
      <c r="EZ162" s="243"/>
      <c r="FA162" s="243"/>
      <c r="FB162" s="243"/>
      <c r="FC162" s="243"/>
      <c r="FD162" s="243"/>
      <c r="FE162" s="243"/>
      <c r="FF162" s="243"/>
      <c r="FG162" s="243"/>
      <c r="FH162" s="243"/>
      <c r="FI162" s="243"/>
      <c r="FJ162" s="243"/>
      <c r="FK162" s="243"/>
      <c r="FL162" s="243"/>
      <c r="FM162" s="243"/>
      <c r="FN162" s="243"/>
      <c r="FO162" s="243"/>
      <c r="FP162" s="243"/>
      <c r="FQ162" s="243"/>
      <c r="FR162" s="243"/>
      <c r="FS162" s="243"/>
      <c r="FT162" s="243"/>
      <c r="FU162" s="243"/>
      <c r="FV162" s="243"/>
      <c r="FW162" s="243"/>
      <c r="FX162" s="243"/>
      <c r="FY162" s="243"/>
      <c r="FZ162" s="243"/>
      <c r="GA162" s="243"/>
      <c r="GB162" s="243"/>
      <c r="GC162" s="243"/>
      <c r="GD162" s="243"/>
      <c r="GE162" s="243"/>
      <c r="GF162" s="243"/>
      <c r="GG162" s="243"/>
      <c r="GH162" s="243"/>
      <c r="GI162" s="243"/>
      <c r="GJ162" s="243"/>
      <c r="GK162" s="243"/>
      <c r="GL162" s="243"/>
      <c r="GM162" s="243"/>
      <c r="GN162" s="243"/>
      <c r="GO162" s="243"/>
      <c r="GP162" s="243"/>
      <c r="GQ162" s="243"/>
      <c r="GR162" s="243"/>
      <c r="GS162" s="243"/>
      <c r="GT162" s="243"/>
      <c r="GU162" s="243"/>
      <c r="GV162" s="243"/>
      <c r="GW162" s="243"/>
      <c r="GX162" s="243"/>
      <c r="GY162" s="243"/>
      <c r="GZ162" s="243"/>
      <c r="HA162" s="243"/>
      <c r="HB162" s="243"/>
      <c r="HC162" s="243"/>
      <c r="HD162" s="243"/>
      <c r="HE162" s="243"/>
      <c r="HF162" s="243"/>
      <c r="HG162" s="243"/>
      <c r="HH162" s="243"/>
      <c r="HI162" s="243"/>
      <c r="HJ162" s="243"/>
      <c r="HK162" s="243"/>
      <c r="HL162" s="243"/>
      <c r="HM162" s="243"/>
      <c r="HN162" s="243"/>
      <c r="HO162" s="243"/>
      <c r="HP162" s="243"/>
      <c r="HQ162" s="243"/>
      <c r="HR162" s="243"/>
      <c r="HS162" s="243"/>
      <c r="HT162" s="243"/>
      <c r="HU162" s="243"/>
      <c r="HV162" s="243"/>
      <c r="HW162" s="243"/>
      <c r="HX162" s="243"/>
      <c r="HY162" s="243"/>
      <c r="HZ162" s="243"/>
      <c r="IA162" s="243"/>
      <c r="IB162" s="243"/>
      <c r="IC162" s="243"/>
      <c r="ID162" s="243"/>
      <c r="IE162" s="243"/>
      <c r="IF162" s="243"/>
      <c r="IG162" s="243"/>
      <c r="IH162" s="243"/>
      <c r="II162" s="243"/>
      <c r="IJ162" s="243"/>
      <c r="IK162" s="243"/>
      <c r="IL162" s="243"/>
      <c r="IM162" s="243"/>
      <c r="IN162" s="243"/>
      <c r="IO162" s="243"/>
      <c r="IP162" s="243"/>
      <c r="IQ162" s="243"/>
      <c r="IR162" s="243"/>
      <c r="IS162" s="243"/>
      <c r="IT162" s="243"/>
      <c r="IU162" s="243"/>
      <c r="IV162" s="243"/>
      <c r="IW162" s="243"/>
      <c r="IX162" s="243"/>
      <c r="IY162" s="243"/>
      <c r="IZ162" s="243"/>
      <c r="JA162" s="243"/>
      <c r="JB162" s="243"/>
      <c r="JC162" s="243"/>
      <c r="JD162" s="243"/>
      <c r="JE162" s="243"/>
      <c r="JF162" s="243"/>
      <c r="JG162" s="243"/>
      <c r="JH162" s="243"/>
      <c r="JI162" s="243"/>
      <c r="JJ162" s="243"/>
      <c r="JK162" s="243"/>
      <c r="JL162" s="243"/>
      <c r="JM162" s="243"/>
      <c r="JN162" s="243"/>
      <c r="JO162" s="243"/>
      <c r="JP162" s="243"/>
      <c r="JQ162" s="243"/>
      <c r="JR162" s="243"/>
      <c r="JS162" s="243"/>
      <c r="JT162" s="243"/>
      <c r="JU162" s="243"/>
      <c r="JV162" s="243"/>
      <c r="JW162" s="243"/>
      <c r="JX162" s="243"/>
      <c r="JY162" s="243"/>
      <c r="JZ162" s="243"/>
      <c r="KA162" s="243"/>
      <c r="KB162" s="243"/>
      <c r="KC162" s="243"/>
      <c r="KD162" s="243"/>
      <c r="KE162" s="243"/>
      <c r="KF162" s="243"/>
      <c r="KG162" s="243"/>
      <c r="KH162" s="243"/>
      <c r="KI162" s="243"/>
      <c r="KJ162" s="243"/>
      <c r="KK162" s="243"/>
      <c r="KL162" s="243"/>
      <c r="KM162" s="243"/>
      <c r="KN162" s="243"/>
      <c r="KO162" s="243"/>
      <c r="KP162" s="243"/>
      <c r="KQ162" s="243"/>
      <c r="KR162" s="243"/>
      <c r="KS162" s="243"/>
      <c r="KT162" s="243"/>
      <c r="KU162" s="243"/>
      <c r="KV162" s="243"/>
      <c r="KW162" s="243"/>
      <c r="KX162" s="243"/>
      <c r="KY162" s="243"/>
      <c r="KZ162" s="243"/>
      <c r="LA162" s="243"/>
      <c r="LB162" s="243"/>
      <c r="LC162" s="243"/>
      <c r="LD162" s="243"/>
      <c r="LE162" s="243"/>
      <c r="LF162" s="243"/>
      <c r="LG162" s="243"/>
      <c r="LH162" s="243"/>
      <c r="LI162" s="243"/>
      <c r="LJ162" s="243"/>
      <c r="LK162" s="243"/>
      <c r="LL162" s="243"/>
      <c r="LM162" s="243"/>
      <c r="LN162" s="243"/>
      <c r="LO162" s="243"/>
      <c r="LP162" s="243"/>
      <c r="LQ162" s="243"/>
      <c r="LR162" s="243"/>
      <c r="LS162" s="243"/>
      <c r="LT162" s="243"/>
      <c r="LU162" s="243"/>
      <c r="LV162" s="243"/>
      <c r="LW162" s="243"/>
      <c r="LX162" s="243"/>
      <c r="LY162" s="243"/>
      <c r="LZ162" s="243"/>
      <c r="MA162" s="243"/>
      <c r="MB162" s="243"/>
      <c r="MC162" s="243"/>
      <c r="MD162" s="243"/>
      <c r="ME162" s="243"/>
      <c r="MF162" s="243"/>
      <c r="MG162" s="243"/>
      <c r="MH162" s="243"/>
      <c r="MI162" s="243"/>
      <c r="MJ162" s="243"/>
      <c r="MK162" s="243"/>
      <c r="ML162" s="243"/>
      <c r="MM162" s="243"/>
      <c r="MN162" s="243"/>
      <c r="MO162" s="243"/>
      <c r="MP162" s="243"/>
      <c r="MQ162" s="243"/>
      <c r="MR162" s="243"/>
      <c r="MS162" s="243"/>
      <c r="MT162" s="243"/>
      <c r="MU162" s="243"/>
      <c r="MV162" s="243"/>
      <c r="MW162" s="243"/>
      <c r="MX162" s="243"/>
      <c r="MY162" s="243"/>
      <c r="MZ162" s="243"/>
      <c r="NA162" s="243"/>
      <c r="NB162" s="243"/>
      <c r="NC162" s="243"/>
      <c r="ND162" s="243"/>
      <c r="NE162" s="243"/>
      <c r="NF162" s="243"/>
      <c r="NG162" s="243"/>
      <c r="NH162" s="243"/>
      <c r="NI162" s="243"/>
      <c r="NJ162" s="243"/>
      <c r="NK162" s="243"/>
      <c r="NL162" s="243"/>
      <c r="NM162" s="243"/>
      <c r="NN162" s="243"/>
      <c r="NO162" s="243"/>
      <c r="NP162" s="243"/>
      <c r="NQ162" s="243"/>
      <c r="NR162" s="243"/>
      <c r="NS162" s="243"/>
      <c r="NT162" s="243"/>
      <c r="NU162" s="243"/>
      <c r="NV162" s="243"/>
      <c r="NW162" s="243"/>
      <c r="NX162" s="243"/>
      <c r="NY162" s="243"/>
    </row>
    <row r="163" spans="1:389" s="242" customFormat="1" ht="12">
      <c r="A163" s="227"/>
      <c r="B163" s="228"/>
      <c r="C163" s="229">
        <v>2</v>
      </c>
      <c r="D163" s="230" t="str">
        <f t="shared" ref="D163:D165" si="483">IF(C163="","",IF(C163&gt;prevLevel,IF(prevWBS="","1",prevWBS)&amp;REPT(".1",C163-MAX(prevLevel,1)),IF(ISERROR(FIND(".",prevWBS)),REPT("1.",C163-1)&amp;IFERROR(VALUE(prevWBS)+1,"1"),IF(C163=1,"",IFERROR(LEFT(prevWBS,FIND("^",SUBSTITUTE(prevWBS,".","^",C163-1))),""))&amp;VALUE(TRIM(MID(SUBSTITUTE(prevWBS,".",REPT(" ",LEN(prevWBS))),(C163-1)*LEN(prevWBS)+1,LEN(prevWBS))))+1)))</f>
        <v>3.47</v>
      </c>
      <c r="E163" s="244" t="s">
        <v>464</v>
      </c>
      <c r="F163" s="245"/>
      <c r="G163" s="245"/>
      <c r="H163" s="232"/>
      <c r="I163" s="233"/>
      <c r="J163" s="232"/>
      <c r="K163" s="234">
        <f ca="1">Q164</f>
        <v>43536</v>
      </c>
      <c r="L163" s="234">
        <f ca="1">R165</f>
        <v>43549</v>
      </c>
      <c r="M163" s="235"/>
      <c r="N163" s="236"/>
      <c r="O163" s="237"/>
      <c r="P163" s="235" t="s">
        <v>403</v>
      </c>
      <c r="Q163" s="238">
        <f ca="1">IF(K163&lt;&gt;"",K163,IF(OR(H163&lt;&gt;"",I163&lt;&gt;"",J163&lt;&gt;""),WORKDAY.INTL(MAX(IFERROR(INDEX(R:R,MATCH(H163,D:D,0)),0),IFERROR(INDEX(R:R,MATCH(I163,D:D,0)),0),IFERROR(INDEX(R:R,MATCH(J163,D:D,0)),0)),1,weekend,holidays),IF(L163&lt;&gt;"",IF(M163&lt;&gt;"",WORKDAY.INTL(L163,-(MAX(M163,1)-1),weekend,holidays),L163-(MAX(N163,1)-1))," - ")))</f>
        <v>43536</v>
      </c>
      <c r="R163" s="238">
        <f t="shared" ref="R163:R165" ca="1" si="484">IF(L163&lt;&gt;"",L163,IF(Q163=" - "," - ",IF(M163&lt;&gt;"",WORKDAY.INTL(Q163,M163-1,weekend,holidays),Q163+MAX(N163,1)-1)))</f>
        <v>43549</v>
      </c>
      <c r="S163" s="239">
        <f t="shared" ref="S163:S165" ca="1" si="485">IF(M163&lt;&gt;"",M163,IF(OR(NOT(ISNUMBER(Q163)),NOT(ISNUMBER(R163)))," - ",NETWORKDAYS.INTL(Q163,R163,weekend,holidays)))</f>
        <v>10</v>
      </c>
      <c r="T163" s="239">
        <f t="shared" ref="T163:T165" ca="1" si="486">IF(N163&lt;&gt;"",N163,IF(OR(NOT(ISNUMBER(Q163)),NOT(ISNUMBER(R163)))," - ",R163-Q163+1))</f>
        <v>14</v>
      </c>
      <c r="U163" s="240">
        <f t="shared" ref="U163:U165" ca="1" si="487">IF(OR(Q163=" - ",R163=" - ")," - ",MIN(T163,WORKDAY.INTL(Q163,ROUNDDOWN(O163*S163,0),weekend,holidays)-Q163))</f>
        <v>0</v>
      </c>
      <c r="V163" s="239">
        <f t="shared" ref="V163:V165" ca="1" si="488">IF(OR(Q163=" - ",R163=" - ")," - ",T163-U163)</f>
        <v>14</v>
      </c>
      <c r="W163" s="241"/>
      <c r="X163" s="241"/>
      <c r="Z163" s="243"/>
      <c r="AA163" s="243"/>
      <c r="AB163" s="243"/>
      <c r="AC163" s="243"/>
      <c r="AD163" s="243"/>
      <c r="AE163" s="243"/>
      <c r="AF163" s="243"/>
      <c r="AG163" s="243"/>
      <c r="AH163" s="243"/>
      <c r="AI163" s="243"/>
      <c r="AJ163" s="243"/>
      <c r="AK163" s="243"/>
      <c r="AL163" s="243"/>
      <c r="AM163" s="243"/>
      <c r="AN163" s="243"/>
      <c r="AO163" s="243"/>
      <c r="AP163" s="243"/>
      <c r="AQ163" s="243"/>
      <c r="AR163" s="243"/>
      <c r="AS163" s="243"/>
      <c r="AT163" s="243"/>
      <c r="AU163" s="243"/>
      <c r="AV163" s="243"/>
      <c r="AW163" s="243"/>
      <c r="AX163" s="243"/>
      <c r="AY163" s="243"/>
      <c r="AZ163" s="243"/>
      <c r="BA163" s="243"/>
      <c r="BB163" s="243"/>
      <c r="BC163" s="243"/>
      <c r="BD163" s="243"/>
      <c r="BE163" s="243"/>
      <c r="BF163" s="243"/>
      <c r="BG163" s="243"/>
      <c r="BH163" s="243"/>
      <c r="BI163" s="243"/>
      <c r="BJ163" s="243"/>
      <c r="BK163" s="243"/>
      <c r="BL163" s="243"/>
      <c r="BM163" s="243"/>
      <c r="BN163" s="243"/>
      <c r="BO163" s="243"/>
      <c r="BP163" s="243"/>
      <c r="BQ163" s="243"/>
      <c r="BR163" s="243"/>
      <c r="BS163" s="243"/>
      <c r="BT163" s="243"/>
      <c r="BU163" s="243"/>
      <c r="BV163" s="243"/>
      <c r="BW163" s="243"/>
      <c r="BX163" s="243"/>
      <c r="BY163" s="243"/>
      <c r="BZ163" s="243"/>
      <c r="CA163" s="243"/>
      <c r="CB163" s="243"/>
      <c r="CC163" s="243"/>
      <c r="CD163" s="243"/>
      <c r="CE163" s="243"/>
      <c r="CF163" s="243"/>
      <c r="CG163" s="243"/>
      <c r="CH163" s="243"/>
      <c r="CI163" s="243"/>
      <c r="CJ163" s="243"/>
      <c r="CK163" s="243"/>
      <c r="CL163" s="243"/>
      <c r="CM163" s="243"/>
      <c r="CN163" s="243"/>
      <c r="CO163" s="243"/>
      <c r="CP163" s="243"/>
      <c r="CQ163" s="243"/>
      <c r="CR163" s="243"/>
      <c r="CS163" s="243"/>
      <c r="CT163" s="243"/>
      <c r="CU163" s="243"/>
      <c r="CV163" s="243"/>
      <c r="CW163" s="243"/>
      <c r="CX163" s="243"/>
      <c r="CY163" s="243"/>
      <c r="CZ163" s="243"/>
      <c r="DA163" s="243"/>
      <c r="DB163" s="243"/>
      <c r="DC163" s="243"/>
      <c r="DD163" s="243"/>
      <c r="DE163" s="243"/>
      <c r="DF163" s="243"/>
      <c r="DG163" s="243"/>
      <c r="DH163" s="243"/>
      <c r="DI163" s="243"/>
      <c r="DJ163" s="243"/>
      <c r="DK163" s="243"/>
      <c r="DL163" s="243"/>
      <c r="DM163" s="243"/>
      <c r="DN163" s="243"/>
      <c r="DO163" s="243"/>
      <c r="DP163" s="243"/>
      <c r="DQ163" s="243"/>
      <c r="DR163" s="243"/>
      <c r="DS163" s="243"/>
      <c r="DT163" s="243"/>
      <c r="DU163" s="243"/>
      <c r="DV163" s="243"/>
      <c r="DW163" s="243"/>
      <c r="DX163" s="243"/>
      <c r="DY163" s="243"/>
      <c r="DZ163" s="243"/>
      <c r="EA163" s="243"/>
      <c r="EB163" s="243"/>
      <c r="EC163" s="243"/>
      <c r="ED163" s="243"/>
      <c r="EE163" s="243"/>
      <c r="EF163" s="243"/>
      <c r="EG163" s="243"/>
      <c r="EH163" s="243"/>
      <c r="EI163" s="243"/>
      <c r="EJ163" s="243"/>
      <c r="EK163" s="243"/>
      <c r="EL163" s="243"/>
      <c r="EM163" s="243"/>
      <c r="EN163" s="243"/>
      <c r="EO163" s="243"/>
      <c r="EP163" s="243"/>
      <c r="EQ163" s="243"/>
      <c r="ER163" s="243"/>
      <c r="ES163" s="243"/>
      <c r="ET163" s="243"/>
      <c r="EU163" s="243"/>
      <c r="EV163" s="243"/>
      <c r="EW163" s="243"/>
      <c r="EX163" s="243"/>
      <c r="EY163" s="243"/>
      <c r="EZ163" s="243"/>
      <c r="FA163" s="243"/>
      <c r="FB163" s="243"/>
      <c r="FC163" s="243"/>
      <c r="FD163" s="243"/>
      <c r="FE163" s="243"/>
      <c r="FF163" s="243"/>
      <c r="FG163" s="243"/>
      <c r="FH163" s="243"/>
      <c r="FI163" s="243"/>
      <c r="FJ163" s="243"/>
      <c r="FK163" s="243"/>
      <c r="FL163" s="243"/>
      <c r="FM163" s="243"/>
      <c r="FN163" s="243"/>
      <c r="FO163" s="243"/>
      <c r="FP163" s="243"/>
      <c r="FQ163" s="243"/>
      <c r="FR163" s="243"/>
      <c r="FS163" s="243"/>
      <c r="FT163" s="243"/>
      <c r="FU163" s="243"/>
      <c r="FV163" s="243"/>
      <c r="FW163" s="243"/>
      <c r="FX163" s="243"/>
      <c r="FY163" s="243"/>
      <c r="FZ163" s="243"/>
      <c r="GA163" s="243"/>
      <c r="GB163" s="243"/>
      <c r="GC163" s="243"/>
      <c r="GD163" s="243"/>
      <c r="GE163" s="243"/>
      <c r="GF163" s="243"/>
      <c r="GG163" s="243"/>
      <c r="GH163" s="243"/>
      <c r="GI163" s="243"/>
      <c r="GJ163" s="243"/>
      <c r="GK163" s="243"/>
      <c r="GL163" s="243"/>
      <c r="GM163" s="243"/>
      <c r="GN163" s="243"/>
      <c r="GO163" s="243"/>
      <c r="GP163" s="243"/>
      <c r="GQ163" s="243"/>
      <c r="GR163" s="243"/>
      <c r="GS163" s="243"/>
      <c r="GT163" s="243"/>
      <c r="GU163" s="243"/>
      <c r="GV163" s="243"/>
      <c r="GW163" s="243"/>
      <c r="GX163" s="243"/>
      <c r="GY163" s="243"/>
      <c r="GZ163" s="243"/>
      <c r="HA163" s="243"/>
      <c r="HB163" s="243"/>
      <c r="HC163" s="243"/>
      <c r="HD163" s="243"/>
      <c r="HE163" s="243"/>
      <c r="HF163" s="243"/>
      <c r="HG163" s="243"/>
      <c r="HH163" s="243"/>
      <c r="HI163" s="243"/>
      <c r="HJ163" s="243"/>
      <c r="HK163" s="243"/>
      <c r="HL163" s="243"/>
      <c r="HM163" s="243"/>
      <c r="HN163" s="243"/>
      <c r="HO163" s="243"/>
      <c r="HP163" s="243"/>
      <c r="HQ163" s="243"/>
      <c r="HR163" s="243"/>
      <c r="HS163" s="243"/>
      <c r="HT163" s="243"/>
      <c r="HU163" s="243"/>
      <c r="HV163" s="243"/>
      <c r="HW163" s="243"/>
      <c r="HX163" s="243"/>
      <c r="HY163" s="243"/>
      <c r="HZ163" s="243"/>
      <c r="IA163" s="243"/>
      <c r="IB163" s="243"/>
      <c r="IC163" s="243"/>
      <c r="ID163" s="243"/>
      <c r="IE163" s="243"/>
      <c r="IF163" s="243"/>
      <c r="IG163" s="243"/>
      <c r="IH163" s="243"/>
      <c r="II163" s="243"/>
      <c r="IJ163" s="243"/>
      <c r="IK163" s="243"/>
      <c r="IL163" s="243"/>
      <c r="IM163" s="243"/>
      <c r="IN163" s="243"/>
      <c r="IO163" s="243"/>
      <c r="IP163" s="243"/>
      <c r="IQ163" s="243"/>
      <c r="IR163" s="243"/>
      <c r="IS163" s="243"/>
      <c r="IT163" s="243"/>
      <c r="IU163" s="243"/>
      <c r="IV163" s="243"/>
      <c r="IW163" s="243"/>
      <c r="IX163" s="243"/>
      <c r="IY163" s="243"/>
      <c r="IZ163" s="243"/>
      <c r="JA163" s="243"/>
      <c r="JB163" s="243"/>
      <c r="JC163" s="243"/>
      <c r="JD163" s="243"/>
      <c r="JE163" s="243"/>
      <c r="JF163" s="243"/>
      <c r="JG163" s="243"/>
      <c r="JH163" s="243"/>
      <c r="JI163" s="243"/>
      <c r="JJ163" s="243"/>
      <c r="JK163" s="243"/>
      <c r="JL163" s="243"/>
      <c r="JM163" s="243"/>
      <c r="JN163" s="243"/>
      <c r="JO163" s="243"/>
      <c r="JP163" s="243"/>
      <c r="JQ163" s="243"/>
      <c r="JR163" s="243"/>
      <c r="JS163" s="243"/>
      <c r="JT163" s="243"/>
      <c r="JU163" s="243"/>
      <c r="JV163" s="243"/>
      <c r="JW163" s="243"/>
      <c r="JX163" s="243"/>
      <c r="JY163" s="243"/>
      <c r="JZ163" s="243"/>
      <c r="KA163" s="243"/>
      <c r="KB163" s="243"/>
      <c r="KC163" s="243"/>
      <c r="KD163" s="243"/>
      <c r="KE163" s="243"/>
      <c r="KF163" s="243"/>
      <c r="KG163" s="243"/>
      <c r="KH163" s="243"/>
      <c r="KI163" s="243"/>
      <c r="KJ163" s="243"/>
      <c r="KK163" s="243"/>
      <c r="KL163" s="243"/>
      <c r="KM163" s="243"/>
      <c r="KN163" s="243"/>
      <c r="KO163" s="243"/>
      <c r="KP163" s="243"/>
      <c r="KQ163" s="243"/>
      <c r="KR163" s="243"/>
      <c r="KS163" s="243"/>
      <c r="KT163" s="243"/>
      <c r="KU163" s="243"/>
      <c r="KV163" s="243"/>
      <c r="KW163" s="243"/>
      <c r="KX163" s="243"/>
      <c r="KY163" s="243"/>
      <c r="KZ163" s="243"/>
      <c r="LA163" s="243"/>
      <c r="LB163" s="243"/>
      <c r="LC163" s="243"/>
      <c r="LD163" s="243"/>
      <c r="LE163" s="243"/>
      <c r="LF163" s="243"/>
      <c r="LG163" s="243"/>
      <c r="LH163" s="243"/>
      <c r="LI163" s="243"/>
      <c r="LJ163" s="243"/>
      <c r="LK163" s="243"/>
      <c r="LL163" s="243"/>
      <c r="LM163" s="243"/>
      <c r="LN163" s="243"/>
      <c r="LO163" s="243"/>
      <c r="LP163" s="243"/>
      <c r="LQ163" s="243"/>
      <c r="LR163" s="243"/>
      <c r="LS163" s="243"/>
      <c r="LT163" s="243"/>
      <c r="LU163" s="243"/>
      <c r="LV163" s="243"/>
      <c r="LW163" s="243"/>
      <c r="LX163" s="243"/>
      <c r="LY163" s="243"/>
      <c r="LZ163" s="243"/>
      <c r="MA163" s="243"/>
      <c r="MB163" s="243"/>
      <c r="MC163" s="243"/>
      <c r="MD163" s="243"/>
      <c r="ME163" s="243"/>
      <c r="MF163" s="243"/>
      <c r="MG163" s="243"/>
      <c r="MH163" s="243"/>
      <c r="MI163" s="243"/>
      <c r="MJ163" s="243"/>
      <c r="MK163" s="243"/>
      <c r="ML163" s="243"/>
      <c r="MM163" s="243"/>
      <c r="MN163" s="243"/>
      <c r="MO163" s="243"/>
      <c r="MP163" s="243"/>
      <c r="MQ163" s="243"/>
      <c r="MR163" s="243"/>
      <c r="MS163" s="243"/>
      <c r="MT163" s="243"/>
      <c r="MU163" s="243"/>
      <c r="MV163" s="243"/>
      <c r="MW163" s="243"/>
      <c r="MX163" s="243"/>
      <c r="MY163" s="243"/>
      <c r="MZ163" s="243"/>
      <c r="NA163" s="243"/>
      <c r="NB163" s="243"/>
      <c r="NC163" s="243"/>
      <c r="ND163" s="243"/>
      <c r="NE163" s="243"/>
      <c r="NF163" s="243"/>
      <c r="NG163" s="243"/>
      <c r="NH163" s="243"/>
      <c r="NI163" s="243"/>
      <c r="NJ163" s="243"/>
      <c r="NK163" s="243"/>
      <c r="NL163" s="243"/>
      <c r="NM163" s="243"/>
      <c r="NN163" s="243"/>
      <c r="NO163" s="243"/>
      <c r="NP163" s="243"/>
      <c r="NQ163" s="243"/>
      <c r="NR163" s="243"/>
      <c r="NS163" s="243"/>
      <c r="NT163" s="243"/>
      <c r="NU163" s="243"/>
      <c r="NV163" s="243"/>
      <c r="NW163" s="243"/>
      <c r="NX163" s="243"/>
      <c r="NY163" s="243"/>
    </row>
    <row r="164" spans="1:389" s="242" customFormat="1" ht="12">
      <c r="A164" s="227"/>
      <c r="B164" s="228"/>
      <c r="C164" s="229">
        <v>3</v>
      </c>
      <c r="D164" s="230" t="str">
        <f t="shared" si="483"/>
        <v>3.47.1</v>
      </c>
      <c r="E164" s="231" t="s">
        <v>446</v>
      </c>
      <c r="F164" s="245"/>
      <c r="G164" s="245"/>
      <c r="H164" s="232" t="str">
        <f>D161</f>
        <v>3.45.2</v>
      </c>
      <c r="I164" s="233"/>
      <c r="J164" s="232"/>
      <c r="K164" s="234"/>
      <c r="L164" s="234">
        <v>43539</v>
      </c>
      <c r="M164" s="235"/>
      <c r="N164" s="236"/>
      <c r="O164" s="237"/>
      <c r="P164" s="235" t="s">
        <v>34</v>
      </c>
      <c r="Q164" s="238">
        <f ca="1">IF(K164&lt;&gt;"",K164,IF(OR(H164&lt;&gt;"",I164&lt;&gt;"",J164&lt;&gt;""),WORKDAY.INTL(MAX(IFERROR(INDEX(R:R,MATCH(H164,D:D,0)),0),IFERROR(INDEX(R:R,MATCH(I164,D:D,0)),0),IFERROR(INDEX(R:R,MATCH(J164,D:D,0)),0)),1,weekend,holidays),IF(L164&lt;&gt;"",IF(M164&lt;&gt;"",WORKDAY.INTL(L164,-(MAX(M164,1)-1),weekend,holidays),L164-(MAX(N164,1)-1))," - ")))</f>
        <v>43536</v>
      </c>
      <c r="R164" s="238">
        <f t="shared" si="484"/>
        <v>43539</v>
      </c>
      <c r="S164" s="239">
        <f t="shared" ca="1" si="485"/>
        <v>4</v>
      </c>
      <c r="T164" s="239">
        <f t="shared" ca="1" si="486"/>
        <v>4</v>
      </c>
      <c r="U164" s="240">
        <f t="shared" ca="1" si="487"/>
        <v>0</v>
      </c>
      <c r="V164" s="239">
        <f t="shared" ca="1" si="488"/>
        <v>4</v>
      </c>
      <c r="W164" s="241"/>
      <c r="X164" s="241"/>
      <c r="Z164" s="243"/>
      <c r="AA164" s="243"/>
      <c r="AB164" s="243"/>
      <c r="AC164" s="243"/>
      <c r="AD164" s="243"/>
      <c r="AE164" s="243"/>
      <c r="AF164" s="243"/>
      <c r="AG164" s="243"/>
      <c r="AH164" s="243"/>
      <c r="AI164" s="243"/>
      <c r="AJ164" s="243"/>
      <c r="AK164" s="243"/>
      <c r="AL164" s="243"/>
      <c r="AM164" s="243"/>
      <c r="AN164" s="243"/>
      <c r="AO164" s="243"/>
      <c r="AP164" s="243"/>
      <c r="AQ164" s="243"/>
      <c r="AR164" s="243"/>
      <c r="AS164" s="243"/>
      <c r="AT164" s="243"/>
      <c r="AU164" s="243"/>
      <c r="AV164" s="243"/>
      <c r="AW164" s="243"/>
      <c r="AX164" s="243"/>
      <c r="AY164" s="243"/>
      <c r="AZ164" s="243"/>
      <c r="BA164" s="243"/>
      <c r="BB164" s="243"/>
      <c r="BC164" s="243"/>
      <c r="BD164" s="243"/>
      <c r="BE164" s="243"/>
      <c r="BF164" s="243"/>
      <c r="BG164" s="243"/>
      <c r="BH164" s="243"/>
      <c r="BI164" s="243"/>
      <c r="BJ164" s="243"/>
      <c r="BK164" s="243"/>
      <c r="BL164" s="243"/>
      <c r="BM164" s="243"/>
      <c r="BN164" s="243"/>
      <c r="BO164" s="243"/>
      <c r="BP164" s="243"/>
      <c r="BQ164" s="243"/>
      <c r="BR164" s="243"/>
      <c r="BS164" s="243"/>
      <c r="BT164" s="243"/>
      <c r="BU164" s="243"/>
      <c r="BV164" s="243"/>
      <c r="BW164" s="243"/>
      <c r="BX164" s="243"/>
      <c r="BY164" s="243"/>
      <c r="BZ164" s="243"/>
      <c r="CA164" s="243"/>
      <c r="CB164" s="243"/>
      <c r="CC164" s="243"/>
      <c r="CD164" s="243"/>
      <c r="CE164" s="243"/>
      <c r="CF164" s="243"/>
      <c r="CG164" s="243"/>
      <c r="CH164" s="243"/>
      <c r="CI164" s="243"/>
      <c r="CJ164" s="243"/>
      <c r="CK164" s="243"/>
      <c r="CL164" s="243"/>
      <c r="CM164" s="243"/>
      <c r="CN164" s="243"/>
      <c r="CO164" s="243"/>
      <c r="CP164" s="243"/>
      <c r="CQ164" s="243"/>
      <c r="CR164" s="243"/>
      <c r="CS164" s="243"/>
      <c r="CT164" s="243"/>
      <c r="CU164" s="243"/>
      <c r="CV164" s="243"/>
      <c r="CW164" s="243"/>
      <c r="CX164" s="243"/>
      <c r="CY164" s="243"/>
      <c r="CZ164" s="243"/>
      <c r="DA164" s="243"/>
      <c r="DB164" s="243"/>
      <c r="DC164" s="243"/>
      <c r="DD164" s="243"/>
      <c r="DE164" s="243"/>
      <c r="DF164" s="243"/>
      <c r="DG164" s="243"/>
      <c r="DH164" s="243"/>
      <c r="DI164" s="243"/>
      <c r="DJ164" s="243"/>
      <c r="DK164" s="243"/>
      <c r="DL164" s="243"/>
      <c r="DM164" s="243"/>
      <c r="DN164" s="243"/>
      <c r="DO164" s="243"/>
      <c r="DP164" s="243"/>
      <c r="DQ164" s="243"/>
      <c r="DR164" s="243"/>
      <c r="DS164" s="243"/>
      <c r="DT164" s="243"/>
      <c r="DU164" s="243"/>
      <c r="DV164" s="243"/>
      <c r="DW164" s="243"/>
      <c r="DX164" s="243"/>
      <c r="DY164" s="243"/>
      <c r="DZ164" s="243"/>
      <c r="EA164" s="243"/>
      <c r="EB164" s="243"/>
      <c r="EC164" s="243"/>
      <c r="ED164" s="243"/>
      <c r="EE164" s="243"/>
      <c r="EF164" s="243"/>
      <c r="EG164" s="243"/>
      <c r="EH164" s="243"/>
      <c r="EI164" s="243"/>
      <c r="EJ164" s="243"/>
      <c r="EK164" s="243"/>
      <c r="EL164" s="243"/>
      <c r="EM164" s="243"/>
      <c r="EN164" s="243"/>
      <c r="EO164" s="243"/>
      <c r="EP164" s="243"/>
      <c r="EQ164" s="243"/>
      <c r="ER164" s="243"/>
      <c r="ES164" s="243"/>
      <c r="ET164" s="243"/>
      <c r="EU164" s="243"/>
      <c r="EV164" s="243"/>
      <c r="EW164" s="243"/>
      <c r="EX164" s="243"/>
      <c r="EY164" s="243"/>
      <c r="EZ164" s="243"/>
      <c r="FA164" s="243"/>
      <c r="FB164" s="243"/>
      <c r="FC164" s="243"/>
      <c r="FD164" s="243"/>
      <c r="FE164" s="243"/>
      <c r="FF164" s="243"/>
      <c r="FG164" s="243"/>
      <c r="FH164" s="243"/>
      <c r="FI164" s="243"/>
      <c r="FJ164" s="243"/>
      <c r="FK164" s="243"/>
      <c r="FL164" s="243"/>
      <c r="FM164" s="243"/>
      <c r="FN164" s="243"/>
      <c r="FO164" s="243"/>
      <c r="FP164" s="243"/>
      <c r="FQ164" s="243"/>
      <c r="FR164" s="243"/>
      <c r="FS164" s="243"/>
      <c r="FT164" s="243"/>
      <c r="FU164" s="243"/>
      <c r="FV164" s="243"/>
      <c r="FW164" s="243"/>
      <c r="FX164" s="243"/>
      <c r="FY164" s="243"/>
      <c r="FZ164" s="243"/>
      <c r="GA164" s="243"/>
      <c r="GB164" s="243"/>
      <c r="GC164" s="243"/>
      <c r="GD164" s="243"/>
      <c r="GE164" s="243"/>
      <c r="GF164" s="243"/>
      <c r="GG164" s="243"/>
      <c r="GH164" s="243"/>
      <c r="GI164" s="243"/>
      <c r="GJ164" s="243"/>
      <c r="GK164" s="243"/>
      <c r="GL164" s="243"/>
      <c r="GM164" s="243"/>
      <c r="GN164" s="243"/>
      <c r="GO164" s="243"/>
      <c r="GP164" s="243"/>
      <c r="GQ164" s="243"/>
      <c r="GR164" s="243"/>
      <c r="GS164" s="243"/>
      <c r="GT164" s="243"/>
      <c r="GU164" s="243"/>
      <c r="GV164" s="243"/>
      <c r="GW164" s="243"/>
      <c r="GX164" s="243"/>
      <c r="GY164" s="243"/>
      <c r="GZ164" s="243"/>
      <c r="HA164" s="243"/>
      <c r="HB164" s="243"/>
      <c r="HC164" s="243"/>
      <c r="HD164" s="243"/>
      <c r="HE164" s="243"/>
      <c r="HF164" s="243"/>
      <c r="HG164" s="243"/>
      <c r="HH164" s="243"/>
      <c r="HI164" s="243"/>
      <c r="HJ164" s="243"/>
      <c r="HK164" s="243"/>
      <c r="HL164" s="243"/>
      <c r="HM164" s="243"/>
      <c r="HN164" s="243"/>
      <c r="HO164" s="243"/>
      <c r="HP164" s="243"/>
      <c r="HQ164" s="243"/>
      <c r="HR164" s="243"/>
      <c r="HS164" s="243"/>
      <c r="HT164" s="243"/>
      <c r="HU164" s="243"/>
      <c r="HV164" s="243"/>
      <c r="HW164" s="243"/>
      <c r="HX164" s="243"/>
      <c r="HY164" s="243"/>
      <c r="HZ164" s="243"/>
      <c r="IA164" s="243"/>
      <c r="IB164" s="243"/>
      <c r="IC164" s="243"/>
      <c r="ID164" s="243"/>
      <c r="IE164" s="243"/>
      <c r="IF164" s="243"/>
      <c r="IG164" s="243"/>
      <c r="IH164" s="243"/>
      <c r="II164" s="243"/>
      <c r="IJ164" s="243"/>
      <c r="IK164" s="243"/>
      <c r="IL164" s="243"/>
      <c r="IM164" s="243"/>
      <c r="IN164" s="243"/>
      <c r="IO164" s="243"/>
      <c r="IP164" s="243"/>
      <c r="IQ164" s="243"/>
      <c r="IR164" s="243"/>
      <c r="IS164" s="243"/>
      <c r="IT164" s="243"/>
      <c r="IU164" s="243"/>
      <c r="IV164" s="243"/>
      <c r="IW164" s="243"/>
      <c r="IX164" s="243"/>
      <c r="IY164" s="243"/>
      <c r="IZ164" s="243"/>
      <c r="JA164" s="243"/>
      <c r="JB164" s="243"/>
      <c r="JC164" s="243"/>
      <c r="JD164" s="243"/>
      <c r="JE164" s="243"/>
      <c r="JF164" s="243"/>
      <c r="JG164" s="243"/>
      <c r="JH164" s="243"/>
      <c r="JI164" s="243"/>
      <c r="JJ164" s="243"/>
      <c r="JK164" s="243"/>
      <c r="JL164" s="243"/>
      <c r="JM164" s="243"/>
      <c r="JN164" s="243"/>
      <c r="JO164" s="243"/>
      <c r="JP164" s="243"/>
      <c r="JQ164" s="243"/>
      <c r="JR164" s="243"/>
      <c r="JS164" s="243"/>
      <c r="JT164" s="243"/>
      <c r="JU164" s="243"/>
      <c r="JV164" s="243"/>
      <c r="JW164" s="243"/>
      <c r="JX164" s="243"/>
      <c r="JY164" s="243"/>
      <c r="JZ164" s="243"/>
      <c r="KA164" s="243"/>
      <c r="KB164" s="243"/>
      <c r="KC164" s="243"/>
      <c r="KD164" s="243"/>
      <c r="KE164" s="243"/>
      <c r="KF164" s="243"/>
      <c r="KG164" s="243"/>
      <c r="KH164" s="243"/>
      <c r="KI164" s="243"/>
      <c r="KJ164" s="243"/>
      <c r="KK164" s="243"/>
      <c r="KL164" s="243"/>
      <c r="KM164" s="243"/>
      <c r="KN164" s="243"/>
      <c r="KO164" s="243"/>
      <c r="KP164" s="243"/>
      <c r="KQ164" s="243"/>
      <c r="KR164" s="243"/>
      <c r="KS164" s="243"/>
      <c r="KT164" s="243"/>
      <c r="KU164" s="243"/>
      <c r="KV164" s="243"/>
      <c r="KW164" s="243"/>
      <c r="KX164" s="243"/>
      <c r="KY164" s="243"/>
      <c r="KZ164" s="243"/>
      <c r="LA164" s="243"/>
      <c r="LB164" s="243"/>
      <c r="LC164" s="243"/>
      <c r="LD164" s="243"/>
      <c r="LE164" s="243"/>
      <c r="LF164" s="243"/>
      <c r="LG164" s="243"/>
      <c r="LH164" s="243"/>
      <c r="LI164" s="243"/>
      <c r="LJ164" s="243"/>
      <c r="LK164" s="243"/>
      <c r="LL164" s="243"/>
      <c r="LM164" s="243"/>
      <c r="LN164" s="243"/>
      <c r="LO164" s="243"/>
      <c r="LP164" s="243"/>
      <c r="LQ164" s="243"/>
      <c r="LR164" s="243"/>
      <c r="LS164" s="243"/>
      <c r="LT164" s="243"/>
      <c r="LU164" s="243"/>
      <c r="LV164" s="243"/>
      <c r="LW164" s="243"/>
      <c r="LX164" s="243"/>
      <c r="LY164" s="243"/>
      <c r="LZ164" s="243"/>
      <c r="MA164" s="243"/>
      <c r="MB164" s="243"/>
      <c r="MC164" s="243"/>
      <c r="MD164" s="243"/>
      <c r="ME164" s="243"/>
      <c r="MF164" s="243"/>
      <c r="MG164" s="243"/>
      <c r="MH164" s="243"/>
      <c r="MI164" s="243"/>
      <c r="MJ164" s="243"/>
      <c r="MK164" s="243"/>
      <c r="ML164" s="243"/>
      <c r="MM164" s="243"/>
      <c r="MN164" s="243"/>
      <c r="MO164" s="243"/>
      <c r="MP164" s="243"/>
      <c r="MQ164" s="243"/>
      <c r="MR164" s="243"/>
      <c r="MS164" s="243"/>
      <c r="MT164" s="243"/>
      <c r="MU164" s="243"/>
      <c r="MV164" s="243"/>
      <c r="MW164" s="243"/>
      <c r="MX164" s="243"/>
      <c r="MY164" s="243"/>
      <c r="MZ164" s="243"/>
      <c r="NA164" s="243"/>
      <c r="NB164" s="243"/>
      <c r="NC164" s="243"/>
      <c r="ND164" s="243"/>
      <c r="NE164" s="243"/>
      <c r="NF164" s="243"/>
      <c r="NG164" s="243"/>
      <c r="NH164" s="243"/>
      <c r="NI164" s="243"/>
      <c r="NJ164" s="243"/>
      <c r="NK164" s="243"/>
      <c r="NL164" s="243"/>
      <c r="NM164" s="243"/>
      <c r="NN164" s="243"/>
      <c r="NO164" s="243"/>
      <c r="NP164" s="243"/>
      <c r="NQ164" s="243"/>
      <c r="NR164" s="243"/>
      <c r="NS164" s="243"/>
      <c r="NT164" s="243"/>
      <c r="NU164" s="243"/>
      <c r="NV164" s="243"/>
      <c r="NW164" s="243"/>
      <c r="NX164" s="243"/>
      <c r="NY164" s="243"/>
    </row>
    <row r="165" spans="1:389" s="242" customFormat="1" ht="12">
      <c r="A165" s="227"/>
      <c r="B165" s="228"/>
      <c r="C165" s="229">
        <v>3</v>
      </c>
      <c r="D165" s="230" t="str">
        <f t="shared" si="483"/>
        <v>3.47.2</v>
      </c>
      <c r="E165" s="231" t="s">
        <v>467</v>
      </c>
      <c r="F165" s="245"/>
      <c r="G165" s="245"/>
      <c r="H165" s="232" t="str">
        <f>D164</f>
        <v>3.47.1</v>
      </c>
      <c r="I165" s="233"/>
      <c r="J165" s="232"/>
      <c r="K165" s="234"/>
      <c r="L165" s="234"/>
      <c r="M165" s="235">
        <v>6</v>
      </c>
      <c r="N165" s="236"/>
      <c r="O165" s="237"/>
      <c r="P165" s="235" t="s">
        <v>38</v>
      </c>
      <c r="Q165" s="238">
        <f ca="1">IF(K165&lt;&gt;"",K165,IF(OR(H165&lt;&gt;"",I165&lt;&gt;"",J165&lt;&gt;""),WORKDAY.INTL(MAX(IFERROR(INDEX(R:R,MATCH(H165,D:D,0)),0),IFERROR(INDEX(R:R,MATCH(I165,D:D,0)),0),IFERROR(INDEX(R:R,MATCH(J165,D:D,0)),0)),1,weekend,holidays),IF(L165&lt;&gt;"",IF(M165&lt;&gt;"",WORKDAY.INTL(L165,-(MAX(M165,1)-1),weekend,holidays),L165-(MAX(N165,1)-1))," - ")))</f>
        <v>43542</v>
      </c>
      <c r="R165" s="238">
        <f t="shared" ca="1" si="484"/>
        <v>43549</v>
      </c>
      <c r="S165" s="239">
        <f t="shared" si="485"/>
        <v>6</v>
      </c>
      <c r="T165" s="239">
        <f t="shared" ca="1" si="486"/>
        <v>8</v>
      </c>
      <c r="U165" s="240">
        <f t="shared" ca="1" si="487"/>
        <v>0</v>
      </c>
      <c r="V165" s="239">
        <f t="shared" ca="1" si="488"/>
        <v>8</v>
      </c>
      <c r="W165" s="241"/>
      <c r="X165" s="241"/>
      <c r="Z165" s="243"/>
      <c r="AA165" s="243"/>
      <c r="AB165" s="243"/>
      <c r="AC165" s="243"/>
      <c r="AD165" s="243"/>
      <c r="AE165" s="243"/>
      <c r="AF165" s="243"/>
      <c r="AG165" s="243"/>
      <c r="AH165" s="243"/>
      <c r="AI165" s="243"/>
      <c r="AJ165" s="243"/>
      <c r="AK165" s="243"/>
      <c r="AL165" s="243"/>
      <c r="AM165" s="243"/>
      <c r="AN165" s="243"/>
      <c r="AO165" s="243"/>
      <c r="AP165" s="243"/>
      <c r="AQ165" s="243"/>
      <c r="AR165" s="243"/>
      <c r="AS165" s="243"/>
      <c r="AT165" s="243"/>
      <c r="AU165" s="243"/>
      <c r="AV165" s="243"/>
      <c r="AW165" s="243"/>
      <c r="AX165" s="243"/>
      <c r="AY165" s="243"/>
      <c r="AZ165" s="243"/>
      <c r="BA165" s="243"/>
      <c r="BB165" s="243"/>
      <c r="BC165" s="243"/>
      <c r="BD165" s="243"/>
      <c r="BE165" s="243"/>
      <c r="BF165" s="243"/>
      <c r="BG165" s="243"/>
      <c r="BH165" s="243"/>
      <c r="BI165" s="243"/>
      <c r="BJ165" s="243"/>
      <c r="BK165" s="243"/>
      <c r="BL165" s="243"/>
      <c r="BM165" s="243"/>
      <c r="BN165" s="243"/>
      <c r="BO165" s="243"/>
      <c r="BP165" s="243"/>
      <c r="BQ165" s="243"/>
      <c r="BR165" s="243"/>
      <c r="BS165" s="243"/>
      <c r="BT165" s="243"/>
      <c r="BU165" s="243"/>
      <c r="BV165" s="243"/>
      <c r="BW165" s="243"/>
      <c r="BX165" s="243"/>
      <c r="BY165" s="243"/>
      <c r="BZ165" s="243"/>
      <c r="CA165" s="243"/>
      <c r="CB165" s="243"/>
      <c r="CC165" s="243"/>
      <c r="CD165" s="243"/>
      <c r="CE165" s="243"/>
      <c r="CF165" s="243"/>
      <c r="CG165" s="243"/>
      <c r="CH165" s="243"/>
      <c r="CI165" s="243"/>
      <c r="CJ165" s="243"/>
      <c r="CK165" s="243"/>
      <c r="CL165" s="243"/>
      <c r="CM165" s="243"/>
      <c r="CN165" s="243"/>
      <c r="CO165" s="243"/>
      <c r="CP165" s="243"/>
      <c r="CQ165" s="243"/>
      <c r="CR165" s="243"/>
      <c r="CS165" s="243"/>
      <c r="CT165" s="243"/>
      <c r="CU165" s="243"/>
      <c r="CV165" s="243"/>
      <c r="CW165" s="243"/>
      <c r="CX165" s="243"/>
      <c r="CY165" s="243"/>
      <c r="CZ165" s="243"/>
      <c r="DA165" s="243"/>
      <c r="DB165" s="243"/>
      <c r="DC165" s="243"/>
      <c r="DD165" s="243"/>
      <c r="DE165" s="243"/>
      <c r="DF165" s="243"/>
      <c r="DG165" s="243"/>
      <c r="DH165" s="243"/>
      <c r="DI165" s="243"/>
      <c r="DJ165" s="243"/>
      <c r="DK165" s="243"/>
      <c r="DL165" s="243"/>
      <c r="DM165" s="243"/>
      <c r="DN165" s="243"/>
      <c r="DO165" s="243"/>
      <c r="DP165" s="243"/>
      <c r="DQ165" s="243"/>
      <c r="DR165" s="243"/>
      <c r="DS165" s="243"/>
      <c r="DT165" s="243"/>
      <c r="DU165" s="243"/>
      <c r="DV165" s="243"/>
      <c r="DW165" s="243"/>
      <c r="DX165" s="243"/>
      <c r="DY165" s="243"/>
      <c r="DZ165" s="243"/>
      <c r="EA165" s="243"/>
      <c r="EB165" s="243"/>
      <c r="EC165" s="243"/>
      <c r="ED165" s="243"/>
      <c r="EE165" s="243"/>
      <c r="EF165" s="243"/>
      <c r="EG165" s="243"/>
      <c r="EH165" s="243"/>
      <c r="EI165" s="243"/>
      <c r="EJ165" s="243"/>
      <c r="EK165" s="243"/>
      <c r="EL165" s="243"/>
      <c r="EM165" s="243"/>
      <c r="EN165" s="243"/>
      <c r="EO165" s="243"/>
      <c r="EP165" s="243"/>
      <c r="EQ165" s="243"/>
      <c r="ER165" s="243"/>
      <c r="ES165" s="243"/>
      <c r="ET165" s="243"/>
      <c r="EU165" s="243"/>
      <c r="EV165" s="243"/>
      <c r="EW165" s="243"/>
      <c r="EX165" s="243"/>
      <c r="EY165" s="243"/>
      <c r="EZ165" s="243"/>
      <c r="FA165" s="243"/>
      <c r="FB165" s="243"/>
      <c r="FC165" s="243"/>
      <c r="FD165" s="243"/>
      <c r="FE165" s="243"/>
      <c r="FF165" s="243"/>
      <c r="FG165" s="243"/>
      <c r="FH165" s="243"/>
      <c r="FI165" s="243"/>
      <c r="FJ165" s="243"/>
      <c r="FK165" s="243"/>
      <c r="FL165" s="243"/>
      <c r="FM165" s="243"/>
      <c r="FN165" s="243"/>
      <c r="FO165" s="243"/>
      <c r="FP165" s="243"/>
      <c r="FQ165" s="243"/>
      <c r="FR165" s="243"/>
      <c r="FS165" s="243"/>
      <c r="FT165" s="243"/>
      <c r="FU165" s="243"/>
      <c r="FV165" s="243"/>
      <c r="FW165" s="243"/>
      <c r="FX165" s="243"/>
      <c r="FY165" s="243"/>
      <c r="FZ165" s="243"/>
      <c r="GA165" s="243"/>
      <c r="GB165" s="243"/>
      <c r="GC165" s="243"/>
      <c r="GD165" s="243"/>
      <c r="GE165" s="243"/>
      <c r="GF165" s="243"/>
      <c r="GG165" s="243"/>
      <c r="GH165" s="243"/>
      <c r="GI165" s="243"/>
      <c r="GJ165" s="243"/>
      <c r="GK165" s="243"/>
      <c r="GL165" s="243"/>
      <c r="GM165" s="243"/>
      <c r="GN165" s="243"/>
      <c r="GO165" s="243"/>
      <c r="GP165" s="243"/>
      <c r="GQ165" s="243"/>
      <c r="GR165" s="243"/>
      <c r="GS165" s="243"/>
      <c r="GT165" s="243"/>
      <c r="GU165" s="243"/>
      <c r="GV165" s="243"/>
      <c r="GW165" s="243"/>
      <c r="GX165" s="243"/>
      <c r="GY165" s="243"/>
      <c r="GZ165" s="243"/>
      <c r="HA165" s="243"/>
      <c r="HB165" s="243"/>
      <c r="HC165" s="243"/>
      <c r="HD165" s="243"/>
      <c r="HE165" s="243"/>
      <c r="HF165" s="243"/>
      <c r="HG165" s="243"/>
      <c r="HH165" s="243"/>
      <c r="HI165" s="243"/>
      <c r="HJ165" s="243"/>
      <c r="HK165" s="243"/>
      <c r="HL165" s="243"/>
      <c r="HM165" s="243"/>
      <c r="HN165" s="243"/>
      <c r="HO165" s="243"/>
      <c r="HP165" s="243"/>
      <c r="HQ165" s="243"/>
      <c r="HR165" s="243"/>
      <c r="HS165" s="243"/>
      <c r="HT165" s="243"/>
      <c r="HU165" s="243"/>
      <c r="HV165" s="243"/>
      <c r="HW165" s="243"/>
      <c r="HX165" s="243"/>
      <c r="HY165" s="243"/>
      <c r="HZ165" s="243"/>
      <c r="IA165" s="243"/>
      <c r="IB165" s="243"/>
      <c r="IC165" s="243"/>
      <c r="ID165" s="243"/>
      <c r="IE165" s="243"/>
      <c r="IF165" s="243"/>
      <c r="IG165" s="243"/>
      <c r="IH165" s="243"/>
      <c r="II165" s="243"/>
      <c r="IJ165" s="243"/>
      <c r="IK165" s="243"/>
      <c r="IL165" s="243"/>
      <c r="IM165" s="243"/>
      <c r="IN165" s="243"/>
      <c r="IO165" s="243"/>
      <c r="IP165" s="243"/>
      <c r="IQ165" s="243"/>
      <c r="IR165" s="243"/>
      <c r="IS165" s="243"/>
      <c r="IT165" s="243"/>
      <c r="IU165" s="243"/>
      <c r="IV165" s="243"/>
      <c r="IW165" s="243"/>
      <c r="IX165" s="243"/>
      <c r="IY165" s="243"/>
      <c r="IZ165" s="243"/>
      <c r="JA165" s="243"/>
      <c r="JB165" s="243"/>
      <c r="JC165" s="243"/>
      <c r="JD165" s="243"/>
      <c r="JE165" s="243"/>
      <c r="JF165" s="243"/>
      <c r="JG165" s="243"/>
      <c r="JH165" s="243"/>
      <c r="JI165" s="243"/>
      <c r="JJ165" s="243"/>
      <c r="JK165" s="243"/>
      <c r="JL165" s="243"/>
      <c r="JM165" s="243"/>
      <c r="JN165" s="243"/>
      <c r="JO165" s="243"/>
      <c r="JP165" s="243"/>
      <c r="JQ165" s="243"/>
      <c r="JR165" s="243"/>
      <c r="JS165" s="243"/>
      <c r="JT165" s="243"/>
      <c r="JU165" s="243"/>
      <c r="JV165" s="243"/>
      <c r="JW165" s="243"/>
      <c r="JX165" s="243"/>
      <c r="JY165" s="243"/>
      <c r="JZ165" s="243"/>
      <c r="KA165" s="243"/>
      <c r="KB165" s="243"/>
      <c r="KC165" s="243"/>
      <c r="KD165" s="243"/>
      <c r="KE165" s="243"/>
      <c r="KF165" s="243"/>
      <c r="KG165" s="243"/>
      <c r="KH165" s="243"/>
      <c r="KI165" s="243"/>
      <c r="KJ165" s="243"/>
      <c r="KK165" s="243"/>
      <c r="KL165" s="243"/>
      <c r="KM165" s="243"/>
      <c r="KN165" s="243"/>
      <c r="KO165" s="243"/>
      <c r="KP165" s="243"/>
      <c r="KQ165" s="243"/>
      <c r="KR165" s="243"/>
      <c r="KS165" s="243"/>
      <c r="KT165" s="243"/>
      <c r="KU165" s="243"/>
      <c r="KV165" s="243"/>
      <c r="KW165" s="243"/>
      <c r="KX165" s="243"/>
      <c r="KY165" s="243"/>
      <c r="KZ165" s="243"/>
      <c r="LA165" s="243"/>
      <c r="LB165" s="243"/>
      <c r="LC165" s="243"/>
      <c r="LD165" s="243"/>
      <c r="LE165" s="243"/>
      <c r="LF165" s="243"/>
      <c r="LG165" s="243"/>
      <c r="LH165" s="243"/>
      <c r="LI165" s="243"/>
      <c r="LJ165" s="243"/>
      <c r="LK165" s="243"/>
      <c r="LL165" s="243"/>
      <c r="LM165" s="243"/>
      <c r="LN165" s="243"/>
      <c r="LO165" s="243"/>
      <c r="LP165" s="243"/>
      <c r="LQ165" s="243"/>
      <c r="LR165" s="243"/>
      <c r="LS165" s="243"/>
      <c r="LT165" s="243"/>
      <c r="LU165" s="243"/>
      <c r="LV165" s="243"/>
      <c r="LW165" s="243"/>
      <c r="LX165" s="243"/>
      <c r="LY165" s="243"/>
      <c r="LZ165" s="243"/>
      <c r="MA165" s="243"/>
      <c r="MB165" s="243"/>
      <c r="MC165" s="243"/>
      <c r="MD165" s="243"/>
      <c r="ME165" s="243"/>
      <c r="MF165" s="243"/>
      <c r="MG165" s="243"/>
      <c r="MH165" s="243"/>
      <c r="MI165" s="243"/>
      <c r="MJ165" s="243"/>
      <c r="MK165" s="243"/>
      <c r="ML165" s="243"/>
      <c r="MM165" s="243"/>
      <c r="MN165" s="243"/>
      <c r="MO165" s="243"/>
      <c r="MP165" s="243"/>
      <c r="MQ165" s="243"/>
      <c r="MR165" s="243"/>
      <c r="MS165" s="243"/>
      <c r="MT165" s="243"/>
      <c r="MU165" s="243"/>
      <c r="MV165" s="243"/>
      <c r="MW165" s="243"/>
      <c r="MX165" s="243"/>
      <c r="MY165" s="243"/>
      <c r="MZ165" s="243"/>
      <c r="NA165" s="243"/>
      <c r="NB165" s="243"/>
      <c r="NC165" s="243"/>
      <c r="ND165" s="243"/>
      <c r="NE165" s="243"/>
      <c r="NF165" s="243"/>
      <c r="NG165" s="243"/>
      <c r="NH165" s="243"/>
      <c r="NI165" s="243"/>
      <c r="NJ165" s="243"/>
      <c r="NK165" s="243"/>
      <c r="NL165" s="243"/>
      <c r="NM165" s="243"/>
      <c r="NN165" s="243"/>
      <c r="NO165" s="243"/>
      <c r="NP165" s="243"/>
      <c r="NQ165" s="243"/>
      <c r="NR165" s="243"/>
      <c r="NS165" s="243"/>
      <c r="NT165" s="243"/>
      <c r="NU165" s="243"/>
      <c r="NV165" s="243"/>
      <c r="NW165" s="243"/>
      <c r="NX165" s="243"/>
      <c r="NY165" s="243"/>
    </row>
    <row r="166" spans="1:389" s="242" customFormat="1" ht="12">
      <c r="A166" s="227"/>
      <c r="B166" s="228"/>
      <c r="C166" s="229">
        <v>2</v>
      </c>
      <c r="D166" s="230" t="str">
        <f t="shared" ref="D166:D176" si="489">IF(C166="","",IF(C166&gt;prevLevel,IF(prevWBS="","1",prevWBS)&amp;REPT(".1",C166-MAX(prevLevel,1)),IF(ISERROR(FIND(".",prevWBS)),REPT("1.",C166-1)&amp;IFERROR(VALUE(prevWBS)+1,"1"),IF(C166=1,"",IFERROR(LEFT(prevWBS,FIND("^",SUBSTITUTE(prevWBS,".","^",C166-1))),""))&amp;VALUE(TRIM(MID(SUBSTITUTE(prevWBS,".",REPT(" ",LEN(prevWBS))),(C166-1)*LEN(prevWBS)+1,LEN(prevWBS))))+1)))</f>
        <v>3.48</v>
      </c>
      <c r="E166" s="244" t="s">
        <v>466</v>
      </c>
      <c r="F166" s="245"/>
      <c r="G166" s="245"/>
      <c r="H166" s="232"/>
      <c r="I166" s="233"/>
      <c r="J166" s="232"/>
      <c r="K166" s="234">
        <v>43537</v>
      </c>
      <c r="L166" s="234">
        <v>43539</v>
      </c>
      <c r="M166" s="235"/>
      <c r="N166" s="236"/>
      <c r="O166" s="237"/>
      <c r="P166" s="235" t="s">
        <v>403</v>
      </c>
      <c r="Q166" s="238">
        <f>IF(K166&lt;&gt;"",K166,IF(OR(H166&lt;&gt;"",I166&lt;&gt;"",J166&lt;&gt;""),WORKDAY.INTL(MAX(IFERROR(INDEX(R:R,MATCH(H166,D:D,0)),0),IFERROR(INDEX(R:R,MATCH(I166,D:D,0)),0),IFERROR(INDEX(R:R,MATCH(J166,D:D,0)),0)),1,weekend,holidays),IF(L166&lt;&gt;"",IF(M166&lt;&gt;"",WORKDAY.INTL(L166,-(MAX(M166,1)-1),weekend,holidays),L166-(MAX(N166,1)-1))," - ")))</f>
        <v>43537</v>
      </c>
      <c r="R166" s="238">
        <f t="shared" ref="R166:R176" si="490">IF(L166&lt;&gt;"",L166,IF(Q166=" - "," - ",IF(M166&lt;&gt;"",WORKDAY.INTL(Q166,M166-1,weekend,holidays),Q166+MAX(N166,1)-1)))</f>
        <v>43539</v>
      </c>
      <c r="S166" s="239">
        <f t="shared" ref="S166:S176" ca="1" si="491">IF(M166&lt;&gt;"",M166,IF(OR(NOT(ISNUMBER(Q166)),NOT(ISNUMBER(R166)))," - ",NETWORKDAYS.INTL(Q166,R166,weekend,holidays)))</f>
        <v>3</v>
      </c>
      <c r="T166" s="239">
        <f t="shared" ref="T166:T176" si="492">IF(N166&lt;&gt;"",N166,IF(OR(NOT(ISNUMBER(Q166)),NOT(ISNUMBER(R166)))," - ",R166-Q166+1))</f>
        <v>3</v>
      </c>
      <c r="U166" s="240">
        <f t="shared" ref="U166:U176" ca="1" si="493">IF(OR(Q166=" - ",R166=" - ")," - ",MIN(T166,WORKDAY.INTL(Q166,ROUNDDOWN(O166*S166,0),weekend,holidays)-Q166))</f>
        <v>0</v>
      </c>
      <c r="V166" s="239">
        <f t="shared" ref="V166:V176" ca="1" si="494">IF(OR(Q166=" - ",R166=" - ")," - ",T166-U166)</f>
        <v>3</v>
      </c>
      <c r="W166" s="241"/>
      <c r="X166" s="241"/>
      <c r="Z166" s="243"/>
      <c r="AA166" s="243"/>
      <c r="AB166" s="243"/>
      <c r="AC166" s="243"/>
      <c r="AD166" s="243"/>
      <c r="AE166" s="243"/>
      <c r="AF166" s="243"/>
      <c r="AG166" s="243"/>
      <c r="AH166" s="243"/>
      <c r="AI166" s="243"/>
      <c r="AJ166" s="243"/>
      <c r="AK166" s="243"/>
      <c r="AL166" s="243"/>
      <c r="AM166" s="243"/>
      <c r="AN166" s="243"/>
      <c r="AO166" s="243"/>
      <c r="AP166" s="243"/>
      <c r="AQ166" s="243"/>
      <c r="AR166" s="243"/>
      <c r="AS166" s="243"/>
      <c r="AT166" s="243"/>
      <c r="AU166" s="243"/>
      <c r="AV166" s="243"/>
      <c r="AW166" s="243"/>
      <c r="AX166" s="243"/>
      <c r="AY166" s="243"/>
      <c r="AZ166" s="243"/>
      <c r="BA166" s="243"/>
      <c r="BB166" s="243"/>
      <c r="BC166" s="243"/>
      <c r="BD166" s="243"/>
      <c r="BE166" s="243"/>
      <c r="BF166" s="243"/>
      <c r="BG166" s="243"/>
      <c r="BH166" s="243"/>
      <c r="BI166" s="243"/>
      <c r="BJ166" s="243"/>
      <c r="BK166" s="243"/>
      <c r="BL166" s="243"/>
      <c r="BM166" s="243"/>
      <c r="BN166" s="243"/>
      <c r="BO166" s="243"/>
      <c r="BP166" s="243"/>
      <c r="BQ166" s="243"/>
      <c r="BR166" s="243"/>
      <c r="BS166" s="243"/>
      <c r="BT166" s="243"/>
      <c r="BU166" s="243"/>
      <c r="BV166" s="243"/>
      <c r="BW166" s="243"/>
      <c r="BX166" s="243"/>
      <c r="BY166" s="243"/>
      <c r="BZ166" s="243"/>
      <c r="CA166" s="243"/>
      <c r="CB166" s="243"/>
      <c r="CC166" s="243"/>
      <c r="CD166" s="243"/>
      <c r="CE166" s="243"/>
      <c r="CF166" s="243"/>
      <c r="CG166" s="243"/>
      <c r="CH166" s="243"/>
      <c r="CI166" s="243"/>
      <c r="CJ166" s="243"/>
      <c r="CK166" s="243"/>
      <c r="CL166" s="243"/>
      <c r="CM166" s="243"/>
      <c r="CN166" s="243"/>
      <c r="CO166" s="243"/>
      <c r="CP166" s="243"/>
      <c r="CQ166" s="243"/>
      <c r="CR166" s="243"/>
      <c r="CS166" s="243"/>
      <c r="CT166" s="243"/>
      <c r="CU166" s="243"/>
      <c r="CV166" s="243"/>
      <c r="CW166" s="243"/>
      <c r="CX166" s="243"/>
      <c r="CY166" s="243"/>
      <c r="CZ166" s="243"/>
      <c r="DA166" s="243"/>
      <c r="DB166" s="243"/>
      <c r="DC166" s="243"/>
      <c r="DD166" s="243"/>
      <c r="DE166" s="243"/>
      <c r="DF166" s="243"/>
      <c r="DG166" s="243"/>
      <c r="DH166" s="243"/>
      <c r="DI166" s="243"/>
      <c r="DJ166" s="243"/>
      <c r="DK166" s="243"/>
      <c r="DL166" s="243"/>
      <c r="DM166" s="243"/>
      <c r="DN166" s="243"/>
      <c r="DO166" s="243"/>
      <c r="DP166" s="243"/>
      <c r="DQ166" s="243"/>
      <c r="DR166" s="243"/>
      <c r="DS166" s="243"/>
      <c r="DT166" s="243"/>
      <c r="DU166" s="243"/>
      <c r="DV166" s="243"/>
      <c r="DW166" s="243"/>
      <c r="DX166" s="243"/>
      <c r="DY166" s="243"/>
      <c r="DZ166" s="243"/>
      <c r="EA166" s="243"/>
      <c r="EB166" s="243"/>
      <c r="EC166" s="243"/>
      <c r="ED166" s="243"/>
      <c r="EE166" s="243"/>
      <c r="EF166" s="243"/>
      <c r="EG166" s="243"/>
      <c r="EH166" s="243"/>
      <c r="EI166" s="243"/>
      <c r="EJ166" s="243"/>
      <c r="EK166" s="243"/>
      <c r="EL166" s="243"/>
      <c r="EM166" s="243"/>
      <c r="EN166" s="243"/>
      <c r="EO166" s="243"/>
      <c r="EP166" s="243"/>
      <c r="EQ166" s="243"/>
      <c r="ER166" s="243"/>
      <c r="ES166" s="243"/>
      <c r="ET166" s="243"/>
      <c r="EU166" s="243"/>
      <c r="EV166" s="243"/>
      <c r="EW166" s="243"/>
      <c r="EX166" s="243"/>
      <c r="EY166" s="243"/>
      <c r="EZ166" s="243"/>
      <c r="FA166" s="243"/>
      <c r="FB166" s="243"/>
      <c r="FC166" s="243"/>
      <c r="FD166" s="243"/>
      <c r="FE166" s="243"/>
      <c r="FF166" s="243"/>
      <c r="FG166" s="243"/>
      <c r="FH166" s="243"/>
      <c r="FI166" s="243"/>
      <c r="FJ166" s="243"/>
      <c r="FK166" s="243"/>
      <c r="FL166" s="243"/>
      <c r="FM166" s="243"/>
      <c r="FN166" s="243"/>
      <c r="FO166" s="243"/>
      <c r="FP166" s="243"/>
      <c r="FQ166" s="243"/>
      <c r="FR166" s="243"/>
      <c r="FS166" s="243"/>
      <c r="FT166" s="243"/>
      <c r="FU166" s="243"/>
      <c r="FV166" s="243"/>
      <c r="FW166" s="243"/>
      <c r="FX166" s="243"/>
      <c r="FY166" s="243"/>
      <c r="FZ166" s="243"/>
      <c r="GA166" s="243"/>
      <c r="GB166" s="243"/>
      <c r="GC166" s="243"/>
      <c r="GD166" s="243"/>
      <c r="GE166" s="243"/>
      <c r="GF166" s="243"/>
      <c r="GG166" s="243"/>
      <c r="GH166" s="243"/>
      <c r="GI166" s="243"/>
      <c r="GJ166" s="243"/>
      <c r="GK166" s="243"/>
      <c r="GL166" s="243"/>
      <c r="GM166" s="243"/>
      <c r="GN166" s="243"/>
      <c r="GO166" s="243"/>
      <c r="GP166" s="243"/>
      <c r="GQ166" s="243"/>
      <c r="GR166" s="243"/>
      <c r="GS166" s="243"/>
      <c r="GT166" s="243"/>
      <c r="GU166" s="243"/>
      <c r="GV166" s="243"/>
      <c r="GW166" s="243"/>
      <c r="GX166" s="243"/>
      <c r="GY166" s="243"/>
      <c r="GZ166" s="243"/>
      <c r="HA166" s="243"/>
      <c r="HB166" s="243"/>
      <c r="HC166" s="243"/>
      <c r="HD166" s="243"/>
      <c r="HE166" s="243"/>
      <c r="HF166" s="243"/>
      <c r="HG166" s="243"/>
      <c r="HH166" s="243"/>
      <c r="HI166" s="243"/>
      <c r="HJ166" s="243"/>
      <c r="HK166" s="243"/>
      <c r="HL166" s="243"/>
      <c r="HM166" s="243"/>
      <c r="HN166" s="243"/>
      <c r="HO166" s="243"/>
      <c r="HP166" s="243"/>
      <c r="HQ166" s="243"/>
      <c r="HR166" s="243"/>
      <c r="HS166" s="243"/>
      <c r="HT166" s="243"/>
      <c r="HU166" s="243"/>
      <c r="HV166" s="243"/>
      <c r="HW166" s="243"/>
      <c r="HX166" s="243"/>
      <c r="HY166" s="243"/>
      <c r="HZ166" s="243"/>
      <c r="IA166" s="243"/>
      <c r="IB166" s="243"/>
      <c r="IC166" s="243"/>
      <c r="ID166" s="243"/>
      <c r="IE166" s="243"/>
      <c r="IF166" s="243"/>
      <c r="IG166" s="243"/>
      <c r="IH166" s="243"/>
      <c r="II166" s="243"/>
      <c r="IJ166" s="243"/>
      <c r="IK166" s="243"/>
      <c r="IL166" s="243"/>
      <c r="IM166" s="243"/>
      <c r="IN166" s="243"/>
      <c r="IO166" s="243"/>
      <c r="IP166" s="243"/>
      <c r="IQ166" s="243"/>
      <c r="IR166" s="243"/>
      <c r="IS166" s="243"/>
      <c r="IT166" s="243"/>
      <c r="IU166" s="243"/>
      <c r="IV166" s="243"/>
      <c r="IW166" s="243"/>
      <c r="IX166" s="243"/>
      <c r="IY166" s="243"/>
      <c r="IZ166" s="243"/>
      <c r="JA166" s="243"/>
      <c r="JB166" s="243"/>
      <c r="JC166" s="243"/>
      <c r="JD166" s="243"/>
      <c r="JE166" s="243"/>
      <c r="JF166" s="243"/>
      <c r="JG166" s="243"/>
      <c r="JH166" s="243"/>
      <c r="JI166" s="243"/>
      <c r="JJ166" s="243"/>
      <c r="JK166" s="243"/>
      <c r="JL166" s="243"/>
      <c r="JM166" s="243"/>
      <c r="JN166" s="243"/>
      <c r="JO166" s="243"/>
      <c r="JP166" s="243"/>
      <c r="JQ166" s="243"/>
      <c r="JR166" s="243"/>
      <c r="JS166" s="243"/>
      <c r="JT166" s="243"/>
      <c r="JU166" s="243"/>
      <c r="JV166" s="243"/>
      <c r="JW166" s="243"/>
      <c r="JX166" s="243"/>
      <c r="JY166" s="243"/>
      <c r="JZ166" s="243"/>
      <c r="KA166" s="243"/>
      <c r="KB166" s="243"/>
      <c r="KC166" s="243"/>
      <c r="KD166" s="243"/>
      <c r="KE166" s="243"/>
      <c r="KF166" s="243"/>
      <c r="KG166" s="243"/>
      <c r="KH166" s="243"/>
      <c r="KI166" s="243"/>
      <c r="KJ166" s="243"/>
      <c r="KK166" s="243"/>
      <c r="KL166" s="243"/>
      <c r="KM166" s="243"/>
      <c r="KN166" s="243"/>
      <c r="KO166" s="243"/>
      <c r="KP166" s="243"/>
      <c r="KQ166" s="243"/>
      <c r="KR166" s="243"/>
      <c r="KS166" s="243"/>
      <c r="KT166" s="243"/>
      <c r="KU166" s="243"/>
      <c r="KV166" s="243"/>
      <c r="KW166" s="243"/>
      <c r="KX166" s="243"/>
      <c r="KY166" s="243"/>
      <c r="KZ166" s="243"/>
      <c r="LA166" s="243"/>
      <c r="LB166" s="243"/>
      <c r="LC166" s="243"/>
      <c r="LD166" s="243"/>
      <c r="LE166" s="243"/>
      <c r="LF166" s="243"/>
      <c r="LG166" s="243"/>
      <c r="LH166" s="243"/>
      <c r="LI166" s="243"/>
      <c r="LJ166" s="243"/>
      <c r="LK166" s="243"/>
      <c r="LL166" s="243"/>
      <c r="LM166" s="243"/>
      <c r="LN166" s="243"/>
      <c r="LO166" s="243"/>
      <c r="LP166" s="243"/>
      <c r="LQ166" s="243"/>
      <c r="LR166" s="243"/>
      <c r="LS166" s="243"/>
      <c r="LT166" s="243"/>
      <c r="LU166" s="243"/>
      <c r="LV166" s="243"/>
      <c r="LW166" s="243"/>
      <c r="LX166" s="243"/>
      <c r="LY166" s="243"/>
      <c r="LZ166" s="243"/>
      <c r="MA166" s="243"/>
      <c r="MB166" s="243"/>
      <c r="MC166" s="243"/>
      <c r="MD166" s="243"/>
      <c r="ME166" s="243"/>
      <c r="MF166" s="243"/>
      <c r="MG166" s="243"/>
      <c r="MH166" s="243"/>
      <c r="MI166" s="243"/>
      <c r="MJ166" s="243"/>
      <c r="MK166" s="243"/>
      <c r="ML166" s="243"/>
      <c r="MM166" s="243"/>
      <c r="MN166" s="243"/>
      <c r="MO166" s="243"/>
      <c r="MP166" s="243"/>
      <c r="MQ166" s="243"/>
      <c r="MR166" s="243"/>
      <c r="MS166" s="243"/>
      <c r="MT166" s="243"/>
      <c r="MU166" s="243"/>
      <c r="MV166" s="243"/>
      <c r="MW166" s="243"/>
      <c r="MX166" s="243"/>
      <c r="MY166" s="243"/>
      <c r="MZ166" s="243"/>
      <c r="NA166" s="243"/>
      <c r="NB166" s="243"/>
      <c r="NC166" s="243"/>
      <c r="ND166" s="243"/>
      <c r="NE166" s="243"/>
      <c r="NF166" s="243"/>
      <c r="NG166" s="243"/>
      <c r="NH166" s="243"/>
      <c r="NI166" s="243"/>
      <c r="NJ166" s="243"/>
      <c r="NK166" s="243"/>
      <c r="NL166" s="243"/>
      <c r="NM166" s="243"/>
      <c r="NN166" s="243"/>
      <c r="NO166" s="243"/>
      <c r="NP166" s="243"/>
      <c r="NQ166" s="243"/>
      <c r="NR166" s="243"/>
      <c r="NS166" s="243"/>
      <c r="NT166" s="243"/>
      <c r="NU166" s="243"/>
      <c r="NV166" s="243"/>
      <c r="NW166" s="243"/>
      <c r="NX166" s="243"/>
      <c r="NY166" s="243"/>
    </row>
    <row r="167" spans="1:389" s="242" customFormat="1" ht="12">
      <c r="A167" s="227"/>
      <c r="B167" s="228"/>
      <c r="C167" s="229">
        <v>2</v>
      </c>
      <c r="D167" s="230" t="str">
        <f t="shared" si="489"/>
        <v>3.49</v>
      </c>
      <c r="E167" s="244" t="s">
        <v>468</v>
      </c>
      <c r="F167" s="245"/>
      <c r="G167" s="245"/>
      <c r="H167" s="232"/>
      <c r="I167" s="233"/>
      <c r="J167" s="232"/>
      <c r="K167" s="234">
        <f ca="1">Q168</f>
        <v>43550</v>
      </c>
      <c r="L167" s="234">
        <f ca="1">R176</f>
        <v>43559</v>
      </c>
      <c r="M167" s="235"/>
      <c r="N167" s="236"/>
      <c r="O167" s="237"/>
      <c r="P167" s="235" t="s">
        <v>403</v>
      </c>
      <c r="Q167" s="238">
        <f ca="1">IF(K167&lt;&gt;"",K167,IF(OR(H167&lt;&gt;"",I167&lt;&gt;"",J167&lt;&gt;""),WORKDAY.INTL(MAX(IFERROR(INDEX(R:R,MATCH(H167,D:D,0)),0),IFERROR(INDEX(R:R,MATCH(I167,D:D,0)),0),IFERROR(INDEX(R:R,MATCH(J167,D:D,0)),0)),1,weekend,holidays),IF(L167&lt;&gt;"",IF(M167&lt;&gt;"",WORKDAY.INTL(L167,-(MAX(M167,1)-1),weekend,holidays),L167-(MAX(N167,1)-1))," - ")))</f>
        <v>43550</v>
      </c>
      <c r="R167" s="238">
        <f t="shared" ca="1" si="490"/>
        <v>43559</v>
      </c>
      <c r="S167" s="239">
        <f t="shared" ca="1" si="491"/>
        <v>8</v>
      </c>
      <c r="T167" s="239">
        <f t="shared" ca="1" si="492"/>
        <v>10</v>
      </c>
      <c r="U167" s="240">
        <f t="shared" ca="1" si="493"/>
        <v>0</v>
      </c>
      <c r="V167" s="239">
        <f t="shared" ca="1" si="494"/>
        <v>10</v>
      </c>
      <c r="W167" s="241"/>
      <c r="X167" s="241"/>
      <c r="Z167" s="243"/>
      <c r="AA167" s="243"/>
      <c r="AB167" s="243"/>
      <c r="AC167" s="243"/>
      <c r="AD167" s="243"/>
      <c r="AE167" s="243"/>
      <c r="AF167" s="243"/>
      <c r="AG167" s="243"/>
      <c r="AH167" s="243"/>
      <c r="AI167" s="243"/>
      <c r="AJ167" s="243"/>
      <c r="AK167" s="243"/>
      <c r="AL167" s="243"/>
      <c r="AM167" s="243"/>
      <c r="AN167" s="243"/>
      <c r="AO167" s="243"/>
      <c r="AP167" s="243"/>
      <c r="AQ167" s="243"/>
      <c r="AR167" s="243"/>
      <c r="AS167" s="243"/>
      <c r="AT167" s="243"/>
      <c r="AU167" s="243"/>
      <c r="AV167" s="243"/>
      <c r="AW167" s="243"/>
      <c r="AX167" s="243"/>
      <c r="AY167" s="243"/>
      <c r="AZ167" s="243"/>
      <c r="BA167" s="243"/>
      <c r="BB167" s="243"/>
      <c r="BC167" s="243"/>
      <c r="BD167" s="243"/>
      <c r="BE167" s="243"/>
      <c r="BF167" s="243"/>
      <c r="BG167" s="243"/>
      <c r="BH167" s="243"/>
      <c r="BI167" s="243"/>
      <c r="BJ167" s="243"/>
      <c r="BK167" s="243"/>
      <c r="BL167" s="243"/>
      <c r="BM167" s="243"/>
      <c r="BN167" s="243"/>
      <c r="BO167" s="243"/>
      <c r="BP167" s="243"/>
      <c r="BQ167" s="243"/>
      <c r="BR167" s="243"/>
      <c r="BS167" s="243"/>
      <c r="BT167" s="243"/>
      <c r="BU167" s="243"/>
      <c r="BV167" s="243"/>
      <c r="BW167" s="243"/>
      <c r="BX167" s="243"/>
      <c r="BY167" s="243"/>
      <c r="BZ167" s="243"/>
      <c r="CA167" s="243"/>
      <c r="CB167" s="243"/>
      <c r="CC167" s="243"/>
      <c r="CD167" s="243"/>
      <c r="CE167" s="243"/>
      <c r="CF167" s="243"/>
      <c r="CG167" s="243"/>
      <c r="CH167" s="243"/>
      <c r="CI167" s="243"/>
      <c r="CJ167" s="243"/>
      <c r="CK167" s="243"/>
      <c r="CL167" s="243"/>
      <c r="CM167" s="243"/>
      <c r="CN167" s="243"/>
      <c r="CO167" s="243"/>
      <c r="CP167" s="243"/>
      <c r="CQ167" s="243"/>
      <c r="CR167" s="243"/>
      <c r="CS167" s="243"/>
      <c r="CT167" s="243"/>
      <c r="CU167" s="243"/>
      <c r="CV167" s="243"/>
      <c r="CW167" s="243"/>
      <c r="CX167" s="243"/>
      <c r="CY167" s="243"/>
      <c r="CZ167" s="243"/>
      <c r="DA167" s="243"/>
      <c r="DB167" s="243"/>
      <c r="DC167" s="243"/>
      <c r="DD167" s="243"/>
      <c r="DE167" s="243"/>
      <c r="DF167" s="243"/>
      <c r="DG167" s="243"/>
      <c r="DH167" s="243"/>
      <c r="DI167" s="243"/>
      <c r="DJ167" s="243"/>
      <c r="DK167" s="243"/>
      <c r="DL167" s="243"/>
      <c r="DM167" s="243"/>
      <c r="DN167" s="243"/>
      <c r="DO167" s="243"/>
      <c r="DP167" s="243"/>
      <c r="DQ167" s="243"/>
      <c r="DR167" s="243"/>
      <c r="DS167" s="243"/>
      <c r="DT167" s="243"/>
      <c r="DU167" s="243"/>
      <c r="DV167" s="243"/>
      <c r="DW167" s="243"/>
      <c r="DX167" s="243"/>
      <c r="DY167" s="243"/>
      <c r="DZ167" s="243"/>
      <c r="EA167" s="243"/>
      <c r="EB167" s="243"/>
      <c r="EC167" s="243"/>
      <c r="ED167" s="243"/>
      <c r="EE167" s="243"/>
      <c r="EF167" s="243"/>
      <c r="EG167" s="243"/>
      <c r="EH167" s="243"/>
      <c r="EI167" s="243"/>
      <c r="EJ167" s="243"/>
      <c r="EK167" s="243"/>
      <c r="EL167" s="243"/>
      <c r="EM167" s="243"/>
      <c r="EN167" s="243"/>
      <c r="EO167" s="243"/>
      <c r="EP167" s="243"/>
      <c r="EQ167" s="243"/>
      <c r="ER167" s="243"/>
      <c r="ES167" s="243"/>
      <c r="ET167" s="243"/>
      <c r="EU167" s="243"/>
      <c r="EV167" s="243"/>
      <c r="EW167" s="243"/>
      <c r="EX167" s="243"/>
      <c r="EY167" s="243"/>
      <c r="EZ167" s="243"/>
      <c r="FA167" s="243"/>
      <c r="FB167" s="243"/>
      <c r="FC167" s="243"/>
      <c r="FD167" s="243"/>
      <c r="FE167" s="243"/>
      <c r="FF167" s="243"/>
      <c r="FG167" s="243"/>
      <c r="FH167" s="243"/>
      <c r="FI167" s="243"/>
      <c r="FJ167" s="243"/>
      <c r="FK167" s="243"/>
      <c r="FL167" s="243"/>
      <c r="FM167" s="243"/>
      <c r="FN167" s="243"/>
      <c r="FO167" s="243"/>
      <c r="FP167" s="243"/>
      <c r="FQ167" s="243"/>
      <c r="FR167" s="243"/>
      <c r="FS167" s="243"/>
      <c r="FT167" s="243"/>
      <c r="FU167" s="243"/>
      <c r="FV167" s="243"/>
      <c r="FW167" s="243"/>
      <c r="FX167" s="243"/>
      <c r="FY167" s="243"/>
      <c r="FZ167" s="243"/>
      <c r="GA167" s="243"/>
      <c r="GB167" s="243"/>
      <c r="GC167" s="243"/>
      <c r="GD167" s="243"/>
      <c r="GE167" s="243"/>
      <c r="GF167" s="243"/>
      <c r="GG167" s="243"/>
      <c r="GH167" s="243"/>
      <c r="GI167" s="243"/>
      <c r="GJ167" s="243"/>
      <c r="GK167" s="243"/>
      <c r="GL167" s="243"/>
      <c r="GM167" s="243"/>
      <c r="GN167" s="243"/>
      <c r="GO167" s="243"/>
      <c r="GP167" s="243"/>
      <c r="GQ167" s="243"/>
      <c r="GR167" s="243"/>
      <c r="GS167" s="243"/>
      <c r="GT167" s="243"/>
      <c r="GU167" s="243"/>
      <c r="GV167" s="243"/>
      <c r="GW167" s="243"/>
      <c r="GX167" s="243"/>
      <c r="GY167" s="243"/>
      <c r="GZ167" s="243"/>
      <c r="HA167" s="243"/>
      <c r="HB167" s="243"/>
      <c r="HC167" s="243"/>
      <c r="HD167" s="243"/>
      <c r="HE167" s="243"/>
      <c r="HF167" s="243"/>
      <c r="HG167" s="243"/>
      <c r="HH167" s="243"/>
      <c r="HI167" s="243"/>
      <c r="HJ167" s="243"/>
      <c r="HK167" s="243"/>
      <c r="HL167" s="243"/>
      <c r="HM167" s="243"/>
      <c r="HN167" s="243"/>
      <c r="HO167" s="243"/>
      <c r="HP167" s="243"/>
      <c r="HQ167" s="243"/>
      <c r="HR167" s="243"/>
      <c r="HS167" s="243"/>
      <c r="HT167" s="243"/>
      <c r="HU167" s="243"/>
      <c r="HV167" s="243"/>
      <c r="HW167" s="243"/>
      <c r="HX167" s="243"/>
      <c r="HY167" s="243"/>
      <c r="HZ167" s="243"/>
      <c r="IA167" s="243"/>
      <c r="IB167" s="243"/>
      <c r="IC167" s="243"/>
      <c r="ID167" s="243"/>
      <c r="IE167" s="243"/>
      <c r="IF167" s="243"/>
      <c r="IG167" s="243"/>
      <c r="IH167" s="243"/>
      <c r="II167" s="243"/>
      <c r="IJ167" s="243"/>
      <c r="IK167" s="243"/>
      <c r="IL167" s="243"/>
      <c r="IM167" s="243"/>
      <c r="IN167" s="243"/>
      <c r="IO167" s="243"/>
      <c r="IP167" s="243"/>
      <c r="IQ167" s="243"/>
      <c r="IR167" s="243"/>
      <c r="IS167" s="243"/>
      <c r="IT167" s="243"/>
      <c r="IU167" s="243"/>
      <c r="IV167" s="243"/>
      <c r="IW167" s="243"/>
      <c r="IX167" s="243"/>
      <c r="IY167" s="243"/>
      <c r="IZ167" s="243"/>
      <c r="JA167" s="243"/>
      <c r="JB167" s="243"/>
      <c r="JC167" s="243"/>
      <c r="JD167" s="243"/>
      <c r="JE167" s="243"/>
      <c r="JF167" s="243"/>
      <c r="JG167" s="243"/>
      <c r="JH167" s="243"/>
      <c r="JI167" s="243"/>
      <c r="JJ167" s="243"/>
      <c r="JK167" s="243"/>
      <c r="JL167" s="243"/>
      <c r="JM167" s="243"/>
      <c r="JN167" s="243"/>
      <c r="JO167" s="243"/>
      <c r="JP167" s="243"/>
      <c r="JQ167" s="243"/>
      <c r="JR167" s="243"/>
      <c r="JS167" s="243"/>
      <c r="JT167" s="243"/>
      <c r="JU167" s="243"/>
      <c r="JV167" s="243"/>
      <c r="JW167" s="243"/>
      <c r="JX167" s="243"/>
      <c r="JY167" s="243"/>
      <c r="JZ167" s="243"/>
      <c r="KA167" s="243"/>
      <c r="KB167" s="243"/>
      <c r="KC167" s="243"/>
      <c r="KD167" s="243"/>
      <c r="KE167" s="243"/>
      <c r="KF167" s="243"/>
      <c r="KG167" s="243"/>
      <c r="KH167" s="243"/>
      <c r="KI167" s="243"/>
      <c r="KJ167" s="243"/>
      <c r="KK167" s="243"/>
      <c r="KL167" s="243"/>
      <c r="KM167" s="243"/>
      <c r="KN167" s="243"/>
      <c r="KO167" s="243"/>
      <c r="KP167" s="243"/>
      <c r="KQ167" s="243"/>
      <c r="KR167" s="243"/>
      <c r="KS167" s="243"/>
      <c r="KT167" s="243"/>
      <c r="KU167" s="243"/>
      <c r="KV167" s="243"/>
      <c r="KW167" s="243"/>
      <c r="KX167" s="243"/>
      <c r="KY167" s="243"/>
      <c r="KZ167" s="243"/>
      <c r="LA167" s="243"/>
      <c r="LB167" s="243"/>
      <c r="LC167" s="243"/>
      <c r="LD167" s="243"/>
      <c r="LE167" s="243"/>
      <c r="LF167" s="243"/>
      <c r="LG167" s="243"/>
      <c r="LH167" s="243"/>
      <c r="LI167" s="243"/>
      <c r="LJ167" s="243"/>
      <c r="LK167" s="243"/>
      <c r="LL167" s="243"/>
      <c r="LM167" s="243"/>
      <c r="LN167" s="243"/>
      <c r="LO167" s="243"/>
      <c r="LP167" s="243"/>
      <c r="LQ167" s="243"/>
      <c r="LR167" s="243"/>
      <c r="LS167" s="243"/>
      <c r="LT167" s="243"/>
      <c r="LU167" s="243"/>
      <c r="LV167" s="243"/>
      <c r="LW167" s="243"/>
      <c r="LX167" s="243"/>
      <c r="LY167" s="243"/>
      <c r="LZ167" s="243"/>
      <c r="MA167" s="243"/>
      <c r="MB167" s="243"/>
      <c r="MC167" s="243"/>
      <c r="MD167" s="243"/>
      <c r="ME167" s="243"/>
      <c r="MF167" s="243"/>
      <c r="MG167" s="243"/>
      <c r="MH167" s="243"/>
      <c r="MI167" s="243"/>
      <c r="MJ167" s="243"/>
      <c r="MK167" s="243"/>
      <c r="ML167" s="243"/>
      <c r="MM167" s="243"/>
      <c r="MN167" s="243"/>
      <c r="MO167" s="243"/>
      <c r="MP167" s="243"/>
      <c r="MQ167" s="243"/>
      <c r="MR167" s="243"/>
      <c r="MS167" s="243"/>
      <c r="MT167" s="243"/>
      <c r="MU167" s="243"/>
      <c r="MV167" s="243"/>
      <c r="MW167" s="243"/>
      <c r="MX167" s="243"/>
      <c r="MY167" s="243"/>
      <c r="MZ167" s="243"/>
      <c r="NA167" s="243"/>
      <c r="NB167" s="243"/>
      <c r="NC167" s="243"/>
      <c r="ND167" s="243"/>
      <c r="NE167" s="243"/>
      <c r="NF167" s="243"/>
      <c r="NG167" s="243"/>
      <c r="NH167" s="243"/>
      <c r="NI167" s="243"/>
      <c r="NJ167" s="243"/>
      <c r="NK167" s="243"/>
      <c r="NL167" s="243"/>
      <c r="NM167" s="243"/>
      <c r="NN167" s="243"/>
      <c r="NO167" s="243"/>
      <c r="NP167" s="243"/>
      <c r="NQ167" s="243"/>
      <c r="NR167" s="243"/>
      <c r="NS167" s="243"/>
      <c r="NT167" s="243"/>
      <c r="NU167" s="243"/>
      <c r="NV167" s="243"/>
      <c r="NW167" s="243"/>
      <c r="NX167" s="243"/>
      <c r="NY167" s="243"/>
    </row>
    <row r="168" spans="1:389" s="242" customFormat="1" ht="12">
      <c r="A168" s="227"/>
      <c r="B168" s="228"/>
      <c r="C168" s="229">
        <v>3</v>
      </c>
      <c r="D168" s="230" t="str">
        <f t="shared" si="489"/>
        <v>3.49.1</v>
      </c>
      <c r="E168" s="231" t="s">
        <v>446</v>
      </c>
      <c r="F168" s="245"/>
      <c r="G168" s="245"/>
      <c r="H168" s="232" t="str">
        <f>D165</f>
        <v>3.47.2</v>
      </c>
      <c r="I168" s="233"/>
      <c r="J168" s="232"/>
      <c r="K168" s="234"/>
      <c r="L168" s="234"/>
      <c r="M168" s="235">
        <v>1</v>
      </c>
      <c r="N168" s="236"/>
      <c r="O168" s="237"/>
      <c r="P168" s="235" t="s">
        <v>34</v>
      </c>
      <c r="Q168" s="238">
        <f ca="1">IF(K168&lt;&gt;"",K168,IF(OR(H168&lt;&gt;"",I168&lt;&gt;"",J168&lt;&gt;""),WORKDAY.INTL(MAX(IFERROR(INDEX(R:R,MATCH(H168,D:D,0)),0),IFERROR(INDEX(R:R,MATCH(I168,D:D,0)),0),IFERROR(INDEX(R:R,MATCH(J168,D:D,0)),0)),1,weekend,holidays),IF(L168&lt;&gt;"",IF(M168&lt;&gt;"",WORKDAY.INTL(L168,-(MAX(M168,1)-1),weekend,holidays),L168-(MAX(N168,1)-1))," - ")))</f>
        <v>43550</v>
      </c>
      <c r="R168" s="238">
        <f t="shared" ca="1" si="490"/>
        <v>43550</v>
      </c>
      <c r="S168" s="239">
        <f t="shared" si="491"/>
        <v>1</v>
      </c>
      <c r="T168" s="239">
        <f t="shared" ca="1" si="492"/>
        <v>1</v>
      </c>
      <c r="U168" s="240">
        <f t="shared" ca="1" si="493"/>
        <v>0</v>
      </c>
      <c r="V168" s="239">
        <f t="shared" ca="1" si="494"/>
        <v>1</v>
      </c>
      <c r="W168" s="241"/>
      <c r="X168" s="241"/>
      <c r="Z168" s="243"/>
      <c r="AA168" s="243"/>
      <c r="AB168" s="243"/>
      <c r="AC168" s="243"/>
      <c r="AD168" s="243"/>
      <c r="AE168" s="243"/>
      <c r="AF168" s="243"/>
      <c r="AG168" s="243"/>
      <c r="AH168" s="243"/>
      <c r="AI168" s="243"/>
      <c r="AJ168" s="243"/>
      <c r="AK168" s="243"/>
      <c r="AL168" s="243"/>
      <c r="AM168" s="243"/>
      <c r="AN168" s="243"/>
      <c r="AO168" s="243"/>
      <c r="AP168" s="243"/>
      <c r="AQ168" s="243"/>
      <c r="AR168" s="243"/>
      <c r="AS168" s="243"/>
      <c r="AT168" s="243"/>
      <c r="AU168" s="243"/>
      <c r="AV168" s="243"/>
      <c r="AW168" s="243"/>
      <c r="AX168" s="243"/>
      <c r="AY168" s="243"/>
      <c r="AZ168" s="243"/>
      <c r="BA168" s="243"/>
      <c r="BB168" s="243"/>
      <c r="BC168" s="243"/>
      <c r="BD168" s="243"/>
      <c r="BE168" s="243"/>
      <c r="BF168" s="243"/>
      <c r="BG168" s="243"/>
      <c r="BH168" s="243"/>
      <c r="BI168" s="243"/>
      <c r="BJ168" s="243"/>
      <c r="BK168" s="243"/>
      <c r="BL168" s="243"/>
      <c r="BM168" s="243"/>
      <c r="BN168" s="243"/>
      <c r="BO168" s="243"/>
      <c r="BP168" s="243"/>
      <c r="BQ168" s="243"/>
      <c r="BR168" s="243"/>
      <c r="BS168" s="243"/>
      <c r="BT168" s="243"/>
      <c r="BU168" s="243"/>
      <c r="BV168" s="243"/>
      <c r="BW168" s="243"/>
      <c r="BX168" s="243"/>
      <c r="BY168" s="243"/>
      <c r="BZ168" s="243"/>
      <c r="CA168" s="243"/>
      <c r="CB168" s="243"/>
      <c r="CC168" s="243"/>
      <c r="CD168" s="243"/>
      <c r="CE168" s="243"/>
      <c r="CF168" s="243"/>
      <c r="CG168" s="243"/>
      <c r="CH168" s="243"/>
      <c r="CI168" s="243"/>
      <c r="CJ168" s="243"/>
      <c r="CK168" s="243"/>
      <c r="CL168" s="243"/>
      <c r="CM168" s="243"/>
      <c r="CN168" s="243"/>
      <c r="CO168" s="243"/>
      <c r="CP168" s="243"/>
      <c r="CQ168" s="243"/>
      <c r="CR168" s="243"/>
      <c r="CS168" s="243"/>
      <c r="CT168" s="243"/>
      <c r="CU168" s="243"/>
      <c r="CV168" s="243"/>
      <c r="CW168" s="243"/>
      <c r="CX168" s="243"/>
      <c r="CY168" s="243"/>
      <c r="CZ168" s="243"/>
      <c r="DA168" s="243"/>
      <c r="DB168" s="243"/>
      <c r="DC168" s="243"/>
      <c r="DD168" s="243"/>
      <c r="DE168" s="243"/>
      <c r="DF168" s="243"/>
      <c r="DG168" s="243"/>
      <c r="DH168" s="243"/>
      <c r="DI168" s="243"/>
      <c r="DJ168" s="243"/>
      <c r="DK168" s="243"/>
      <c r="DL168" s="243"/>
      <c r="DM168" s="243"/>
      <c r="DN168" s="243"/>
      <c r="DO168" s="243"/>
      <c r="DP168" s="243"/>
      <c r="DQ168" s="243"/>
      <c r="DR168" s="243"/>
      <c r="DS168" s="243"/>
      <c r="DT168" s="243"/>
      <c r="DU168" s="243"/>
      <c r="DV168" s="243"/>
      <c r="DW168" s="243"/>
      <c r="DX168" s="243"/>
      <c r="DY168" s="243"/>
      <c r="DZ168" s="243"/>
      <c r="EA168" s="243"/>
      <c r="EB168" s="243"/>
      <c r="EC168" s="243"/>
      <c r="ED168" s="243"/>
      <c r="EE168" s="243"/>
      <c r="EF168" s="243"/>
      <c r="EG168" s="243"/>
      <c r="EH168" s="243"/>
      <c r="EI168" s="243"/>
      <c r="EJ168" s="243"/>
      <c r="EK168" s="243"/>
      <c r="EL168" s="243"/>
      <c r="EM168" s="243"/>
      <c r="EN168" s="243"/>
      <c r="EO168" s="243"/>
      <c r="EP168" s="243"/>
      <c r="EQ168" s="243"/>
      <c r="ER168" s="243"/>
      <c r="ES168" s="243"/>
      <c r="ET168" s="243"/>
      <c r="EU168" s="243"/>
      <c r="EV168" s="243"/>
      <c r="EW168" s="243"/>
      <c r="EX168" s="243"/>
      <c r="EY168" s="243"/>
      <c r="EZ168" s="243"/>
      <c r="FA168" s="243"/>
      <c r="FB168" s="243"/>
      <c r="FC168" s="243"/>
      <c r="FD168" s="243"/>
      <c r="FE168" s="243"/>
      <c r="FF168" s="243"/>
      <c r="FG168" s="243"/>
      <c r="FH168" s="243"/>
      <c r="FI168" s="243"/>
      <c r="FJ168" s="243"/>
      <c r="FK168" s="243"/>
      <c r="FL168" s="243"/>
      <c r="FM168" s="243"/>
      <c r="FN168" s="243"/>
      <c r="FO168" s="243"/>
      <c r="FP168" s="243"/>
      <c r="FQ168" s="243"/>
      <c r="FR168" s="243"/>
      <c r="FS168" s="243"/>
      <c r="FT168" s="243"/>
      <c r="FU168" s="243"/>
      <c r="FV168" s="243"/>
      <c r="FW168" s="243"/>
      <c r="FX168" s="243"/>
      <c r="FY168" s="243"/>
      <c r="FZ168" s="243"/>
      <c r="GA168" s="243"/>
      <c r="GB168" s="243"/>
      <c r="GC168" s="243"/>
      <c r="GD168" s="243"/>
      <c r="GE168" s="243"/>
      <c r="GF168" s="243"/>
      <c r="GG168" s="243"/>
      <c r="GH168" s="243"/>
      <c r="GI168" s="243"/>
      <c r="GJ168" s="243"/>
      <c r="GK168" s="243"/>
      <c r="GL168" s="243"/>
      <c r="GM168" s="243"/>
      <c r="GN168" s="243"/>
      <c r="GO168" s="243"/>
      <c r="GP168" s="243"/>
      <c r="GQ168" s="243"/>
      <c r="GR168" s="243"/>
      <c r="GS168" s="243"/>
      <c r="GT168" s="243"/>
      <c r="GU168" s="243"/>
      <c r="GV168" s="243"/>
      <c r="GW168" s="243"/>
      <c r="GX168" s="243"/>
      <c r="GY168" s="243"/>
      <c r="GZ168" s="243"/>
      <c r="HA168" s="243"/>
      <c r="HB168" s="243"/>
      <c r="HC168" s="243"/>
      <c r="HD168" s="243"/>
      <c r="HE168" s="243"/>
      <c r="HF168" s="243"/>
      <c r="HG168" s="243"/>
      <c r="HH168" s="243"/>
      <c r="HI168" s="243"/>
      <c r="HJ168" s="243"/>
      <c r="HK168" s="243"/>
      <c r="HL168" s="243"/>
      <c r="HM168" s="243"/>
      <c r="HN168" s="243"/>
      <c r="HO168" s="243"/>
      <c r="HP168" s="243"/>
      <c r="HQ168" s="243"/>
      <c r="HR168" s="243"/>
      <c r="HS168" s="243"/>
      <c r="HT168" s="243"/>
      <c r="HU168" s="243"/>
      <c r="HV168" s="243"/>
      <c r="HW168" s="243"/>
      <c r="HX168" s="243"/>
      <c r="HY168" s="243"/>
      <c r="HZ168" s="243"/>
      <c r="IA168" s="243"/>
      <c r="IB168" s="243"/>
      <c r="IC168" s="243"/>
      <c r="ID168" s="243"/>
      <c r="IE168" s="243"/>
      <c r="IF168" s="243"/>
      <c r="IG168" s="243"/>
      <c r="IH168" s="243"/>
      <c r="II168" s="243"/>
      <c r="IJ168" s="243"/>
      <c r="IK168" s="243"/>
      <c r="IL168" s="243"/>
      <c r="IM168" s="243"/>
      <c r="IN168" s="243"/>
      <c r="IO168" s="243"/>
      <c r="IP168" s="243"/>
      <c r="IQ168" s="243"/>
      <c r="IR168" s="243"/>
      <c r="IS168" s="243"/>
      <c r="IT168" s="243"/>
      <c r="IU168" s="243"/>
      <c r="IV168" s="243"/>
      <c r="IW168" s="243"/>
      <c r="IX168" s="243"/>
      <c r="IY168" s="243"/>
      <c r="IZ168" s="243"/>
      <c r="JA168" s="243"/>
      <c r="JB168" s="243"/>
      <c r="JC168" s="243"/>
      <c r="JD168" s="243"/>
      <c r="JE168" s="243"/>
      <c r="JF168" s="243"/>
      <c r="JG168" s="243"/>
      <c r="JH168" s="243"/>
      <c r="JI168" s="243"/>
      <c r="JJ168" s="243"/>
      <c r="JK168" s="243"/>
      <c r="JL168" s="243"/>
      <c r="JM168" s="243"/>
      <c r="JN168" s="243"/>
      <c r="JO168" s="243"/>
      <c r="JP168" s="243"/>
      <c r="JQ168" s="243"/>
      <c r="JR168" s="243"/>
      <c r="JS168" s="243"/>
      <c r="JT168" s="243"/>
      <c r="JU168" s="243"/>
      <c r="JV168" s="243"/>
      <c r="JW168" s="243"/>
      <c r="JX168" s="243"/>
      <c r="JY168" s="243"/>
      <c r="JZ168" s="243"/>
      <c r="KA168" s="243"/>
      <c r="KB168" s="243"/>
      <c r="KC168" s="243"/>
      <c r="KD168" s="243"/>
      <c r="KE168" s="243"/>
      <c r="KF168" s="243"/>
      <c r="KG168" s="243"/>
      <c r="KH168" s="243"/>
      <c r="KI168" s="243"/>
      <c r="KJ168" s="243"/>
      <c r="KK168" s="243"/>
      <c r="KL168" s="243"/>
      <c r="KM168" s="243"/>
      <c r="KN168" s="243"/>
      <c r="KO168" s="243"/>
      <c r="KP168" s="243"/>
      <c r="KQ168" s="243"/>
      <c r="KR168" s="243"/>
      <c r="KS168" s="243"/>
      <c r="KT168" s="243"/>
      <c r="KU168" s="243"/>
      <c r="KV168" s="243"/>
      <c r="KW168" s="243"/>
      <c r="KX168" s="243"/>
      <c r="KY168" s="243"/>
      <c r="KZ168" s="243"/>
      <c r="LA168" s="243"/>
      <c r="LB168" s="243"/>
      <c r="LC168" s="243"/>
      <c r="LD168" s="243"/>
      <c r="LE168" s="243"/>
      <c r="LF168" s="243"/>
      <c r="LG168" s="243"/>
      <c r="LH168" s="243"/>
      <c r="LI168" s="243"/>
      <c r="LJ168" s="243"/>
      <c r="LK168" s="243"/>
      <c r="LL168" s="243"/>
      <c r="LM168" s="243"/>
      <c r="LN168" s="243"/>
      <c r="LO168" s="243"/>
      <c r="LP168" s="243"/>
      <c r="LQ168" s="243"/>
      <c r="LR168" s="243"/>
      <c r="LS168" s="243"/>
      <c r="LT168" s="243"/>
      <c r="LU168" s="243"/>
      <c r="LV168" s="243"/>
      <c r="LW168" s="243"/>
      <c r="LX168" s="243"/>
      <c r="LY168" s="243"/>
      <c r="LZ168" s="243"/>
      <c r="MA168" s="243"/>
      <c r="MB168" s="243"/>
      <c r="MC168" s="243"/>
      <c r="MD168" s="243"/>
      <c r="ME168" s="243"/>
      <c r="MF168" s="243"/>
      <c r="MG168" s="243"/>
      <c r="MH168" s="243"/>
      <c r="MI168" s="243"/>
      <c r="MJ168" s="243"/>
      <c r="MK168" s="243"/>
      <c r="ML168" s="243"/>
      <c r="MM168" s="243"/>
      <c r="MN168" s="243"/>
      <c r="MO168" s="243"/>
      <c r="MP168" s="243"/>
      <c r="MQ168" s="243"/>
      <c r="MR168" s="243"/>
      <c r="MS168" s="243"/>
      <c r="MT168" s="243"/>
      <c r="MU168" s="243"/>
      <c r="MV168" s="243"/>
      <c r="MW168" s="243"/>
      <c r="MX168" s="243"/>
      <c r="MY168" s="243"/>
      <c r="MZ168" s="243"/>
      <c r="NA168" s="243"/>
      <c r="NB168" s="243"/>
      <c r="NC168" s="243"/>
      <c r="ND168" s="243"/>
      <c r="NE168" s="243"/>
      <c r="NF168" s="243"/>
      <c r="NG168" s="243"/>
      <c r="NH168" s="243"/>
      <c r="NI168" s="243"/>
      <c r="NJ168" s="243"/>
      <c r="NK168" s="243"/>
      <c r="NL168" s="243"/>
      <c r="NM168" s="243"/>
      <c r="NN168" s="243"/>
      <c r="NO168" s="243"/>
      <c r="NP168" s="243"/>
      <c r="NQ168" s="243"/>
      <c r="NR168" s="243"/>
      <c r="NS168" s="243"/>
      <c r="NT168" s="243"/>
      <c r="NU168" s="243"/>
      <c r="NV168" s="243"/>
      <c r="NW168" s="243"/>
      <c r="NX168" s="243"/>
      <c r="NY168" s="243"/>
    </row>
    <row r="169" spans="1:389" s="242" customFormat="1" ht="12">
      <c r="A169" s="227"/>
      <c r="B169" s="228"/>
      <c r="C169" s="229">
        <v>3</v>
      </c>
      <c r="D169" s="230" t="str">
        <f>IF(C169="","",IF(C169&gt;prevLevel,IF(prevWBS="","1",prevWBS)&amp;REPT(".1",C169-MAX(prevLevel,1)),IF(ISERROR(FIND(".",prevWBS)),REPT("1.",C169-1)&amp;IFERROR(VALUE(prevWBS)+1,"1"),IF(C169=1,"",IFERROR(LEFT(prevWBS,FIND("^",SUBSTITUTE(prevWBS,".","^",C169-1))),""))&amp;VALUE(TRIM(MID(SUBSTITUTE(prevWBS,".",REPT(" ",LEN(prevWBS))),(C169-1)*LEN(prevWBS)+1,LEN(prevWBS))))+1)))</f>
        <v>3.49.2</v>
      </c>
      <c r="E169" s="244" t="s">
        <v>452</v>
      </c>
      <c r="F169" s="245"/>
      <c r="G169" s="245"/>
      <c r="H169" s="232"/>
      <c r="I169" s="233"/>
      <c r="J169" s="232"/>
      <c r="K169" s="234">
        <f>L124</f>
        <v>43545</v>
      </c>
      <c r="L169" s="234">
        <f>R170</f>
        <v>43546</v>
      </c>
      <c r="M169" s="235"/>
      <c r="N169" s="236"/>
      <c r="O169" s="237"/>
      <c r="P169" s="235" t="s">
        <v>403</v>
      </c>
      <c r="Q169" s="238">
        <f>IF(K169&lt;&gt;"",K169,IF(OR(H169&lt;&gt;"",I169&lt;&gt;"",J169&lt;&gt;""),WORKDAY.INTL(MAX(IFERROR(INDEX(R:R,MATCH(H169,D:D,0)),0),IFERROR(INDEX(R:R,MATCH(I169,D:D,0)),0),IFERROR(INDEX(R:R,MATCH(J169,D:D,0)),0)),1,weekend,holidays),IF(L169&lt;&gt;"",IF(M169&lt;&gt;"",WORKDAY.INTL(L169,-(MAX(M169,1)-1),weekend,holidays),L169-(MAX(N169,1)-1))," - ")))</f>
        <v>43545</v>
      </c>
      <c r="R169" s="238">
        <f>IF(L169&lt;&gt;"",L169,IF(Q169=" - "," - ",IF(M169&lt;&gt;"",WORKDAY.INTL(Q169,M169-1,weekend,holidays),Q169+MAX(N169,1)-1)))</f>
        <v>43546</v>
      </c>
      <c r="S169" s="239">
        <f ca="1">IF(M169&lt;&gt;"",M169,IF(OR(NOT(ISNUMBER(Q169)),NOT(ISNUMBER(R169)))," - ",NETWORKDAYS.INTL(Q169,R169,weekend,holidays)))</f>
        <v>2</v>
      </c>
      <c r="T169" s="239">
        <f>IF(N169&lt;&gt;"",N169,IF(OR(NOT(ISNUMBER(Q169)),NOT(ISNUMBER(R169)))," - ",R169-Q169+1))</f>
        <v>2</v>
      </c>
      <c r="U169" s="240">
        <f ca="1">IF(OR(Q169=" - ",R169=" - ")," - ",MIN(T169,WORKDAY.INTL(Q169,ROUNDDOWN(O169*S169,0),weekend,holidays)-Q169))</f>
        <v>0</v>
      </c>
      <c r="V169" s="239">
        <f ca="1">IF(OR(Q169=" - ",R169=" - ")," - ",T169-U169)</f>
        <v>2</v>
      </c>
      <c r="W169" s="241"/>
      <c r="X169" s="241"/>
      <c r="Z169" s="243"/>
      <c r="AA169" s="243"/>
      <c r="AB169" s="243"/>
      <c r="AC169" s="243"/>
      <c r="AD169" s="243"/>
      <c r="AE169" s="243"/>
      <c r="AF169" s="243"/>
      <c r="AG169" s="243"/>
      <c r="AH169" s="243"/>
      <c r="AI169" s="243"/>
      <c r="AJ169" s="243"/>
      <c r="AK169" s="243"/>
      <c r="AL169" s="243"/>
      <c r="AM169" s="243"/>
      <c r="AN169" s="243"/>
      <c r="AO169" s="243"/>
      <c r="AP169" s="243"/>
      <c r="AQ169" s="243"/>
      <c r="AR169" s="243"/>
      <c r="AS169" s="243"/>
      <c r="AT169" s="243"/>
      <c r="AU169" s="243"/>
      <c r="AV169" s="243"/>
      <c r="AW169" s="243"/>
      <c r="AX169" s="243"/>
      <c r="AY169" s="243"/>
      <c r="AZ169" s="243"/>
      <c r="BA169" s="243"/>
      <c r="BB169" s="243"/>
      <c r="BC169" s="243"/>
      <c r="BD169" s="243"/>
      <c r="BE169" s="243"/>
      <c r="BF169" s="243"/>
      <c r="BG169" s="243"/>
      <c r="BH169" s="243"/>
      <c r="BI169" s="243"/>
      <c r="BJ169" s="243"/>
      <c r="BK169" s="243"/>
      <c r="BL169" s="243"/>
      <c r="BM169" s="243"/>
      <c r="BN169" s="243"/>
      <c r="BO169" s="243"/>
      <c r="BP169" s="243"/>
      <c r="BQ169" s="243"/>
      <c r="BR169" s="243"/>
      <c r="BS169" s="243"/>
      <c r="BT169" s="243"/>
      <c r="BU169" s="243"/>
      <c r="BV169" s="243"/>
      <c r="BW169" s="243"/>
      <c r="BX169" s="243"/>
      <c r="BY169" s="243"/>
      <c r="BZ169" s="243"/>
      <c r="CA169" s="243"/>
      <c r="CB169" s="243"/>
      <c r="CC169" s="243"/>
      <c r="CD169" s="243"/>
      <c r="CE169" s="243"/>
      <c r="CF169" s="243"/>
      <c r="CG169" s="243"/>
      <c r="CH169" s="243"/>
      <c r="CI169" s="243"/>
      <c r="CJ169" s="243"/>
      <c r="CK169" s="243"/>
      <c r="CL169" s="243"/>
      <c r="CM169" s="243"/>
      <c r="CN169" s="243"/>
      <c r="CO169" s="243"/>
      <c r="CP169" s="243"/>
      <c r="CQ169" s="243"/>
      <c r="CR169" s="243"/>
      <c r="CS169" s="243"/>
      <c r="CT169" s="243"/>
      <c r="CU169" s="243"/>
      <c r="CV169" s="243"/>
      <c r="CW169" s="243"/>
      <c r="CX169" s="243"/>
      <c r="CY169" s="243"/>
      <c r="CZ169" s="243"/>
      <c r="DA169" s="243"/>
      <c r="DB169" s="243"/>
      <c r="DC169" s="243"/>
      <c r="DD169" s="243"/>
      <c r="DE169" s="243"/>
      <c r="DF169" s="243"/>
      <c r="DG169" s="243"/>
      <c r="DH169" s="243"/>
      <c r="DI169" s="243"/>
      <c r="DJ169" s="243"/>
      <c r="DK169" s="243"/>
      <c r="DL169" s="243"/>
      <c r="DM169" s="243"/>
      <c r="DN169" s="243"/>
      <c r="DO169" s="243"/>
      <c r="DP169" s="243"/>
      <c r="DQ169" s="243"/>
      <c r="DR169" s="243"/>
      <c r="DS169" s="243"/>
      <c r="DT169" s="243"/>
      <c r="DU169" s="243"/>
      <c r="DV169" s="243"/>
      <c r="DW169" s="243"/>
      <c r="DX169" s="243"/>
      <c r="DY169" s="243"/>
      <c r="DZ169" s="243"/>
      <c r="EA169" s="243"/>
      <c r="EB169" s="243"/>
      <c r="EC169" s="243"/>
      <c r="ED169" s="243"/>
      <c r="EE169" s="243"/>
      <c r="EF169" s="243"/>
      <c r="EG169" s="243"/>
      <c r="EH169" s="243"/>
      <c r="EI169" s="243"/>
      <c r="EJ169" s="243"/>
      <c r="EK169" s="243"/>
      <c r="EL169" s="243"/>
      <c r="EM169" s="243"/>
      <c r="EN169" s="243"/>
      <c r="EO169" s="243"/>
      <c r="EP169" s="243"/>
      <c r="EQ169" s="243"/>
      <c r="ER169" s="243"/>
      <c r="ES169" s="243"/>
      <c r="ET169" s="243"/>
      <c r="EU169" s="243"/>
      <c r="EV169" s="243"/>
      <c r="EW169" s="243"/>
      <c r="EX169" s="243"/>
      <c r="EY169" s="243"/>
      <c r="EZ169" s="243"/>
      <c r="FA169" s="243"/>
      <c r="FB169" s="243"/>
      <c r="FC169" s="243"/>
      <c r="FD169" s="243"/>
      <c r="FE169" s="243"/>
      <c r="FF169" s="243"/>
      <c r="FG169" s="243"/>
      <c r="FH169" s="243"/>
      <c r="FI169" s="243"/>
      <c r="FJ169" s="243"/>
      <c r="FK169" s="243"/>
      <c r="FL169" s="243"/>
      <c r="FM169" s="243"/>
      <c r="FN169" s="243"/>
      <c r="FO169" s="243"/>
      <c r="FP169" s="243"/>
      <c r="FQ169" s="243"/>
      <c r="FR169" s="243"/>
      <c r="FS169" s="243"/>
      <c r="FT169" s="243"/>
      <c r="FU169" s="243"/>
      <c r="FV169" s="243"/>
      <c r="FW169" s="243"/>
      <c r="FX169" s="243"/>
      <c r="FY169" s="243"/>
      <c r="FZ169" s="243"/>
      <c r="GA169" s="243"/>
      <c r="GB169" s="243"/>
      <c r="GC169" s="243"/>
      <c r="GD169" s="243"/>
      <c r="GE169" s="243"/>
      <c r="GF169" s="243"/>
      <c r="GG169" s="243"/>
      <c r="GH169" s="243"/>
      <c r="GI169" s="243"/>
      <c r="GJ169" s="243"/>
      <c r="GK169" s="243"/>
      <c r="GL169" s="243"/>
      <c r="GM169" s="243"/>
      <c r="GN169" s="243"/>
      <c r="GO169" s="243"/>
      <c r="GP169" s="243"/>
      <c r="GQ169" s="243"/>
      <c r="GR169" s="243"/>
      <c r="GS169" s="243"/>
      <c r="GT169" s="243"/>
      <c r="GU169" s="243"/>
      <c r="GV169" s="243"/>
      <c r="GW169" s="243"/>
      <c r="GX169" s="243"/>
      <c r="GY169" s="243"/>
      <c r="GZ169" s="243"/>
      <c r="HA169" s="243"/>
      <c r="HB169" s="243"/>
      <c r="HC169" s="243"/>
      <c r="HD169" s="243"/>
      <c r="HE169" s="243"/>
      <c r="HF169" s="243"/>
      <c r="HG169" s="243"/>
      <c r="HH169" s="243"/>
      <c r="HI169" s="243"/>
      <c r="HJ169" s="243"/>
      <c r="HK169" s="243"/>
      <c r="HL169" s="243"/>
      <c r="HM169" s="243"/>
      <c r="HN169" s="243"/>
      <c r="HO169" s="243"/>
      <c r="HP169" s="243"/>
      <c r="HQ169" s="243"/>
      <c r="HR169" s="243"/>
      <c r="HS169" s="243"/>
      <c r="HT169" s="243"/>
      <c r="HU169" s="243"/>
      <c r="HV169" s="243"/>
      <c r="HW169" s="243"/>
      <c r="HX169" s="243"/>
      <c r="HY169" s="243"/>
      <c r="HZ169" s="243"/>
      <c r="IA169" s="243"/>
      <c r="IB169" s="243"/>
      <c r="IC169" s="243"/>
      <c r="ID169" s="243"/>
      <c r="IE169" s="243"/>
      <c r="IF169" s="243"/>
      <c r="IG169" s="243"/>
      <c r="IH169" s="243"/>
      <c r="II169" s="243"/>
      <c r="IJ169" s="243"/>
      <c r="IK169" s="243"/>
      <c r="IL169" s="243"/>
      <c r="IM169" s="243"/>
      <c r="IN169" s="243"/>
      <c r="IO169" s="243"/>
      <c r="IP169" s="243"/>
      <c r="IQ169" s="243"/>
      <c r="IR169" s="243"/>
      <c r="IS169" s="243"/>
      <c r="IT169" s="243"/>
      <c r="IU169" s="243"/>
      <c r="IV169" s="243"/>
      <c r="IW169" s="243"/>
      <c r="IX169" s="243"/>
      <c r="IY169" s="243"/>
      <c r="IZ169" s="243"/>
      <c r="JA169" s="243"/>
      <c r="JB169" s="243"/>
      <c r="JC169" s="243"/>
      <c r="JD169" s="243"/>
      <c r="JE169" s="243"/>
      <c r="JF169" s="243"/>
      <c r="JG169" s="243"/>
      <c r="JH169" s="243"/>
      <c r="JI169" s="243"/>
      <c r="JJ169" s="243"/>
      <c r="JK169" s="243"/>
      <c r="JL169" s="243"/>
      <c r="JM169" s="243"/>
      <c r="JN169" s="243"/>
      <c r="JO169" s="243"/>
      <c r="JP169" s="243"/>
      <c r="JQ169" s="243"/>
      <c r="JR169" s="243"/>
      <c r="JS169" s="243"/>
      <c r="JT169" s="243"/>
      <c r="JU169" s="243"/>
      <c r="JV169" s="243"/>
      <c r="JW169" s="243"/>
      <c r="JX169" s="243"/>
      <c r="JY169" s="243"/>
      <c r="JZ169" s="243"/>
      <c r="KA169" s="243"/>
      <c r="KB169" s="243"/>
      <c r="KC169" s="243"/>
      <c r="KD169" s="243"/>
      <c r="KE169" s="243"/>
      <c r="KF169" s="243"/>
      <c r="KG169" s="243"/>
      <c r="KH169" s="243"/>
      <c r="KI169" s="243"/>
      <c r="KJ169" s="243"/>
      <c r="KK169" s="243"/>
      <c r="KL169" s="243"/>
      <c r="KM169" s="243"/>
      <c r="KN169" s="243"/>
      <c r="KO169" s="243"/>
      <c r="KP169" s="243"/>
      <c r="KQ169" s="243"/>
      <c r="KR169" s="243"/>
      <c r="KS169" s="243"/>
      <c r="KT169" s="243"/>
      <c r="KU169" s="243"/>
      <c r="KV169" s="243"/>
      <c r="KW169" s="243"/>
      <c r="KX169" s="243"/>
      <c r="KY169" s="243"/>
      <c r="KZ169" s="243"/>
      <c r="LA169" s="243"/>
      <c r="LB169" s="243"/>
      <c r="LC169" s="243"/>
      <c r="LD169" s="243"/>
      <c r="LE169" s="243"/>
      <c r="LF169" s="243"/>
      <c r="LG169" s="243"/>
      <c r="LH169" s="243"/>
      <c r="LI169" s="243"/>
      <c r="LJ169" s="243"/>
      <c r="LK169" s="243"/>
      <c r="LL169" s="243"/>
      <c r="LM169" s="243"/>
      <c r="LN169" s="243"/>
      <c r="LO169" s="243"/>
      <c r="LP169" s="243"/>
      <c r="LQ169" s="243"/>
      <c r="LR169" s="243"/>
      <c r="LS169" s="243"/>
      <c r="LT169" s="243"/>
      <c r="LU169" s="243"/>
      <c r="LV169" s="243"/>
      <c r="LW169" s="243"/>
      <c r="LX169" s="243"/>
      <c r="LY169" s="243"/>
      <c r="LZ169" s="243"/>
      <c r="MA169" s="243"/>
      <c r="MB169" s="243"/>
      <c r="MC169" s="243"/>
      <c r="MD169" s="243"/>
      <c r="ME169" s="243"/>
      <c r="MF169" s="243"/>
      <c r="MG169" s="243"/>
      <c r="MH169" s="243"/>
      <c r="MI169" s="243"/>
      <c r="MJ169" s="243"/>
      <c r="MK169" s="243"/>
      <c r="ML169" s="243"/>
      <c r="MM169" s="243"/>
      <c r="MN169" s="243"/>
      <c r="MO169" s="243"/>
      <c r="MP169" s="243"/>
      <c r="MQ169" s="243"/>
      <c r="MR169" s="243"/>
      <c r="MS169" s="243"/>
      <c r="MT169" s="243"/>
      <c r="MU169" s="243"/>
      <c r="MV169" s="243"/>
      <c r="MW169" s="243"/>
      <c r="MX169" s="243"/>
      <c r="MY169" s="243"/>
      <c r="MZ169" s="243"/>
      <c r="NA169" s="243"/>
      <c r="NB169" s="243"/>
      <c r="NC169" s="243"/>
      <c r="ND169" s="243"/>
      <c r="NE169" s="243"/>
      <c r="NF169" s="243"/>
      <c r="NG169" s="243"/>
      <c r="NH169" s="243"/>
      <c r="NI169" s="243"/>
      <c r="NJ169" s="243"/>
      <c r="NK169" s="243"/>
      <c r="NL169" s="243"/>
      <c r="NM169" s="243"/>
      <c r="NN169" s="243"/>
      <c r="NO169" s="243"/>
      <c r="NP169" s="243"/>
      <c r="NQ169" s="243"/>
      <c r="NR169" s="243"/>
      <c r="NS169" s="243"/>
      <c r="NT169" s="243"/>
      <c r="NU169" s="243"/>
      <c r="NV169" s="243"/>
      <c r="NW169" s="243"/>
      <c r="NX169" s="243"/>
      <c r="NY169" s="243"/>
    </row>
    <row r="170" spans="1:389" s="242" customFormat="1" ht="12">
      <c r="A170" s="227"/>
      <c r="B170" s="228"/>
      <c r="C170" s="229">
        <v>4</v>
      </c>
      <c r="D170" s="230" t="str">
        <f>IF(C170="","",IF(C170&gt;prevLevel,IF(prevWBS="","1",prevWBS)&amp;REPT(".1",C170-MAX(prevLevel,1)),IF(ISERROR(FIND(".",prevWBS)),REPT("1.",C170-1)&amp;IFERROR(VALUE(prevWBS)+1,"1"),IF(C170=1,"",IFERROR(LEFT(prevWBS,FIND("^",SUBSTITUTE(prevWBS,".","^",C170-1))),""))&amp;VALUE(TRIM(MID(SUBSTITUTE(prevWBS,".",REPT(" ",LEN(prevWBS))),(C170-1)*LEN(prevWBS)+1,LEN(prevWBS))))+1)))</f>
        <v>3.49.2.1</v>
      </c>
      <c r="E170" s="231" t="s">
        <v>378</v>
      </c>
      <c r="F170" s="245"/>
      <c r="G170" s="245"/>
      <c r="H170" s="232"/>
      <c r="I170" s="233"/>
      <c r="J170" s="232"/>
      <c r="K170" s="234"/>
      <c r="L170" s="234">
        <v>43546</v>
      </c>
      <c r="M170" s="235"/>
      <c r="N170" s="236"/>
      <c r="O170" s="237"/>
      <c r="P170" s="235" t="s">
        <v>34</v>
      </c>
      <c r="Q170" s="238">
        <f>IF(K170&lt;&gt;"",K170,IF(OR(H170&lt;&gt;"",I170&lt;&gt;"",J170&lt;&gt;""),WORKDAY.INTL(MAX(IFERROR(INDEX(R:R,MATCH(H170,D:D,0)),0),IFERROR(INDEX(R:R,MATCH(I170,D:D,0)),0),IFERROR(INDEX(R:R,MATCH(J170,D:D,0)),0)),1,weekend,holidays),IF(L170&lt;&gt;"",IF(M170&lt;&gt;"",WORKDAY.INTL(L170,-(MAX(M170,1)-1),weekend,holidays),L170-(MAX(N170,1)-1))," - ")))</f>
        <v>43546</v>
      </c>
      <c r="R170" s="238">
        <f>IF(L170&lt;&gt;"",L170,IF(Q170=" - "," - ",IF(M170&lt;&gt;"",WORKDAY.INTL(Q170,M170-1,weekend,holidays),Q170+MAX(N170,1)-1)))</f>
        <v>43546</v>
      </c>
      <c r="S170" s="239">
        <f ca="1">IF(M170&lt;&gt;"",M170,IF(OR(NOT(ISNUMBER(Q170)),NOT(ISNUMBER(R170)))," - ",NETWORKDAYS.INTL(Q170,R170,weekend,holidays)))</f>
        <v>1</v>
      </c>
      <c r="T170" s="239">
        <f>IF(N170&lt;&gt;"",N170,IF(OR(NOT(ISNUMBER(Q170)),NOT(ISNUMBER(R170)))," - ",R170-Q170+1))</f>
        <v>1</v>
      </c>
      <c r="U170" s="240">
        <f ca="1">IF(OR(Q170=" - ",R170=" - ")," - ",MIN(T170,WORKDAY.INTL(Q170,ROUNDDOWN(O170*S170,0),weekend,holidays)-Q170))</f>
        <v>0</v>
      </c>
      <c r="V170" s="239">
        <f ca="1">IF(OR(Q170=" - ",R170=" - ")," - ",T170-U170)</f>
        <v>1</v>
      </c>
      <c r="W170" s="241"/>
      <c r="X170" s="241"/>
      <c r="Z170" s="243"/>
      <c r="AA170" s="243"/>
      <c r="AB170" s="243"/>
      <c r="AC170" s="243"/>
      <c r="AD170" s="243"/>
      <c r="AE170" s="243"/>
      <c r="AF170" s="243"/>
      <c r="AG170" s="243"/>
      <c r="AH170" s="243"/>
      <c r="AI170" s="243"/>
      <c r="AJ170" s="243"/>
      <c r="AK170" s="243"/>
      <c r="AL170" s="243"/>
      <c r="AM170" s="243"/>
      <c r="AN170" s="243"/>
      <c r="AO170" s="243"/>
      <c r="AP170" s="243"/>
      <c r="AQ170" s="243"/>
      <c r="AR170" s="243"/>
      <c r="AS170" s="243"/>
      <c r="AT170" s="243"/>
      <c r="AU170" s="243"/>
      <c r="AV170" s="243"/>
      <c r="AW170" s="243"/>
      <c r="AX170" s="243"/>
      <c r="AY170" s="243"/>
      <c r="AZ170" s="243"/>
      <c r="BA170" s="243"/>
      <c r="BB170" s="243"/>
      <c r="BC170" s="243"/>
      <c r="BD170" s="243"/>
      <c r="BE170" s="243"/>
      <c r="BF170" s="243"/>
      <c r="BG170" s="243"/>
      <c r="BH170" s="243"/>
      <c r="BI170" s="243"/>
      <c r="BJ170" s="243"/>
      <c r="BK170" s="243"/>
      <c r="BL170" s="243"/>
      <c r="BM170" s="243"/>
      <c r="BN170" s="243"/>
      <c r="BO170" s="243"/>
      <c r="BP170" s="243"/>
      <c r="BQ170" s="243"/>
      <c r="BR170" s="243"/>
      <c r="BS170" s="243"/>
      <c r="BT170" s="243"/>
      <c r="BU170" s="243"/>
      <c r="BV170" s="243"/>
      <c r="BW170" s="243"/>
      <c r="BX170" s="243"/>
      <c r="BY170" s="243"/>
      <c r="BZ170" s="243"/>
      <c r="CA170" s="243"/>
      <c r="CB170" s="243"/>
      <c r="CC170" s="243"/>
      <c r="CD170" s="243"/>
      <c r="CE170" s="243"/>
      <c r="CF170" s="243"/>
      <c r="CG170" s="243"/>
      <c r="CH170" s="243"/>
      <c r="CI170" s="243"/>
      <c r="CJ170" s="243"/>
      <c r="CK170" s="243"/>
      <c r="CL170" s="243"/>
      <c r="CM170" s="243"/>
      <c r="CN170" s="243"/>
      <c r="CO170" s="243"/>
      <c r="CP170" s="243"/>
      <c r="CQ170" s="243"/>
      <c r="CR170" s="243"/>
      <c r="CS170" s="243"/>
      <c r="CT170" s="243"/>
      <c r="CU170" s="243"/>
      <c r="CV170" s="243"/>
      <c r="CW170" s="243"/>
      <c r="CX170" s="243"/>
      <c r="CY170" s="243"/>
      <c r="CZ170" s="243"/>
      <c r="DA170" s="243"/>
      <c r="DB170" s="243"/>
      <c r="DC170" s="243"/>
      <c r="DD170" s="243"/>
      <c r="DE170" s="243"/>
      <c r="DF170" s="243"/>
      <c r="DG170" s="243"/>
      <c r="DH170" s="243"/>
      <c r="DI170" s="243"/>
      <c r="DJ170" s="243"/>
      <c r="DK170" s="243"/>
      <c r="DL170" s="243"/>
      <c r="DM170" s="243"/>
      <c r="DN170" s="243"/>
      <c r="DO170" s="243"/>
      <c r="DP170" s="243"/>
      <c r="DQ170" s="243"/>
      <c r="DR170" s="243"/>
      <c r="DS170" s="243"/>
      <c r="DT170" s="243"/>
      <c r="DU170" s="243"/>
      <c r="DV170" s="243"/>
      <c r="DW170" s="243"/>
      <c r="DX170" s="243"/>
      <c r="DY170" s="243"/>
      <c r="DZ170" s="243"/>
      <c r="EA170" s="243"/>
      <c r="EB170" s="243"/>
      <c r="EC170" s="243"/>
      <c r="ED170" s="243"/>
      <c r="EE170" s="243"/>
      <c r="EF170" s="243"/>
      <c r="EG170" s="243"/>
      <c r="EH170" s="243"/>
      <c r="EI170" s="243"/>
      <c r="EJ170" s="243"/>
      <c r="EK170" s="243"/>
      <c r="EL170" s="243"/>
      <c r="EM170" s="243"/>
      <c r="EN170" s="243"/>
      <c r="EO170" s="243"/>
      <c r="EP170" s="243"/>
      <c r="EQ170" s="243"/>
      <c r="ER170" s="243"/>
      <c r="ES170" s="243"/>
      <c r="ET170" s="243"/>
      <c r="EU170" s="243"/>
      <c r="EV170" s="243"/>
      <c r="EW170" s="243"/>
      <c r="EX170" s="243"/>
      <c r="EY170" s="243"/>
      <c r="EZ170" s="243"/>
      <c r="FA170" s="243"/>
      <c r="FB170" s="243"/>
      <c r="FC170" s="243"/>
      <c r="FD170" s="243"/>
      <c r="FE170" s="243"/>
      <c r="FF170" s="243"/>
      <c r="FG170" s="243"/>
      <c r="FH170" s="243"/>
      <c r="FI170" s="243"/>
      <c r="FJ170" s="243"/>
      <c r="FK170" s="243"/>
      <c r="FL170" s="243"/>
      <c r="FM170" s="243"/>
      <c r="FN170" s="243"/>
      <c r="FO170" s="243"/>
      <c r="FP170" s="243"/>
      <c r="FQ170" s="243"/>
      <c r="FR170" s="243"/>
      <c r="FS170" s="243"/>
      <c r="FT170" s="243"/>
      <c r="FU170" s="243"/>
      <c r="FV170" s="243"/>
      <c r="FW170" s="243"/>
      <c r="FX170" s="243"/>
      <c r="FY170" s="243"/>
      <c r="FZ170" s="243"/>
      <c r="GA170" s="243"/>
      <c r="GB170" s="243"/>
      <c r="GC170" s="243"/>
      <c r="GD170" s="243"/>
      <c r="GE170" s="243"/>
      <c r="GF170" s="243"/>
      <c r="GG170" s="243"/>
      <c r="GH170" s="243"/>
      <c r="GI170" s="243"/>
      <c r="GJ170" s="243"/>
      <c r="GK170" s="243"/>
      <c r="GL170" s="243"/>
      <c r="GM170" s="243"/>
      <c r="GN170" s="243"/>
      <c r="GO170" s="243"/>
      <c r="GP170" s="243"/>
      <c r="GQ170" s="243"/>
      <c r="GR170" s="243"/>
      <c r="GS170" s="243"/>
      <c r="GT170" s="243"/>
      <c r="GU170" s="243"/>
      <c r="GV170" s="243"/>
      <c r="GW170" s="243"/>
      <c r="GX170" s="243"/>
      <c r="GY170" s="243"/>
      <c r="GZ170" s="243"/>
      <c r="HA170" s="243"/>
      <c r="HB170" s="243"/>
      <c r="HC170" s="243"/>
      <c r="HD170" s="243"/>
      <c r="HE170" s="243"/>
      <c r="HF170" s="243"/>
      <c r="HG170" s="243"/>
      <c r="HH170" s="243"/>
      <c r="HI170" s="243"/>
      <c r="HJ170" s="243"/>
      <c r="HK170" s="243"/>
      <c r="HL170" s="243"/>
      <c r="HM170" s="243"/>
      <c r="HN170" s="243"/>
      <c r="HO170" s="243"/>
      <c r="HP170" s="243"/>
      <c r="HQ170" s="243"/>
      <c r="HR170" s="243"/>
      <c r="HS170" s="243"/>
      <c r="HT170" s="243"/>
      <c r="HU170" s="243"/>
      <c r="HV170" s="243"/>
      <c r="HW170" s="243"/>
      <c r="HX170" s="243"/>
      <c r="HY170" s="243"/>
      <c r="HZ170" s="243"/>
      <c r="IA170" s="243"/>
      <c r="IB170" s="243"/>
      <c r="IC170" s="243"/>
      <c r="ID170" s="243"/>
      <c r="IE170" s="243"/>
      <c r="IF170" s="243"/>
      <c r="IG170" s="243"/>
      <c r="IH170" s="243"/>
      <c r="II170" s="243"/>
      <c r="IJ170" s="243"/>
      <c r="IK170" s="243"/>
      <c r="IL170" s="243"/>
      <c r="IM170" s="243"/>
      <c r="IN170" s="243"/>
      <c r="IO170" s="243"/>
      <c r="IP170" s="243"/>
      <c r="IQ170" s="243"/>
      <c r="IR170" s="243"/>
      <c r="IS170" s="243"/>
      <c r="IT170" s="243"/>
      <c r="IU170" s="243"/>
      <c r="IV170" s="243"/>
      <c r="IW170" s="243"/>
      <c r="IX170" s="243"/>
      <c r="IY170" s="243"/>
      <c r="IZ170" s="243"/>
      <c r="JA170" s="243"/>
      <c r="JB170" s="243"/>
      <c r="JC170" s="243"/>
      <c r="JD170" s="243"/>
      <c r="JE170" s="243"/>
      <c r="JF170" s="243"/>
      <c r="JG170" s="243"/>
      <c r="JH170" s="243"/>
      <c r="JI170" s="243"/>
      <c r="JJ170" s="243"/>
      <c r="JK170" s="243"/>
      <c r="JL170" s="243"/>
      <c r="JM170" s="243"/>
      <c r="JN170" s="243"/>
      <c r="JO170" s="243"/>
      <c r="JP170" s="243"/>
      <c r="JQ170" s="243"/>
      <c r="JR170" s="243"/>
      <c r="JS170" s="243"/>
      <c r="JT170" s="243"/>
      <c r="JU170" s="243"/>
      <c r="JV170" s="243"/>
      <c r="JW170" s="243"/>
      <c r="JX170" s="243"/>
      <c r="JY170" s="243"/>
      <c r="JZ170" s="243"/>
      <c r="KA170" s="243"/>
      <c r="KB170" s="243"/>
      <c r="KC170" s="243"/>
      <c r="KD170" s="243"/>
      <c r="KE170" s="243"/>
      <c r="KF170" s="243"/>
      <c r="KG170" s="243"/>
      <c r="KH170" s="243"/>
      <c r="KI170" s="243"/>
      <c r="KJ170" s="243"/>
      <c r="KK170" s="243"/>
      <c r="KL170" s="243"/>
      <c r="KM170" s="243"/>
      <c r="KN170" s="243"/>
      <c r="KO170" s="243"/>
      <c r="KP170" s="243"/>
      <c r="KQ170" s="243"/>
      <c r="KR170" s="243"/>
      <c r="KS170" s="243"/>
      <c r="KT170" s="243"/>
      <c r="KU170" s="243"/>
      <c r="KV170" s="243"/>
      <c r="KW170" s="243"/>
      <c r="KX170" s="243"/>
      <c r="KY170" s="243"/>
      <c r="KZ170" s="243"/>
      <c r="LA170" s="243"/>
      <c r="LB170" s="243"/>
      <c r="LC170" s="243"/>
      <c r="LD170" s="243"/>
      <c r="LE170" s="243"/>
      <c r="LF170" s="243"/>
      <c r="LG170" s="243"/>
      <c r="LH170" s="243"/>
      <c r="LI170" s="243"/>
      <c r="LJ170" s="243"/>
      <c r="LK170" s="243"/>
      <c r="LL170" s="243"/>
      <c r="LM170" s="243"/>
      <c r="LN170" s="243"/>
      <c r="LO170" s="243"/>
      <c r="LP170" s="243"/>
      <c r="LQ170" s="243"/>
      <c r="LR170" s="243"/>
      <c r="LS170" s="243"/>
      <c r="LT170" s="243"/>
      <c r="LU170" s="243"/>
      <c r="LV170" s="243"/>
      <c r="LW170" s="243"/>
      <c r="LX170" s="243"/>
      <c r="LY170" s="243"/>
      <c r="LZ170" s="243"/>
      <c r="MA170" s="243"/>
      <c r="MB170" s="243"/>
      <c r="MC170" s="243"/>
      <c r="MD170" s="243"/>
      <c r="ME170" s="243"/>
      <c r="MF170" s="243"/>
      <c r="MG170" s="243"/>
      <c r="MH170" s="243"/>
      <c r="MI170" s="243"/>
      <c r="MJ170" s="243"/>
      <c r="MK170" s="243"/>
      <c r="ML170" s="243"/>
      <c r="MM170" s="243"/>
      <c r="MN170" s="243"/>
      <c r="MO170" s="243"/>
      <c r="MP170" s="243"/>
      <c r="MQ170" s="243"/>
      <c r="MR170" s="243"/>
      <c r="MS170" s="243"/>
      <c r="MT170" s="243"/>
      <c r="MU170" s="243"/>
      <c r="MV170" s="243"/>
      <c r="MW170" s="243"/>
      <c r="MX170" s="243"/>
      <c r="MY170" s="243"/>
      <c r="MZ170" s="243"/>
      <c r="NA170" s="243"/>
      <c r="NB170" s="243"/>
      <c r="NC170" s="243"/>
      <c r="ND170" s="243"/>
      <c r="NE170" s="243"/>
      <c r="NF170" s="243"/>
      <c r="NG170" s="243"/>
      <c r="NH170" s="243"/>
      <c r="NI170" s="243"/>
      <c r="NJ170" s="243"/>
      <c r="NK170" s="243"/>
      <c r="NL170" s="243"/>
      <c r="NM170" s="243"/>
      <c r="NN170" s="243"/>
      <c r="NO170" s="243"/>
      <c r="NP170" s="243"/>
      <c r="NQ170" s="243"/>
      <c r="NR170" s="243"/>
      <c r="NS170" s="243"/>
      <c r="NT170" s="243"/>
      <c r="NU170" s="243"/>
      <c r="NV170" s="243"/>
      <c r="NW170" s="243"/>
      <c r="NX170" s="243"/>
      <c r="NY170" s="243"/>
    </row>
    <row r="171" spans="1:389" s="242" customFormat="1" ht="12">
      <c r="A171" s="227"/>
      <c r="B171" s="228"/>
      <c r="C171" s="229">
        <v>3</v>
      </c>
      <c r="D171" s="230" t="str">
        <f>IF(C171="","",IF(C171&gt;prevLevel,IF(prevWBS="","1",prevWBS)&amp;REPT(".1",C171-MAX(prevLevel,1)),IF(ISERROR(FIND(".",prevWBS)),REPT("1.",C171-1)&amp;IFERROR(VALUE(prevWBS)+1,"1"),IF(C171=1,"",IFERROR(LEFT(prevWBS,FIND("^",SUBSTITUTE(prevWBS,".","^",C171-1))),""))&amp;VALUE(TRIM(MID(SUBSTITUTE(prevWBS,".",REPT(" ",LEN(prevWBS))),(C171-1)*LEN(prevWBS)+1,LEN(prevWBS))))+1)))</f>
        <v>3.49.3</v>
      </c>
      <c r="E171" s="244" t="s">
        <v>469</v>
      </c>
      <c r="F171" s="245"/>
      <c r="G171" s="245"/>
      <c r="H171" s="232"/>
      <c r="I171" s="233"/>
      <c r="J171" s="232"/>
      <c r="K171" s="234">
        <f>Q172</f>
        <v>43549</v>
      </c>
      <c r="L171" s="234">
        <f ca="1">R172</f>
        <v>43549</v>
      </c>
      <c r="M171" s="235"/>
      <c r="N171" s="236"/>
      <c r="O171" s="237"/>
      <c r="P171" s="235" t="s">
        <v>403</v>
      </c>
      <c r="Q171" s="238">
        <f>IF(K171&lt;&gt;"",K171,IF(OR(H171&lt;&gt;"",I171&lt;&gt;"",J171&lt;&gt;""),WORKDAY.INTL(MAX(IFERROR(INDEX(R:R,MATCH(H171,D:D,0)),0),IFERROR(INDEX(R:R,MATCH(I171,D:D,0)),0),IFERROR(INDEX(R:R,MATCH(J171,D:D,0)),0)),1,weekend,holidays),IF(L171&lt;&gt;"",IF(M171&lt;&gt;"",WORKDAY.INTL(L171,-(MAX(M171,1)-1),weekend,holidays),L171-(MAX(N171,1)-1))," - ")))</f>
        <v>43549</v>
      </c>
      <c r="R171" s="238">
        <f ca="1">IF(L171&lt;&gt;"",L171,IF(Q171=" - "," - ",IF(M171&lt;&gt;"",WORKDAY.INTL(Q171,M171-1,weekend,holidays),Q171+MAX(N171,1)-1)))</f>
        <v>43549</v>
      </c>
      <c r="S171" s="239">
        <f ca="1">IF(M171&lt;&gt;"",M171,IF(OR(NOT(ISNUMBER(Q171)),NOT(ISNUMBER(R171)))," - ",NETWORKDAYS.INTL(Q171,R171,weekend,holidays)))</f>
        <v>1</v>
      </c>
      <c r="T171" s="239">
        <f ca="1">IF(N171&lt;&gt;"",N171,IF(OR(NOT(ISNUMBER(Q171)),NOT(ISNUMBER(R171)))," - ",R171-Q171+1))</f>
        <v>1</v>
      </c>
      <c r="U171" s="240">
        <f ca="1">IF(OR(Q171=" - ",R171=" - ")," - ",MIN(T171,WORKDAY.INTL(Q171,ROUNDDOWN(O171*S171,0),weekend,holidays)-Q171))</f>
        <v>0</v>
      </c>
      <c r="V171" s="239">
        <f ca="1">IF(OR(Q171=" - ",R171=" - ")," - ",T171-U171)</f>
        <v>1</v>
      </c>
      <c r="W171" s="241"/>
      <c r="X171" s="241"/>
      <c r="Z171" s="243"/>
      <c r="AA171" s="243"/>
      <c r="AB171" s="243"/>
      <c r="AC171" s="243"/>
      <c r="AD171" s="243"/>
      <c r="AE171" s="243"/>
      <c r="AF171" s="243"/>
      <c r="AG171" s="243"/>
      <c r="AH171" s="243"/>
      <c r="AI171" s="243"/>
      <c r="AJ171" s="243"/>
      <c r="AK171" s="243"/>
      <c r="AL171" s="243"/>
      <c r="AM171" s="243"/>
      <c r="AN171" s="243"/>
      <c r="AO171" s="243"/>
      <c r="AP171" s="243"/>
      <c r="AQ171" s="243"/>
      <c r="AR171" s="243"/>
      <c r="AS171" s="243"/>
      <c r="AT171" s="243"/>
      <c r="AU171" s="243"/>
      <c r="AV171" s="243"/>
      <c r="AW171" s="243"/>
      <c r="AX171" s="243"/>
      <c r="AY171" s="243"/>
      <c r="AZ171" s="243"/>
      <c r="BA171" s="243"/>
      <c r="BB171" s="243"/>
      <c r="BC171" s="243"/>
      <c r="BD171" s="243"/>
      <c r="BE171" s="243"/>
      <c r="BF171" s="243"/>
      <c r="BG171" s="243"/>
      <c r="BH171" s="243"/>
      <c r="BI171" s="243"/>
      <c r="BJ171" s="243"/>
      <c r="BK171" s="243"/>
      <c r="BL171" s="243"/>
      <c r="BM171" s="243"/>
      <c r="BN171" s="243"/>
      <c r="BO171" s="243"/>
      <c r="BP171" s="243"/>
      <c r="BQ171" s="243"/>
      <c r="BR171" s="243"/>
      <c r="BS171" s="243"/>
      <c r="BT171" s="243"/>
      <c r="BU171" s="243"/>
      <c r="BV171" s="243"/>
      <c r="BW171" s="243"/>
      <c r="BX171" s="243"/>
      <c r="BY171" s="243"/>
      <c r="BZ171" s="243"/>
      <c r="CA171" s="243"/>
      <c r="CB171" s="243"/>
      <c r="CC171" s="243"/>
      <c r="CD171" s="243"/>
      <c r="CE171" s="243"/>
      <c r="CF171" s="243"/>
      <c r="CG171" s="243"/>
      <c r="CH171" s="243"/>
      <c r="CI171" s="243"/>
      <c r="CJ171" s="243"/>
      <c r="CK171" s="243"/>
      <c r="CL171" s="243"/>
      <c r="CM171" s="243"/>
      <c r="CN171" s="243"/>
      <c r="CO171" s="243"/>
      <c r="CP171" s="243"/>
      <c r="CQ171" s="243"/>
      <c r="CR171" s="243"/>
      <c r="CS171" s="243"/>
      <c r="CT171" s="243"/>
      <c r="CU171" s="243"/>
      <c r="CV171" s="243"/>
      <c r="CW171" s="243"/>
      <c r="CX171" s="243"/>
      <c r="CY171" s="243"/>
      <c r="CZ171" s="243"/>
      <c r="DA171" s="243"/>
      <c r="DB171" s="243"/>
      <c r="DC171" s="243"/>
      <c r="DD171" s="243"/>
      <c r="DE171" s="243"/>
      <c r="DF171" s="243"/>
      <c r="DG171" s="243"/>
      <c r="DH171" s="243"/>
      <c r="DI171" s="243"/>
      <c r="DJ171" s="243"/>
      <c r="DK171" s="243"/>
      <c r="DL171" s="243"/>
      <c r="DM171" s="243"/>
      <c r="DN171" s="243"/>
      <c r="DO171" s="243"/>
      <c r="DP171" s="243"/>
      <c r="DQ171" s="243"/>
      <c r="DR171" s="243"/>
      <c r="DS171" s="243"/>
      <c r="DT171" s="243"/>
      <c r="DU171" s="243"/>
      <c r="DV171" s="243"/>
      <c r="DW171" s="243"/>
      <c r="DX171" s="243"/>
      <c r="DY171" s="243"/>
      <c r="DZ171" s="243"/>
      <c r="EA171" s="243"/>
      <c r="EB171" s="243"/>
      <c r="EC171" s="243"/>
      <c r="ED171" s="243"/>
      <c r="EE171" s="243"/>
      <c r="EF171" s="243"/>
      <c r="EG171" s="243"/>
      <c r="EH171" s="243"/>
      <c r="EI171" s="243"/>
      <c r="EJ171" s="243"/>
      <c r="EK171" s="243"/>
      <c r="EL171" s="243"/>
      <c r="EM171" s="243"/>
      <c r="EN171" s="243"/>
      <c r="EO171" s="243"/>
      <c r="EP171" s="243"/>
      <c r="EQ171" s="243"/>
      <c r="ER171" s="243"/>
      <c r="ES171" s="243"/>
      <c r="ET171" s="243"/>
      <c r="EU171" s="243"/>
      <c r="EV171" s="243"/>
      <c r="EW171" s="243"/>
      <c r="EX171" s="243"/>
      <c r="EY171" s="243"/>
      <c r="EZ171" s="243"/>
      <c r="FA171" s="243"/>
      <c r="FB171" s="243"/>
      <c r="FC171" s="243"/>
      <c r="FD171" s="243"/>
      <c r="FE171" s="243"/>
      <c r="FF171" s="243"/>
      <c r="FG171" s="243"/>
      <c r="FH171" s="243"/>
      <c r="FI171" s="243"/>
      <c r="FJ171" s="243"/>
      <c r="FK171" s="243"/>
      <c r="FL171" s="243"/>
      <c r="FM171" s="243"/>
      <c r="FN171" s="243"/>
      <c r="FO171" s="243"/>
      <c r="FP171" s="243"/>
      <c r="FQ171" s="243"/>
      <c r="FR171" s="243"/>
      <c r="FS171" s="243"/>
      <c r="FT171" s="243"/>
      <c r="FU171" s="243"/>
      <c r="FV171" s="243"/>
      <c r="FW171" s="243"/>
      <c r="FX171" s="243"/>
      <c r="FY171" s="243"/>
      <c r="FZ171" s="243"/>
      <c r="GA171" s="243"/>
      <c r="GB171" s="243"/>
      <c r="GC171" s="243"/>
      <c r="GD171" s="243"/>
      <c r="GE171" s="243"/>
      <c r="GF171" s="243"/>
      <c r="GG171" s="243"/>
      <c r="GH171" s="243"/>
      <c r="GI171" s="243"/>
      <c r="GJ171" s="243"/>
      <c r="GK171" s="243"/>
      <c r="GL171" s="243"/>
      <c r="GM171" s="243"/>
      <c r="GN171" s="243"/>
      <c r="GO171" s="243"/>
      <c r="GP171" s="243"/>
      <c r="GQ171" s="243"/>
      <c r="GR171" s="243"/>
      <c r="GS171" s="243"/>
      <c r="GT171" s="243"/>
      <c r="GU171" s="243"/>
      <c r="GV171" s="243"/>
      <c r="GW171" s="243"/>
      <c r="GX171" s="243"/>
      <c r="GY171" s="243"/>
      <c r="GZ171" s="243"/>
      <c r="HA171" s="243"/>
      <c r="HB171" s="243"/>
      <c r="HC171" s="243"/>
      <c r="HD171" s="243"/>
      <c r="HE171" s="243"/>
      <c r="HF171" s="243"/>
      <c r="HG171" s="243"/>
      <c r="HH171" s="243"/>
      <c r="HI171" s="243"/>
      <c r="HJ171" s="243"/>
      <c r="HK171" s="243"/>
      <c r="HL171" s="243"/>
      <c r="HM171" s="243"/>
      <c r="HN171" s="243"/>
      <c r="HO171" s="243"/>
      <c r="HP171" s="243"/>
      <c r="HQ171" s="243"/>
      <c r="HR171" s="243"/>
      <c r="HS171" s="243"/>
      <c r="HT171" s="243"/>
      <c r="HU171" s="243"/>
      <c r="HV171" s="243"/>
      <c r="HW171" s="243"/>
      <c r="HX171" s="243"/>
      <c r="HY171" s="243"/>
      <c r="HZ171" s="243"/>
      <c r="IA171" s="243"/>
      <c r="IB171" s="243"/>
      <c r="IC171" s="243"/>
      <c r="ID171" s="243"/>
      <c r="IE171" s="243"/>
      <c r="IF171" s="243"/>
      <c r="IG171" s="243"/>
      <c r="IH171" s="243"/>
      <c r="II171" s="243"/>
      <c r="IJ171" s="243"/>
      <c r="IK171" s="243"/>
      <c r="IL171" s="243"/>
      <c r="IM171" s="243"/>
      <c r="IN171" s="243"/>
      <c r="IO171" s="243"/>
      <c r="IP171" s="243"/>
      <c r="IQ171" s="243"/>
      <c r="IR171" s="243"/>
      <c r="IS171" s="243"/>
      <c r="IT171" s="243"/>
      <c r="IU171" s="243"/>
      <c r="IV171" s="243"/>
      <c r="IW171" s="243"/>
      <c r="IX171" s="243"/>
      <c r="IY171" s="243"/>
      <c r="IZ171" s="243"/>
      <c r="JA171" s="243"/>
      <c r="JB171" s="243"/>
      <c r="JC171" s="243"/>
      <c r="JD171" s="243"/>
      <c r="JE171" s="243"/>
      <c r="JF171" s="243"/>
      <c r="JG171" s="243"/>
      <c r="JH171" s="243"/>
      <c r="JI171" s="243"/>
      <c r="JJ171" s="243"/>
      <c r="JK171" s="243"/>
      <c r="JL171" s="243"/>
      <c r="JM171" s="243"/>
      <c r="JN171" s="243"/>
      <c r="JO171" s="243"/>
      <c r="JP171" s="243"/>
      <c r="JQ171" s="243"/>
      <c r="JR171" s="243"/>
      <c r="JS171" s="243"/>
      <c r="JT171" s="243"/>
      <c r="JU171" s="243"/>
      <c r="JV171" s="243"/>
      <c r="JW171" s="243"/>
      <c r="JX171" s="243"/>
      <c r="JY171" s="243"/>
      <c r="JZ171" s="243"/>
      <c r="KA171" s="243"/>
      <c r="KB171" s="243"/>
      <c r="KC171" s="243"/>
      <c r="KD171" s="243"/>
      <c r="KE171" s="243"/>
      <c r="KF171" s="243"/>
      <c r="KG171" s="243"/>
      <c r="KH171" s="243"/>
      <c r="KI171" s="243"/>
      <c r="KJ171" s="243"/>
      <c r="KK171" s="243"/>
      <c r="KL171" s="243"/>
      <c r="KM171" s="243"/>
      <c r="KN171" s="243"/>
      <c r="KO171" s="243"/>
      <c r="KP171" s="243"/>
      <c r="KQ171" s="243"/>
      <c r="KR171" s="243"/>
      <c r="KS171" s="243"/>
      <c r="KT171" s="243"/>
      <c r="KU171" s="243"/>
      <c r="KV171" s="243"/>
      <c r="KW171" s="243"/>
      <c r="KX171" s="243"/>
      <c r="KY171" s="243"/>
      <c r="KZ171" s="243"/>
      <c r="LA171" s="243"/>
      <c r="LB171" s="243"/>
      <c r="LC171" s="243"/>
      <c r="LD171" s="243"/>
      <c r="LE171" s="243"/>
      <c r="LF171" s="243"/>
      <c r="LG171" s="243"/>
      <c r="LH171" s="243"/>
      <c r="LI171" s="243"/>
      <c r="LJ171" s="243"/>
      <c r="LK171" s="243"/>
      <c r="LL171" s="243"/>
      <c r="LM171" s="243"/>
      <c r="LN171" s="243"/>
      <c r="LO171" s="243"/>
      <c r="LP171" s="243"/>
      <c r="LQ171" s="243"/>
      <c r="LR171" s="243"/>
      <c r="LS171" s="243"/>
      <c r="LT171" s="243"/>
      <c r="LU171" s="243"/>
      <c r="LV171" s="243"/>
      <c r="LW171" s="243"/>
      <c r="LX171" s="243"/>
      <c r="LY171" s="243"/>
      <c r="LZ171" s="243"/>
      <c r="MA171" s="243"/>
      <c r="MB171" s="243"/>
      <c r="MC171" s="243"/>
      <c r="MD171" s="243"/>
      <c r="ME171" s="243"/>
      <c r="MF171" s="243"/>
      <c r="MG171" s="243"/>
      <c r="MH171" s="243"/>
      <c r="MI171" s="243"/>
      <c r="MJ171" s="243"/>
      <c r="MK171" s="243"/>
      <c r="ML171" s="243"/>
      <c r="MM171" s="243"/>
      <c r="MN171" s="243"/>
      <c r="MO171" s="243"/>
      <c r="MP171" s="243"/>
      <c r="MQ171" s="243"/>
      <c r="MR171" s="243"/>
      <c r="MS171" s="243"/>
      <c r="MT171" s="243"/>
      <c r="MU171" s="243"/>
      <c r="MV171" s="243"/>
      <c r="MW171" s="243"/>
      <c r="MX171" s="243"/>
      <c r="MY171" s="243"/>
      <c r="MZ171" s="243"/>
      <c r="NA171" s="243"/>
      <c r="NB171" s="243"/>
      <c r="NC171" s="243"/>
      <c r="ND171" s="243"/>
      <c r="NE171" s="243"/>
      <c r="NF171" s="243"/>
      <c r="NG171" s="243"/>
      <c r="NH171" s="243"/>
      <c r="NI171" s="243"/>
      <c r="NJ171" s="243"/>
      <c r="NK171" s="243"/>
      <c r="NL171" s="243"/>
      <c r="NM171" s="243"/>
      <c r="NN171" s="243"/>
      <c r="NO171" s="243"/>
      <c r="NP171" s="243"/>
      <c r="NQ171" s="243"/>
      <c r="NR171" s="243"/>
      <c r="NS171" s="243"/>
      <c r="NT171" s="243"/>
      <c r="NU171" s="243"/>
      <c r="NV171" s="243"/>
      <c r="NW171" s="243"/>
      <c r="NX171" s="243"/>
      <c r="NY171" s="243"/>
    </row>
    <row r="172" spans="1:389" s="242" customFormat="1" ht="12">
      <c r="A172" s="227"/>
      <c r="B172" s="228"/>
      <c r="C172" s="229">
        <v>4</v>
      </c>
      <c r="D172" s="230" t="str">
        <f>IF(C172="","",IF(C172&gt;prevLevel,IF(prevWBS="","1",prevWBS)&amp;REPT(".1",C172-MAX(prevLevel,1)),IF(ISERROR(FIND(".",prevWBS)),REPT("1.",C172-1)&amp;IFERROR(VALUE(prevWBS)+1,"1"),IF(C172=1,"",IFERROR(LEFT(prevWBS,FIND("^",SUBSTITUTE(prevWBS,".","^",C172-1))),""))&amp;VALUE(TRIM(MID(SUBSTITUTE(prevWBS,".",REPT(" ",LEN(prevWBS))),(C172-1)*LEN(prevWBS)+1,LEN(prevWBS))))+1)))</f>
        <v>3.49.3.1</v>
      </c>
      <c r="E172" s="231" t="s">
        <v>470</v>
      </c>
      <c r="F172" s="245"/>
      <c r="G172" s="245"/>
      <c r="H172" s="232" t="str">
        <f>D124</f>
        <v>3.33.2.4</v>
      </c>
      <c r="I172" s="233"/>
      <c r="J172" s="232"/>
      <c r="K172" s="234">
        <v>43549</v>
      </c>
      <c r="L172" s="234"/>
      <c r="M172" s="235">
        <v>1</v>
      </c>
      <c r="N172" s="236"/>
      <c r="O172" s="237"/>
      <c r="P172" s="235" t="s">
        <v>34</v>
      </c>
      <c r="Q172" s="238">
        <f>IF(K172&lt;&gt;"",K172,IF(OR(H172&lt;&gt;"",I172&lt;&gt;"",J172&lt;&gt;""),WORKDAY.INTL(MAX(IFERROR(INDEX(R:R,MATCH(H172,D:D,0)),0),IFERROR(INDEX(R:R,MATCH(I172,D:D,0)),0),IFERROR(INDEX(R:R,MATCH(J172,D:D,0)),0)),1,weekend,holidays),IF(L172&lt;&gt;"",IF(M172&lt;&gt;"",WORKDAY.INTL(L172,-(MAX(M172,1)-1),weekend,holidays),L172-(MAX(N172,1)-1))," - ")))</f>
        <v>43549</v>
      </c>
      <c r="R172" s="238">
        <f ca="1">IF(L172&lt;&gt;"",L172,IF(Q172=" - "," - ",IF(M172&lt;&gt;"",WORKDAY.INTL(Q172,M172-1,weekend,holidays),Q172+MAX(N172,1)-1)))</f>
        <v>43549</v>
      </c>
      <c r="S172" s="239">
        <f>IF(M172&lt;&gt;"",M172,IF(OR(NOT(ISNUMBER(Q172)),NOT(ISNUMBER(R172)))," - ",NETWORKDAYS.INTL(Q172,R172,weekend,holidays)))</f>
        <v>1</v>
      </c>
      <c r="T172" s="239">
        <f ca="1">IF(N172&lt;&gt;"",N172,IF(OR(NOT(ISNUMBER(Q172)),NOT(ISNUMBER(R172)))," - ",R172-Q172+1))</f>
        <v>1</v>
      </c>
      <c r="U172" s="240">
        <f ca="1">IF(OR(Q172=" - ",R172=" - ")," - ",MIN(T172,WORKDAY.INTL(Q172,ROUNDDOWN(O172*S172,0),weekend,holidays)-Q172))</f>
        <v>0</v>
      </c>
      <c r="V172" s="239">
        <f ca="1">IF(OR(Q172=" - ",R172=" - ")," - ",T172-U172)</f>
        <v>1</v>
      </c>
      <c r="W172" s="241"/>
      <c r="X172" s="241"/>
      <c r="Z172" s="243"/>
      <c r="AA172" s="243"/>
      <c r="AB172" s="243"/>
      <c r="AC172" s="243"/>
      <c r="AD172" s="243"/>
      <c r="AE172" s="243"/>
      <c r="AF172" s="243"/>
      <c r="AG172" s="243"/>
      <c r="AH172" s="243"/>
      <c r="AI172" s="243"/>
      <c r="AJ172" s="243"/>
      <c r="AK172" s="243"/>
      <c r="AL172" s="243"/>
      <c r="AM172" s="243"/>
      <c r="AN172" s="243"/>
      <c r="AO172" s="243"/>
      <c r="AP172" s="243"/>
      <c r="AQ172" s="243"/>
      <c r="AR172" s="243"/>
      <c r="AS172" s="243"/>
      <c r="AT172" s="243"/>
      <c r="AU172" s="243"/>
      <c r="AV172" s="243"/>
      <c r="AW172" s="243"/>
      <c r="AX172" s="243"/>
      <c r="AY172" s="243"/>
      <c r="AZ172" s="243"/>
      <c r="BA172" s="243"/>
      <c r="BB172" s="243"/>
      <c r="BC172" s="243"/>
      <c r="BD172" s="243"/>
      <c r="BE172" s="243"/>
      <c r="BF172" s="243"/>
      <c r="BG172" s="243"/>
      <c r="BH172" s="243"/>
      <c r="BI172" s="243"/>
      <c r="BJ172" s="243"/>
      <c r="BK172" s="243"/>
      <c r="BL172" s="243"/>
      <c r="BM172" s="243"/>
      <c r="BN172" s="243"/>
      <c r="BO172" s="243"/>
      <c r="BP172" s="243"/>
      <c r="BQ172" s="243"/>
      <c r="BR172" s="243"/>
      <c r="BS172" s="243"/>
      <c r="BT172" s="243"/>
      <c r="BU172" s="243"/>
      <c r="BV172" s="243"/>
      <c r="BW172" s="243"/>
      <c r="BX172" s="243"/>
      <c r="BY172" s="243"/>
      <c r="BZ172" s="243"/>
      <c r="CA172" s="243"/>
      <c r="CB172" s="243"/>
      <c r="CC172" s="243"/>
      <c r="CD172" s="243"/>
      <c r="CE172" s="243"/>
      <c r="CF172" s="243"/>
      <c r="CG172" s="243"/>
      <c r="CH172" s="243"/>
      <c r="CI172" s="243"/>
      <c r="CJ172" s="243"/>
      <c r="CK172" s="243"/>
      <c r="CL172" s="243"/>
      <c r="CM172" s="243"/>
      <c r="CN172" s="243"/>
      <c r="CO172" s="243"/>
      <c r="CP172" s="243"/>
      <c r="CQ172" s="243"/>
      <c r="CR172" s="243"/>
      <c r="CS172" s="243"/>
      <c r="CT172" s="243"/>
      <c r="CU172" s="243"/>
      <c r="CV172" s="243"/>
      <c r="CW172" s="243"/>
      <c r="CX172" s="243"/>
      <c r="CY172" s="243"/>
      <c r="CZ172" s="243"/>
      <c r="DA172" s="243"/>
      <c r="DB172" s="243"/>
      <c r="DC172" s="243"/>
      <c r="DD172" s="243"/>
      <c r="DE172" s="243"/>
      <c r="DF172" s="243"/>
      <c r="DG172" s="243"/>
      <c r="DH172" s="243"/>
      <c r="DI172" s="243"/>
      <c r="DJ172" s="243"/>
      <c r="DK172" s="243"/>
      <c r="DL172" s="243"/>
      <c r="DM172" s="243"/>
      <c r="DN172" s="243"/>
      <c r="DO172" s="243"/>
      <c r="DP172" s="243"/>
      <c r="DQ172" s="243"/>
      <c r="DR172" s="243"/>
      <c r="DS172" s="243"/>
      <c r="DT172" s="243"/>
      <c r="DU172" s="243"/>
      <c r="DV172" s="243"/>
      <c r="DW172" s="243"/>
      <c r="DX172" s="243"/>
      <c r="DY172" s="243"/>
      <c r="DZ172" s="243"/>
      <c r="EA172" s="243"/>
      <c r="EB172" s="243"/>
      <c r="EC172" s="243"/>
      <c r="ED172" s="243"/>
      <c r="EE172" s="243"/>
      <c r="EF172" s="243"/>
      <c r="EG172" s="243"/>
      <c r="EH172" s="243"/>
      <c r="EI172" s="243"/>
      <c r="EJ172" s="243"/>
      <c r="EK172" s="243"/>
      <c r="EL172" s="243"/>
      <c r="EM172" s="243"/>
      <c r="EN172" s="243"/>
      <c r="EO172" s="243"/>
      <c r="EP172" s="243"/>
      <c r="EQ172" s="243"/>
      <c r="ER172" s="243"/>
      <c r="ES172" s="243"/>
      <c r="ET172" s="243"/>
      <c r="EU172" s="243"/>
      <c r="EV172" s="243"/>
      <c r="EW172" s="243"/>
      <c r="EX172" s="243"/>
      <c r="EY172" s="243"/>
      <c r="EZ172" s="243"/>
      <c r="FA172" s="243"/>
      <c r="FB172" s="243"/>
      <c r="FC172" s="243"/>
      <c r="FD172" s="243"/>
      <c r="FE172" s="243"/>
      <c r="FF172" s="243"/>
      <c r="FG172" s="243"/>
      <c r="FH172" s="243"/>
      <c r="FI172" s="243"/>
      <c r="FJ172" s="243"/>
      <c r="FK172" s="243"/>
      <c r="FL172" s="243"/>
      <c r="FM172" s="243"/>
      <c r="FN172" s="243"/>
      <c r="FO172" s="243"/>
      <c r="FP172" s="243"/>
      <c r="FQ172" s="243"/>
      <c r="FR172" s="243"/>
      <c r="FS172" s="243"/>
      <c r="FT172" s="243"/>
      <c r="FU172" s="243"/>
      <c r="FV172" s="243"/>
      <c r="FW172" s="243"/>
      <c r="FX172" s="243"/>
      <c r="FY172" s="243"/>
      <c r="FZ172" s="243"/>
      <c r="GA172" s="243"/>
      <c r="GB172" s="243"/>
      <c r="GC172" s="243"/>
      <c r="GD172" s="243"/>
      <c r="GE172" s="243"/>
      <c r="GF172" s="243"/>
      <c r="GG172" s="243"/>
      <c r="GH172" s="243"/>
      <c r="GI172" s="243"/>
      <c r="GJ172" s="243"/>
      <c r="GK172" s="243"/>
      <c r="GL172" s="243"/>
      <c r="GM172" s="243"/>
      <c r="GN172" s="243"/>
      <c r="GO172" s="243"/>
      <c r="GP172" s="243"/>
      <c r="GQ172" s="243"/>
      <c r="GR172" s="243"/>
      <c r="GS172" s="243"/>
      <c r="GT172" s="243"/>
      <c r="GU172" s="243"/>
      <c r="GV172" s="243"/>
      <c r="GW172" s="243"/>
      <c r="GX172" s="243"/>
      <c r="GY172" s="243"/>
      <c r="GZ172" s="243"/>
      <c r="HA172" s="243"/>
      <c r="HB172" s="243"/>
      <c r="HC172" s="243"/>
      <c r="HD172" s="243"/>
      <c r="HE172" s="243"/>
      <c r="HF172" s="243"/>
      <c r="HG172" s="243"/>
      <c r="HH172" s="243"/>
      <c r="HI172" s="243"/>
      <c r="HJ172" s="243"/>
      <c r="HK172" s="243"/>
      <c r="HL172" s="243"/>
      <c r="HM172" s="243"/>
      <c r="HN172" s="243"/>
      <c r="HO172" s="243"/>
      <c r="HP172" s="243"/>
      <c r="HQ172" s="243"/>
      <c r="HR172" s="243"/>
      <c r="HS172" s="243"/>
      <c r="HT172" s="243"/>
      <c r="HU172" s="243"/>
      <c r="HV172" s="243"/>
      <c r="HW172" s="243"/>
      <c r="HX172" s="243"/>
      <c r="HY172" s="243"/>
      <c r="HZ172" s="243"/>
      <c r="IA172" s="243"/>
      <c r="IB172" s="243"/>
      <c r="IC172" s="243"/>
      <c r="ID172" s="243"/>
      <c r="IE172" s="243"/>
      <c r="IF172" s="243"/>
      <c r="IG172" s="243"/>
      <c r="IH172" s="243"/>
      <c r="II172" s="243"/>
      <c r="IJ172" s="243"/>
      <c r="IK172" s="243"/>
      <c r="IL172" s="243"/>
      <c r="IM172" s="243"/>
      <c r="IN172" s="243"/>
      <c r="IO172" s="243"/>
      <c r="IP172" s="243"/>
      <c r="IQ172" s="243"/>
      <c r="IR172" s="243"/>
      <c r="IS172" s="243"/>
      <c r="IT172" s="243"/>
      <c r="IU172" s="243"/>
      <c r="IV172" s="243"/>
      <c r="IW172" s="243"/>
      <c r="IX172" s="243"/>
      <c r="IY172" s="243"/>
      <c r="IZ172" s="243"/>
      <c r="JA172" s="243"/>
      <c r="JB172" s="243"/>
      <c r="JC172" s="243"/>
      <c r="JD172" s="243"/>
      <c r="JE172" s="243"/>
      <c r="JF172" s="243"/>
      <c r="JG172" s="243"/>
      <c r="JH172" s="243"/>
      <c r="JI172" s="243"/>
      <c r="JJ172" s="243"/>
      <c r="JK172" s="243"/>
      <c r="JL172" s="243"/>
      <c r="JM172" s="243"/>
      <c r="JN172" s="243"/>
      <c r="JO172" s="243"/>
      <c r="JP172" s="243"/>
      <c r="JQ172" s="243"/>
      <c r="JR172" s="243"/>
      <c r="JS172" s="243"/>
      <c r="JT172" s="243"/>
      <c r="JU172" s="243"/>
      <c r="JV172" s="243"/>
      <c r="JW172" s="243"/>
      <c r="JX172" s="243"/>
      <c r="JY172" s="243"/>
      <c r="JZ172" s="243"/>
      <c r="KA172" s="243"/>
      <c r="KB172" s="243"/>
      <c r="KC172" s="243"/>
      <c r="KD172" s="243"/>
      <c r="KE172" s="243"/>
      <c r="KF172" s="243"/>
      <c r="KG172" s="243"/>
      <c r="KH172" s="243"/>
      <c r="KI172" s="243"/>
      <c r="KJ172" s="243"/>
      <c r="KK172" s="243"/>
      <c r="KL172" s="243"/>
      <c r="KM172" s="243"/>
      <c r="KN172" s="243"/>
      <c r="KO172" s="243"/>
      <c r="KP172" s="243"/>
      <c r="KQ172" s="243"/>
      <c r="KR172" s="243"/>
      <c r="KS172" s="243"/>
      <c r="KT172" s="243"/>
      <c r="KU172" s="243"/>
      <c r="KV172" s="243"/>
      <c r="KW172" s="243"/>
      <c r="KX172" s="243"/>
      <c r="KY172" s="243"/>
      <c r="KZ172" s="243"/>
      <c r="LA172" s="243"/>
      <c r="LB172" s="243"/>
      <c r="LC172" s="243"/>
      <c r="LD172" s="243"/>
      <c r="LE172" s="243"/>
      <c r="LF172" s="243"/>
      <c r="LG172" s="243"/>
      <c r="LH172" s="243"/>
      <c r="LI172" s="243"/>
      <c r="LJ172" s="243"/>
      <c r="LK172" s="243"/>
      <c r="LL172" s="243"/>
      <c r="LM172" s="243"/>
      <c r="LN172" s="243"/>
      <c r="LO172" s="243"/>
      <c r="LP172" s="243"/>
      <c r="LQ172" s="243"/>
      <c r="LR172" s="243"/>
      <c r="LS172" s="243"/>
      <c r="LT172" s="243"/>
      <c r="LU172" s="243"/>
      <c r="LV172" s="243"/>
      <c r="LW172" s="243"/>
      <c r="LX172" s="243"/>
      <c r="LY172" s="243"/>
      <c r="LZ172" s="243"/>
      <c r="MA172" s="243"/>
      <c r="MB172" s="243"/>
      <c r="MC172" s="243"/>
      <c r="MD172" s="243"/>
      <c r="ME172" s="243"/>
      <c r="MF172" s="243"/>
      <c r="MG172" s="243"/>
      <c r="MH172" s="243"/>
      <c r="MI172" s="243"/>
      <c r="MJ172" s="243"/>
      <c r="MK172" s="243"/>
      <c r="ML172" s="243"/>
      <c r="MM172" s="243"/>
      <c r="MN172" s="243"/>
      <c r="MO172" s="243"/>
      <c r="MP172" s="243"/>
      <c r="MQ172" s="243"/>
      <c r="MR172" s="243"/>
      <c r="MS172" s="243"/>
      <c r="MT172" s="243"/>
      <c r="MU172" s="243"/>
      <c r="MV172" s="243"/>
      <c r="MW172" s="243"/>
      <c r="MX172" s="243"/>
      <c r="MY172" s="243"/>
      <c r="MZ172" s="243"/>
      <c r="NA172" s="243"/>
      <c r="NB172" s="243"/>
      <c r="NC172" s="243"/>
      <c r="ND172" s="243"/>
      <c r="NE172" s="243"/>
      <c r="NF172" s="243"/>
      <c r="NG172" s="243"/>
      <c r="NH172" s="243"/>
      <c r="NI172" s="243"/>
      <c r="NJ172" s="243"/>
      <c r="NK172" s="243"/>
      <c r="NL172" s="243"/>
      <c r="NM172" s="243"/>
      <c r="NN172" s="243"/>
      <c r="NO172" s="243"/>
      <c r="NP172" s="243"/>
      <c r="NQ172" s="243"/>
      <c r="NR172" s="243"/>
      <c r="NS172" s="243"/>
      <c r="NT172" s="243"/>
      <c r="NU172" s="243"/>
      <c r="NV172" s="243"/>
      <c r="NW172" s="243"/>
      <c r="NX172" s="243"/>
      <c r="NY172" s="243"/>
    </row>
    <row r="173" spans="1:389" s="242" customFormat="1" ht="12">
      <c r="A173" s="227"/>
      <c r="B173" s="228"/>
      <c r="C173" s="229">
        <v>3</v>
      </c>
      <c r="D173" s="230" t="str">
        <f t="shared" ref="D173:D175" si="495">IF(C173="","",IF(C173&gt;prevLevel,IF(prevWBS="","1",prevWBS)&amp;REPT(".1",C173-MAX(prevLevel,1)),IF(ISERROR(FIND(".",prevWBS)),REPT("1.",C173-1)&amp;IFERROR(VALUE(prevWBS)+1,"1"),IF(C173=1,"",IFERROR(LEFT(prevWBS,FIND("^",SUBSTITUTE(prevWBS,".","^",C173-1))),""))&amp;VALUE(TRIM(MID(SUBSTITUTE(prevWBS,".",REPT(" ",LEN(prevWBS))),(C173-1)*LEN(prevWBS)+1,LEN(prevWBS))))+1)))</f>
        <v>3.49.4</v>
      </c>
      <c r="E173" s="244" t="s">
        <v>453</v>
      </c>
      <c r="F173" s="245"/>
      <c r="G173" s="245"/>
      <c r="H173" s="232"/>
      <c r="I173" s="233"/>
      <c r="J173" s="232"/>
      <c r="K173" s="234">
        <f>Q174</f>
        <v>43545</v>
      </c>
      <c r="L173" s="234">
        <f ca="1">R177</f>
        <v>43567</v>
      </c>
      <c r="M173" s="235"/>
      <c r="N173" s="236"/>
      <c r="O173" s="237"/>
      <c r="P173" s="235" t="s">
        <v>403</v>
      </c>
      <c r="Q173" s="238">
        <f>IF(K173&lt;&gt;"",K173,IF(OR(H173&lt;&gt;"",I173&lt;&gt;"",J173&lt;&gt;""),WORKDAY.INTL(MAX(IFERROR(INDEX(R:R,MATCH(H173,D:D,0)),0),IFERROR(INDEX(R:R,MATCH(I173,D:D,0)),0),IFERROR(INDEX(R:R,MATCH(J173,D:D,0)),0)),1,weekend,holidays),IF(L173&lt;&gt;"",IF(M173&lt;&gt;"",WORKDAY.INTL(L173,-(MAX(M173,1)-1),weekend,holidays),L173-(MAX(N173,1)-1))," - ")))</f>
        <v>43545</v>
      </c>
      <c r="R173" s="238">
        <f t="shared" ref="R173:R175" ca="1" si="496">IF(L173&lt;&gt;"",L173,IF(Q173=" - "," - ",IF(M173&lt;&gt;"",WORKDAY.INTL(Q173,M173-1,weekend,holidays),Q173+MAX(N173,1)-1)))</f>
        <v>43567</v>
      </c>
      <c r="S173" s="239">
        <f t="shared" ref="S173:S175" ca="1" si="497">IF(M173&lt;&gt;"",M173,IF(OR(NOT(ISNUMBER(Q173)),NOT(ISNUMBER(R173)))," - ",NETWORKDAYS.INTL(Q173,R173,weekend,holidays)))</f>
        <v>17</v>
      </c>
      <c r="T173" s="239">
        <f t="shared" ref="T173:T175" ca="1" si="498">IF(N173&lt;&gt;"",N173,IF(OR(NOT(ISNUMBER(Q173)),NOT(ISNUMBER(R173)))," - ",R173-Q173+1))</f>
        <v>23</v>
      </c>
      <c r="U173" s="240">
        <f t="shared" ref="U173:U175" ca="1" si="499">IF(OR(Q173=" - ",R173=" - ")," - ",MIN(T173,WORKDAY.INTL(Q173,ROUNDDOWN(O173*S173,0),weekend,holidays)-Q173))</f>
        <v>0</v>
      </c>
      <c r="V173" s="239">
        <f t="shared" ref="V173:V175" ca="1" si="500">IF(OR(Q173=" - ",R173=" - ")," - ",T173-U173)</f>
        <v>23</v>
      </c>
      <c r="W173" s="241"/>
      <c r="X173" s="241"/>
      <c r="Z173" s="243"/>
      <c r="AA173" s="243"/>
      <c r="AB173" s="243"/>
      <c r="AC173" s="243"/>
      <c r="AD173" s="243"/>
      <c r="AE173" s="243"/>
      <c r="AF173" s="243"/>
      <c r="AG173" s="243"/>
      <c r="AH173" s="243"/>
      <c r="AI173" s="243"/>
      <c r="AJ173" s="243"/>
      <c r="AK173" s="243"/>
      <c r="AL173" s="243"/>
      <c r="AM173" s="243"/>
      <c r="AN173" s="243"/>
      <c r="AO173" s="243"/>
      <c r="AP173" s="243"/>
      <c r="AQ173" s="243"/>
      <c r="AR173" s="243"/>
      <c r="AS173" s="243"/>
      <c r="AT173" s="243"/>
      <c r="AU173" s="243"/>
      <c r="AV173" s="243"/>
      <c r="AW173" s="243"/>
      <c r="AX173" s="243"/>
      <c r="AY173" s="243"/>
      <c r="AZ173" s="243"/>
      <c r="BA173" s="243"/>
      <c r="BB173" s="243"/>
      <c r="BC173" s="243"/>
      <c r="BD173" s="243"/>
      <c r="BE173" s="243"/>
      <c r="BF173" s="243"/>
      <c r="BG173" s="243"/>
      <c r="BH173" s="243"/>
      <c r="BI173" s="243"/>
      <c r="BJ173" s="243"/>
      <c r="BK173" s="243"/>
      <c r="BL173" s="243"/>
      <c r="BM173" s="243"/>
      <c r="BN173" s="243"/>
      <c r="BO173" s="243"/>
      <c r="BP173" s="243"/>
      <c r="BQ173" s="243"/>
      <c r="BR173" s="243"/>
      <c r="BS173" s="243"/>
      <c r="BT173" s="243"/>
      <c r="BU173" s="243"/>
      <c r="BV173" s="243"/>
      <c r="BW173" s="243"/>
      <c r="BX173" s="243"/>
      <c r="BY173" s="243"/>
      <c r="BZ173" s="243"/>
      <c r="CA173" s="243"/>
      <c r="CB173" s="243"/>
      <c r="CC173" s="243"/>
      <c r="CD173" s="243"/>
      <c r="CE173" s="243"/>
      <c r="CF173" s="243"/>
      <c r="CG173" s="243"/>
      <c r="CH173" s="243"/>
      <c r="CI173" s="243"/>
      <c r="CJ173" s="243"/>
      <c r="CK173" s="243"/>
      <c r="CL173" s="243"/>
      <c r="CM173" s="243"/>
      <c r="CN173" s="243"/>
      <c r="CO173" s="243"/>
      <c r="CP173" s="243"/>
      <c r="CQ173" s="243"/>
      <c r="CR173" s="243"/>
      <c r="CS173" s="243"/>
      <c r="CT173" s="243"/>
      <c r="CU173" s="243"/>
      <c r="CV173" s="243"/>
      <c r="CW173" s="243"/>
      <c r="CX173" s="243"/>
      <c r="CY173" s="243"/>
      <c r="CZ173" s="243"/>
      <c r="DA173" s="243"/>
      <c r="DB173" s="243"/>
      <c r="DC173" s="243"/>
      <c r="DD173" s="243"/>
      <c r="DE173" s="243"/>
      <c r="DF173" s="243"/>
      <c r="DG173" s="243"/>
      <c r="DH173" s="243"/>
      <c r="DI173" s="243"/>
      <c r="DJ173" s="243"/>
      <c r="DK173" s="243"/>
      <c r="DL173" s="243"/>
      <c r="DM173" s="243"/>
      <c r="DN173" s="243"/>
      <c r="DO173" s="243"/>
      <c r="DP173" s="243"/>
      <c r="DQ173" s="243"/>
      <c r="DR173" s="243"/>
      <c r="DS173" s="243"/>
      <c r="DT173" s="243"/>
      <c r="DU173" s="243"/>
      <c r="DV173" s="243"/>
      <c r="DW173" s="243"/>
      <c r="DX173" s="243"/>
      <c r="DY173" s="243"/>
      <c r="DZ173" s="243"/>
      <c r="EA173" s="243"/>
      <c r="EB173" s="243"/>
      <c r="EC173" s="243"/>
      <c r="ED173" s="243"/>
      <c r="EE173" s="243"/>
      <c r="EF173" s="243"/>
      <c r="EG173" s="243"/>
      <c r="EH173" s="243"/>
      <c r="EI173" s="243"/>
      <c r="EJ173" s="243"/>
      <c r="EK173" s="243"/>
      <c r="EL173" s="243"/>
      <c r="EM173" s="243"/>
      <c r="EN173" s="243"/>
      <c r="EO173" s="243"/>
      <c r="EP173" s="243"/>
      <c r="EQ173" s="243"/>
      <c r="ER173" s="243"/>
      <c r="ES173" s="243"/>
      <c r="ET173" s="243"/>
      <c r="EU173" s="243"/>
      <c r="EV173" s="243"/>
      <c r="EW173" s="243"/>
      <c r="EX173" s="243"/>
      <c r="EY173" s="243"/>
      <c r="EZ173" s="243"/>
      <c r="FA173" s="243"/>
      <c r="FB173" s="243"/>
      <c r="FC173" s="243"/>
      <c r="FD173" s="243"/>
      <c r="FE173" s="243"/>
      <c r="FF173" s="243"/>
      <c r="FG173" s="243"/>
      <c r="FH173" s="243"/>
      <c r="FI173" s="243"/>
      <c r="FJ173" s="243"/>
      <c r="FK173" s="243"/>
      <c r="FL173" s="243"/>
      <c r="FM173" s="243"/>
      <c r="FN173" s="243"/>
      <c r="FO173" s="243"/>
      <c r="FP173" s="243"/>
      <c r="FQ173" s="243"/>
      <c r="FR173" s="243"/>
      <c r="FS173" s="243"/>
      <c r="FT173" s="243"/>
      <c r="FU173" s="243"/>
      <c r="FV173" s="243"/>
      <c r="FW173" s="243"/>
      <c r="FX173" s="243"/>
      <c r="FY173" s="243"/>
      <c r="FZ173" s="243"/>
      <c r="GA173" s="243"/>
      <c r="GB173" s="243"/>
      <c r="GC173" s="243"/>
      <c r="GD173" s="243"/>
      <c r="GE173" s="243"/>
      <c r="GF173" s="243"/>
      <c r="GG173" s="243"/>
      <c r="GH173" s="243"/>
      <c r="GI173" s="243"/>
      <c r="GJ173" s="243"/>
      <c r="GK173" s="243"/>
      <c r="GL173" s="243"/>
      <c r="GM173" s="243"/>
      <c r="GN173" s="243"/>
      <c r="GO173" s="243"/>
      <c r="GP173" s="243"/>
      <c r="GQ173" s="243"/>
      <c r="GR173" s="243"/>
      <c r="GS173" s="243"/>
      <c r="GT173" s="243"/>
      <c r="GU173" s="243"/>
      <c r="GV173" s="243"/>
      <c r="GW173" s="243"/>
      <c r="GX173" s="243"/>
      <c r="GY173" s="243"/>
      <c r="GZ173" s="243"/>
      <c r="HA173" s="243"/>
      <c r="HB173" s="243"/>
      <c r="HC173" s="243"/>
      <c r="HD173" s="243"/>
      <c r="HE173" s="243"/>
      <c r="HF173" s="243"/>
      <c r="HG173" s="243"/>
      <c r="HH173" s="243"/>
      <c r="HI173" s="243"/>
      <c r="HJ173" s="243"/>
      <c r="HK173" s="243"/>
      <c r="HL173" s="243"/>
      <c r="HM173" s="243"/>
      <c r="HN173" s="243"/>
      <c r="HO173" s="243"/>
      <c r="HP173" s="243"/>
      <c r="HQ173" s="243"/>
      <c r="HR173" s="243"/>
      <c r="HS173" s="243"/>
      <c r="HT173" s="243"/>
      <c r="HU173" s="243"/>
      <c r="HV173" s="243"/>
      <c r="HW173" s="243"/>
      <c r="HX173" s="243"/>
      <c r="HY173" s="243"/>
      <c r="HZ173" s="243"/>
      <c r="IA173" s="243"/>
      <c r="IB173" s="243"/>
      <c r="IC173" s="243"/>
      <c r="ID173" s="243"/>
      <c r="IE173" s="243"/>
      <c r="IF173" s="243"/>
      <c r="IG173" s="243"/>
      <c r="IH173" s="243"/>
      <c r="II173" s="243"/>
      <c r="IJ173" s="243"/>
      <c r="IK173" s="243"/>
      <c r="IL173" s="243"/>
      <c r="IM173" s="243"/>
      <c r="IN173" s="243"/>
      <c r="IO173" s="243"/>
      <c r="IP173" s="243"/>
      <c r="IQ173" s="243"/>
      <c r="IR173" s="243"/>
      <c r="IS173" s="243"/>
      <c r="IT173" s="243"/>
      <c r="IU173" s="243"/>
      <c r="IV173" s="243"/>
      <c r="IW173" s="243"/>
      <c r="IX173" s="243"/>
      <c r="IY173" s="243"/>
      <c r="IZ173" s="243"/>
      <c r="JA173" s="243"/>
      <c r="JB173" s="243"/>
      <c r="JC173" s="243"/>
      <c r="JD173" s="243"/>
      <c r="JE173" s="243"/>
      <c r="JF173" s="243"/>
      <c r="JG173" s="243"/>
      <c r="JH173" s="243"/>
      <c r="JI173" s="243"/>
      <c r="JJ173" s="243"/>
      <c r="JK173" s="243"/>
      <c r="JL173" s="243"/>
      <c r="JM173" s="243"/>
      <c r="JN173" s="243"/>
      <c r="JO173" s="243"/>
      <c r="JP173" s="243"/>
      <c r="JQ173" s="243"/>
      <c r="JR173" s="243"/>
      <c r="JS173" s="243"/>
      <c r="JT173" s="243"/>
      <c r="JU173" s="243"/>
      <c r="JV173" s="243"/>
      <c r="JW173" s="243"/>
      <c r="JX173" s="243"/>
      <c r="JY173" s="243"/>
      <c r="JZ173" s="243"/>
      <c r="KA173" s="243"/>
      <c r="KB173" s="243"/>
      <c r="KC173" s="243"/>
      <c r="KD173" s="243"/>
      <c r="KE173" s="243"/>
      <c r="KF173" s="243"/>
      <c r="KG173" s="243"/>
      <c r="KH173" s="243"/>
      <c r="KI173" s="243"/>
      <c r="KJ173" s="243"/>
      <c r="KK173" s="243"/>
      <c r="KL173" s="243"/>
      <c r="KM173" s="243"/>
      <c r="KN173" s="243"/>
      <c r="KO173" s="243"/>
      <c r="KP173" s="243"/>
      <c r="KQ173" s="243"/>
      <c r="KR173" s="243"/>
      <c r="KS173" s="243"/>
      <c r="KT173" s="243"/>
      <c r="KU173" s="243"/>
      <c r="KV173" s="243"/>
      <c r="KW173" s="243"/>
      <c r="KX173" s="243"/>
      <c r="KY173" s="243"/>
      <c r="KZ173" s="243"/>
      <c r="LA173" s="243"/>
      <c r="LB173" s="243"/>
      <c r="LC173" s="243"/>
      <c r="LD173" s="243"/>
      <c r="LE173" s="243"/>
      <c r="LF173" s="243"/>
      <c r="LG173" s="243"/>
      <c r="LH173" s="243"/>
      <c r="LI173" s="243"/>
      <c r="LJ173" s="243"/>
      <c r="LK173" s="243"/>
      <c r="LL173" s="243"/>
      <c r="LM173" s="243"/>
      <c r="LN173" s="243"/>
      <c r="LO173" s="243"/>
      <c r="LP173" s="243"/>
      <c r="LQ173" s="243"/>
      <c r="LR173" s="243"/>
      <c r="LS173" s="243"/>
      <c r="LT173" s="243"/>
      <c r="LU173" s="243"/>
      <c r="LV173" s="243"/>
      <c r="LW173" s="243"/>
      <c r="LX173" s="243"/>
      <c r="LY173" s="243"/>
      <c r="LZ173" s="243"/>
      <c r="MA173" s="243"/>
      <c r="MB173" s="243"/>
      <c r="MC173" s="243"/>
      <c r="MD173" s="243"/>
      <c r="ME173" s="243"/>
      <c r="MF173" s="243"/>
      <c r="MG173" s="243"/>
      <c r="MH173" s="243"/>
      <c r="MI173" s="243"/>
      <c r="MJ173" s="243"/>
      <c r="MK173" s="243"/>
      <c r="ML173" s="243"/>
      <c r="MM173" s="243"/>
      <c r="MN173" s="243"/>
      <c r="MO173" s="243"/>
      <c r="MP173" s="243"/>
      <c r="MQ173" s="243"/>
      <c r="MR173" s="243"/>
      <c r="MS173" s="243"/>
      <c r="MT173" s="243"/>
      <c r="MU173" s="243"/>
      <c r="MV173" s="243"/>
      <c r="MW173" s="243"/>
      <c r="MX173" s="243"/>
      <c r="MY173" s="243"/>
      <c r="MZ173" s="243"/>
      <c r="NA173" s="243"/>
      <c r="NB173" s="243"/>
      <c r="NC173" s="243"/>
      <c r="ND173" s="243"/>
      <c r="NE173" s="243"/>
      <c r="NF173" s="243"/>
      <c r="NG173" s="243"/>
      <c r="NH173" s="243"/>
      <c r="NI173" s="243"/>
      <c r="NJ173" s="243"/>
      <c r="NK173" s="243"/>
      <c r="NL173" s="243"/>
      <c r="NM173" s="243"/>
      <c r="NN173" s="243"/>
      <c r="NO173" s="243"/>
      <c r="NP173" s="243"/>
      <c r="NQ173" s="243"/>
      <c r="NR173" s="243"/>
      <c r="NS173" s="243"/>
      <c r="NT173" s="243"/>
      <c r="NU173" s="243"/>
      <c r="NV173" s="243"/>
      <c r="NW173" s="243"/>
      <c r="NX173" s="243"/>
      <c r="NY173" s="243"/>
    </row>
    <row r="174" spans="1:389" s="242" customFormat="1" ht="12">
      <c r="A174" s="227"/>
      <c r="B174" s="228"/>
      <c r="C174" s="229">
        <v>4</v>
      </c>
      <c r="D174" s="230" t="str">
        <f t="shared" si="495"/>
        <v>3.49.4.1</v>
      </c>
      <c r="E174" s="231" t="s">
        <v>378</v>
      </c>
      <c r="F174" s="245"/>
      <c r="G174" s="245"/>
      <c r="H174" s="232"/>
      <c r="I174" s="233"/>
      <c r="J174" s="232"/>
      <c r="K174" s="234">
        <v>43545</v>
      </c>
      <c r="L174" s="234"/>
      <c r="M174" s="235">
        <v>1</v>
      </c>
      <c r="N174" s="236"/>
      <c r="O174" s="237"/>
      <c r="P174" s="235" t="s">
        <v>34</v>
      </c>
      <c r="Q174" s="238">
        <f>IF(K174&lt;&gt;"",K174,IF(OR(H174&lt;&gt;"",I174&lt;&gt;"",J174&lt;&gt;""),WORKDAY.INTL(MAX(IFERROR(INDEX(R:R,MATCH(H174,D:D,0)),0),IFERROR(INDEX(R:R,MATCH(I174,D:D,0)),0),IFERROR(INDEX(R:R,MATCH(J174,D:D,0)),0)),1,weekend,holidays),IF(L174&lt;&gt;"",IF(M174&lt;&gt;"",WORKDAY.INTL(L174,-(MAX(M174,1)-1),weekend,holidays),L174-(MAX(N174,1)-1))," - ")))</f>
        <v>43545</v>
      </c>
      <c r="R174" s="238">
        <f t="shared" ca="1" si="496"/>
        <v>43545</v>
      </c>
      <c r="S174" s="239">
        <f t="shared" si="497"/>
        <v>1</v>
      </c>
      <c r="T174" s="239">
        <f t="shared" ca="1" si="498"/>
        <v>1</v>
      </c>
      <c r="U174" s="240">
        <f t="shared" ca="1" si="499"/>
        <v>0</v>
      </c>
      <c r="V174" s="239">
        <f t="shared" ca="1" si="500"/>
        <v>1</v>
      </c>
      <c r="W174" s="241"/>
      <c r="X174" s="241"/>
      <c r="Z174" s="243"/>
      <c r="AA174" s="243"/>
      <c r="AB174" s="243"/>
      <c r="AC174" s="243"/>
      <c r="AD174" s="243"/>
      <c r="AE174" s="243"/>
      <c r="AF174" s="243"/>
      <c r="AG174" s="243"/>
      <c r="AH174" s="243"/>
      <c r="AI174" s="243"/>
      <c r="AJ174" s="243"/>
      <c r="AK174" s="243"/>
      <c r="AL174" s="243"/>
      <c r="AM174" s="243"/>
      <c r="AN174" s="243"/>
      <c r="AO174" s="243"/>
      <c r="AP174" s="243"/>
      <c r="AQ174" s="243"/>
      <c r="AR174" s="243"/>
      <c r="AS174" s="243"/>
      <c r="AT174" s="243"/>
      <c r="AU174" s="243"/>
      <c r="AV174" s="243"/>
      <c r="AW174" s="243"/>
      <c r="AX174" s="243"/>
      <c r="AY174" s="243"/>
      <c r="AZ174" s="243"/>
      <c r="BA174" s="243"/>
      <c r="BB174" s="243"/>
      <c r="BC174" s="243"/>
      <c r="BD174" s="243"/>
      <c r="BE174" s="243"/>
      <c r="BF174" s="243"/>
      <c r="BG174" s="243"/>
      <c r="BH174" s="243"/>
      <c r="BI174" s="243"/>
      <c r="BJ174" s="243"/>
      <c r="BK174" s="243"/>
      <c r="BL174" s="243"/>
      <c r="BM174" s="243"/>
      <c r="BN174" s="243"/>
      <c r="BO174" s="243"/>
      <c r="BP174" s="243"/>
      <c r="BQ174" s="243"/>
      <c r="BR174" s="243"/>
      <c r="BS174" s="243"/>
      <c r="BT174" s="243"/>
      <c r="BU174" s="243"/>
      <c r="BV174" s="243"/>
      <c r="BW174" s="243"/>
      <c r="BX174" s="243"/>
      <c r="BY174" s="243"/>
      <c r="BZ174" s="243"/>
      <c r="CA174" s="243"/>
      <c r="CB174" s="243"/>
      <c r="CC174" s="243"/>
      <c r="CD174" s="243"/>
      <c r="CE174" s="243"/>
      <c r="CF174" s="243"/>
      <c r="CG174" s="243"/>
      <c r="CH174" s="243"/>
      <c r="CI174" s="243"/>
      <c r="CJ174" s="243"/>
      <c r="CK174" s="243"/>
      <c r="CL174" s="243"/>
      <c r="CM174" s="243"/>
      <c r="CN174" s="243"/>
      <c r="CO174" s="243"/>
      <c r="CP174" s="243"/>
      <c r="CQ174" s="243"/>
      <c r="CR174" s="243"/>
      <c r="CS174" s="243"/>
      <c r="CT174" s="243"/>
      <c r="CU174" s="243"/>
      <c r="CV174" s="243"/>
      <c r="CW174" s="243"/>
      <c r="CX174" s="243"/>
      <c r="CY174" s="243"/>
      <c r="CZ174" s="243"/>
      <c r="DA174" s="243"/>
      <c r="DB174" s="243"/>
      <c r="DC174" s="243"/>
      <c r="DD174" s="243"/>
      <c r="DE174" s="243"/>
      <c r="DF174" s="243"/>
      <c r="DG174" s="243"/>
      <c r="DH174" s="243"/>
      <c r="DI174" s="243"/>
      <c r="DJ174" s="243"/>
      <c r="DK174" s="243"/>
      <c r="DL174" s="243"/>
      <c r="DM174" s="243"/>
      <c r="DN174" s="243"/>
      <c r="DO174" s="243"/>
      <c r="DP174" s="243"/>
      <c r="DQ174" s="243"/>
      <c r="DR174" s="243"/>
      <c r="DS174" s="243"/>
      <c r="DT174" s="243"/>
      <c r="DU174" s="243"/>
      <c r="DV174" s="243"/>
      <c r="DW174" s="243"/>
      <c r="DX174" s="243"/>
      <c r="DY174" s="243"/>
      <c r="DZ174" s="243"/>
      <c r="EA174" s="243"/>
      <c r="EB174" s="243"/>
      <c r="EC174" s="243"/>
      <c r="ED174" s="243"/>
      <c r="EE174" s="243"/>
      <c r="EF174" s="243"/>
      <c r="EG174" s="243"/>
      <c r="EH174" s="243"/>
      <c r="EI174" s="243"/>
      <c r="EJ174" s="243"/>
      <c r="EK174" s="243"/>
      <c r="EL174" s="243"/>
      <c r="EM174" s="243"/>
      <c r="EN174" s="243"/>
      <c r="EO174" s="243"/>
      <c r="EP174" s="243"/>
      <c r="EQ174" s="243"/>
      <c r="ER174" s="243"/>
      <c r="ES174" s="243"/>
      <c r="ET174" s="243"/>
      <c r="EU174" s="243"/>
      <c r="EV174" s="243"/>
      <c r="EW174" s="243"/>
      <c r="EX174" s="243"/>
      <c r="EY174" s="243"/>
      <c r="EZ174" s="243"/>
      <c r="FA174" s="243"/>
      <c r="FB174" s="243"/>
      <c r="FC174" s="243"/>
      <c r="FD174" s="243"/>
      <c r="FE174" s="243"/>
      <c r="FF174" s="243"/>
      <c r="FG174" s="243"/>
      <c r="FH174" s="243"/>
      <c r="FI174" s="243"/>
      <c r="FJ174" s="243"/>
      <c r="FK174" s="243"/>
      <c r="FL174" s="243"/>
      <c r="FM174" s="243"/>
      <c r="FN174" s="243"/>
      <c r="FO174" s="243"/>
      <c r="FP174" s="243"/>
      <c r="FQ174" s="243"/>
      <c r="FR174" s="243"/>
      <c r="FS174" s="243"/>
      <c r="FT174" s="243"/>
      <c r="FU174" s="243"/>
      <c r="FV174" s="243"/>
      <c r="FW174" s="243"/>
      <c r="FX174" s="243"/>
      <c r="FY174" s="243"/>
      <c r="FZ174" s="243"/>
      <c r="GA174" s="243"/>
      <c r="GB174" s="243"/>
      <c r="GC174" s="243"/>
      <c r="GD174" s="243"/>
      <c r="GE174" s="243"/>
      <c r="GF174" s="243"/>
      <c r="GG174" s="243"/>
      <c r="GH174" s="243"/>
      <c r="GI174" s="243"/>
      <c r="GJ174" s="243"/>
      <c r="GK174" s="243"/>
      <c r="GL174" s="243"/>
      <c r="GM174" s="243"/>
      <c r="GN174" s="243"/>
      <c r="GO174" s="243"/>
      <c r="GP174" s="243"/>
      <c r="GQ174" s="243"/>
      <c r="GR174" s="243"/>
      <c r="GS174" s="243"/>
      <c r="GT174" s="243"/>
      <c r="GU174" s="243"/>
      <c r="GV174" s="243"/>
      <c r="GW174" s="243"/>
      <c r="GX174" s="243"/>
      <c r="GY174" s="243"/>
      <c r="GZ174" s="243"/>
      <c r="HA174" s="243"/>
      <c r="HB174" s="243"/>
      <c r="HC174" s="243"/>
      <c r="HD174" s="243"/>
      <c r="HE174" s="243"/>
      <c r="HF174" s="243"/>
      <c r="HG174" s="243"/>
      <c r="HH174" s="243"/>
      <c r="HI174" s="243"/>
      <c r="HJ174" s="243"/>
      <c r="HK174" s="243"/>
      <c r="HL174" s="243"/>
      <c r="HM174" s="243"/>
      <c r="HN174" s="243"/>
      <c r="HO174" s="243"/>
      <c r="HP174" s="243"/>
      <c r="HQ174" s="243"/>
      <c r="HR174" s="243"/>
      <c r="HS174" s="243"/>
      <c r="HT174" s="243"/>
      <c r="HU174" s="243"/>
      <c r="HV174" s="243"/>
      <c r="HW174" s="243"/>
      <c r="HX174" s="243"/>
      <c r="HY174" s="243"/>
      <c r="HZ174" s="243"/>
      <c r="IA174" s="243"/>
      <c r="IB174" s="243"/>
      <c r="IC174" s="243"/>
      <c r="ID174" s="243"/>
      <c r="IE174" s="243"/>
      <c r="IF174" s="243"/>
      <c r="IG174" s="243"/>
      <c r="IH174" s="243"/>
      <c r="II174" s="243"/>
      <c r="IJ174" s="243"/>
      <c r="IK174" s="243"/>
      <c r="IL174" s="243"/>
      <c r="IM174" s="243"/>
      <c r="IN174" s="243"/>
      <c r="IO174" s="243"/>
      <c r="IP174" s="243"/>
      <c r="IQ174" s="243"/>
      <c r="IR174" s="243"/>
      <c r="IS174" s="243"/>
      <c r="IT174" s="243"/>
      <c r="IU174" s="243"/>
      <c r="IV174" s="243"/>
      <c r="IW174" s="243"/>
      <c r="IX174" s="243"/>
      <c r="IY174" s="243"/>
      <c r="IZ174" s="243"/>
      <c r="JA174" s="243"/>
      <c r="JB174" s="243"/>
      <c r="JC174" s="243"/>
      <c r="JD174" s="243"/>
      <c r="JE174" s="243"/>
      <c r="JF174" s="243"/>
      <c r="JG174" s="243"/>
      <c r="JH174" s="243"/>
      <c r="JI174" s="243"/>
      <c r="JJ174" s="243"/>
      <c r="JK174" s="243"/>
      <c r="JL174" s="243"/>
      <c r="JM174" s="243"/>
      <c r="JN174" s="243"/>
      <c r="JO174" s="243"/>
      <c r="JP174" s="243"/>
      <c r="JQ174" s="243"/>
      <c r="JR174" s="243"/>
      <c r="JS174" s="243"/>
      <c r="JT174" s="243"/>
      <c r="JU174" s="243"/>
      <c r="JV174" s="243"/>
      <c r="JW174" s="243"/>
      <c r="JX174" s="243"/>
      <c r="JY174" s="243"/>
      <c r="JZ174" s="243"/>
      <c r="KA174" s="243"/>
      <c r="KB174" s="243"/>
      <c r="KC174" s="243"/>
      <c r="KD174" s="243"/>
      <c r="KE174" s="243"/>
      <c r="KF174" s="243"/>
      <c r="KG174" s="243"/>
      <c r="KH174" s="243"/>
      <c r="KI174" s="243"/>
      <c r="KJ174" s="243"/>
      <c r="KK174" s="243"/>
      <c r="KL174" s="243"/>
      <c r="KM174" s="243"/>
      <c r="KN174" s="243"/>
      <c r="KO174" s="243"/>
      <c r="KP174" s="243"/>
      <c r="KQ174" s="243"/>
      <c r="KR174" s="243"/>
      <c r="KS174" s="243"/>
      <c r="KT174" s="243"/>
      <c r="KU174" s="243"/>
      <c r="KV174" s="243"/>
      <c r="KW174" s="243"/>
      <c r="KX174" s="243"/>
      <c r="KY174" s="243"/>
      <c r="KZ174" s="243"/>
      <c r="LA174" s="243"/>
      <c r="LB174" s="243"/>
      <c r="LC174" s="243"/>
      <c r="LD174" s="243"/>
      <c r="LE174" s="243"/>
      <c r="LF174" s="243"/>
      <c r="LG174" s="243"/>
      <c r="LH174" s="243"/>
      <c r="LI174" s="243"/>
      <c r="LJ174" s="243"/>
      <c r="LK174" s="243"/>
      <c r="LL174" s="243"/>
      <c r="LM174" s="243"/>
      <c r="LN174" s="243"/>
      <c r="LO174" s="243"/>
      <c r="LP174" s="243"/>
      <c r="LQ174" s="243"/>
      <c r="LR174" s="243"/>
      <c r="LS174" s="243"/>
      <c r="LT174" s="243"/>
      <c r="LU174" s="243"/>
      <c r="LV174" s="243"/>
      <c r="LW174" s="243"/>
      <c r="LX174" s="243"/>
      <c r="LY174" s="243"/>
      <c r="LZ174" s="243"/>
      <c r="MA174" s="243"/>
      <c r="MB174" s="243"/>
      <c r="MC174" s="243"/>
      <c r="MD174" s="243"/>
      <c r="ME174" s="243"/>
      <c r="MF174" s="243"/>
      <c r="MG174" s="243"/>
      <c r="MH174" s="243"/>
      <c r="MI174" s="243"/>
      <c r="MJ174" s="243"/>
      <c r="MK174" s="243"/>
      <c r="ML174" s="243"/>
      <c r="MM174" s="243"/>
      <c r="MN174" s="243"/>
      <c r="MO174" s="243"/>
      <c r="MP174" s="243"/>
      <c r="MQ174" s="243"/>
      <c r="MR174" s="243"/>
      <c r="MS174" s="243"/>
      <c r="MT174" s="243"/>
      <c r="MU174" s="243"/>
      <c r="MV174" s="243"/>
      <c r="MW174" s="243"/>
      <c r="MX174" s="243"/>
      <c r="MY174" s="243"/>
      <c r="MZ174" s="243"/>
      <c r="NA174" s="243"/>
      <c r="NB174" s="243"/>
      <c r="NC174" s="243"/>
      <c r="ND174" s="243"/>
      <c r="NE174" s="243"/>
      <c r="NF174" s="243"/>
      <c r="NG174" s="243"/>
      <c r="NH174" s="243"/>
      <c r="NI174" s="243"/>
      <c r="NJ174" s="243"/>
      <c r="NK174" s="243"/>
      <c r="NL174" s="243"/>
      <c r="NM174" s="243"/>
      <c r="NN174" s="243"/>
      <c r="NO174" s="243"/>
      <c r="NP174" s="243"/>
      <c r="NQ174" s="243"/>
      <c r="NR174" s="243"/>
      <c r="NS174" s="243"/>
      <c r="NT174" s="243"/>
      <c r="NU174" s="243"/>
      <c r="NV174" s="243"/>
      <c r="NW174" s="243"/>
      <c r="NX174" s="243"/>
      <c r="NY174" s="243"/>
    </row>
    <row r="175" spans="1:389" s="242" customFormat="1" ht="12">
      <c r="A175" s="227"/>
      <c r="B175" s="228"/>
      <c r="C175" s="229">
        <v>4</v>
      </c>
      <c r="D175" s="230" t="str">
        <f t="shared" si="495"/>
        <v>3.49.4.2</v>
      </c>
      <c r="E175" s="231" t="s">
        <v>379</v>
      </c>
      <c r="F175" s="245"/>
      <c r="G175" s="245"/>
      <c r="H175" s="232"/>
      <c r="I175" s="233"/>
      <c r="J175" s="232"/>
      <c r="K175" s="234">
        <v>43545</v>
      </c>
      <c r="L175" s="234"/>
      <c r="M175" s="235">
        <v>3</v>
      </c>
      <c r="N175" s="236"/>
      <c r="O175" s="237"/>
      <c r="P175" s="235" t="s">
        <v>34</v>
      </c>
      <c r="Q175" s="238">
        <f>IF(K175&lt;&gt;"",K175,IF(OR(H175&lt;&gt;"",I175&lt;&gt;"",J175&lt;&gt;""),WORKDAY.INTL(MAX(IFERROR(INDEX(R:R,MATCH(H175,D:D,0)),0),IFERROR(INDEX(R:R,MATCH(I175,D:D,0)),0),IFERROR(INDEX(R:R,MATCH(J175,D:D,0)),0)),1,weekend,holidays),IF(L175&lt;&gt;"",IF(M175&lt;&gt;"",WORKDAY.INTL(L175,-(MAX(M175,1)-1),weekend,holidays),L175-(MAX(N175,1)-1))," - ")))</f>
        <v>43545</v>
      </c>
      <c r="R175" s="238">
        <f t="shared" ca="1" si="496"/>
        <v>43549</v>
      </c>
      <c r="S175" s="239">
        <f t="shared" si="497"/>
        <v>3</v>
      </c>
      <c r="T175" s="239">
        <f t="shared" ca="1" si="498"/>
        <v>5</v>
      </c>
      <c r="U175" s="240">
        <f t="shared" ca="1" si="499"/>
        <v>0</v>
      </c>
      <c r="V175" s="239">
        <f t="shared" ca="1" si="500"/>
        <v>5</v>
      </c>
      <c r="W175" s="241"/>
      <c r="X175" s="241"/>
      <c r="Z175" s="243"/>
      <c r="AA175" s="243"/>
      <c r="AB175" s="243"/>
      <c r="AC175" s="243"/>
      <c r="AD175" s="243"/>
      <c r="AE175" s="243"/>
      <c r="AF175" s="243"/>
      <c r="AG175" s="243"/>
      <c r="AH175" s="243"/>
      <c r="AI175" s="243"/>
      <c r="AJ175" s="243"/>
      <c r="AK175" s="243"/>
      <c r="AL175" s="243"/>
      <c r="AM175" s="243"/>
      <c r="AN175" s="243"/>
      <c r="AO175" s="243"/>
      <c r="AP175" s="243"/>
      <c r="AQ175" s="243"/>
      <c r="AR175" s="243"/>
      <c r="AS175" s="243"/>
      <c r="AT175" s="243"/>
      <c r="AU175" s="243"/>
      <c r="AV175" s="243"/>
      <c r="AW175" s="243"/>
      <c r="AX175" s="243"/>
      <c r="AY175" s="243"/>
      <c r="AZ175" s="243"/>
      <c r="BA175" s="243"/>
      <c r="BB175" s="243"/>
      <c r="BC175" s="243"/>
      <c r="BD175" s="243"/>
      <c r="BE175" s="243"/>
      <c r="BF175" s="243"/>
      <c r="BG175" s="243"/>
      <c r="BH175" s="243"/>
      <c r="BI175" s="243"/>
      <c r="BJ175" s="243"/>
      <c r="BK175" s="243"/>
      <c r="BL175" s="243"/>
      <c r="BM175" s="243"/>
      <c r="BN175" s="243"/>
      <c r="BO175" s="243"/>
      <c r="BP175" s="243"/>
      <c r="BQ175" s="243"/>
      <c r="BR175" s="243"/>
      <c r="BS175" s="243"/>
      <c r="BT175" s="243"/>
      <c r="BU175" s="243"/>
      <c r="BV175" s="243"/>
      <c r="BW175" s="243"/>
      <c r="BX175" s="243"/>
      <c r="BY175" s="243"/>
      <c r="BZ175" s="243"/>
      <c r="CA175" s="243"/>
      <c r="CB175" s="243"/>
      <c r="CC175" s="243"/>
      <c r="CD175" s="243"/>
      <c r="CE175" s="243"/>
      <c r="CF175" s="243"/>
      <c r="CG175" s="243"/>
      <c r="CH175" s="243"/>
      <c r="CI175" s="243"/>
      <c r="CJ175" s="243"/>
      <c r="CK175" s="243"/>
      <c r="CL175" s="243"/>
      <c r="CM175" s="243"/>
      <c r="CN175" s="243"/>
      <c r="CO175" s="243"/>
      <c r="CP175" s="243"/>
      <c r="CQ175" s="243"/>
      <c r="CR175" s="243"/>
      <c r="CS175" s="243"/>
      <c r="CT175" s="243"/>
      <c r="CU175" s="243"/>
      <c r="CV175" s="243"/>
      <c r="CW175" s="243"/>
      <c r="CX175" s="243"/>
      <c r="CY175" s="243"/>
      <c r="CZ175" s="243"/>
      <c r="DA175" s="243"/>
      <c r="DB175" s="243"/>
      <c r="DC175" s="243"/>
      <c r="DD175" s="243"/>
      <c r="DE175" s="243"/>
      <c r="DF175" s="243"/>
      <c r="DG175" s="243"/>
      <c r="DH175" s="243"/>
      <c r="DI175" s="243"/>
      <c r="DJ175" s="243"/>
      <c r="DK175" s="243"/>
      <c r="DL175" s="243"/>
      <c r="DM175" s="243"/>
      <c r="DN175" s="243"/>
      <c r="DO175" s="243"/>
      <c r="DP175" s="243"/>
      <c r="DQ175" s="243"/>
      <c r="DR175" s="243"/>
      <c r="DS175" s="243"/>
      <c r="DT175" s="243"/>
      <c r="DU175" s="243"/>
      <c r="DV175" s="243"/>
      <c r="DW175" s="243"/>
      <c r="DX175" s="243"/>
      <c r="DY175" s="243"/>
      <c r="DZ175" s="243"/>
      <c r="EA175" s="243"/>
      <c r="EB175" s="243"/>
      <c r="EC175" s="243"/>
      <c r="ED175" s="243"/>
      <c r="EE175" s="243"/>
      <c r="EF175" s="243"/>
      <c r="EG175" s="243"/>
      <c r="EH175" s="243"/>
      <c r="EI175" s="243"/>
      <c r="EJ175" s="243"/>
      <c r="EK175" s="243"/>
      <c r="EL175" s="243"/>
      <c r="EM175" s="243"/>
      <c r="EN175" s="243"/>
      <c r="EO175" s="243"/>
      <c r="EP175" s="243"/>
      <c r="EQ175" s="243"/>
      <c r="ER175" s="243"/>
      <c r="ES175" s="243"/>
      <c r="ET175" s="243"/>
      <c r="EU175" s="243"/>
      <c r="EV175" s="243"/>
      <c r="EW175" s="243"/>
      <c r="EX175" s="243"/>
      <c r="EY175" s="243"/>
      <c r="EZ175" s="243"/>
      <c r="FA175" s="243"/>
      <c r="FB175" s="243"/>
      <c r="FC175" s="243"/>
      <c r="FD175" s="243"/>
      <c r="FE175" s="243"/>
      <c r="FF175" s="243"/>
      <c r="FG175" s="243"/>
      <c r="FH175" s="243"/>
      <c r="FI175" s="243"/>
      <c r="FJ175" s="243"/>
      <c r="FK175" s="243"/>
      <c r="FL175" s="243"/>
      <c r="FM175" s="243"/>
      <c r="FN175" s="243"/>
      <c r="FO175" s="243"/>
      <c r="FP175" s="243"/>
      <c r="FQ175" s="243"/>
      <c r="FR175" s="243"/>
      <c r="FS175" s="243"/>
      <c r="FT175" s="243"/>
      <c r="FU175" s="243"/>
      <c r="FV175" s="243"/>
      <c r="FW175" s="243"/>
      <c r="FX175" s="243"/>
      <c r="FY175" s="243"/>
      <c r="FZ175" s="243"/>
      <c r="GA175" s="243"/>
      <c r="GB175" s="243"/>
      <c r="GC175" s="243"/>
      <c r="GD175" s="243"/>
      <c r="GE175" s="243"/>
      <c r="GF175" s="243"/>
      <c r="GG175" s="243"/>
      <c r="GH175" s="243"/>
      <c r="GI175" s="243"/>
      <c r="GJ175" s="243"/>
      <c r="GK175" s="243"/>
      <c r="GL175" s="243"/>
      <c r="GM175" s="243"/>
      <c r="GN175" s="243"/>
      <c r="GO175" s="243"/>
      <c r="GP175" s="243"/>
      <c r="GQ175" s="243"/>
      <c r="GR175" s="243"/>
      <c r="GS175" s="243"/>
      <c r="GT175" s="243"/>
      <c r="GU175" s="243"/>
      <c r="GV175" s="243"/>
      <c r="GW175" s="243"/>
      <c r="GX175" s="243"/>
      <c r="GY175" s="243"/>
      <c r="GZ175" s="243"/>
      <c r="HA175" s="243"/>
      <c r="HB175" s="243"/>
      <c r="HC175" s="243"/>
      <c r="HD175" s="243"/>
      <c r="HE175" s="243"/>
      <c r="HF175" s="243"/>
      <c r="HG175" s="243"/>
      <c r="HH175" s="243"/>
      <c r="HI175" s="243"/>
      <c r="HJ175" s="243"/>
      <c r="HK175" s="243"/>
      <c r="HL175" s="243"/>
      <c r="HM175" s="243"/>
      <c r="HN175" s="243"/>
      <c r="HO175" s="243"/>
      <c r="HP175" s="243"/>
      <c r="HQ175" s="243"/>
      <c r="HR175" s="243"/>
      <c r="HS175" s="243"/>
      <c r="HT175" s="243"/>
      <c r="HU175" s="243"/>
      <c r="HV175" s="243"/>
      <c r="HW175" s="243"/>
      <c r="HX175" s="243"/>
      <c r="HY175" s="243"/>
      <c r="HZ175" s="243"/>
      <c r="IA175" s="243"/>
      <c r="IB175" s="243"/>
      <c r="IC175" s="243"/>
      <c r="ID175" s="243"/>
      <c r="IE175" s="243"/>
      <c r="IF175" s="243"/>
      <c r="IG175" s="243"/>
      <c r="IH175" s="243"/>
      <c r="II175" s="243"/>
      <c r="IJ175" s="243"/>
      <c r="IK175" s="243"/>
      <c r="IL175" s="243"/>
      <c r="IM175" s="243"/>
      <c r="IN175" s="243"/>
      <c r="IO175" s="243"/>
      <c r="IP175" s="243"/>
      <c r="IQ175" s="243"/>
      <c r="IR175" s="243"/>
      <c r="IS175" s="243"/>
      <c r="IT175" s="243"/>
      <c r="IU175" s="243"/>
      <c r="IV175" s="243"/>
      <c r="IW175" s="243"/>
      <c r="IX175" s="243"/>
      <c r="IY175" s="243"/>
      <c r="IZ175" s="243"/>
      <c r="JA175" s="243"/>
      <c r="JB175" s="243"/>
      <c r="JC175" s="243"/>
      <c r="JD175" s="243"/>
      <c r="JE175" s="243"/>
      <c r="JF175" s="243"/>
      <c r="JG175" s="243"/>
      <c r="JH175" s="243"/>
      <c r="JI175" s="243"/>
      <c r="JJ175" s="243"/>
      <c r="JK175" s="243"/>
      <c r="JL175" s="243"/>
      <c r="JM175" s="243"/>
      <c r="JN175" s="243"/>
      <c r="JO175" s="243"/>
      <c r="JP175" s="243"/>
      <c r="JQ175" s="243"/>
      <c r="JR175" s="243"/>
      <c r="JS175" s="243"/>
      <c r="JT175" s="243"/>
      <c r="JU175" s="243"/>
      <c r="JV175" s="243"/>
      <c r="JW175" s="243"/>
      <c r="JX175" s="243"/>
      <c r="JY175" s="243"/>
      <c r="JZ175" s="243"/>
      <c r="KA175" s="243"/>
      <c r="KB175" s="243"/>
      <c r="KC175" s="243"/>
      <c r="KD175" s="243"/>
      <c r="KE175" s="243"/>
      <c r="KF175" s="243"/>
      <c r="KG175" s="243"/>
      <c r="KH175" s="243"/>
      <c r="KI175" s="243"/>
      <c r="KJ175" s="243"/>
      <c r="KK175" s="243"/>
      <c r="KL175" s="243"/>
      <c r="KM175" s="243"/>
      <c r="KN175" s="243"/>
      <c r="KO175" s="243"/>
      <c r="KP175" s="243"/>
      <c r="KQ175" s="243"/>
      <c r="KR175" s="243"/>
      <c r="KS175" s="243"/>
      <c r="KT175" s="243"/>
      <c r="KU175" s="243"/>
      <c r="KV175" s="243"/>
      <c r="KW175" s="243"/>
      <c r="KX175" s="243"/>
      <c r="KY175" s="243"/>
      <c r="KZ175" s="243"/>
      <c r="LA175" s="243"/>
      <c r="LB175" s="243"/>
      <c r="LC175" s="243"/>
      <c r="LD175" s="243"/>
      <c r="LE175" s="243"/>
      <c r="LF175" s="243"/>
      <c r="LG175" s="243"/>
      <c r="LH175" s="243"/>
      <c r="LI175" s="243"/>
      <c r="LJ175" s="243"/>
      <c r="LK175" s="243"/>
      <c r="LL175" s="243"/>
      <c r="LM175" s="243"/>
      <c r="LN175" s="243"/>
      <c r="LO175" s="243"/>
      <c r="LP175" s="243"/>
      <c r="LQ175" s="243"/>
      <c r="LR175" s="243"/>
      <c r="LS175" s="243"/>
      <c r="LT175" s="243"/>
      <c r="LU175" s="243"/>
      <c r="LV175" s="243"/>
      <c r="LW175" s="243"/>
      <c r="LX175" s="243"/>
      <c r="LY175" s="243"/>
      <c r="LZ175" s="243"/>
      <c r="MA175" s="243"/>
      <c r="MB175" s="243"/>
      <c r="MC175" s="243"/>
      <c r="MD175" s="243"/>
      <c r="ME175" s="243"/>
      <c r="MF175" s="243"/>
      <c r="MG175" s="243"/>
      <c r="MH175" s="243"/>
      <c r="MI175" s="243"/>
      <c r="MJ175" s="243"/>
      <c r="MK175" s="243"/>
      <c r="ML175" s="243"/>
      <c r="MM175" s="243"/>
      <c r="MN175" s="243"/>
      <c r="MO175" s="243"/>
      <c r="MP175" s="243"/>
      <c r="MQ175" s="243"/>
      <c r="MR175" s="243"/>
      <c r="MS175" s="243"/>
      <c r="MT175" s="243"/>
      <c r="MU175" s="243"/>
      <c r="MV175" s="243"/>
      <c r="MW175" s="243"/>
      <c r="MX175" s="243"/>
      <c r="MY175" s="243"/>
      <c r="MZ175" s="243"/>
      <c r="NA175" s="243"/>
      <c r="NB175" s="243"/>
      <c r="NC175" s="243"/>
      <c r="ND175" s="243"/>
      <c r="NE175" s="243"/>
      <c r="NF175" s="243"/>
      <c r="NG175" s="243"/>
      <c r="NH175" s="243"/>
      <c r="NI175" s="243"/>
      <c r="NJ175" s="243"/>
      <c r="NK175" s="243"/>
      <c r="NL175" s="243"/>
      <c r="NM175" s="243"/>
      <c r="NN175" s="243"/>
      <c r="NO175" s="243"/>
      <c r="NP175" s="243"/>
      <c r="NQ175" s="243"/>
      <c r="NR175" s="243"/>
      <c r="NS175" s="243"/>
      <c r="NT175" s="243"/>
      <c r="NU175" s="243"/>
      <c r="NV175" s="243"/>
      <c r="NW175" s="243"/>
      <c r="NX175" s="243"/>
      <c r="NY175" s="243"/>
    </row>
    <row r="176" spans="1:389" s="242" customFormat="1" ht="12">
      <c r="A176" s="227"/>
      <c r="B176" s="228"/>
      <c r="C176" s="229">
        <v>3</v>
      </c>
      <c r="D176" s="230" t="str">
        <f t="shared" si="489"/>
        <v>3.49.5</v>
      </c>
      <c r="E176" s="231" t="s">
        <v>471</v>
      </c>
      <c r="F176" s="245"/>
      <c r="G176" s="245"/>
      <c r="H176" s="232" t="str">
        <f>D168</f>
        <v>3.49.1</v>
      </c>
      <c r="I176" s="233"/>
      <c r="J176" s="232"/>
      <c r="K176" s="234"/>
      <c r="L176" s="234"/>
      <c r="M176" s="235">
        <v>7</v>
      </c>
      <c r="N176" s="236"/>
      <c r="O176" s="237"/>
      <c r="P176" s="235" t="s">
        <v>38</v>
      </c>
      <c r="Q176" s="238">
        <f ca="1">IF(K176&lt;&gt;"",K176,IF(OR(H176&lt;&gt;"",I176&lt;&gt;"",J176&lt;&gt;""),WORKDAY.INTL(MAX(IFERROR(INDEX(R:R,MATCH(H176,D:D,0)),0),IFERROR(INDEX(R:R,MATCH(I176,D:D,0)),0),IFERROR(INDEX(R:R,MATCH(J176,D:D,0)),0)),1,weekend,holidays),IF(L176&lt;&gt;"",IF(M176&lt;&gt;"",WORKDAY.INTL(L176,-(MAX(M176,1)-1),weekend,holidays),L176-(MAX(N176,1)-1))," - ")))</f>
        <v>43551</v>
      </c>
      <c r="R176" s="238">
        <f t="shared" ca="1" si="490"/>
        <v>43559</v>
      </c>
      <c r="S176" s="239">
        <f t="shared" si="491"/>
        <v>7</v>
      </c>
      <c r="T176" s="239">
        <f t="shared" ca="1" si="492"/>
        <v>9</v>
      </c>
      <c r="U176" s="240">
        <f t="shared" ca="1" si="493"/>
        <v>0</v>
      </c>
      <c r="V176" s="239">
        <f t="shared" ca="1" si="494"/>
        <v>9</v>
      </c>
      <c r="W176" s="241"/>
      <c r="X176" s="241"/>
      <c r="Z176" s="243"/>
      <c r="AA176" s="243"/>
      <c r="AB176" s="243"/>
      <c r="AC176" s="243"/>
      <c r="AD176" s="243"/>
      <c r="AE176" s="243"/>
      <c r="AF176" s="243"/>
      <c r="AG176" s="243"/>
      <c r="AH176" s="243"/>
      <c r="AI176" s="243"/>
      <c r="AJ176" s="243"/>
      <c r="AK176" s="243"/>
      <c r="AL176" s="243"/>
      <c r="AM176" s="243"/>
      <c r="AN176" s="243"/>
      <c r="AO176" s="243"/>
      <c r="AP176" s="243"/>
      <c r="AQ176" s="243"/>
      <c r="AR176" s="243"/>
      <c r="AS176" s="243"/>
      <c r="AT176" s="243"/>
      <c r="AU176" s="243"/>
      <c r="AV176" s="243"/>
      <c r="AW176" s="243"/>
      <c r="AX176" s="243"/>
      <c r="AY176" s="243"/>
      <c r="AZ176" s="243"/>
      <c r="BA176" s="243"/>
      <c r="BB176" s="243"/>
      <c r="BC176" s="243"/>
      <c r="BD176" s="243"/>
      <c r="BE176" s="243"/>
      <c r="BF176" s="243"/>
      <c r="BG176" s="243"/>
      <c r="BH176" s="243"/>
      <c r="BI176" s="243"/>
      <c r="BJ176" s="243"/>
      <c r="BK176" s="243"/>
      <c r="BL176" s="243"/>
      <c r="BM176" s="243"/>
      <c r="BN176" s="243"/>
      <c r="BO176" s="243"/>
      <c r="BP176" s="243"/>
      <c r="BQ176" s="243"/>
      <c r="BR176" s="243"/>
      <c r="BS176" s="243"/>
      <c r="BT176" s="243"/>
      <c r="BU176" s="243"/>
      <c r="BV176" s="243"/>
      <c r="BW176" s="243"/>
      <c r="BX176" s="243"/>
      <c r="BY176" s="243"/>
      <c r="BZ176" s="243"/>
      <c r="CA176" s="243"/>
      <c r="CB176" s="243"/>
      <c r="CC176" s="243"/>
      <c r="CD176" s="243"/>
      <c r="CE176" s="243"/>
      <c r="CF176" s="243"/>
      <c r="CG176" s="243"/>
      <c r="CH176" s="243"/>
      <c r="CI176" s="243"/>
      <c r="CJ176" s="243"/>
      <c r="CK176" s="243"/>
      <c r="CL176" s="243"/>
      <c r="CM176" s="243"/>
      <c r="CN176" s="243"/>
      <c r="CO176" s="243"/>
      <c r="CP176" s="243"/>
      <c r="CQ176" s="243"/>
      <c r="CR176" s="243"/>
      <c r="CS176" s="243"/>
      <c r="CT176" s="243"/>
      <c r="CU176" s="243"/>
      <c r="CV176" s="243"/>
      <c r="CW176" s="243"/>
      <c r="CX176" s="243"/>
      <c r="CY176" s="243"/>
      <c r="CZ176" s="243"/>
      <c r="DA176" s="243"/>
      <c r="DB176" s="243"/>
      <c r="DC176" s="243"/>
      <c r="DD176" s="243"/>
      <c r="DE176" s="243"/>
      <c r="DF176" s="243"/>
      <c r="DG176" s="243"/>
      <c r="DH176" s="243"/>
      <c r="DI176" s="243"/>
      <c r="DJ176" s="243"/>
      <c r="DK176" s="243"/>
      <c r="DL176" s="243"/>
      <c r="DM176" s="243"/>
      <c r="DN176" s="243"/>
      <c r="DO176" s="243"/>
      <c r="DP176" s="243"/>
      <c r="DQ176" s="243"/>
      <c r="DR176" s="243"/>
      <c r="DS176" s="243"/>
      <c r="DT176" s="243"/>
      <c r="DU176" s="243"/>
      <c r="DV176" s="243"/>
      <c r="DW176" s="243"/>
      <c r="DX176" s="243"/>
      <c r="DY176" s="243"/>
      <c r="DZ176" s="243"/>
      <c r="EA176" s="243"/>
      <c r="EB176" s="243"/>
      <c r="EC176" s="243"/>
      <c r="ED176" s="243"/>
      <c r="EE176" s="243"/>
      <c r="EF176" s="243"/>
      <c r="EG176" s="243"/>
      <c r="EH176" s="243"/>
      <c r="EI176" s="243"/>
      <c r="EJ176" s="243"/>
      <c r="EK176" s="243"/>
      <c r="EL176" s="243"/>
      <c r="EM176" s="243"/>
      <c r="EN176" s="243"/>
      <c r="EO176" s="243"/>
      <c r="EP176" s="243"/>
      <c r="EQ176" s="243"/>
      <c r="ER176" s="243"/>
      <c r="ES176" s="243"/>
      <c r="ET176" s="243"/>
      <c r="EU176" s="243"/>
      <c r="EV176" s="243"/>
      <c r="EW176" s="243"/>
      <c r="EX176" s="243"/>
      <c r="EY176" s="243"/>
      <c r="EZ176" s="243"/>
      <c r="FA176" s="243"/>
      <c r="FB176" s="243"/>
      <c r="FC176" s="243"/>
      <c r="FD176" s="243"/>
      <c r="FE176" s="243"/>
      <c r="FF176" s="243"/>
      <c r="FG176" s="243"/>
      <c r="FH176" s="243"/>
      <c r="FI176" s="243"/>
      <c r="FJ176" s="243"/>
      <c r="FK176" s="243"/>
      <c r="FL176" s="243"/>
      <c r="FM176" s="243"/>
      <c r="FN176" s="243"/>
      <c r="FO176" s="243"/>
      <c r="FP176" s="243"/>
      <c r="FQ176" s="243"/>
      <c r="FR176" s="243"/>
      <c r="FS176" s="243"/>
      <c r="FT176" s="243"/>
      <c r="FU176" s="243"/>
      <c r="FV176" s="243"/>
      <c r="FW176" s="243"/>
      <c r="FX176" s="243"/>
      <c r="FY176" s="243"/>
      <c r="FZ176" s="243"/>
      <c r="GA176" s="243"/>
      <c r="GB176" s="243"/>
      <c r="GC176" s="243"/>
      <c r="GD176" s="243"/>
      <c r="GE176" s="243"/>
      <c r="GF176" s="243"/>
      <c r="GG176" s="243"/>
      <c r="GH176" s="243"/>
      <c r="GI176" s="243"/>
      <c r="GJ176" s="243"/>
      <c r="GK176" s="243"/>
      <c r="GL176" s="243"/>
      <c r="GM176" s="243"/>
      <c r="GN176" s="243"/>
      <c r="GO176" s="243"/>
      <c r="GP176" s="243"/>
      <c r="GQ176" s="243"/>
      <c r="GR176" s="243"/>
      <c r="GS176" s="243"/>
      <c r="GT176" s="243"/>
      <c r="GU176" s="243"/>
      <c r="GV176" s="243"/>
      <c r="GW176" s="243"/>
      <c r="GX176" s="243"/>
      <c r="GY176" s="243"/>
      <c r="GZ176" s="243"/>
      <c r="HA176" s="243"/>
      <c r="HB176" s="243"/>
      <c r="HC176" s="243"/>
      <c r="HD176" s="243"/>
      <c r="HE176" s="243"/>
      <c r="HF176" s="243"/>
      <c r="HG176" s="243"/>
      <c r="HH176" s="243"/>
      <c r="HI176" s="243"/>
      <c r="HJ176" s="243"/>
      <c r="HK176" s="243"/>
      <c r="HL176" s="243"/>
      <c r="HM176" s="243"/>
      <c r="HN176" s="243"/>
      <c r="HO176" s="243"/>
      <c r="HP176" s="243"/>
      <c r="HQ176" s="243"/>
      <c r="HR176" s="243"/>
      <c r="HS176" s="243"/>
      <c r="HT176" s="243"/>
      <c r="HU176" s="243"/>
      <c r="HV176" s="243"/>
      <c r="HW176" s="243"/>
      <c r="HX176" s="243"/>
      <c r="HY176" s="243"/>
      <c r="HZ176" s="243"/>
      <c r="IA176" s="243"/>
      <c r="IB176" s="243"/>
      <c r="IC176" s="243"/>
      <c r="ID176" s="243"/>
      <c r="IE176" s="243"/>
      <c r="IF176" s="243"/>
      <c r="IG176" s="243"/>
      <c r="IH176" s="243"/>
      <c r="II176" s="243"/>
      <c r="IJ176" s="243"/>
      <c r="IK176" s="243"/>
      <c r="IL176" s="243"/>
      <c r="IM176" s="243"/>
      <c r="IN176" s="243"/>
      <c r="IO176" s="243"/>
      <c r="IP176" s="243"/>
      <c r="IQ176" s="243"/>
      <c r="IR176" s="243"/>
      <c r="IS176" s="243"/>
      <c r="IT176" s="243"/>
      <c r="IU176" s="243"/>
      <c r="IV176" s="243"/>
      <c r="IW176" s="243"/>
      <c r="IX176" s="243"/>
      <c r="IY176" s="243"/>
      <c r="IZ176" s="243"/>
      <c r="JA176" s="243"/>
      <c r="JB176" s="243"/>
      <c r="JC176" s="243"/>
      <c r="JD176" s="243"/>
      <c r="JE176" s="243"/>
      <c r="JF176" s="243"/>
      <c r="JG176" s="243"/>
      <c r="JH176" s="243"/>
      <c r="JI176" s="243"/>
      <c r="JJ176" s="243"/>
      <c r="JK176" s="243"/>
      <c r="JL176" s="243"/>
      <c r="JM176" s="243"/>
      <c r="JN176" s="243"/>
      <c r="JO176" s="243"/>
      <c r="JP176" s="243"/>
      <c r="JQ176" s="243"/>
      <c r="JR176" s="243"/>
      <c r="JS176" s="243"/>
      <c r="JT176" s="243"/>
      <c r="JU176" s="243"/>
      <c r="JV176" s="243"/>
      <c r="JW176" s="243"/>
      <c r="JX176" s="243"/>
      <c r="JY176" s="243"/>
      <c r="JZ176" s="243"/>
      <c r="KA176" s="243"/>
      <c r="KB176" s="243"/>
      <c r="KC176" s="243"/>
      <c r="KD176" s="243"/>
      <c r="KE176" s="243"/>
      <c r="KF176" s="243"/>
      <c r="KG176" s="243"/>
      <c r="KH176" s="243"/>
      <c r="KI176" s="243"/>
      <c r="KJ176" s="243"/>
      <c r="KK176" s="243"/>
      <c r="KL176" s="243"/>
      <c r="KM176" s="243"/>
      <c r="KN176" s="243"/>
      <c r="KO176" s="243"/>
      <c r="KP176" s="243"/>
      <c r="KQ176" s="243"/>
      <c r="KR176" s="243"/>
      <c r="KS176" s="243"/>
      <c r="KT176" s="243"/>
      <c r="KU176" s="243"/>
      <c r="KV176" s="243"/>
      <c r="KW176" s="243"/>
      <c r="KX176" s="243"/>
      <c r="KY176" s="243"/>
      <c r="KZ176" s="243"/>
      <c r="LA176" s="243"/>
      <c r="LB176" s="243"/>
      <c r="LC176" s="243"/>
      <c r="LD176" s="243"/>
      <c r="LE176" s="243"/>
      <c r="LF176" s="243"/>
      <c r="LG176" s="243"/>
      <c r="LH176" s="243"/>
      <c r="LI176" s="243"/>
      <c r="LJ176" s="243"/>
      <c r="LK176" s="243"/>
      <c r="LL176" s="243"/>
      <c r="LM176" s="243"/>
      <c r="LN176" s="243"/>
      <c r="LO176" s="243"/>
      <c r="LP176" s="243"/>
      <c r="LQ176" s="243"/>
      <c r="LR176" s="243"/>
      <c r="LS176" s="243"/>
      <c r="LT176" s="243"/>
      <c r="LU176" s="243"/>
      <c r="LV176" s="243"/>
      <c r="LW176" s="243"/>
      <c r="LX176" s="243"/>
      <c r="LY176" s="243"/>
      <c r="LZ176" s="243"/>
      <c r="MA176" s="243"/>
      <c r="MB176" s="243"/>
      <c r="MC176" s="243"/>
      <c r="MD176" s="243"/>
      <c r="ME176" s="243"/>
      <c r="MF176" s="243"/>
      <c r="MG176" s="243"/>
      <c r="MH176" s="243"/>
      <c r="MI176" s="243"/>
      <c r="MJ176" s="243"/>
      <c r="MK176" s="243"/>
      <c r="ML176" s="243"/>
      <c r="MM176" s="243"/>
      <c r="MN176" s="243"/>
      <c r="MO176" s="243"/>
      <c r="MP176" s="243"/>
      <c r="MQ176" s="243"/>
      <c r="MR176" s="243"/>
      <c r="MS176" s="243"/>
      <c r="MT176" s="243"/>
      <c r="MU176" s="243"/>
      <c r="MV176" s="243"/>
      <c r="MW176" s="243"/>
      <c r="MX176" s="243"/>
      <c r="MY176" s="243"/>
      <c r="MZ176" s="243"/>
      <c r="NA176" s="243"/>
      <c r="NB176" s="243"/>
      <c r="NC176" s="243"/>
      <c r="ND176" s="243"/>
      <c r="NE176" s="243"/>
      <c r="NF176" s="243"/>
      <c r="NG176" s="243"/>
      <c r="NH176" s="243"/>
      <c r="NI176" s="243"/>
      <c r="NJ176" s="243"/>
      <c r="NK176" s="243"/>
      <c r="NL176" s="243"/>
      <c r="NM176" s="243"/>
      <c r="NN176" s="243"/>
      <c r="NO176" s="243"/>
      <c r="NP176" s="243"/>
      <c r="NQ176" s="243"/>
      <c r="NR176" s="243"/>
      <c r="NS176" s="243"/>
      <c r="NT176" s="243"/>
      <c r="NU176" s="243"/>
      <c r="NV176" s="243"/>
      <c r="NW176" s="243"/>
      <c r="NX176" s="243"/>
      <c r="NY176" s="243"/>
    </row>
    <row r="177" spans="1:389" s="242" customFormat="1" ht="12">
      <c r="A177" s="227"/>
      <c r="B177" s="228"/>
      <c r="C177" s="229">
        <v>2</v>
      </c>
      <c r="D177" s="230" t="str">
        <f t="shared" ref="D177:D179" si="501">IF(C177="","",IF(C177&gt;prevLevel,IF(prevWBS="","1",prevWBS)&amp;REPT(".1",C177-MAX(prevLevel,1)),IF(ISERROR(FIND(".",prevWBS)),REPT("1.",C177-1)&amp;IFERROR(VALUE(prevWBS)+1,"1"),IF(C177=1,"",IFERROR(LEFT(prevWBS,FIND("^",SUBSTITUTE(prevWBS,".","^",C177-1))),""))&amp;VALUE(TRIM(MID(SUBSTITUTE(prevWBS,".",REPT(" ",LEN(prevWBS))),(C177-1)*LEN(prevWBS)+1,LEN(prevWBS))))+1)))</f>
        <v>3.50</v>
      </c>
      <c r="E177" s="244" t="s">
        <v>472</v>
      </c>
      <c r="F177" s="245"/>
      <c r="G177" s="245"/>
      <c r="H177" s="232"/>
      <c r="I177" s="233"/>
      <c r="J177" s="232"/>
      <c r="K177" s="234">
        <f ca="1">Q178</f>
        <v>43560</v>
      </c>
      <c r="L177" s="234">
        <f ca="1">R179</f>
        <v>43567</v>
      </c>
      <c r="M177" s="235"/>
      <c r="N177" s="236"/>
      <c r="O177" s="237"/>
      <c r="P177" s="235" t="s">
        <v>403</v>
      </c>
      <c r="Q177" s="238">
        <f ca="1">IF(K177&lt;&gt;"",K177,IF(OR(H177&lt;&gt;"",I177&lt;&gt;"",J177&lt;&gt;""),WORKDAY.INTL(MAX(IFERROR(INDEX(R:R,MATCH(H177,D:D,0)),0),IFERROR(INDEX(R:R,MATCH(I177,D:D,0)),0),IFERROR(INDEX(R:R,MATCH(J177,D:D,0)),0)),1,weekend,holidays),IF(L177&lt;&gt;"",IF(M177&lt;&gt;"",WORKDAY.INTL(L177,-(MAX(M177,1)-1),weekend,holidays),L177-(MAX(N177,1)-1))," - ")))</f>
        <v>43560</v>
      </c>
      <c r="R177" s="238">
        <f t="shared" ref="R177:R179" ca="1" si="502">IF(L177&lt;&gt;"",L177,IF(Q177=" - "," - ",IF(M177&lt;&gt;"",WORKDAY.INTL(Q177,M177-1,weekend,holidays),Q177+MAX(N177,1)-1)))</f>
        <v>43567</v>
      </c>
      <c r="S177" s="239">
        <f t="shared" ref="S177:S179" ca="1" si="503">IF(M177&lt;&gt;"",M177,IF(OR(NOT(ISNUMBER(Q177)),NOT(ISNUMBER(R177)))," - ",NETWORKDAYS.INTL(Q177,R177,weekend,holidays)))</f>
        <v>6</v>
      </c>
      <c r="T177" s="239">
        <f t="shared" ref="T177:T179" ca="1" si="504">IF(N177&lt;&gt;"",N177,IF(OR(NOT(ISNUMBER(Q177)),NOT(ISNUMBER(R177)))," - ",R177-Q177+1))</f>
        <v>8</v>
      </c>
      <c r="U177" s="240">
        <f t="shared" ref="U177:U179" ca="1" si="505">IF(OR(Q177=" - ",R177=" - ")," - ",MIN(T177,WORKDAY.INTL(Q177,ROUNDDOWN(O177*S177,0),weekend,holidays)-Q177))</f>
        <v>0</v>
      </c>
      <c r="V177" s="239">
        <f t="shared" ref="V177:V179" ca="1" si="506">IF(OR(Q177=" - ",R177=" - ")," - ",T177-U177)</f>
        <v>8</v>
      </c>
      <c r="W177" s="241"/>
      <c r="X177" s="241"/>
      <c r="Z177" s="243"/>
      <c r="AA177" s="243"/>
      <c r="AB177" s="243"/>
      <c r="AC177" s="243"/>
      <c r="AD177" s="243"/>
      <c r="AE177" s="243"/>
      <c r="AF177" s="243"/>
      <c r="AG177" s="243"/>
      <c r="AH177" s="243"/>
      <c r="AI177" s="243"/>
      <c r="AJ177" s="243"/>
      <c r="AK177" s="243"/>
      <c r="AL177" s="243"/>
      <c r="AM177" s="243"/>
      <c r="AN177" s="243"/>
      <c r="AO177" s="243"/>
      <c r="AP177" s="243"/>
      <c r="AQ177" s="243"/>
      <c r="AR177" s="243"/>
      <c r="AS177" s="243"/>
      <c r="AT177" s="243"/>
      <c r="AU177" s="243"/>
      <c r="AV177" s="243"/>
      <c r="AW177" s="243"/>
      <c r="AX177" s="243"/>
      <c r="AY177" s="243"/>
      <c r="AZ177" s="243"/>
      <c r="BA177" s="243"/>
      <c r="BB177" s="243"/>
      <c r="BC177" s="243"/>
      <c r="BD177" s="243"/>
      <c r="BE177" s="243"/>
      <c r="BF177" s="243"/>
      <c r="BG177" s="243"/>
      <c r="BH177" s="243"/>
      <c r="BI177" s="243"/>
      <c r="BJ177" s="243"/>
      <c r="BK177" s="243"/>
      <c r="BL177" s="243"/>
      <c r="BM177" s="243"/>
      <c r="BN177" s="243"/>
      <c r="BO177" s="243"/>
      <c r="BP177" s="243"/>
      <c r="BQ177" s="243"/>
      <c r="BR177" s="243"/>
      <c r="BS177" s="243"/>
      <c r="BT177" s="243"/>
      <c r="BU177" s="243"/>
      <c r="BV177" s="243"/>
      <c r="BW177" s="243"/>
      <c r="BX177" s="243"/>
      <c r="BY177" s="243"/>
      <c r="BZ177" s="243"/>
      <c r="CA177" s="243"/>
      <c r="CB177" s="243"/>
      <c r="CC177" s="243"/>
      <c r="CD177" s="243"/>
      <c r="CE177" s="243"/>
      <c r="CF177" s="243"/>
      <c r="CG177" s="243"/>
      <c r="CH177" s="243"/>
      <c r="CI177" s="243"/>
      <c r="CJ177" s="243"/>
      <c r="CK177" s="243"/>
      <c r="CL177" s="243"/>
      <c r="CM177" s="243"/>
      <c r="CN177" s="243"/>
      <c r="CO177" s="243"/>
      <c r="CP177" s="243"/>
      <c r="CQ177" s="243"/>
      <c r="CR177" s="243"/>
      <c r="CS177" s="243"/>
      <c r="CT177" s="243"/>
      <c r="CU177" s="243"/>
      <c r="CV177" s="243"/>
      <c r="CW177" s="243"/>
      <c r="CX177" s="243"/>
      <c r="CY177" s="243"/>
      <c r="CZ177" s="243"/>
      <c r="DA177" s="243"/>
      <c r="DB177" s="243"/>
      <c r="DC177" s="243"/>
      <c r="DD177" s="243"/>
      <c r="DE177" s="243"/>
      <c r="DF177" s="243"/>
      <c r="DG177" s="243"/>
      <c r="DH177" s="243"/>
      <c r="DI177" s="243"/>
      <c r="DJ177" s="243"/>
      <c r="DK177" s="243"/>
      <c r="DL177" s="243"/>
      <c r="DM177" s="243"/>
      <c r="DN177" s="243"/>
      <c r="DO177" s="243"/>
      <c r="DP177" s="243"/>
      <c r="DQ177" s="243"/>
      <c r="DR177" s="243"/>
      <c r="DS177" s="243"/>
      <c r="DT177" s="243"/>
      <c r="DU177" s="243"/>
      <c r="DV177" s="243"/>
      <c r="DW177" s="243"/>
      <c r="DX177" s="243"/>
      <c r="DY177" s="243"/>
      <c r="DZ177" s="243"/>
      <c r="EA177" s="243"/>
      <c r="EB177" s="243"/>
      <c r="EC177" s="243"/>
      <c r="ED177" s="243"/>
      <c r="EE177" s="243"/>
      <c r="EF177" s="243"/>
      <c r="EG177" s="243"/>
      <c r="EH177" s="243"/>
      <c r="EI177" s="243"/>
      <c r="EJ177" s="243"/>
      <c r="EK177" s="243"/>
      <c r="EL177" s="243"/>
      <c r="EM177" s="243"/>
      <c r="EN177" s="243"/>
      <c r="EO177" s="243"/>
      <c r="EP177" s="243"/>
      <c r="EQ177" s="243"/>
      <c r="ER177" s="243"/>
      <c r="ES177" s="243"/>
      <c r="ET177" s="243"/>
      <c r="EU177" s="243"/>
      <c r="EV177" s="243"/>
      <c r="EW177" s="243"/>
      <c r="EX177" s="243"/>
      <c r="EY177" s="243"/>
      <c r="EZ177" s="243"/>
      <c r="FA177" s="243"/>
      <c r="FB177" s="243"/>
      <c r="FC177" s="243"/>
      <c r="FD177" s="243"/>
      <c r="FE177" s="243"/>
      <c r="FF177" s="243"/>
      <c r="FG177" s="243"/>
      <c r="FH177" s="243"/>
      <c r="FI177" s="243"/>
      <c r="FJ177" s="243"/>
      <c r="FK177" s="243"/>
      <c r="FL177" s="243"/>
      <c r="FM177" s="243"/>
      <c r="FN177" s="243"/>
      <c r="FO177" s="243"/>
      <c r="FP177" s="243"/>
      <c r="FQ177" s="243"/>
      <c r="FR177" s="243"/>
      <c r="FS177" s="243"/>
      <c r="FT177" s="243"/>
      <c r="FU177" s="243"/>
      <c r="FV177" s="243"/>
      <c r="FW177" s="243"/>
      <c r="FX177" s="243"/>
      <c r="FY177" s="243"/>
      <c r="FZ177" s="243"/>
      <c r="GA177" s="243"/>
      <c r="GB177" s="243"/>
      <c r="GC177" s="243"/>
      <c r="GD177" s="243"/>
      <c r="GE177" s="243"/>
      <c r="GF177" s="243"/>
      <c r="GG177" s="243"/>
      <c r="GH177" s="243"/>
      <c r="GI177" s="243"/>
      <c r="GJ177" s="243"/>
      <c r="GK177" s="243"/>
      <c r="GL177" s="243"/>
      <c r="GM177" s="243"/>
      <c r="GN177" s="243"/>
      <c r="GO177" s="243"/>
      <c r="GP177" s="243"/>
      <c r="GQ177" s="243"/>
      <c r="GR177" s="243"/>
      <c r="GS177" s="243"/>
      <c r="GT177" s="243"/>
      <c r="GU177" s="243"/>
      <c r="GV177" s="243"/>
      <c r="GW177" s="243"/>
      <c r="GX177" s="243"/>
      <c r="GY177" s="243"/>
      <c r="GZ177" s="243"/>
      <c r="HA177" s="243"/>
      <c r="HB177" s="243"/>
      <c r="HC177" s="243"/>
      <c r="HD177" s="243"/>
      <c r="HE177" s="243"/>
      <c r="HF177" s="243"/>
      <c r="HG177" s="243"/>
      <c r="HH177" s="243"/>
      <c r="HI177" s="243"/>
      <c r="HJ177" s="243"/>
      <c r="HK177" s="243"/>
      <c r="HL177" s="243"/>
      <c r="HM177" s="243"/>
      <c r="HN177" s="243"/>
      <c r="HO177" s="243"/>
      <c r="HP177" s="243"/>
      <c r="HQ177" s="243"/>
      <c r="HR177" s="243"/>
      <c r="HS177" s="243"/>
      <c r="HT177" s="243"/>
      <c r="HU177" s="243"/>
      <c r="HV177" s="243"/>
      <c r="HW177" s="243"/>
      <c r="HX177" s="243"/>
      <c r="HY177" s="243"/>
      <c r="HZ177" s="243"/>
      <c r="IA177" s="243"/>
      <c r="IB177" s="243"/>
      <c r="IC177" s="243"/>
      <c r="ID177" s="243"/>
      <c r="IE177" s="243"/>
      <c r="IF177" s="243"/>
      <c r="IG177" s="243"/>
      <c r="IH177" s="243"/>
      <c r="II177" s="243"/>
      <c r="IJ177" s="243"/>
      <c r="IK177" s="243"/>
      <c r="IL177" s="243"/>
      <c r="IM177" s="243"/>
      <c r="IN177" s="243"/>
      <c r="IO177" s="243"/>
      <c r="IP177" s="243"/>
      <c r="IQ177" s="243"/>
      <c r="IR177" s="243"/>
      <c r="IS177" s="243"/>
      <c r="IT177" s="243"/>
      <c r="IU177" s="243"/>
      <c r="IV177" s="243"/>
      <c r="IW177" s="243"/>
      <c r="IX177" s="243"/>
      <c r="IY177" s="243"/>
      <c r="IZ177" s="243"/>
      <c r="JA177" s="243"/>
      <c r="JB177" s="243"/>
      <c r="JC177" s="243"/>
      <c r="JD177" s="243"/>
      <c r="JE177" s="243"/>
      <c r="JF177" s="243"/>
      <c r="JG177" s="243"/>
      <c r="JH177" s="243"/>
      <c r="JI177" s="243"/>
      <c r="JJ177" s="243"/>
      <c r="JK177" s="243"/>
      <c r="JL177" s="243"/>
      <c r="JM177" s="243"/>
      <c r="JN177" s="243"/>
      <c r="JO177" s="243"/>
      <c r="JP177" s="243"/>
      <c r="JQ177" s="243"/>
      <c r="JR177" s="243"/>
      <c r="JS177" s="243"/>
      <c r="JT177" s="243"/>
      <c r="JU177" s="243"/>
      <c r="JV177" s="243"/>
      <c r="JW177" s="243"/>
      <c r="JX177" s="243"/>
      <c r="JY177" s="243"/>
      <c r="JZ177" s="243"/>
      <c r="KA177" s="243"/>
      <c r="KB177" s="243"/>
      <c r="KC177" s="243"/>
      <c r="KD177" s="243"/>
      <c r="KE177" s="243"/>
      <c r="KF177" s="243"/>
      <c r="KG177" s="243"/>
      <c r="KH177" s="243"/>
      <c r="KI177" s="243"/>
      <c r="KJ177" s="243"/>
      <c r="KK177" s="243"/>
      <c r="KL177" s="243"/>
      <c r="KM177" s="243"/>
      <c r="KN177" s="243"/>
      <c r="KO177" s="243"/>
      <c r="KP177" s="243"/>
      <c r="KQ177" s="243"/>
      <c r="KR177" s="243"/>
      <c r="KS177" s="243"/>
      <c r="KT177" s="243"/>
      <c r="KU177" s="243"/>
      <c r="KV177" s="243"/>
      <c r="KW177" s="243"/>
      <c r="KX177" s="243"/>
      <c r="KY177" s="243"/>
      <c r="KZ177" s="243"/>
      <c r="LA177" s="243"/>
      <c r="LB177" s="243"/>
      <c r="LC177" s="243"/>
      <c r="LD177" s="243"/>
      <c r="LE177" s="243"/>
      <c r="LF177" s="243"/>
      <c r="LG177" s="243"/>
      <c r="LH177" s="243"/>
      <c r="LI177" s="243"/>
      <c r="LJ177" s="243"/>
      <c r="LK177" s="243"/>
      <c r="LL177" s="243"/>
      <c r="LM177" s="243"/>
      <c r="LN177" s="243"/>
      <c r="LO177" s="243"/>
      <c r="LP177" s="243"/>
      <c r="LQ177" s="243"/>
      <c r="LR177" s="243"/>
      <c r="LS177" s="243"/>
      <c r="LT177" s="243"/>
      <c r="LU177" s="243"/>
      <c r="LV177" s="243"/>
      <c r="LW177" s="243"/>
      <c r="LX177" s="243"/>
      <c r="LY177" s="243"/>
      <c r="LZ177" s="243"/>
      <c r="MA177" s="243"/>
      <c r="MB177" s="243"/>
      <c r="MC177" s="243"/>
      <c r="MD177" s="243"/>
      <c r="ME177" s="243"/>
      <c r="MF177" s="243"/>
      <c r="MG177" s="243"/>
      <c r="MH177" s="243"/>
      <c r="MI177" s="243"/>
      <c r="MJ177" s="243"/>
      <c r="MK177" s="243"/>
      <c r="ML177" s="243"/>
      <c r="MM177" s="243"/>
      <c r="MN177" s="243"/>
      <c r="MO177" s="243"/>
      <c r="MP177" s="243"/>
      <c r="MQ177" s="243"/>
      <c r="MR177" s="243"/>
      <c r="MS177" s="243"/>
      <c r="MT177" s="243"/>
      <c r="MU177" s="243"/>
      <c r="MV177" s="243"/>
      <c r="MW177" s="243"/>
      <c r="MX177" s="243"/>
      <c r="MY177" s="243"/>
      <c r="MZ177" s="243"/>
      <c r="NA177" s="243"/>
      <c r="NB177" s="243"/>
      <c r="NC177" s="243"/>
      <c r="ND177" s="243"/>
      <c r="NE177" s="243"/>
      <c r="NF177" s="243"/>
      <c r="NG177" s="243"/>
      <c r="NH177" s="243"/>
      <c r="NI177" s="243"/>
      <c r="NJ177" s="243"/>
      <c r="NK177" s="243"/>
      <c r="NL177" s="243"/>
      <c r="NM177" s="243"/>
      <c r="NN177" s="243"/>
      <c r="NO177" s="243"/>
      <c r="NP177" s="243"/>
      <c r="NQ177" s="243"/>
      <c r="NR177" s="243"/>
      <c r="NS177" s="243"/>
      <c r="NT177" s="243"/>
      <c r="NU177" s="243"/>
      <c r="NV177" s="243"/>
      <c r="NW177" s="243"/>
      <c r="NX177" s="243"/>
      <c r="NY177" s="243"/>
    </row>
    <row r="178" spans="1:389" s="242" customFormat="1" ht="12">
      <c r="A178" s="227"/>
      <c r="B178" s="228"/>
      <c r="C178" s="229">
        <v>3</v>
      </c>
      <c r="D178" s="230" t="str">
        <f t="shared" si="501"/>
        <v>3.50.1</v>
      </c>
      <c r="E178" s="231" t="s">
        <v>446</v>
      </c>
      <c r="F178" s="245"/>
      <c r="G178" s="245"/>
      <c r="H178" s="232" t="str">
        <f>D176</f>
        <v>3.49.5</v>
      </c>
      <c r="I178" s="233"/>
      <c r="J178" s="232"/>
      <c r="K178" s="234"/>
      <c r="L178" s="234"/>
      <c r="M178" s="235">
        <v>3</v>
      </c>
      <c r="N178" s="236"/>
      <c r="O178" s="237"/>
      <c r="P178" s="235" t="s">
        <v>34</v>
      </c>
      <c r="Q178" s="238">
        <f ca="1">IF(K178&lt;&gt;"",K178,IF(OR(H178&lt;&gt;"",I178&lt;&gt;"",J178&lt;&gt;""),WORKDAY.INTL(MAX(IFERROR(INDEX(R:R,MATCH(H178,D:D,0)),0),IFERROR(INDEX(R:R,MATCH(I178,D:D,0)),0),IFERROR(INDEX(R:R,MATCH(J178,D:D,0)),0)),1,weekend,holidays),IF(L178&lt;&gt;"",IF(M178&lt;&gt;"",WORKDAY.INTL(L178,-(MAX(M178,1)-1),weekend,holidays),L178-(MAX(N178,1)-1))," - ")))</f>
        <v>43560</v>
      </c>
      <c r="R178" s="238">
        <f t="shared" ca="1" si="502"/>
        <v>43564</v>
      </c>
      <c r="S178" s="239">
        <f t="shared" si="503"/>
        <v>3</v>
      </c>
      <c r="T178" s="239">
        <f t="shared" ca="1" si="504"/>
        <v>5</v>
      </c>
      <c r="U178" s="240">
        <f t="shared" ca="1" si="505"/>
        <v>0</v>
      </c>
      <c r="V178" s="239">
        <f t="shared" ca="1" si="506"/>
        <v>5</v>
      </c>
      <c r="W178" s="241"/>
      <c r="X178" s="241"/>
      <c r="Z178" s="243"/>
      <c r="AA178" s="243"/>
      <c r="AB178" s="243"/>
      <c r="AC178" s="243"/>
      <c r="AD178" s="243"/>
      <c r="AE178" s="243"/>
      <c r="AF178" s="243"/>
      <c r="AG178" s="243"/>
      <c r="AH178" s="243"/>
      <c r="AI178" s="243"/>
      <c r="AJ178" s="243"/>
      <c r="AK178" s="243"/>
      <c r="AL178" s="243"/>
      <c r="AM178" s="243"/>
      <c r="AN178" s="243"/>
      <c r="AO178" s="243"/>
      <c r="AP178" s="243"/>
      <c r="AQ178" s="243"/>
      <c r="AR178" s="243"/>
      <c r="AS178" s="243"/>
      <c r="AT178" s="243"/>
      <c r="AU178" s="243"/>
      <c r="AV178" s="243"/>
      <c r="AW178" s="243"/>
      <c r="AX178" s="243"/>
      <c r="AY178" s="243"/>
      <c r="AZ178" s="243"/>
      <c r="BA178" s="243"/>
      <c r="BB178" s="243"/>
      <c r="BC178" s="243"/>
      <c r="BD178" s="243"/>
      <c r="BE178" s="243"/>
      <c r="BF178" s="243"/>
      <c r="BG178" s="243"/>
      <c r="BH178" s="243"/>
      <c r="BI178" s="243"/>
      <c r="BJ178" s="243"/>
      <c r="BK178" s="243"/>
      <c r="BL178" s="243"/>
      <c r="BM178" s="243"/>
      <c r="BN178" s="243"/>
      <c r="BO178" s="243"/>
      <c r="BP178" s="243"/>
      <c r="BQ178" s="243"/>
      <c r="BR178" s="243"/>
      <c r="BS178" s="243"/>
      <c r="BT178" s="243"/>
      <c r="BU178" s="243"/>
      <c r="BV178" s="243"/>
      <c r="BW178" s="243"/>
      <c r="BX178" s="243"/>
      <c r="BY178" s="243"/>
      <c r="BZ178" s="243"/>
      <c r="CA178" s="243"/>
      <c r="CB178" s="243"/>
      <c r="CC178" s="243"/>
      <c r="CD178" s="243"/>
      <c r="CE178" s="243"/>
      <c r="CF178" s="243"/>
      <c r="CG178" s="243"/>
      <c r="CH178" s="243"/>
      <c r="CI178" s="243"/>
      <c r="CJ178" s="243"/>
      <c r="CK178" s="243"/>
      <c r="CL178" s="243"/>
      <c r="CM178" s="243"/>
      <c r="CN178" s="243"/>
      <c r="CO178" s="243"/>
      <c r="CP178" s="243"/>
      <c r="CQ178" s="243"/>
      <c r="CR178" s="243"/>
      <c r="CS178" s="243"/>
      <c r="CT178" s="243"/>
      <c r="CU178" s="243"/>
      <c r="CV178" s="243"/>
      <c r="CW178" s="243"/>
      <c r="CX178" s="243"/>
      <c r="CY178" s="243"/>
      <c r="CZ178" s="243"/>
      <c r="DA178" s="243"/>
      <c r="DB178" s="243"/>
      <c r="DC178" s="243"/>
      <c r="DD178" s="243"/>
      <c r="DE178" s="243"/>
      <c r="DF178" s="243"/>
      <c r="DG178" s="243"/>
      <c r="DH178" s="243"/>
      <c r="DI178" s="243"/>
      <c r="DJ178" s="243"/>
      <c r="DK178" s="243"/>
      <c r="DL178" s="243"/>
      <c r="DM178" s="243"/>
      <c r="DN178" s="243"/>
      <c r="DO178" s="243"/>
      <c r="DP178" s="243"/>
      <c r="DQ178" s="243"/>
      <c r="DR178" s="243"/>
      <c r="DS178" s="243"/>
      <c r="DT178" s="243"/>
      <c r="DU178" s="243"/>
      <c r="DV178" s="243"/>
      <c r="DW178" s="243"/>
      <c r="DX178" s="243"/>
      <c r="DY178" s="243"/>
      <c r="DZ178" s="243"/>
      <c r="EA178" s="243"/>
      <c r="EB178" s="243"/>
      <c r="EC178" s="243"/>
      <c r="ED178" s="243"/>
      <c r="EE178" s="243"/>
      <c r="EF178" s="243"/>
      <c r="EG178" s="243"/>
      <c r="EH178" s="243"/>
      <c r="EI178" s="243"/>
      <c r="EJ178" s="243"/>
      <c r="EK178" s="243"/>
      <c r="EL178" s="243"/>
      <c r="EM178" s="243"/>
      <c r="EN178" s="243"/>
      <c r="EO178" s="243"/>
      <c r="EP178" s="243"/>
      <c r="EQ178" s="243"/>
      <c r="ER178" s="243"/>
      <c r="ES178" s="243"/>
      <c r="ET178" s="243"/>
      <c r="EU178" s="243"/>
      <c r="EV178" s="243"/>
      <c r="EW178" s="243"/>
      <c r="EX178" s="243"/>
      <c r="EY178" s="243"/>
      <c r="EZ178" s="243"/>
      <c r="FA178" s="243"/>
      <c r="FB178" s="243"/>
      <c r="FC178" s="243"/>
      <c r="FD178" s="243"/>
      <c r="FE178" s="243"/>
      <c r="FF178" s="243"/>
      <c r="FG178" s="243"/>
      <c r="FH178" s="243"/>
      <c r="FI178" s="243"/>
      <c r="FJ178" s="243"/>
      <c r="FK178" s="243"/>
      <c r="FL178" s="243"/>
      <c r="FM178" s="243"/>
      <c r="FN178" s="243"/>
      <c r="FO178" s="243"/>
      <c r="FP178" s="243"/>
      <c r="FQ178" s="243"/>
      <c r="FR178" s="243"/>
      <c r="FS178" s="243"/>
      <c r="FT178" s="243"/>
      <c r="FU178" s="243"/>
      <c r="FV178" s="243"/>
      <c r="FW178" s="243"/>
      <c r="FX178" s="243"/>
      <c r="FY178" s="243"/>
      <c r="FZ178" s="243"/>
      <c r="GA178" s="243"/>
      <c r="GB178" s="243"/>
      <c r="GC178" s="243"/>
      <c r="GD178" s="243"/>
      <c r="GE178" s="243"/>
      <c r="GF178" s="243"/>
      <c r="GG178" s="243"/>
      <c r="GH178" s="243"/>
      <c r="GI178" s="243"/>
      <c r="GJ178" s="243"/>
      <c r="GK178" s="243"/>
      <c r="GL178" s="243"/>
      <c r="GM178" s="243"/>
      <c r="GN178" s="243"/>
      <c r="GO178" s="243"/>
      <c r="GP178" s="243"/>
      <c r="GQ178" s="243"/>
      <c r="GR178" s="243"/>
      <c r="GS178" s="243"/>
      <c r="GT178" s="243"/>
      <c r="GU178" s="243"/>
      <c r="GV178" s="243"/>
      <c r="GW178" s="243"/>
      <c r="GX178" s="243"/>
      <c r="GY178" s="243"/>
      <c r="GZ178" s="243"/>
      <c r="HA178" s="243"/>
      <c r="HB178" s="243"/>
      <c r="HC178" s="243"/>
      <c r="HD178" s="243"/>
      <c r="HE178" s="243"/>
      <c r="HF178" s="243"/>
      <c r="HG178" s="243"/>
      <c r="HH178" s="243"/>
      <c r="HI178" s="243"/>
      <c r="HJ178" s="243"/>
      <c r="HK178" s="243"/>
      <c r="HL178" s="243"/>
      <c r="HM178" s="243"/>
      <c r="HN178" s="243"/>
      <c r="HO178" s="243"/>
      <c r="HP178" s="243"/>
      <c r="HQ178" s="243"/>
      <c r="HR178" s="243"/>
      <c r="HS178" s="243"/>
      <c r="HT178" s="243"/>
      <c r="HU178" s="243"/>
      <c r="HV178" s="243"/>
      <c r="HW178" s="243"/>
      <c r="HX178" s="243"/>
      <c r="HY178" s="243"/>
      <c r="HZ178" s="243"/>
      <c r="IA178" s="243"/>
      <c r="IB178" s="243"/>
      <c r="IC178" s="243"/>
      <c r="ID178" s="243"/>
      <c r="IE178" s="243"/>
      <c r="IF178" s="243"/>
      <c r="IG178" s="243"/>
      <c r="IH178" s="243"/>
      <c r="II178" s="243"/>
      <c r="IJ178" s="243"/>
      <c r="IK178" s="243"/>
      <c r="IL178" s="243"/>
      <c r="IM178" s="243"/>
      <c r="IN178" s="243"/>
      <c r="IO178" s="243"/>
      <c r="IP178" s="243"/>
      <c r="IQ178" s="243"/>
      <c r="IR178" s="243"/>
      <c r="IS178" s="243"/>
      <c r="IT178" s="243"/>
      <c r="IU178" s="243"/>
      <c r="IV178" s="243"/>
      <c r="IW178" s="243"/>
      <c r="IX178" s="243"/>
      <c r="IY178" s="243"/>
      <c r="IZ178" s="243"/>
      <c r="JA178" s="243"/>
      <c r="JB178" s="243"/>
      <c r="JC178" s="243"/>
      <c r="JD178" s="243"/>
      <c r="JE178" s="243"/>
      <c r="JF178" s="243"/>
      <c r="JG178" s="243"/>
      <c r="JH178" s="243"/>
      <c r="JI178" s="243"/>
      <c r="JJ178" s="243"/>
      <c r="JK178" s="243"/>
      <c r="JL178" s="243"/>
      <c r="JM178" s="243"/>
      <c r="JN178" s="243"/>
      <c r="JO178" s="243"/>
      <c r="JP178" s="243"/>
      <c r="JQ178" s="243"/>
      <c r="JR178" s="243"/>
      <c r="JS178" s="243"/>
      <c r="JT178" s="243"/>
      <c r="JU178" s="243"/>
      <c r="JV178" s="243"/>
      <c r="JW178" s="243"/>
      <c r="JX178" s="243"/>
      <c r="JY178" s="243"/>
      <c r="JZ178" s="243"/>
      <c r="KA178" s="243"/>
      <c r="KB178" s="243"/>
      <c r="KC178" s="243"/>
      <c r="KD178" s="243"/>
      <c r="KE178" s="243"/>
      <c r="KF178" s="243"/>
      <c r="KG178" s="243"/>
      <c r="KH178" s="243"/>
      <c r="KI178" s="243"/>
      <c r="KJ178" s="243"/>
      <c r="KK178" s="243"/>
      <c r="KL178" s="243"/>
      <c r="KM178" s="243"/>
      <c r="KN178" s="243"/>
      <c r="KO178" s="243"/>
      <c r="KP178" s="243"/>
      <c r="KQ178" s="243"/>
      <c r="KR178" s="243"/>
      <c r="KS178" s="243"/>
      <c r="KT178" s="243"/>
      <c r="KU178" s="243"/>
      <c r="KV178" s="243"/>
      <c r="KW178" s="243"/>
      <c r="KX178" s="243"/>
      <c r="KY178" s="243"/>
      <c r="KZ178" s="243"/>
      <c r="LA178" s="243"/>
      <c r="LB178" s="243"/>
      <c r="LC178" s="243"/>
      <c r="LD178" s="243"/>
      <c r="LE178" s="243"/>
      <c r="LF178" s="243"/>
      <c r="LG178" s="243"/>
      <c r="LH178" s="243"/>
      <c r="LI178" s="243"/>
      <c r="LJ178" s="243"/>
      <c r="LK178" s="243"/>
      <c r="LL178" s="243"/>
      <c r="LM178" s="243"/>
      <c r="LN178" s="243"/>
      <c r="LO178" s="243"/>
      <c r="LP178" s="243"/>
      <c r="LQ178" s="243"/>
      <c r="LR178" s="243"/>
      <c r="LS178" s="243"/>
      <c r="LT178" s="243"/>
      <c r="LU178" s="243"/>
      <c r="LV178" s="243"/>
      <c r="LW178" s="243"/>
      <c r="LX178" s="243"/>
      <c r="LY178" s="243"/>
      <c r="LZ178" s="243"/>
      <c r="MA178" s="243"/>
      <c r="MB178" s="243"/>
      <c r="MC178" s="243"/>
      <c r="MD178" s="243"/>
      <c r="ME178" s="243"/>
      <c r="MF178" s="243"/>
      <c r="MG178" s="243"/>
      <c r="MH178" s="243"/>
      <c r="MI178" s="243"/>
      <c r="MJ178" s="243"/>
      <c r="MK178" s="243"/>
      <c r="ML178" s="243"/>
      <c r="MM178" s="243"/>
      <c r="MN178" s="243"/>
      <c r="MO178" s="243"/>
      <c r="MP178" s="243"/>
      <c r="MQ178" s="243"/>
      <c r="MR178" s="243"/>
      <c r="MS178" s="243"/>
      <c r="MT178" s="243"/>
      <c r="MU178" s="243"/>
      <c r="MV178" s="243"/>
      <c r="MW178" s="243"/>
      <c r="MX178" s="243"/>
      <c r="MY178" s="243"/>
      <c r="MZ178" s="243"/>
      <c r="NA178" s="243"/>
      <c r="NB178" s="243"/>
      <c r="NC178" s="243"/>
      <c r="ND178" s="243"/>
      <c r="NE178" s="243"/>
      <c r="NF178" s="243"/>
      <c r="NG178" s="243"/>
      <c r="NH178" s="243"/>
      <c r="NI178" s="243"/>
      <c r="NJ178" s="243"/>
      <c r="NK178" s="243"/>
      <c r="NL178" s="243"/>
      <c r="NM178" s="243"/>
      <c r="NN178" s="243"/>
      <c r="NO178" s="243"/>
      <c r="NP178" s="243"/>
      <c r="NQ178" s="243"/>
      <c r="NR178" s="243"/>
      <c r="NS178" s="243"/>
      <c r="NT178" s="243"/>
      <c r="NU178" s="243"/>
      <c r="NV178" s="243"/>
      <c r="NW178" s="243"/>
      <c r="NX178" s="243"/>
      <c r="NY178" s="243"/>
    </row>
    <row r="179" spans="1:389" s="242" customFormat="1" ht="12">
      <c r="A179" s="227"/>
      <c r="B179" s="228"/>
      <c r="C179" s="229">
        <v>3</v>
      </c>
      <c r="D179" s="230" t="str">
        <f t="shared" si="501"/>
        <v>3.50.2</v>
      </c>
      <c r="E179" s="231" t="s">
        <v>465</v>
      </c>
      <c r="F179" s="245"/>
      <c r="G179" s="245"/>
      <c r="H179" s="232" t="str">
        <f>D178</f>
        <v>3.50.1</v>
      </c>
      <c r="I179" s="233"/>
      <c r="J179" s="232"/>
      <c r="K179" s="234"/>
      <c r="L179" s="234"/>
      <c r="M179" s="235">
        <v>3</v>
      </c>
      <c r="N179" s="236"/>
      <c r="O179" s="237"/>
      <c r="P179" s="235" t="s">
        <v>38</v>
      </c>
      <c r="Q179" s="238">
        <f ca="1">IF(K179&lt;&gt;"",K179,IF(OR(H179&lt;&gt;"",I179&lt;&gt;"",J179&lt;&gt;""),WORKDAY.INTL(MAX(IFERROR(INDEX(R:R,MATCH(H179,D:D,0)),0),IFERROR(INDEX(R:R,MATCH(I179,D:D,0)),0),IFERROR(INDEX(R:R,MATCH(J179,D:D,0)),0)),1,weekend,holidays),IF(L179&lt;&gt;"",IF(M179&lt;&gt;"",WORKDAY.INTL(L179,-(MAX(M179,1)-1),weekend,holidays),L179-(MAX(N179,1)-1))," - ")))</f>
        <v>43565</v>
      </c>
      <c r="R179" s="238">
        <f t="shared" ca="1" si="502"/>
        <v>43567</v>
      </c>
      <c r="S179" s="239">
        <f t="shared" si="503"/>
        <v>3</v>
      </c>
      <c r="T179" s="239">
        <f t="shared" ca="1" si="504"/>
        <v>3</v>
      </c>
      <c r="U179" s="240">
        <f t="shared" ca="1" si="505"/>
        <v>0</v>
      </c>
      <c r="V179" s="239">
        <f t="shared" ca="1" si="506"/>
        <v>3</v>
      </c>
      <c r="W179" s="241"/>
      <c r="X179" s="241"/>
      <c r="Z179" s="243"/>
      <c r="AA179" s="243"/>
      <c r="AB179" s="243"/>
      <c r="AC179" s="243"/>
      <c r="AD179" s="243"/>
      <c r="AE179" s="243"/>
      <c r="AF179" s="243"/>
      <c r="AG179" s="243"/>
      <c r="AH179" s="243"/>
      <c r="AI179" s="243"/>
      <c r="AJ179" s="243"/>
      <c r="AK179" s="243"/>
      <c r="AL179" s="243"/>
      <c r="AM179" s="243"/>
      <c r="AN179" s="243"/>
      <c r="AO179" s="243"/>
      <c r="AP179" s="243"/>
      <c r="AQ179" s="243"/>
      <c r="AR179" s="243"/>
      <c r="AS179" s="243"/>
      <c r="AT179" s="243"/>
      <c r="AU179" s="243"/>
      <c r="AV179" s="243"/>
      <c r="AW179" s="243"/>
      <c r="AX179" s="243"/>
      <c r="AY179" s="243"/>
      <c r="AZ179" s="243"/>
      <c r="BA179" s="243"/>
      <c r="BB179" s="243"/>
      <c r="BC179" s="243"/>
      <c r="BD179" s="243"/>
      <c r="BE179" s="243"/>
      <c r="BF179" s="243"/>
      <c r="BG179" s="243"/>
      <c r="BH179" s="243"/>
      <c r="BI179" s="243"/>
      <c r="BJ179" s="243"/>
      <c r="BK179" s="243"/>
      <c r="BL179" s="243"/>
      <c r="BM179" s="243"/>
      <c r="BN179" s="243"/>
      <c r="BO179" s="243"/>
      <c r="BP179" s="243"/>
      <c r="BQ179" s="243"/>
      <c r="BR179" s="243"/>
      <c r="BS179" s="243"/>
      <c r="BT179" s="243"/>
      <c r="BU179" s="243"/>
      <c r="BV179" s="243"/>
      <c r="BW179" s="243"/>
      <c r="BX179" s="243"/>
      <c r="BY179" s="243"/>
      <c r="BZ179" s="243"/>
      <c r="CA179" s="243"/>
      <c r="CB179" s="243"/>
      <c r="CC179" s="243"/>
      <c r="CD179" s="243"/>
      <c r="CE179" s="243"/>
      <c r="CF179" s="243"/>
      <c r="CG179" s="243"/>
      <c r="CH179" s="243"/>
      <c r="CI179" s="243"/>
      <c r="CJ179" s="243"/>
      <c r="CK179" s="243"/>
      <c r="CL179" s="243"/>
      <c r="CM179" s="243"/>
      <c r="CN179" s="243"/>
      <c r="CO179" s="243"/>
      <c r="CP179" s="243"/>
      <c r="CQ179" s="243"/>
      <c r="CR179" s="243"/>
      <c r="CS179" s="243"/>
      <c r="CT179" s="243"/>
      <c r="CU179" s="243"/>
      <c r="CV179" s="243"/>
      <c r="CW179" s="243"/>
      <c r="CX179" s="243"/>
      <c r="CY179" s="243"/>
      <c r="CZ179" s="243"/>
      <c r="DA179" s="243"/>
      <c r="DB179" s="243"/>
      <c r="DC179" s="243"/>
      <c r="DD179" s="243"/>
      <c r="DE179" s="243"/>
      <c r="DF179" s="243"/>
      <c r="DG179" s="243"/>
      <c r="DH179" s="243"/>
      <c r="DI179" s="243"/>
      <c r="DJ179" s="243"/>
      <c r="DK179" s="243"/>
      <c r="DL179" s="243"/>
      <c r="DM179" s="243"/>
      <c r="DN179" s="243"/>
      <c r="DO179" s="243"/>
      <c r="DP179" s="243"/>
      <c r="DQ179" s="243"/>
      <c r="DR179" s="243"/>
      <c r="DS179" s="243"/>
      <c r="DT179" s="243"/>
      <c r="DU179" s="243"/>
      <c r="DV179" s="243"/>
      <c r="DW179" s="243"/>
      <c r="DX179" s="243"/>
      <c r="DY179" s="243"/>
      <c r="DZ179" s="243"/>
      <c r="EA179" s="243"/>
      <c r="EB179" s="243"/>
      <c r="EC179" s="243"/>
      <c r="ED179" s="243"/>
      <c r="EE179" s="243"/>
      <c r="EF179" s="243"/>
      <c r="EG179" s="243"/>
      <c r="EH179" s="243"/>
      <c r="EI179" s="243"/>
      <c r="EJ179" s="243"/>
      <c r="EK179" s="243"/>
      <c r="EL179" s="243"/>
      <c r="EM179" s="243"/>
      <c r="EN179" s="243"/>
      <c r="EO179" s="243"/>
      <c r="EP179" s="243"/>
      <c r="EQ179" s="243"/>
      <c r="ER179" s="243"/>
      <c r="ES179" s="243"/>
      <c r="ET179" s="243"/>
      <c r="EU179" s="243"/>
      <c r="EV179" s="243"/>
      <c r="EW179" s="243"/>
      <c r="EX179" s="243"/>
      <c r="EY179" s="243"/>
      <c r="EZ179" s="243"/>
      <c r="FA179" s="243"/>
      <c r="FB179" s="243"/>
      <c r="FC179" s="243"/>
      <c r="FD179" s="243"/>
      <c r="FE179" s="243"/>
      <c r="FF179" s="243"/>
      <c r="FG179" s="243"/>
      <c r="FH179" s="243"/>
      <c r="FI179" s="243"/>
      <c r="FJ179" s="243"/>
      <c r="FK179" s="243"/>
      <c r="FL179" s="243"/>
      <c r="FM179" s="243"/>
      <c r="FN179" s="243"/>
      <c r="FO179" s="243"/>
      <c r="FP179" s="243"/>
      <c r="FQ179" s="243"/>
      <c r="FR179" s="243"/>
      <c r="FS179" s="243"/>
      <c r="FT179" s="243"/>
      <c r="FU179" s="243"/>
      <c r="FV179" s="243"/>
      <c r="FW179" s="243"/>
      <c r="FX179" s="243"/>
      <c r="FY179" s="243"/>
      <c r="FZ179" s="243"/>
      <c r="GA179" s="243"/>
      <c r="GB179" s="243"/>
      <c r="GC179" s="243"/>
      <c r="GD179" s="243"/>
      <c r="GE179" s="243"/>
      <c r="GF179" s="243"/>
      <c r="GG179" s="243"/>
      <c r="GH179" s="243"/>
      <c r="GI179" s="243"/>
      <c r="GJ179" s="243"/>
      <c r="GK179" s="243"/>
      <c r="GL179" s="243"/>
      <c r="GM179" s="243"/>
      <c r="GN179" s="243"/>
      <c r="GO179" s="243"/>
      <c r="GP179" s="243"/>
      <c r="GQ179" s="243"/>
      <c r="GR179" s="243"/>
      <c r="GS179" s="243"/>
      <c r="GT179" s="243"/>
      <c r="GU179" s="243"/>
      <c r="GV179" s="243"/>
      <c r="GW179" s="243"/>
      <c r="GX179" s="243"/>
      <c r="GY179" s="243"/>
      <c r="GZ179" s="243"/>
      <c r="HA179" s="243"/>
      <c r="HB179" s="243"/>
      <c r="HC179" s="243"/>
      <c r="HD179" s="243"/>
      <c r="HE179" s="243"/>
      <c r="HF179" s="243"/>
      <c r="HG179" s="243"/>
      <c r="HH179" s="243"/>
      <c r="HI179" s="243"/>
      <c r="HJ179" s="243"/>
      <c r="HK179" s="243"/>
      <c r="HL179" s="243"/>
      <c r="HM179" s="243"/>
      <c r="HN179" s="243"/>
      <c r="HO179" s="243"/>
      <c r="HP179" s="243"/>
      <c r="HQ179" s="243"/>
      <c r="HR179" s="243"/>
      <c r="HS179" s="243"/>
      <c r="HT179" s="243"/>
      <c r="HU179" s="243"/>
      <c r="HV179" s="243"/>
      <c r="HW179" s="243"/>
      <c r="HX179" s="243"/>
      <c r="HY179" s="243"/>
      <c r="HZ179" s="243"/>
      <c r="IA179" s="243"/>
      <c r="IB179" s="243"/>
      <c r="IC179" s="243"/>
      <c r="ID179" s="243"/>
      <c r="IE179" s="243"/>
      <c r="IF179" s="243"/>
      <c r="IG179" s="243"/>
      <c r="IH179" s="243"/>
      <c r="II179" s="243"/>
      <c r="IJ179" s="243"/>
      <c r="IK179" s="243"/>
      <c r="IL179" s="243"/>
      <c r="IM179" s="243"/>
      <c r="IN179" s="243"/>
      <c r="IO179" s="243"/>
      <c r="IP179" s="243"/>
      <c r="IQ179" s="243"/>
      <c r="IR179" s="243"/>
      <c r="IS179" s="243"/>
      <c r="IT179" s="243"/>
      <c r="IU179" s="243"/>
      <c r="IV179" s="243"/>
      <c r="IW179" s="243"/>
      <c r="IX179" s="243"/>
      <c r="IY179" s="243"/>
      <c r="IZ179" s="243"/>
      <c r="JA179" s="243"/>
      <c r="JB179" s="243"/>
      <c r="JC179" s="243"/>
      <c r="JD179" s="243"/>
      <c r="JE179" s="243"/>
      <c r="JF179" s="243"/>
      <c r="JG179" s="243"/>
      <c r="JH179" s="243"/>
      <c r="JI179" s="243"/>
      <c r="JJ179" s="243"/>
      <c r="JK179" s="243"/>
      <c r="JL179" s="243"/>
      <c r="JM179" s="243"/>
      <c r="JN179" s="243"/>
      <c r="JO179" s="243"/>
      <c r="JP179" s="243"/>
      <c r="JQ179" s="243"/>
      <c r="JR179" s="243"/>
      <c r="JS179" s="243"/>
      <c r="JT179" s="243"/>
      <c r="JU179" s="243"/>
      <c r="JV179" s="243"/>
      <c r="JW179" s="243"/>
      <c r="JX179" s="243"/>
      <c r="JY179" s="243"/>
      <c r="JZ179" s="243"/>
      <c r="KA179" s="243"/>
      <c r="KB179" s="243"/>
      <c r="KC179" s="243"/>
      <c r="KD179" s="243"/>
      <c r="KE179" s="243"/>
      <c r="KF179" s="243"/>
      <c r="KG179" s="243"/>
      <c r="KH179" s="243"/>
      <c r="KI179" s="243"/>
      <c r="KJ179" s="243"/>
      <c r="KK179" s="243"/>
      <c r="KL179" s="243"/>
      <c r="KM179" s="243"/>
      <c r="KN179" s="243"/>
      <c r="KO179" s="243"/>
      <c r="KP179" s="243"/>
      <c r="KQ179" s="243"/>
      <c r="KR179" s="243"/>
      <c r="KS179" s="243"/>
      <c r="KT179" s="243"/>
      <c r="KU179" s="243"/>
      <c r="KV179" s="243"/>
      <c r="KW179" s="243"/>
      <c r="KX179" s="243"/>
      <c r="KY179" s="243"/>
      <c r="KZ179" s="243"/>
      <c r="LA179" s="243"/>
      <c r="LB179" s="243"/>
      <c r="LC179" s="243"/>
      <c r="LD179" s="243"/>
      <c r="LE179" s="243"/>
      <c r="LF179" s="243"/>
      <c r="LG179" s="243"/>
      <c r="LH179" s="243"/>
      <c r="LI179" s="243"/>
      <c r="LJ179" s="243"/>
      <c r="LK179" s="243"/>
      <c r="LL179" s="243"/>
      <c r="LM179" s="243"/>
      <c r="LN179" s="243"/>
      <c r="LO179" s="243"/>
      <c r="LP179" s="243"/>
      <c r="LQ179" s="243"/>
      <c r="LR179" s="243"/>
      <c r="LS179" s="243"/>
      <c r="LT179" s="243"/>
      <c r="LU179" s="243"/>
      <c r="LV179" s="243"/>
      <c r="LW179" s="243"/>
      <c r="LX179" s="243"/>
      <c r="LY179" s="243"/>
      <c r="LZ179" s="243"/>
      <c r="MA179" s="243"/>
      <c r="MB179" s="243"/>
      <c r="MC179" s="243"/>
      <c r="MD179" s="243"/>
      <c r="ME179" s="243"/>
      <c r="MF179" s="243"/>
      <c r="MG179" s="243"/>
      <c r="MH179" s="243"/>
      <c r="MI179" s="243"/>
      <c r="MJ179" s="243"/>
      <c r="MK179" s="243"/>
      <c r="ML179" s="243"/>
      <c r="MM179" s="243"/>
      <c r="MN179" s="243"/>
      <c r="MO179" s="243"/>
      <c r="MP179" s="243"/>
      <c r="MQ179" s="243"/>
      <c r="MR179" s="243"/>
      <c r="MS179" s="243"/>
      <c r="MT179" s="243"/>
      <c r="MU179" s="243"/>
      <c r="MV179" s="243"/>
      <c r="MW179" s="243"/>
      <c r="MX179" s="243"/>
      <c r="MY179" s="243"/>
      <c r="MZ179" s="243"/>
      <c r="NA179" s="243"/>
      <c r="NB179" s="243"/>
      <c r="NC179" s="243"/>
      <c r="ND179" s="243"/>
      <c r="NE179" s="243"/>
      <c r="NF179" s="243"/>
      <c r="NG179" s="243"/>
      <c r="NH179" s="243"/>
      <c r="NI179" s="243"/>
      <c r="NJ179" s="243"/>
      <c r="NK179" s="243"/>
      <c r="NL179" s="243"/>
      <c r="NM179" s="243"/>
      <c r="NN179" s="243"/>
      <c r="NO179" s="243"/>
      <c r="NP179" s="243"/>
      <c r="NQ179" s="243"/>
      <c r="NR179" s="243"/>
      <c r="NS179" s="243"/>
      <c r="NT179" s="243"/>
      <c r="NU179" s="243"/>
      <c r="NV179" s="243"/>
      <c r="NW179" s="243"/>
      <c r="NX179" s="243"/>
      <c r="NY179" s="243"/>
    </row>
    <row r="180" spans="1:389" s="174" customFormat="1" ht="12">
      <c r="A180" s="136"/>
      <c r="B180" s="137"/>
      <c r="C180" s="135">
        <v>2</v>
      </c>
      <c r="D180" s="161" t="str">
        <f t="shared" si="457"/>
        <v>3.51</v>
      </c>
      <c r="E180" s="162" t="s">
        <v>422</v>
      </c>
      <c r="F180" s="162"/>
      <c r="G180" s="162"/>
      <c r="H180" s="163"/>
      <c r="I180" s="164"/>
      <c r="J180" s="164"/>
      <c r="K180" s="165">
        <v>43514</v>
      </c>
      <c r="L180" s="165"/>
      <c r="M180" s="166">
        <v>1</v>
      </c>
      <c r="N180" s="167"/>
      <c r="O180" s="168">
        <v>1</v>
      </c>
      <c r="P180" s="169" t="s">
        <v>37</v>
      </c>
      <c r="Q180" s="170">
        <f>IF(K180&lt;&gt;"",K180,IF(OR(H180&lt;&gt;"",I180&lt;&gt;"",J180&lt;&gt;""),WORKDAY.INTL(MAX(IFERROR(INDEX(R:R,MATCH(H180,D:D,0)),0),IFERROR(INDEX(R:R,MATCH(I180,D:D,0)),0),IFERROR(INDEX(R:R,MATCH(J180,D:D,0)),0)),1,weekend,holidays),IF(L180&lt;&gt;"",IF(M180&lt;&gt;"",WORKDAY.INTL(L180,-(MAX(M180,1)-1),weekend,holidays),L180-(MAX(N180,1)-1))," - ")))</f>
        <v>43514</v>
      </c>
      <c r="R180" s="170">
        <f t="shared" ref="R180:R196" ca="1" si="507">IF(L180&lt;&gt;"",L180,IF(Q180=" - "," - ",IF(M180&lt;&gt;"",WORKDAY.INTL(Q180,M180-1,weekend,holidays),Q180+MAX(N180,1)-1)))</f>
        <v>43514</v>
      </c>
      <c r="S180" s="171">
        <f t="shared" si="403"/>
        <v>1</v>
      </c>
      <c r="T180" s="171">
        <f t="shared" ca="1" si="401"/>
        <v>1</v>
      </c>
      <c r="U180" s="172">
        <f t="shared" ca="1" si="404"/>
        <v>1</v>
      </c>
      <c r="V180" s="171">
        <f t="shared" ca="1" si="402"/>
        <v>0</v>
      </c>
      <c r="W180" s="173"/>
      <c r="X180" s="173"/>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c r="CS180" s="175"/>
      <c r="CT180" s="175"/>
      <c r="CU180" s="175"/>
      <c r="CV180" s="175"/>
      <c r="CW180" s="175"/>
      <c r="CX180" s="175"/>
      <c r="CY180" s="175"/>
      <c r="CZ180" s="175"/>
      <c r="DA180" s="175"/>
      <c r="DB180" s="175"/>
      <c r="DC180" s="175"/>
      <c r="DD180" s="175"/>
      <c r="DE180" s="175"/>
      <c r="DF180" s="175"/>
      <c r="DG180" s="175"/>
      <c r="DH180" s="175"/>
      <c r="DI180" s="175"/>
      <c r="DJ180" s="175"/>
      <c r="DK180" s="175"/>
      <c r="DL180" s="175"/>
      <c r="DM180" s="175"/>
      <c r="DN180" s="175"/>
      <c r="DO180" s="175"/>
      <c r="DP180" s="175"/>
      <c r="DQ180" s="175"/>
      <c r="DR180" s="175"/>
      <c r="DS180" s="175"/>
      <c r="DT180" s="175"/>
      <c r="DU180" s="175"/>
      <c r="DV180" s="175"/>
      <c r="DW180" s="175"/>
      <c r="DX180" s="175"/>
      <c r="DY180" s="175"/>
      <c r="DZ180" s="175"/>
      <c r="EA180" s="175"/>
      <c r="EB180" s="175"/>
      <c r="EC180" s="175"/>
      <c r="ED180" s="175"/>
      <c r="EE180" s="175"/>
      <c r="EF180" s="175"/>
      <c r="EG180" s="175"/>
      <c r="EH180" s="175"/>
      <c r="EI180" s="175"/>
      <c r="EJ180" s="175"/>
      <c r="EK180" s="175"/>
      <c r="EL180" s="175"/>
      <c r="EM180" s="175"/>
      <c r="EN180" s="175"/>
      <c r="EO180" s="175"/>
      <c r="EP180" s="175"/>
      <c r="EQ180" s="175"/>
      <c r="ER180" s="175"/>
      <c r="ES180" s="175"/>
      <c r="ET180" s="175"/>
      <c r="EU180" s="175"/>
      <c r="EV180" s="175"/>
      <c r="EW180" s="175"/>
      <c r="EX180" s="175"/>
      <c r="EY180" s="175"/>
      <c r="EZ180" s="175"/>
      <c r="FA180" s="175"/>
      <c r="FB180" s="175"/>
      <c r="FC180" s="175"/>
      <c r="FD180" s="175"/>
      <c r="FE180" s="175"/>
      <c r="FF180" s="175"/>
      <c r="FG180" s="175"/>
      <c r="FH180" s="175"/>
      <c r="FI180" s="175"/>
      <c r="FJ180" s="175"/>
      <c r="FK180" s="175"/>
      <c r="FL180" s="175"/>
      <c r="FM180" s="175"/>
      <c r="FN180" s="175"/>
      <c r="FO180" s="175"/>
      <c r="FP180" s="175"/>
      <c r="FQ180" s="175"/>
      <c r="FR180" s="175"/>
      <c r="FS180" s="175"/>
      <c r="FT180" s="175"/>
      <c r="FU180" s="175"/>
      <c r="FV180" s="175"/>
      <c r="FW180" s="175"/>
      <c r="FX180" s="175"/>
      <c r="FY180" s="175"/>
      <c r="FZ180" s="175"/>
      <c r="GA180" s="175"/>
      <c r="GB180" s="175"/>
      <c r="GC180" s="175"/>
      <c r="GD180" s="175"/>
      <c r="GE180" s="175"/>
      <c r="GF180" s="175"/>
      <c r="GG180" s="175"/>
      <c r="GH180" s="175"/>
      <c r="GI180" s="175"/>
      <c r="GJ180" s="175"/>
      <c r="GK180" s="175"/>
      <c r="GL180" s="175"/>
      <c r="GM180" s="175"/>
      <c r="GN180" s="175"/>
      <c r="GO180" s="175"/>
      <c r="GP180" s="175"/>
      <c r="GQ180" s="175"/>
      <c r="GR180" s="175"/>
      <c r="GS180" s="175"/>
      <c r="GT180" s="175"/>
      <c r="GU180" s="175"/>
      <c r="GV180" s="175"/>
      <c r="GW180" s="175"/>
      <c r="GX180" s="175"/>
      <c r="GY180" s="175"/>
      <c r="GZ180" s="175"/>
      <c r="HA180" s="175"/>
      <c r="HB180" s="175"/>
      <c r="HC180" s="175"/>
      <c r="HD180" s="175"/>
      <c r="HE180" s="175"/>
      <c r="HF180" s="175"/>
      <c r="HG180" s="175"/>
      <c r="HH180" s="175"/>
      <c r="HI180" s="175"/>
      <c r="HJ180" s="175"/>
      <c r="HK180" s="175"/>
      <c r="HL180" s="175"/>
      <c r="HM180" s="175"/>
      <c r="HN180" s="175"/>
      <c r="HO180" s="175"/>
      <c r="HP180" s="175"/>
      <c r="HQ180" s="175"/>
      <c r="HR180" s="175"/>
      <c r="HS180" s="175"/>
      <c r="HT180" s="175"/>
      <c r="HU180" s="175"/>
      <c r="HV180" s="175"/>
      <c r="HW180" s="175"/>
      <c r="HX180" s="175"/>
      <c r="HY180" s="175"/>
      <c r="HZ180" s="175"/>
      <c r="IA180" s="175"/>
      <c r="IB180" s="175"/>
      <c r="IC180" s="175"/>
      <c r="ID180" s="175"/>
      <c r="IE180" s="175"/>
      <c r="IF180" s="175"/>
      <c r="IG180" s="175"/>
      <c r="IH180" s="175"/>
      <c r="II180" s="175"/>
      <c r="IJ180" s="175"/>
      <c r="IK180" s="175"/>
      <c r="IL180" s="175"/>
      <c r="IM180" s="175"/>
      <c r="IN180" s="175"/>
      <c r="IO180" s="175"/>
      <c r="IP180" s="175"/>
      <c r="IQ180" s="175"/>
      <c r="IR180" s="175"/>
      <c r="IS180" s="175"/>
      <c r="IT180" s="175"/>
      <c r="IU180" s="175"/>
      <c r="IV180" s="175"/>
      <c r="IW180" s="175"/>
      <c r="IX180" s="175"/>
      <c r="IY180" s="175"/>
      <c r="IZ180" s="175"/>
      <c r="JA180" s="175"/>
      <c r="JB180" s="175"/>
      <c r="JC180" s="175"/>
      <c r="JD180" s="175"/>
      <c r="JE180" s="175"/>
      <c r="JF180" s="175"/>
      <c r="JG180" s="175"/>
      <c r="JH180" s="175"/>
      <c r="JI180" s="175"/>
      <c r="JJ180" s="175"/>
      <c r="JK180" s="175"/>
      <c r="JL180" s="175"/>
      <c r="JM180" s="175"/>
      <c r="JN180" s="175"/>
      <c r="JO180" s="175"/>
      <c r="JP180" s="175"/>
      <c r="JQ180" s="175"/>
      <c r="JR180" s="175"/>
      <c r="JS180" s="175"/>
      <c r="JT180" s="175"/>
      <c r="JU180" s="175"/>
      <c r="JV180" s="175"/>
      <c r="JW180" s="175"/>
      <c r="JX180" s="175"/>
      <c r="JY180" s="175"/>
      <c r="JZ180" s="175"/>
      <c r="KA180" s="175"/>
      <c r="KB180" s="175"/>
      <c r="KC180" s="175"/>
      <c r="KD180" s="175"/>
      <c r="KE180" s="175"/>
      <c r="KF180" s="175"/>
      <c r="KG180" s="175"/>
      <c r="KH180" s="175"/>
      <c r="KI180" s="175"/>
      <c r="KJ180" s="175"/>
      <c r="KK180" s="175"/>
      <c r="KL180" s="175"/>
      <c r="KM180" s="175"/>
      <c r="KN180" s="175"/>
      <c r="KO180" s="175"/>
      <c r="KP180" s="175"/>
      <c r="KQ180" s="175"/>
      <c r="KR180" s="175"/>
      <c r="KS180" s="175"/>
      <c r="KT180" s="175"/>
      <c r="KU180" s="175"/>
      <c r="KV180" s="175"/>
      <c r="KW180" s="175"/>
      <c r="KX180" s="175"/>
      <c r="KY180" s="175"/>
      <c r="KZ180" s="175"/>
      <c r="LA180" s="175"/>
      <c r="LB180" s="175"/>
      <c r="LC180" s="175"/>
      <c r="LD180" s="175"/>
      <c r="LE180" s="175"/>
      <c r="LF180" s="175"/>
      <c r="LG180" s="175"/>
      <c r="LH180" s="175"/>
      <c r="LI180" s="175"/>
      <c r="LJ180" s="175"/>
      <c r="LK180" s="175"/>
      <c r="LL180" s="175"/>
      <c r="LM180" s="175"/>
      <c r="LN180" s="175"/>
      <c r="LO180" s="175"/>
      <c r="LP180" s="175"/>
      <c r="LQ180" s="175"/>
      <c r="LR180" s="175"/>
      <c r="LS180" s="175"/>
      <c r="LT180" s="175"/>
      <c r="LU180" s="175"/>
      <c r="LV180" s="175"/>
      <c r="LW180" s="175"/>
      <c r="LX180" s="175"/>
      <c r="LY180" s="175"/>
      <c r="LZ180" s="175"/>
      <c r="MA180" s="175"/>
      <c r="MB180" s="175"/>
      <c r="MC180" s="175"/>
      <c r="MD180" s="175"/>
      <c r="ME180" s="175"/>
      <c r="MF180" s="175"/>
      <c r="MG180" s="175"/>
      <c r="MH180" s="175"/>
      <c r="MI180" s="175"/>
      <c r="MJ180" s="175"/>
      <c r="MK180" s="175"/>
      <c r="ML180" s="175"/>
      <c r="MM180" s="175"/>
      <c r="MN180" s="175"/>
      <c r="MO180" s="175"/>
      <c r="MP180" s="175"/>
      <c r="MQ180" s="175"/>
      <c r="MR180" s="175"/>
      <c r="MS180" s="175"/>
      <c r="MT180" s="175"/>
      <c r="MU180" s="175"/>
      <c r="MV180" s="175"/>
      <c r="MW180" s="175"/>
      <c r="MX180" s="175"/>
      <c r="MY180" s="175"/>
      <c r="MZ180" s="175"/>
      <c r="NA180" s="175"/>
      <c r="NB180" s="175"/>
      <c r="NC180" s="175"/>
      <c r="ND180" s="175"/>
      <c r="NE180" s="175"/>
      <c r="NF180" s="175"/>
      <c r="NG180" s="175"/>
      <c r="NH180" s="175"/>
      <c r="NI180" s="175"/>
      <c r="NJ180" s="175"/>
      <c r="NK180" s="175"/>
      <c r="NL180" s="175"/>
      <c r="NM180" s="175"/>
      <c r="NN180" s="175"/>
      <c r="NO180" s="175"/>
      <c r="NP180" s="175"/>
      <c r="NQ180" s="175"/>
      <c r="NR180" s="175"/>
      <c r="NS180" s="175"/>
      <c r="NT180" s="175"/>
      <c r="NU180" s="175"/>
      <c r="NV180" s="175"/>
      <c r="NW180" s="175"/>
      <c r="NX180" s="175"/>
      <c r="NY180" s="175"/>
    </row>
    <row r="181" spans="1:389" s="122" customFormat="1" ht="12">
      <c r="A181" s="136"/>
      <c r="B181" s="137"/>
      <c r="C181" s="110">
        <v>2</v>
      </c>
      <c r="D181" s="111" t="str">
        <f t="shared" si="457"/>
        <v>3.52</v>
      </c>
      <c r="E181" s="113" t="s">
        <v>423</v>
      </c>
      <c r="F181" s="113"/>
      <c r="G181" s="113"/>
      <c r="H181" s="114" t="str">
        <f>D180</f>
        <v>3.51</v>
      </c>
      <c r="I181" s="141"/>
      <c r="J181" s="114"/>
      <c r="K181" s="115">
        <v>43514</v>
      </c>
      <c r="L181" s="115">
        <v>43514</v>
      </c>
      <c r="M181" s="124">
        <v>1</v>
      </c>
      <c r="N181" s="124"/>
      <c r="O181" s="125">
        <v>1</v>
      </c>
      <c r="P181" s="129" t="s">
        <v>37</v>
      </c>
      <c r="Q181" s="118">
        <f>IF(K181&lt;&gt;"",K181,IF(OR(H181&lt;&gt;"",I181&lt;&gt;"",J181&lt;&gt;""),WORKDAY.INTL(MAX(IFERROR(INDEX(R:R,MATCH(H181,D:D,0)),0),IFERROR(INDEX(R:R,MATCH(I181,D:D,0)),0),IFERROR(INDEX(R:R,MATCH(J181,D:D,0)),0)),1,weekend,holidays),IF(L181&lt;&gt;"",IF(M181&lt;&gt;"",WORKDAY.INTL(L181,-(MAX(M181,1)-1),weekend,holidays),L181-(MAX(N181,1)-1))," - ")))</f>
        <v>43514</v>
      </c>
      <c r="R181" s="118">
        <f t="shared" si="507"/>
        <v>43514</v>
      </c>
      <c r="S181" s="146">
        <f t="shared" si="403"/>
        <v>1</v>
      </c>
      <c r="T181" s="146">
        <f t="shared" si="401"/>
        <v>1</v>
      </c>
      <c r="U181" s="147">
        <f t="shared" ca="1" si="404"/>
        <v>1</v>
      </c>
      <c r="V181" s="146">
        <f t="shared" ca="1" si="402"/>
        <v>0</v>
      </c>
      <c r="W181" s="121"/>
      <c r="X181" s="121"/>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c r="BP181" s="123"/>
      <c r="BQ181" s="123"/>
      <c r="BR181" s="123"/>
      <c r="BS181" s="123"/>
      <c r="BT181" s="123"/>
      <c r="BU181" s="123"/>
      <c r="BV181" s="123"/>
      <c r="BW181" s="123"/>
      <c r="BX181" s="123"/>
      <c r="BY181" s="123"/>
      <c r="BZ181" s="123"/>
      <c r="CA181" s="123"/>
      <c r="CB181" s="123"/>
      <c r="CC181" s="123"/>
      <c r="CD181" s="123"/>
      <c r="CE181" s="123"/>
      <c r="CF181" s="123"/>
      <c r="CG181" s="123"/>
      <c r="CH181" s="123"/>
      <c r="CI181" s="123"/>
      <c r="CJ181" s="123"/>
      <c r="CK181" s="123"/>
      <c r="CL181" s="123"/>
      <c r="CM181" s="123"/>
      <c r="CN181" s="123"/>
      <c r="CO181" s="123"/>
      <c r="CP181" s="123"/>
      <c r="CQ181" s="123"/>
      <c r="CR181" s="123"/>
      <c r="CS181" s="123"/>
      <c r="CT181" s="123"/>
      <c r="CU181" s="123"/>
      <c r="CV181" s="123"/>
      <c r="CW181" s="123"/>
      <c r="CX181" s="123"/>
      <c r="CY181" s="123"/>
      <c r="CZ181" s="123"/>
      <c r="DA181" s="123"/>
      <c r="DB181" s="123"/>
      <c r="DC181" s="123"/>
      <c r="DD181" s="123"/>
      <c r="DE181" s="123"/>
      <c r="DF181" s="123"/>
      <c r="DG181" s="123"/>
      <c r="DH181" s="123"/>
      <c r="DI181" s="123"/>
      <c r="DJ181" s="123"/>
      <c r="DK181" s="123"/>
      <c r="DL181" s="123"/>
      <c r="DM181" s="123"/>
      <c r="DN181" s="123"/>
      <c r="DO181" s="123"/>
      <c r="DP181" s="123"/>
      <c r="DQ181" s="123"/>
      <c r="DR181" s="123"/>
      <c r="DS181" s="123"/>
      <c r="DT181" s="123"/>
      <c r="DU181" s="123"/>
      <c r="DV181" s="123"/>
      <c r="DW181" s="123"/>
      <c r="DX181" s="123"/>
      <c r="DY181" s="123"/>
      <c r="DZ181" s="123"/>
      <c r="EA181" s="123"/>
      <c r="EB181" s="123"/>
      <c r="EC181" s="123"/>
      <c r="ED181" s="123"/>
      <c r="EE181" s="123"/>
      <c r="EF181" s="123"/>
      <c r="EG181" s="123"/>
      <c r="EH181" s="123"/>
      <c r="EI181" s="123"/>
      <c r="EJ181" s="123"/>
      <c r="EK181" s="123"/>
      <c r="EL181" s="123"/>
      <c r="EM181" s="123"/>
      <c r="EN181" s="123"/>
      <c r="EO181" s="123"/>
      <c r="EP181" s="123"/>
      <c r="EQ181" s="123"/>
      <c r="ER181" s="123"/>
      <c r="ES181" s="123"/>
      <c r="ET181" s="123"/>
      <c r="EU181" s="123"/>
      <c r="EV181" s="123"/>
      <c r="EW181" s="123"/>
      <c r="EX181" s="123"/>
      <c r="EY181" s="123"/>
      <c r="EZ181" s="123"/>
      <c r="FA181" s="123"/>
      <c r="FB181" s="123"/>
      <c r="FC181" s="123"/>
      <c r="FD181" s="123"/>
      <c r="FE181" s="123"/>
      <c r="FF181" s="123"/>
      <c r="FG181" s="123"/>
      <c r="FH181" s="123"/>
      <c r="FI181" s="123"/>
      <c r="FJ181" s="123"/>
      <c r="FK181" s="123"/>
      <c r="FL181" s="123"/>
      <c r="FM181" s="123"/>
      <c r="FN181" s="123"/>
      <c r="FO181" s="123"/>
      <c r="FP181" s="123"/>
      <c r="FQ181" s="123"/>
      <c r="FR181" s="123"/>
      <c r="FS181" s="123"/>
      <c r="FT181" s="123"/>
      <c r="FU181" s="123"/>
      <c r="FV181" s="123"/>
      <c r="FW181" s="123"/>
      <c r="FX181" s="123"/>
      <c r="FY181" s="123"/>
      <c r="FZ181" s="123"/>
      <c r="GA181" s="123"/>
      <c r="GB181" s="123"/>
      <c r="GC181" s="123"/>
      <c r="GD181" s="123"/>
      <c r="GE181" s="123"/>
      <c r="GF181" s="123"/>
      <c r="GG181" s="123"/>
      <c r="GH181" s="123"/>
      <c r="GI181" s="123"/>
      <c r="GJ181" s="123"/>
      <c r="GK181" s="123"/>
      <c r="GL181" s="123"/>
      <c r="GM181" s="123"/>
      <c r="GN181" s="123"/>
      <c r="GO181" s="123"/>
      <c r="GP181" s="123"/>
      <c r="GQ181" s="123"/>
      <c r="GR181" s="123"/>
      <c r="GS181" s="123"/>
      <c r="GT181" s="123"/>
      <c r="GU181" s="123"/>
      <c r="GV181" s="123"/>
      <c r="GW181" s="123"/>
      <c r="GX181" s="123"/>
      <c r="GY181" s="123"/>
      <c r="GZ181" s="123"/>
      <c r="HA181" s="123"/>
      <c r="HB181" s="123"/>
      <c r="HC181" s="123"/>
      <c r="HD181" s="123"/>
      <c r="HE181" s="123"/>
      <c r="HF181" s="123"/>
      <c r="HG181" s="123"/>
      <c r="HH181" s="123"/>
      <c r="HI181" s="123"/>
      <c r="HJ181" s="123"/>
      <c r="HK181" s="123"/>
      <c r="HL181" s="123"/>
      <c r="HM181" s="123"/>
      <c r="HN181" s="123"/>
      <c r="HO181" s="123"/>
      <c r="HP181" s="123"/>
      <c r="HQ181" s="123"/>
      <c r="HR181" s="123"/>
      <c r="HS181" s="123"/>
      <c r="HT181" s="123"/>
      <c r="HU181" s="123"/>
      <c r="HV181" s="123"/>
      <c r="HW181" s="123"/>
      <c r="HX181" s="123"/>
      <c r="HY181" s="123"/>
      <c r="HZ181" s="123"/>
      <c r="IA181" s="123"/>
      <c r="IB181" s="123"/>
      <c r="IC181" s="123"/>
      <c r="ID181" s="123"/>
      <c r="IE181" s="123"/>
      <c r="IF181" s="123"/>
      <c r="IG181" s="123"/>
      <c r="IH181" s="123"/>
      <c r="II181" s="123"/>
      <c r="IJ181" s="123"/>
      <c r="IK181" s="123"/>
      <c r="IL181" s="123"/>
      <c r="IM181" s="123"/>
      <c r="IN181" s="123"/>
      <c r="IO181" s="123"/>
      <c r="IP181" s="123"/>
      <c r="IQ181" s="123"/>
      <c r="IR181" s="123"/>
      <c r="IS181" s="123"/>
      <c r="IT181" s="123"/>
      <c r="IU181" s="123"/>
      <c r="IV181" s="123"/>
      <c r="IW181" s="123"/>
      <c r="IX181" s="123"/>
      <c r="IY181" s="123"/>
      <c r="IZ181" s="123"/>
      <c r="JA181" s="123"/>
      <c r="JB181" s="123"/>
      <c r="JC181" s="123"/>
      <c r="JD181" s="123"/>
      <c r="JE181" s="123"/>
      <c r="JF181" s="123"/>
      <c r="JG181" s="123"/>
      <c r="JH181" s="123"/>
      <c r="JI181" s="123"/>
      <c r="JJ181" s="123"/>
      <c r="JK181" s="123"/>
      <c r="JL181" s="123"/>
      <c r="JM181" s="123"/>
      <c r="JN181" s="123"/>
      <c r="JO181" s="123"/>
      <c r="JP181" s="123"/>
      <c r="JQ181" s="123"/>
      <c r="JR181" s="123"/>
      <c r="JS181" s="123"/>
      <c r="JT181" s="123"/>
      <c r="JU181" s="123"/>
      <c r="JV181" s="123"/>
      <c r="JW181" s="123"/>
      <c r="JX181" s="123"/>
      <c r="JY181" s="123"/>
      <c r="JZ181" s="123"/>
      <c r="KA181" s="123"/>
      <c r="KB181" s="123"/>
      <c r="KC181" s="123"/>
      <c r="KD181" s="123"/>
      <c r="KE181" s="123"/>
      <c r="KF181" s="123"/>
      <c r="KG181" s="123"/>
      <c r="KH181" s="123"/>
      <c r="KI181" s="123"/>
      <c r="KJ181" s="123"/>
      <c r="KK181" s="123"/>
      <c r="KL181" s="123"/>
      <c r="KM181" s="123"/>
      <c r="KN181" s="123"/>
      <c r="KO181" s="123"/>
      <c r="KP181" s="123"/>
      <c r="KQ181" s="123"/>
      <c r="KR181" s="123"/>
      <c r="KS181" s="123"/>
      <c r="KT181" s="123"/>
      <c r="KU181" s="123"/>
      <c r="KV181" s="123"/>
      <c r="KW181" s="123"/>
      <c r="KX181" s="123"/>
      <c r="KY181" s="123"/>
      <c r="KZ181" s="123"/>
      <c r="LA181" s="123"/>
      <c r="LB181" s="123"/>
      <c r="LC181" s="123"/>
      <c r="LD181" s="123"/>
      <c r="LE181" s="123"/>
      <c r="LF181" s="123"/>
      <c r="LG181" s="123"/>
      <c r="LH181" s="123"/>
      <c r="LI181" s="123"/>
      <c r="LJ181" s="123"/>
      <c r="LK181" s="123"/>
      <c r="LL181" s="123"/>
      <c r="LM181" s="123"/>
      <c r="LN181" s="123"/>
      <c r="LO181" s="123"/>
      <c r="LP181" s="123"/>
      <c r="LQ181" s="123"/>
      <c r="LR181" s="123"/>
      <c r="LS181" s="123"/>
      <c r="LT181" s="123"/>
      <c r="LU181" s="123"/>
      <c r="LV181" s="123"/>
      <c r="LW181" s="123"/>
      <c r="LX181" s="123"/>
      <c r="LY181" s="123"/>
      <c r="LZ181" s="123"/>
      <c r="MA181" s="123"/>
      <c r="MB181" s="123"/>
      <c r="MC181" s="123"/>
      <c r="MD181" s="123"/>
      <c r="ME181" s="123"/>
      <c r="MF181" s="123"/>
      <c r="MG181" s="123"/>
      <c r="MH181" s="123"/>
      <c r="MI181" s="123"/>
      <c r="MJ181" s="123"/>
      <c r="MK181" s="123"/>
      <c r="ML181" s="123"/>
      <c r="MM181" s="123"/>
      <c r="MN181" s="123"/>
      <c r="MO181" s="123"/>
      <c r="MP181" s="123"/>
      <c r="MQ181" s="123"/>
      <c r="MR181" s="123"/>
      <c r="MS181" s="123"/>
      <c r="MT181" s="123"/>
      <c r="MU181" s="123"/>
      <c r="MV181" s="123"/>
      <c r="MW181" s="123"/>
      <c r="MX181" s="123"/>
      <c r="MY181" s="123"/>
      <c r="MZ181" s="123"/>
      <c r="NA181" s="123"/>
      <c r="NB181" s="123"/>
      <c r="NC181" s="123"/>
      <c r="ND181" s="123"/>
      <c r="NE181" s="123"/>
      <c r="NF181" s="123"/>
      <c r="NG181" s="123"/>
      <c r="NH181" s="123"/>
      <c r="NI181" s="123"/>
      <c r="NJ181" s="123"/>
      <c r="NK181" s="123"/>
      <c r="NL181" s="123"/>
      <c r="NM181" s="123"/>
      <c r="NN181" s="123"/>
      <c r="NO181" s="123"/>
      <c r="NP181" s="123"/>
      <c r="NQ181" s="123"/>
      <c r="NR181" s="123"/>
      <c r="NS181" s="123"/>
      <c r="NT181" s="123"/>
      <c r="NU181" s="123"/>
      <c r="NV181" s="123"/>
      <c r="NW181" s="123"/>
      <c r="NX181" s="123"/>
      <c r="NY181" s="123"/>
    </row>
    <row r="182" spans="1:389" s="122" customFormat="1" ht="12">
      <c r="A182" s="136"/>
      <c r="B182" s="137"/>
      <c r="C182" s="110">
        <v>2</v>
      </c>
      <c r="D182" s="111" t="str">
        <f t="shared" ref="D182" si="508">IF(C182="","",IF(C182&gt;prevLevel,IF(prevWBS="","1",prevWBS)&amp;REPT(".1",C182-MAX(prevLevel,1)),IF(ISERROR(FIND(".",prevWBS)),REPT("1.",C182-1)&amp;IFERROR(VALUE(prevWBS)+1,"1"),IF(C182=1,"",IFERROR(LEFT(prevWBS,FIND("^",SUBSTITUTE(prevWBS,".","^",C182-1))),""))&amp;VALUE(TRIM(MID(SUBSTITUTE(prevWBS,".",REPT(" ",LEN(prevWBS))),(C182-1)*LEN(prevWBS)+1,LEN(prevWBS))))+1)))</f>
        <v>3.53</v>
      </c>
      <c r="E182" s="113" t="s">
        <v>424</v>
      </c>
      <c r="F182" s="113"/>
      <c r="G182" s="113"/>
      <c r="H182" s="114"/>
      <c r="I182" s="141"/>
      <c r="J182" s="114"/>
      <c r="K182" s="115"/>
      <c r="L182" s="115">
        <v>43529</v>
      </c>
      <c r="M182" s="124">
        <v>2</v>
      </c>
      <c r="N182" s="124"/>
      <c r="O182" s="125">
        <v>1</v>
      </c>
      <c r="P182" s="129" t="s">
        <v>37</v>
      </c>
      <c r="Q182" s="118">
        <f ca="1">IF(K182&lt;&gt;"",K182,IF(OR(H182&lt;&gt;"",I182&lt;&gt;"",J182&lt;&gt;""),WORKDAY.INTL(MAX(IFERROR(INDEX(R:R,MATCH(H182,D:D,0)),0),IFERROR(INDEX(R:R,MATCH(I182,D:D,0)),0),IFERROR(INDEX(R:R,MATCH(J182,D:D,0)),0)),1,weekend,holidays),IF(L182&lt;&gt;"",IF(M182&lt;&gt;"",WORKDAY.INTL(L182,-(MAX(M182,1)-1),weekend,holidays),L182-(MAX(N182,1)-1))," - ")))</f>
        <v>43528</v>
      </c>
      <c r="R182" s="118">
        <f t="shared" ref="R182" si="509">IF(L182&lt;&gt;"",L182,IF(Q182=" - "," - ",IF(M182&lt;&gt;"",WORKDAY.INTL(Q182,M182-1,weekend,holidays),Q182+MAX(N182,1)-1)))</f>
        <v>43529</v>
      </c>
      <c r="S182" s="146">
        <f t="shared" ref="S182" si="510">IF(M182&lt;&gt;"",M182,IF(OR(NOT(ISNUMBER(Q182)),NOT(ISNUMBER(R182)))," - ",NETWORKDAYS.INTL(Q182,R182,weekend,holidays)))</f>
        <v>2</v>
      </c>
      <c r="T182" s="146">
        <f t="shared" ref="T182" ca="1" si="511">IF(N182&lt;&gt;"",N182,IF(OR(NOT(ISNUMBER(Q182)),NOT(ISNUMBER(R182)))," - ",R182-Q182+1))</f>
        <v>2</v>
      </c>
      <c r="U182" s="147">
        <f t="shared" ref="U182" ca="1" si="512">IF(OR(Q182=" - ",R182=" - ")," - ",MIN(T182,WORKDAY.INTL(Q182,ROUNDDOWN(O182*S182,0),weekend,holidays)-Q182))</f>
        <v>2</v>
      </c>
      <c r="V182" s="146">
        <f t="shared" ref="V182" ca="1" si="513">IF(OR(Q182=" - ",R182=" - ")," - ",T182-U182)</f>
        <v>0</v>
      </c>
      <c r="W182" s="121"/>
      <c r="X182" s="121"/>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row>
    <row r="183" spans="1:389" s="122" customFormat="1" ht="12">
      <c r="A183" s="136"/>
      <c r="B183" s="137"/>
      <c r="C183" s="110">
        <v>2</v>
      </c>
      <c r="D183" s="111" t="str">
        <f t="shared" ref="D183" si="514">IF(C183="","",IF(C183&gt;prevLevel,IF(prevWBS="","1",prevWBS)&amp;REPT(".1",C183-MAX(prevLevel,1)),IF(ISERROR(FIND(".",prevWBS)),REPT("1.",C183-1)&amp;IFERROR(VALUE(prevWBS)+1,"1"),IF(C183=1,"",IFERROR(LEFT(prevWBS,FIND("^",SUBSTITUTE(prevWBS,".","^",C183-1))),""))&amp;VALUE(TRIM(MID(SUBSTITUTE(prevWBS,".",REPT(" ",LEN(prevWBS))),(C183-1)*LEN(prevWBS)+1,LEN(prevWBS))))+1)))</f>
        <v>3.54</v>
      </c>
      <c r="E183" s="113" t="s">
        <v>425</v>
      </c>
      <c r="F183" s="113"/>
      <c r="G183" s="113"/>
      <c r="H183" s="114"/>
      <c r="I183" s="141"/>
      <c r="J183" s="114"/>
      <c r="K183" s="115"/>
      <c r="L183" s="115">
        <f>L161</f>
        <v>43535</v>
      </c>
      <c r="M183" s="124">
        <v>1</v>
      </c>
      <c r="N183" s="124"/>
      <c r="O183" s="125"/>
      <c r="P183" s="129" t="s">
        <v>38</v>
      </c>
      <c r="Q183" s="118">
        <f ca="1">IF(K183&lt;&gt;"",K183,IF(OR(H183&lt;&gt;"",I183&lt;&gt;"",J183&lt;&gt;""),WORKDAY.INTL(MAX(IFERROR(INDEX(R:R,MATCH(H183,D:D,0)),0),IFERROR(INDEX(R:R,MATCH(I183,D:D,0)),0),IFERROR(INDEX(R:R,MATCH(J183,D:D,0)),0)),1,weekend,holidays),IF(L183&lt;&gt;"",IF(M183&lt;&gt;"",WORKDAY.INTL(L183,-(MAX(M183,1)-1),weekend,holidays),L183-(MAX(N183,1)-1))," - ")))</f>
        <v>43535</v>
      </c>
      <c r="R183" s="118">
        <f t="shared" ref="R183" si="515">IF(L183&lt;&gt;"",L183,IF(Q183=" - "," - ",IF(M183&lt;&gt;"",WORKDAY.INTL(Q183,M183-1,weekend,holidays),Q183+MAX(N183,1)-1)))</f>
        <v>43535</v>
      </c>
      <c r="S183" s="146">
        <f t="shared" ref="S183" si="516">IF(M183&lt;&gt;"",M183,IF(OR(NOT(ISNUMBER(Q183)),NOT(ISNUMBER(R183)))," - ",NETWORKDAYS.INTL(Q183,R183,weekend,holidays)))</f>
        <v>1</v>
      </c>
      <c r="T183" s="146">
        <f t="shared" ref="T183" ca="1" si="517">IF(N183&lt;&gt;"",N183,IF(OR(NOT(ISNUMBER(Q183)),NOT(ISNUMBER(R183)))," - ",R183-Q183+1))</f>
        <v>1</v>
      </c>
      <c r="U183" s="147">
        <f t="shared" ref="U183" ca="1" si="518">IF(OR(Q183=" - ",R183=" - ")," - ",MIN(T183,WORKDAY.INTL(Q183,ROUNDDOWN(O183*S183,0),weekend,holidays)-Q183))</f>
        <v>0</v>
      </c>
      <c r="V183" s="146">
        <f t="shared" ref="V183" ca="1" si="519">IF(OR(Q183=" - ",R183=" - ")," - ",T183-U183)</f>
        <v>1</v>
      </c>
      <c r="W183" s="121"/>
      <c r="X183" s="121"/>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row>
    <row r="184" spans="1:389" s="122" customFormat="1" ht="12">
      <c r="A184" s="136"/>
      <c r="B184" s="137"/>
      <c r="C184" s="110">
        <v>2</v>
      </c>
      <c r="D184" s="111" t="str">
        <f t="shared" ref="D184" si="520">IF(C184="","",IF(C184&gt;prevLevel,IF(prevWBS="","1",prevWBS)&amp;REPT(".1",C184-MAX(prevLevel,1)),IF(ISERROR(FIND(".",prevWBS)),REPT("1.",C184-1)&amp;IFERROR(VALUE(prevWBS)+1,"1"),IF(C184=1,"",IFERROR(LEFT(prevWBS,FIND("^",SUBSTITUTE(prevWBS,".","^",C184-1))),""))&amp;VALUE(TRIM(MID(SUBSTITUTE(prevWBS,".",REPT(" ",LEN(prevWBS))),(C184-1)*LEN(prevWBS)+1,LEN(prevWBS))))+1)))</f>
        <v>3.55</v>
      </c>
      <c r="E184" s="113" t="s">
        <v>458</v>
      </c>
      <c r="F184" s="113"/>
      <c r="G184" s="113"/>
      <c r="H184" s="114"/>
      <c r="I184" s="141"/>
      <c r="J184" s="114"/>
      <c r="K184" s="115">
        <v>43536</v>
      </c>
      <c r="L184" s="115">
        <v>43539</v>
      </c>
      <c r="M184" s="124"/>
      <c r="N184" s="124"/>
      <c r="O184" s="125"/>
      <c r="P184" s="129" t="s">
        <v>34</v>
      </c>
      <c r="Q184" s="118">
        <f>IF(K184&lt;&gt;"",K184,IF(OR(H184&lt;&gt;"",I184&lt;&gt;"",J184&lt;&gt;""),WORKDAY.INTL(MAX(IFERROR(INDEX(R:R,MATCH(H184,D:D,0)),0),IFERROR(INDEX(R:R,MATCH(I184,D:D,0)),0),IFERROR(INDEX(R:R,MATCH(J184,D:D,0)),0)),1,weekend,holidays),IF(L184&lt;&gt;"",IF(M184&lt;&gt;"",WORKDAY.INTL(L184,-(MAX(M184,1)-1),weekend,holidays),L184-(MAX(N184,1)-1))," - ")))</f>
        <v>43536</v>
      </c>
      <c r="R184" s="118">
        <f t="shared" ref="R184" si="521">IF(L184&lt;&gt;"",L184,IF(Q184=" - "," - ",IF(M184&lt;&gt;"",WORKDAY.INTL(Q184,M184-1,weekend,holidays),Q184+MAX(N184,1)-1)))</f>
        <v>43539</v>
      </c>
      <c r="S184" s="146">
        <f t="shared" ref="S184" ca="1" si="522">IF(M184&lt;&gt;"",M184,IF(OR(NOT(ISNUMBER(Q184)),NOT(ISNUMBER(R184)))," - ",NETWORKDAYS.INTL(Q184,R184,weekend,holidays)))</f>
        <v>4</v>
      </c>
      <c r="T184" s="146">
        <f t="shared" ref="T184" si="523">IF(N184&lt;&gt;"",N184,IF(OR(NOT(ISNUMBER(Q184)),NOT(ISNUMBER(R184)))," - ",R184-Q184+1))</f>
        <v>4</v>
      </c>
      <c r="U184" s="147">
        <f t="shared" ref="U184" ca="1" si="524">IF(OR(Q184=" - ",R184=" - ")," - ",MIN(T184,WORKDAY.INTL(Q184,ROUNDDOWN(O184*S184,0),weekend,holidays)-Q184))</f>
        <v>0</v>
      </c>
      <c r="V184" s="146">
        <f t="shared" ref="V184" ca="1" si="525">IF(OR(Q184=" - ",R184=" - ")," - ",T184-U184)</f>
        <v>4</v>
      </c>
      <c r="W184" s="121"/>
      <c r="X184" s="121"/>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row>
    <row r="185" spans="1:389" s="122" customFormat="1" ht="12">
      <c r="A185" s="136"/>
      <c r="B185" s="137"/>
      <c r="C185" s="110">
        <v>2</v>
      </c>
      <c r="D185" s="111" t="str">
        <f t="shared" ref="D185" si="526">IF(C185="","",IF(C185&gt;prevLevel,IF(prevWBS="","1",prevWBS)&amp;REPT(".1",C185-MAX(prevLevel,1)),IF(ISERROR(FIND(".",prevWBS)),REPT("1.",C185-1)&amp;IFERROR(VALUE(prevWBS)+1,"1"),IF(C185=1,"",IFERROR(LEFT(prevWBS,FIND("^",SUBSTITUTE(prevWBS,".","^",C185-1))),""))&amp;VALUE(TRIM(MID(SUBSTITUTE(prevWBS,".",REPT(" ",LEN(prevWBS))),(C185-1)*LEN(prevWBS)+1,LEN(prevWBS))))+1)))</f>
        <v>3.56</v>
      </c>
      <c r="E185" s="113" t="s">
        <v>459</v>
      </c>
      <c r="F185" s="113"/>
      <c r="G185" s="113"/>
      <c r="H185" s="114"/>
      <c r="I185" s="141"/>
      <c r="J185" s="114"/>
      <c r="K185" s="115">
        <v>43536</v>
      </c>
      <c r="L185" s="115">
        <v>43537</v>
      </c>
      <c r="M185" s="124"/>
      <c r="N185" s="124"/>
      <c r="O185" s="125"/>
      <c r="P185" s="129" t="s">
        <v>38</v>
      </c>
      <c r="Q185" s="118">
        <f>IF(K185&lt;&gt;"",K185,IF(OR(H185&lt;&gt;"",I185&lt;&gt;"",J185&lt;&gt;""),WORKDAY.INTL(MAX(IFERROR(INDEX(R:R,MATCH(H185,D:D,0)),0),IFERROR(INDEX(R:R,MATCH(I185,D:D,0)),0),IFERROR(INDEX(R:R,MATCH(J185,D:D,0)),0)),1,weekend,holidays),IF(L185&lt;&gt;"",IF(M185&lt;&gt;"",WORKDAY.INTL(L185,-(MAX(M185,1)-1),weekend,holidays),L185-(MAX(N185,1)-1))," - ")))</f>
        <v>43536</v>
      </c>
      <c r="R185" s="118">
        <f t="shared" ref="R185" si="527">IF(L185&lt;&gt;"",L185,IF(Q185=" - "," - ",IF(M185&lt;&gt;"",WORKDAY.INTL(Q185,M185-1,weekend,holidays),Q185+MAX(N185,1)-1)))</f>
        <v>43537</v>
      </c>
      <c r="S185" s="146">
        <f t="shared" ref="S185" ca="1" si="528">IF(M185&lt;&gt;"",M185,IF(OR(NOT(ISNUMBER(Q185)),NOT(ISNUMBER(R185)))," - ",NETWORKDAYS.INTL(Q185,R185,weekend,holidays)))</f>
        <v>2</v>
      </c>
      <c r="T185" s="146">
        <f t="shared" ref="T185" si="529">IF(N185&lt;&gt;"",N185,IF(OR(NOT(ISNUMBER(Q185)),NOT(ISNUMBER(R185)))," - ",R185-Q185+1))</f>
        <v>2</v>
      </c>
      <c r="U185" s="147">
        <f t="shared" ref="U185" ca="1" si="530">IF(OR(Q185=" - ",R185=" - ")," - ",MIN(T185,WORKDAY.INTL(Q185,ROUNDDOWN(O185*S185,0),weekend,holidays)-Q185))</f>
        <v>0</v>
      </c>
      <c r="V185" s="146">
        <f t="shared" ref="V185" ca="1" si="531">IF(OR(Q185=" - ",R185=" - ")," - ",T185-U185)</f>
        <v>2</v>
      </c>
      <c r="W185" s="121"/>
      <c r="X185" s="121"/>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row>
    <row r="186" spans="1:389" s="122" customFormat="1" ht="12">
      <c r="A186" s="136"/>
      <c r="B186" s="137"/>
      <c r="C186" s="110">
        <v>2</v>
      </c>
      <c r="D186" s="111" t="str">
        <f t="shared" ref="D186:D196" si="532">IF(C186="","",IF(C186&gt;prevLevel,IF(prevWBS="","1",prevWBS)&amp;REPT(".1",C186-MAX(prevLevel,1)),IF(ISERROR(FIND(".",prevWBS)),REPT("1.",C186-1)&amp;IFERROR(VALUE(prevWBS)+1,"1"),IF(C186=1,"",IFERROR(LEFT(prevWBS,FIND("^",SUBSTITUTE(prevWBS,".","^",C186-1))),""))&amp;VALUE(TRIM(MID(SUBSTITUTE(prevWBS,".",REPT(" ",LEN(prevWBS))),(C186-1)*LEN(prevWBS)+1,LEN(prevWBS))))+1)))</f>
        <v>3.57</v>
      </c>
      <c r="E186" s="150" t="s">
        <v>413</v>
      </c>
      <c r="F186" s="113"/>
      <c r="G186" s="113"/>
      <c r="H186" s="114" t="str">
        <f>D131</f>
        <v>3.33.6</v>
      </c>
      <c r="I186" s="141" t="s">
        <v>403</v>
      </c>
      <c r="J186" s="131" t="s">
        <v>403</v>
      </c>
      <c r="K186" s="144"/>
      <c r="L186" s="115"/>
      <c r="M186" s="124">
        <v>1</v>
      </c>
      <c r="N186" s="124"/>
      <c r="O186" s="125"/>
      <c r="P186" s="129" t="s">
        <v>414</v>
      </c>
      <c r="Q186" s="118">
        <f ca="1">IF(K186&lt;&gt;"",K186,IF(OR(H186&lt;&gt;"",I186&lt;&gt;"",J186&lt;&gt;""),WORKDAY.INTL(MAX(IFERROR(INDEX(R:R,MATCH(H186,D:D,0)),0),IFERROR(INDEX(R:R,MATCH(I186,D:D,0)),0),IFERROR(INDEX(R:R,MATCH(J186,D:D,0)),0)),1,weekend,holidays),IF(L186&lt;&gt;"",IF(M186&lt;&gt;"",WORKDAY.INTL(L186,-(MAX(M186,1)-1),weekend,holidays),L186-(MAX(N186,1)-1))," - ")))</f>
        <v>43599</v>
      </c>
      <c r="R186" s="151">
        <f t="shared" ca="1" si="507"/>
        <v>43599</v>
      </c>
      <c r="S186" s="146">
        <f t="shared" ref="S186:S191" si="533">IF(M186&lt;&gt;"",M186,IF(OR(NOT(ISNUMBER(Q186)),NOT(ISNUMBER(R186)))," - ",NETWORKDAYS.INTL(Q186,R186,weekend,holidays)))</f>
        <v>1</v>
      </c>
      <c r="T186" s="146">
        <f t="shared" ref="T186:T196" ca="1" si="534">IF(N186&lt;&gt;"",N186,IF(OR(NOT(ISNUMBER(Q186)),NOT(ISNUMBER(R186)))," - ",R186-Q186+1))</f>
        <v>1</v>
      </c>
      <c r="U186" s="147">
        <f t="shared" ref="U186:U196" ca="1" si="535">IF(OR(Q186=" - ",R186=" - ")," - ",MIN(T186,WORKDAY.INTL(Q186,ROUNDDOWN(O186*S186,0),weekend,holidays)-Q186))</f>
        <v>0</v>
      </c>
      <c r="V186" s="146">
        <f t="shared" ref="V186:V196" ca="1" si="536">IF(OR(Q186=" - ",R186=" - ")," - ",T186-U186)</f>
        <v>1</v>
      </c>
      <c r="W186" s="121"/>
      <c r="X186" s="121"/>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row>
    <row r="187" spans="1:389" s="122" customFormat="1" ht="12">
      <c r="A187" s="136"/>
      <c r="B187" s="137"/>
      <c r="C187" s="110">
        <v>2</v>
      </c>
      <c r="D187" s="111" t="str">
        <f t="shared" si="532"/>
        <v>3.58</v>
      </c>
      <c r="E187" s="113" t="s">
        <v>441</v>
      </c>
      <c r="F187" s="113"/>
      <c r="G187" s="113"/>
      <c r="H187" s="114"/>
      <c r="I187" s="141" t="s">
        <v>403</v>
      </c>
      <c r="J187" s="131" t="s">
        <v>403</v>
      </c>
      <c r="K187" s="144">
        <f>Q188</f>
        <v>43472</v>
      </c>
      <c r="L187" s="115">
        <f ca="1">R194</f>
        <v>43620</v>
      </c>
      <c r="M187" s="124"/>
      <c r="N187" s="124"/>
      <c r="O187" s="125"/>
      <c r="P187" s="129"/>
      <c r="Q187" s="118">
        <f>IF(K187&lt;&gt;"",K187,IF(OR(H187&lt;&gt;"",I187&lt;&gt;"",J187&lt;&gt;""),WORKDAY.INTL(MAX(IFERROR(INDEX(R:R,MATCH(H187,D:D,0)),0),IFERROR(INDEX(R:R,MATCH(I187,D:D,0)),0),IFERROR(INDEX(R:R,MATCH(J187,D:D,0)),0)),1,weekend,holidays),IF(L187&lt;&gt;"",IF(M187&lt;&gt;"",WORKDAY.INTL(L187,-(MAX(M187,1)-1),weekend,holidays),L187-(MAX(N187,1)-1))," - ")))</f>
        <v>43472</v>
      </c>
      <c r="R187" s="118">
        <f t="shared" ca="1" si="507"/>
        <v>43620</v>
      </c>
      <c r="S187" s="146">
        <f t="shared" ca="1" si="533"/>
        <v>101</v>
      </c>
      <c r="T187" s="146">
        <f t="shared" ca="1" si="534"/>
        <v>149</v>
      </c>
      <c r="U187" s="147">
        <f t="shared" ca="1" si="535"/>
        <v>0</v>
      </c>
      <c r="V187" s="146">
        <f t="shared" ca="1" si="536"/>
        <v>149</v>
      </c>
      <c r="W187" s="121"/>
      <c r="X187" s="121"/>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row>
    <row r="188" spans="1:389" s="122" customFormat="1" ht="12">
      <c r="A188" s="136"/>
      <c r="B188" s="137"/>
      <c r="C188" s="110">
        <v>3</v>
      </c>
      <c r="D188" s="111" t="str">
        <f t="shared" si="532"/>
        <v>3.58.1</v>
      </c>
      <c r="E188" s="113" t="s">
        <v>426</v>
      </c>
      <c r="F188" s="113" t="s">
        <v>406</v>
      </c>
      <c r="G188" s="113"/>
      <c r="H188" s="114"/>
      <c r="I188" s="141" t="s">
        <v>403</v>
      </c>
      <c r="J188" s="131" t="s">
        <v>403</v>
      </c>
      <c r="K188" s="144">
        <v>43472</v>
      </c>
      <c r="L188" s="115"/>
      <c r="M188" s="124">
        <v>1</v>
      </c>
      <c r="N188" s="124"/>
      <c r="O188" s="125"/>
      <c r="P188" s="129"/>
      <c r="Q188" s="118">
        <f>IF(K188&lt;&gt;"",K188,IF(OR(H188&lt;&gt;"",I188&lt;&gt;"",J188&lt;&gt;""),WORKDAY.INTL(MAX(IFERROR(INDEX(R:R,MATCH(H188,D:D,0)),0),IFERROR(INDEX(R:R,MATCH(I188,D:D,0)),0),IFERROR(INDEX(R:R,MATCH(J188,D:D,0)),0)),1,weekend,holidays),IF(L188&lt;&gt;"",IF(M188&lt;&gt;"",WORKDAY.INTL(L188,-(MAX(M188,1)-1),weekend,holidays),L188-(MAX(N188,1)-1))," - ")))</f>
        <v>43472</v>
      </c>
      <c r="R188" s="118">
        <f t="shared" ca="1" si="507"/>
        <v>43472</v>
      </c>
      <c r="S188" s="146">
        <f t="shared" si="533"/>
        <v>1</v>
      </c>
      <c r="T188" s="146">
        <f t="shared" ca="1" si="534"/>
        <v>1</v>
      </c>
      <c r="U188" s="147">
        <f t="shared" ca="1" si="535"/>
        <v>0</v>
      </c>
      <c r="V188" s="146">
        <f t="shared" ca="1" si="536"/>
        <v>1</v>
      </c>
      <c r="W188" s="121"/>
      <c r="X188" s="121"/>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row>
    <row r="189" spans="1:389" s="122" customFormat="1" ht="12">
      <c r="A189" s="136"/>
      <c r="B189" s="137"/>
      <c r="C189" s="110">
        <v>3</v>
      </c>
      <c r="D189" s="111" t="str">
        <f t="shared" si="532"/>
        <v>3.58.2</v>
      </c>
      <c r="E189" s="113" t="s">
        <v>427</v>
      </c>
      <c r="F189" s="113" t="s">
        <v>406</v>
      </c>
      <c r="G189" s="113"/>
      <c r="H189" s="114"/>
      <c r="I189" s="141" t="s">
        <v>403</v>
      </c>
      <c r="J189" s="131" t="s">
        <v>403</v>
      </c>
      <c r="K189" s="144">
        <v>43449</v>
      </c>
      <c r="L189" s="115"/>
      <c r="M189" s="124">
        <v>1</v>
      </c>
      <c r="N189" s="124"/>
      <c r="O189" s="125"/>
      <c r="P189" s="129"/>
      <c r="Q189" s="118">
        <f>IF(K189&lt;&gt;"",K189,IF(OR(H189&lt;&gt;"",I189&lt;&gt;"",J189&lt;&gt;""),WORKDAY.INTL(MAX(IFERROR(INDEX(R:R,MATCH(H189,D:D,0)),0),IFERROR(INDEX(R:R,MATCH(I189,D:D,0)),0),IFERROR(INDEX(R:R,MATCH(J189,D:D,0)),0)),1,weekend,holidays),IF(L189&lt;&gt;"",IF(M189&lt;&gt;"",WORKDAY.INTL(L189,-(MAX(M189,1)-1),weekend,holidays),L189-(MAX(N189,1)-1))," - ")))</f>
        <v>43449</v>
      </c>
      <c r="R189" s="118">
        <f t="shared" ca="1" si="507"/>
        <v>43449</v>
      </c>
      <c r="S189" s="146">
        <f t="shared" si="533"/>
        <v>1</v>
      </c>
      <c r="T189" s="146">
        <f t="shared" ca="1" si="534"/>
        <v>1</v>
      </c>
      <c r="U189" s="147">
        <f t="shared" ca="1" si="535"/>
        <v>0</v>
      </c>
      <c r="V189" s="146">
        <f t="shared" ca="1" si="536"/>
        <v>1</v>
      </c>
      <c r="W189" s="121"/>
      <c r="X189" s="121"/>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row>
    <row r="190" spans="1:389" s="122" customFormat="1" ht="12">
      <c r="A190" s="136"/>
      <c r="B190" s="137"/>
      <c r="C190" s="110">
        <v>3</v>
      </c>
      <c r="D190" s="111" t="str">
        <f t="shared" si="532"/>
        <v>3.58.3</v>
      </c>
      <c r="E190" s="113" t="s">
        <v>428</v>
      </c>
      <c r="F190" s="113"/>
      <c r="G190" s="113"/>
      <c r="H190" s="114"/>
      <c r="I190" s="141" t="s">
        <v>403</v>
      </c>
      <c r="J190" s="131" t="s">
        <v>403</v>
      </c>
      <c r="K190" s="144">
        <f>L98</f>
        <v>43493</v>
      </c>
      <c r="L190" s="115"/>
      <c r="M190" s="124">
        <v>10</v>
      </c>
      <c r="N190" s="124"/>
      <c r="O190" s="125"/>
      <c r="P190" s="129"/>
      <c r="Q190" s="118">
        <f>IF(K190&lt;&gt;"",K190,IF(OR(H190&lt;&gt;"",I190&lt;&gt;"",J190&lt;&gt;""),WORKDAY.INTL(MAX(IFERROR(INDEX(R:R,MATCH(H190,D:D,0)),0),IFERROR(INDEX(R:R,MATCH(I190,D:D,0)),0),IFERROR(INDEX(R:R,MATCH(J190,D:D,0)),0)),1,weekend,holidays),IF(L190&lt;&gt;"",IF(M190&lt;&gt;"",WORKDAY.INTL(L190,-(MAX(M190,1)-1),weekend,holidays),L190-(MAX(N190,1)-1))," - ")))</f>
        <v>43493</v>
      </c>
      <c r="R190" s="118">
        <f t="shared" ca="1" si="507"/>
        <v>43504</v>
      </c>
      <c r="S190" s="146">
        <f t="shared" si="533"/>
        <v>10</v>
      </c>
      <c r="T190" s="146">
        <f t="shared" ca="1" si="534"/>
        <v>12</v>
      </c>
      <c r="U190" s="147">
        <f t="shared" ca="1" si="535"/>
        <v>0</v>
      </c>
      <c r="V190" s="146">
        <f t="shared" ca="1" si="536"/>
        <v>12</v>
      </c>
      <c r="W190" s="121"/>
      <c r="X190" s="121"/>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row>
    <row r="191" spans="1:389" s="122" customFormat="1" ht="12">
      <c r="A191" s="136"/>
      <c r="B191" s="137"/>
      <c r="C191" s="110">
        <v>3</v>
      </c>
      <c r="D191" s="111" t="str">
        <f t="shared" si="532"/>
        <v>3.58.4</v>
      </c>
      <c r="E191" s="113" t="s">
        <v>407</v>
      </c>
      <c r="F191" s="113" t="s">
        <v>442</v>
      </c>
      <c r="G191" s="113"/>
      <c r="H191" s="114" t="str">
        <f>D117</f>
        <v>3.32.8</v>
      </c>
      <c r="I191" s="141" t="str">
        <f>D190</f>
        <v>3.58.3</v>
      </c>
      <c r="J191" s="131" t="str">
        <f>D188</f>
        <v>3.58.1</v>
      </c>
      <c r="K191" s="144"/>
      <c r="L191" s="115"/>
      <c r="M191" s="124">
        <v>5</v>
      </c>
      <c r="N191" s="124"/>
      <c r="O191" s="125"/>
      <c r="P191" s="129"/>
      <c r="Q191" s="118">
        <f ca="1">IF(K191&lt;&gt;"",K191,IF(OR(H191&lt;&gt;"",I191&lt;&gt;"",J191&lt;&gt;""),WORKDAY.INTL(MAX(IFERROR(INDEX(R:R,MATCH(H191,D:D,0)),0),IFERROR(INDEX(R:R,MATCH(I191,D:D,0)),0),IFERROR(INDEX(R:R,MATCH(J191,D:D,0)),0)),1,weekend,holidays),IF(L191&lt;&gt;"",IF(M191&lt;&gt;"",WORKDAY.INTL(L191,-(MAX(M191,1)-1),weekend,holidays),L191-(MAX(N191,1)-1))," - ")))</f>
        <v>43592</v>
      </c>
      <c r="R191" s="118">
        <f t="shared" ca="1" si="507"/>
        <v>43598</v>
      </c>
      <c r="S191" s="146">
        <f t="shared" si="533"/>
        <v>5</v>
      </c>
      <c r="T191" s="146">
        <f t="shared" ca="1" si="534"/>
        <v>7</v>
      </c>
      <c r="U191" s="147">
        <f t="shared" ca="1" si="535"/>
        <v>0</v>
      </c>
      <c r="V191" s="146">
        <f t="shared" ca="1" si="536"/>
        <v>7</v>
      </c>
      <c r="W191" s="121"/>
      <c r="X191" s="121"/>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row>
    <row r="192" spans="1:389" s="122" customFormat="1" ht="12">
      <c r="A192" s="136"/>
      <c r="B192" s="137"/>
      <c r="C192" s="110">
        <v>3</v>
      </c>
      <c r="D192" s="111" t="str">
        <f t="shared" si="532"/>
        <v>3.58.5</v>
      </c>
      <c r="E192" s="113" t="s">
        <v>408</v>
      </c>
      <c r="F192" s="113"/>
      <c r="G192" s="113"/>
      <c r="H192" s="114" t="str">
        <f>D191</f>
        <v>3.58.4</v>
      </c>
      <c r="I192" s="141"/>
      <c r="J192" s="131"/>
      <c r="K192" s="144"/>
      <c r="L192" s="115"/>
      <c r="M192" s="124">
        <v>5</v>
      </c>
      <c r="N192" s="124"/>
      <c r="O192" s="125"/>
      <c r="P192" s="129" t="s">
        <v>38</v>
      </c>
      <c r="Q192" s="118">
        <f ca="1">IF(K192&lt;&gt;"",K192,IF(OR(H192&lt;&gt;"",I192&lt;&gt;"",J192&lt;&gt;""),WORKDAY.INTL(MAX(IFERROR(INDEX(R:R,MATCH(H192,D:D,0)),0),IFERROR(INDEX(R:R,MATCH(I192,D:D,0)),0),IFERROR(INDEX(R:R,MATCH(J192,D:D,0)),0)),1,weekend,holidays),IF(L192&lt;&gt;"",IF(M192&lt;&gt;"",WORKDAY.INTL(L192,-(MAX(M192,1)-1),weekend,holidays),L192-(MAX(N192,1)-1))," - ")))</f>
        <v>43599</v>
      </c>
      <c r="R192" s="118">
        <f t="shared" ca="1" si="507"/>
        <v>43605</v>
      </c>
      <c r="S192" s="146">
        <v>10</v>
      </c>
      <c r="T192" s="146">
        <f t="shared" ca="1" si="534"/>
        <v>7</v>
      </c>
      <c r="U192" s="147">
        <f t="shared" ca="1" si="535"/>
        <v>0</v>
      </c>
      <c r="V192" s="146">
        <f t="shared" ca="1" si="536"/>
        <v>7</v>
      </c>
      <c r="W192" s="121"/>
      <c r="X192" s="121"/>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row>
    <row r="193" spans="1:389" s="122" customFormat="1" ht="12">
      <c r="A193" s="136"/>
      <c r="B193" s="137"/>
      <c r="C193" s="110">
        <v>3</v>
      </c>
      <c r="D193" s="111" t="str">
        <f t="shared" si="532"/>
        <v>3.58.6</v>
      </c>
      <c r="E193" s="113" t="s">
        <v>409</v>
      </c>
      <c r="F193" s="113"/>
      <c r="G193" s="113"/>
      <c r="H193" s="114" t="str">
        <f>D192</f>
        <v>3.58.5</v>
      </c>
      <c r="I193" s="141"/>
      <c r="J193" s="131"/>
      <c r="K193" s="144"/>
      <c r="L193" s="115"/>
      <c r="M193" s="124">
        <v>5</v>
      </c>
      <c r="N193" s="124"/>
      <c r="O193" s="125"/>
      <c r="P193" s="129" t="s">
        <v>38</v>
      </c>
      <c r="Q193" s="118">
        <f ca="1">IF(K193&lt;&gt;"",K193,IF(OR(H193&lt;&gt;"",I193&lt;&gt;"",J193&lt;&gt;""),WORKDAY.INTL(MAX(IFERROR(INDEX(R:R,MATCH(H193,D:D,0)),0),IFERROR(INDEX(R:R,MATCH(I193,D:D,0)),0),IFERROR(INDEX(R:R,MATCH(J193,D:D,0)),0)),1,weekend,holidays),IF(L193&lt;&gt;"",IF(M193&lt;&gt;"",WORKDAY.INTL(L193,-(MAX(M193,1)-1),weekend,holidays),L193-(MAX(N193,1)-1))," - ")))</f>
        <v>43606</v>
      </c>
      <c r="R193" s="118">
        <f t="shared" ca="1" si="507"/>
        <v>43613</v>
      </c>
      <c r="S193" s="146">
        <v>5</v>
      </c>
      <c r="T193" s="146">
        <f t="shared" ca="1" si="534"/>
        <v>8</v>
      </c>
      <c r="U193" s="147">
        <f t="shared" ca="1" si="535"/>
        <v>0</v>
      </c>
      <c r="V193" s="146">
        <f t="shared" ca="1" si="536"/>
        <v>8</v>
      </c>
      <c r="W193" s="121"/>
      <c r="X193" s="121"/>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row>
    <row r="194" spans="1:389" s="122" customFormat="1" ht="12">
      <c r="A194" s="136"/>
      <c r="B194" s="137"/>
      <c r="C194" s="110">
        <v>3</v>
      </c>
      <c r="D194" s="111" t="str">
        <f t="shared" si="532"/>
        <v>3.58.7</v>
      </c>
      <c r="E194" s="113" t="s">
        <v>410</v>
      </c>
      <c r="F194" s="113"/>
      <c r="G194" s="113"/>
      <c r="H194" s="114" t="str">
        <f>D193</f>
        <v>3.58.6</v>
      </c>
      <c r="I194" s="141"/>
      <c r="J194" s="131"/>
      <c r="K194" s="144"/>
      <c r="L194" s="115"/>
      <c r="M194" s="124">
        <v>5</v>
      </c>
      <c r="N194" s="124"/>
      <c r="O194" s="125"/>
      <c r="P194" s="129" t="s">
        <v>412</v>
      </c>
      <c r="Q194" s="118">
        <f ca="1">IF(K194&lt;&gt;"",K194,IF(OR(H194&lt;&gt;"",I194&lt;&gt;"",J194&lt;&gt;""),WORKDAY.INTL(MAX(IFERROR(INDEX(R:R,MATCH(H194,D:D,0)),0),IFERROR(INDEX(R:R,MATCH(I194,D:D,0)),0),IFERROR(INDEX(R:R,MATCH(J194,D:D,0)),0)),1,weekend,holidays),IF(L194&lt;&gt;"",IF(M194&lt;&gt;"",WORKDAY.INTL(L194,-(MAX(M194,1)-1),weekend,holidays),L194-(MAX(N194,1)-1))," - ")))</f>
        <v>43614</v>
      </c>
      <c r="R194" s="118">
        <f t="shared" ca="1" si="507"/>
        <v>43620</v>
      </c>
      <c r="S194" s="146">
        <v>5</v>
      </c>
      <c r="T194" s="146">
        <f t="shared" ca="1" si="534"/>
        <v>7</v>
      </c>
      <c r="U194" s="147">
        <f t="shared" ca="1" si="535"/>
        <v>0</v>
      </c>
      <c r="V194" s="146">
        <f t="shared" ca="1" si="536"/>
        <v>7</v>
      </c>
      <c r="W194" s="121"/>
      <c r="X194" s="121"/>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row>
    <row r="195" spans="1:389" s="122" customFormat="1" ht="12">
      <c r="A195" s="136"/>
      <c r="B195" s="137"/>
      <c r="C195" s="110">
        <v>3</v>
      </c>
      <c r="D195" s="111" t="str">
        <f t="shared" si="532"/>
        <v>3.58.8</v>
      </c>
      <c r="E195" s="113" t="s">
        <v>411</v>
      </c>
      <c r="F195" s="113"/>
      <c r="G195" s="113"/>
      <c r="H195" s="114" t="str">
        <f>D194</f>
        <v>3.58.7</v>
      </c>
      <c r="I195" s="141"/>
      <c r="J195" s="131"/>
      <c r="K195" s="144"/>
      <c r="L195" s="115"/>
      <c r="M195" s="124">
        <v>14</v>
      </c>
      <c r="N195" s="124"/>
      <c r="O195" s="125"/>
      <c r="P195" s="129" t="s">
        <v>35</v>
      </c>
      <c r="Q195" s="118">
        <f ca="1">IF(K195&lt;&gt;"",K195,IF(OR(H195&lt;&gt;"",I195&lt;&gt;"",J195&lt;&gt;""),WORKDAY.INTL(MAX(IFERROR(INDEX(R:R,MATCH(H195,D:D,0)),0),IFERROR(INDEX(R:R,MATCH(I195,D:D,0)),0),IFERROR(INDEX(R:R,MATCH(J195,D:D,0)),0)),1,weekend,holidays),IF(L195&lt;&gt;"",IF(M195&lt;&gt;"",WORKDAY.INTL(L195,-(MAX(M195,1)-1),weekend,holidays),L195-(MAX(N195,1)-1))," - ")))</f>
        <v>43621</v>
      </c>
      <c r="R195" s="118">
        <f t="shared" ca="1" si="507"/>
        <v>43640</v>
      </c>
      <c r="S195" s="146">
        <v>5</v>
      </c>
      <c r="T195" s="146">
        <f t="shared" ca="1" si="534"/>
        <v>20</v>
      </c>
      <c r="U195" s="147">
        <f t="shared" ca="1" si="535"/>
        <v>0</v>
      </c>
      <c r="V195" s="146">
        <f t="shared" ca="1" si="536"/>
        <v>20</v>
      </c>
      <c r="W195" s="121"/>
      <c r="X195" s="121"/>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row>
    <row r="196" spans="1:389" s="122" customFormat="1" ht="12">
      <c r="A196" s="136"/>
      <c r="B196" s="137"/>
      <c r="C196" s="110">
        <v>2</v>
      </c>
      <c r="D196" s="111" t="str">
        <f t="shared" si="532"/>
        <v>3.59</v>
      </c>
      <c r="E196" s="150" t="s">
        <v>462</v>
      </c>
      <c r="F196" s="113"/>
      <c r="G196" s="113"/>
      <c r="H196" s="114" t="str">
        <f>D193</f>
        <v>3.58.6</v>
      </c>
      <c r="I196" s="141"/>
      <c r="J196" s="131"/>
      <c r="K196" s="144"/>
      <c r="L196" s="115"/>
      <c r="M196" s="124">
        <v>1</v>
      </c>
      <c r="N196" s="124"/>
      <c r="O196" s="125"/>
      <c r="P196" s="129"/>
      <c r="Q196" s="118">
        <f ca="1">IF(K196&lt;&gt;"",K196,IF(OR(H196&lt;&gt;"",I196&lt;&gt;"",J196&lt;&gt;""),WORKDAY.INTL(MAX(IFERROR(INDEX(R:R,MATCH(H196,D:D,0)),0),IFERROR(INDEX(R:R,MATCH(I196,D:D,0)),0),IFERROR(INDEX(R:R,MATCH(J196,D:D,0)),0)),1,weekend,holidays),IF(L196&lt;&gt;"",IF(M196&lt;&gt;"",WORKDAY.INTL(L196,-(MAX(M196,1)-1),weekend,holidays),L196-(MAX(N196,1)-1))," - ")))</f>
        <v>43614</v>
      </c>
      <c r="R196" s="151">
        <f t="shared" ca="1" si="507"/>
        <v>43614</v>
      </c>
      <c r="S196" s="146">
        <v>5</v>
      </c>
      <c r="T196" s="146">
        <f t="shared" ca="1" si="534"/>
        <v>1</v>
      </c>
      <c r="U196" s="147">
        <f t="shared" ca="1" si="535"/>
        <v>0</v>
      </c>
      <c r="V196" s="146">
        <f t="shared" ca="1" si="536"/>
        <v>1</v>
      </c>
      <c r="W196" s="121"/>
      <c r="X196" s="121"/>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row>
    <row r="197" spans="1:389" s="122" customFormat="1" ht="12">
      <c r="A197" s="136"/>
      <c r="B197" s="137"/>
      <c r="C197" s="110"/>
      <c r="D197" s="111"/>
      <c r="E197" s="113"/>
      <c r="F197" s="113"/>
      <c r="G197" s="113"/>
      <c r="H197" s="114"/>
      <c r="I197" s="114"/>
      <c r="J197" s="114"/>
      <c r="K197" s="115"/>
      <c r="L197" s="115"/>
      <c r="M197" s="124"/>
      <c r="N197" s="124"/>
      <c r="O197" s="125"/>
      <c r="P197" s="116"/>
      <c r="Q197" s="118"/>
      <c r="R197" s="118"/>
      <c r="S197" s="119"/>
      <c r="T197" s="119"/>
      <c r="U197" s="120"/>
      <c r="V197" s="119"/>
      <c r="W197" s="121"/>
      <c r="X197" s="121"/>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row>
    <row r="198" spans="1:389" s="122" customFormat="1" ht="12">
      <c r="A198" s="136"/>
      <c r="B198" s="137"/>
      <c r="C198" s="110"/>
      <c r="D198" s="111"/>
      <c r="E198" s="113"/>
      <c r="F198" s="113"/>
      <c r="G198" s="113"/>
      <c r="H198" s="114"/>
      <c r="I198" s="114"/>
      <c r="J198" s="114"/>
      <c r="K198" s="115"/>
      <c r="L198" s="115"/>
      <c r="M198" s="124"/>
      <c r="N198" s="124"/>
      <c r="O198" s="125"/>
      <c r="P198" s="116"/>
      <c r="Q198" s="118"/>
      <c r="R198" s="118"/>
      <c r="S198" s="119"/>
      <c r="T198" s="119"/>
      <c r="U198" s="120"/>
      <c r="V198" s="119"/>
      <c r="W198" s="121"/>
      <c r="X198" s="121"/>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row>
    <row r="199" spans="1:389" s="122" customFormat="1" ht="12">
      <c r="A199" s="136"/>
      <c r="B199" s="137"/>
      <c r="C199" s="110"/>
      <c r="D199" s="111"/>
      <c r="E199" s="113"/>
      <c r="F199" s="113"/>
      <c r="G199" s="113"/>
      <c r="H199" s="114"/>
      <c r="I199" s="114"/>
      <c r="J199" s="114"/>
      <c r="K199" s="115"/>
      <c r="L199" s="115"/>
      <c r="M199" s="124"/>
      <c r="N199" s="124"/>
      <c r="O199" s="125"/>
      <c r="P199" s="116"/>
      <c r="Q199" s="118"/>
      <c r="R199" s="118"/>
      <c r="S199" s="119"/>
      <c r="T199" s="119"/>
      <c r="U199" s="120"/>
      <c r="V199" s="119"/>
      <c r="W199" s="121"/>
      <c r="X199" s="121"/>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row>
    <row r="200" spans="1:389" s="122" customFormat="1" ht="12.75" customHeight="1">
      <c r="A200" s="136"/>
      <c r="B200" s="137"/>
      <c r="C200" s="110"/>
      <c r="D200" s="111"/>
      <c r="E200" s="113"/>
      <c r="F200" s="126"/>
      <c r="G200" s="126"/>
      <c r="H200" s="114"/>
      <c r="I200" s="114"/>
      <c r="J200" s="114"/>
      <c r="K200" s="115"/>
      <c r="L200" s="115"/>
      <c r="M200" s="124"/>
      <c r="N200" s="124"/>
      <c r="O200" s="125"/>
      <c r="P200" s="116"/>
      <c r="Q200" s="118"/>
      <c r="R200" s="118"/>
      <c r="S200" s="119"/>
      <c r="T200" s="119"/>
      <c r="U200" s="120"/>
      <c r="V200" s="119"/>
      <c r="W200" s="121"/>
      <c r="X200" s="121"/>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row>
    <row r="201" spans="1:389" s="122" customFormat="1" ht="12">
      <c r="A201" s="136"/>
      <c r="B201" s="137"/>
      <c r="C201" s="110"/>
      <c r="D201" s="111"/>
      <c r="E201" s="113"/>
      <c r="F201" s="113"/>
      <c r="G201" s="113"/>
      <c r="H201" s="114"/>
      <c r="I201" s="114"/>
      <c r="J201" s="114"/>
      <c r="K201" s="115"/>
      <c r="L201" s="115"/>
      <c r="M201" s="116"/>
      <c r="N201" s="116"/>
      <c r="O201" s="117"/>
      <c r="P201" s="116"/>
      <c r="Q201" s="118"/>
      <c r="R201" s="118"/>
      <c r="S201" s="119"/>
      <c r="T201" s="119"/>
      <c r="U201" s="120"/>
      <c r="V201" s="119"/>
      <c r="W201" s="121"/>
      <c r="X201" s="121"/>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row>
    <row r="202" spans="1:389" s="122" customFormat="1" ht="12">
      <c r="A202" s="136"/>
      <c r="B202" s="137"/>
      <c r="C202" s="110"/>
      <c r="D202" s="111"/>
      <c r="E202" s="113"/>
      <c r="F202" s="113"/>
      <c r="G202" s="113"/>
      <c r="H202" s="114"/>
      <c r="I202" s="114"/>
      <c r="J202" s="114"/>
      <c r="K202" s="115"/>
      <c r="L202" s="115"/>
      <c r="M202" s="124"/>
      <c r="N202" s="124"/>
      <c r="O202" s="125"/>
      <c r="P202" s="116"/>
      <c r="Q202" s="118"/>
      <c r="R202" s="118"/>
      <c r="S202" s="119"/>
      <c r="T202" s="119"/>
      <c r="U202" s="120"/>
      <c r="V202" s="119"/>
      <c r="W202" s="121"/>
      <c r="X202" s="121"/>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row>
    <row r="203" spans="1:389" s="122" customFormat="1" ht="12">
      <c r="A203" s="136"/>
      <c r="B203" s="137"/>
      <c r="C203" s="110"/>
      <c r="D203" s="111"/>
      <c r="E203" s="112"/>
      <c r="F203" s="113"/>
      <c r="G203" s="113"/>
      <c r="H203" s="114"/>
      <c r="I203" s="114"/>
      <c r="J203" s="114"/>
      <c r="K203" s="115"/>
      <c r="L203" s="115"/>
      <c r="M203" s="124"/>
      <c r="N203" s="124"/>
      <c r="O203" s="125"/>
      <c r="P203" s="116"/>
      <c r="Q203" s="118"/>
      <c r="R203" s="118"/>
      <c r="S203" s="119"/>
      <c r="T203" s="119"/>
      <c r="U203" s="120"/>
      <c r="V203" s="119"/>
      <c r="W203" s="121"/>
      <c r="X203" s="121"/>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row>
    <row r="204" spans="1:389" s="122" customFormat="1" ht="12">
      <c r="A204" s="136"/>
      <c r="B204" s="137"/>
      <c r="C204" s="110"/>
      <c r="D204" s="111"/>
      <c r="E204" s="113"/>
      <c r="F204" s="113"/>
      <c r="G204" s="113"/>
      <c r="H204" s="114"/>
      <c r="I204" s="114"/>
      <c r="J204" s="114"/>
      <c r="K204" s="115"/>
      <c r="L204" s="115"/>
      <c r="M204" s="124"/>
      <c r="N204" s="124"/>
      <c r="O204" s="125"/>
      <c r="P204" s="116"/>
      <c r="Q204" s="118"/>
      <c r="R204" s="118"/>
      <c r="S204" s="119"/>
      <c r="T204" s="119"/>
      <c r="U204" s="120"/>
      <c r="V204" s="119"/>
      <c r="W204" s="121"/>
      <c r="X204" s="121"/>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row>
    <row r="205" spans="1:389" s="122" customFormat="1" ht="12">
      <c r="A205" s="136"/>
      <c r="B205" s="137"/>
      <c r="C205" s="110"/>
      <c r="D205" s="111"/>
      <c r="E205" s="113"/>
      <c r="F205" s="113"/>
      <c r="G205" s="113"/>
      <c r="H205" s="114"/>
      <c r="I205" s="114"/>
      <c r="J205" s="114"/>
      <c r="K205" s="115"/>
      <c r="L205" s="115"/>
      <c r="M205" s="124"/>
      <c r="N205" s="124"/>
      <c r="O205" s="125"/>
      <c r="P205" s="116"/>
      <c r="Q205" s="118"/>
      <c r="R205" s="118"/>
      <c r="S205" s="119"/>
      <c r="T205" s="119"/>
      <c r="U205" s="120"/>
      <c r="V205" s="119"/>
      <c r="W205" s="121"/>
      <c r="X205" s="121"/>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row>
    <row r="206" spans="1:389" s="122" customFormat="1" ht="12">
      <c r="A206" s="136"/>
      <c r="B206" s="137"/>
      <c r="C206" s="110"/>
      <c r="D206" s="111"/>
      <c r="E206" s="113"/>
      <c r="F206" s="113"/>
      <c r="G206" s="113"/>
      <c r="H206" s="114"/>
      <c r="I206" s="114"/>
      <c r="J206" s="114"/>
      <c r="K206" s="115"/>
      <c r="L206" s="115"/>
      <c r="M206" s="124"/>
      <c r="N206" s="124"/>
      <c r="O206" s="125"/>
      <c r="P206" s="116"/>
      <c r="Q206" s="118"/>
      <c r="R206" s="118"/>
      <c r="S206" s="119"/>
      <c r="T206" s="119"/>
      <c r="U206" s="120"/>
      <c r="V206" s="119"/>
      <c r="W206" s="121"/>
      <c r="X206" s="121"/>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row>
    <row r="207" spans="1:389" s="122" customFormat="1" ht="12">
      <c r="A207" s="136"/>
      <c r="B207" s="137"/>
      <c r="C207" s="110"/>
      <c r="D207" s="111"/>
      <c r="E207" s="113"/>
      <c r="F207" s="113"/>
      <c r="G207" s="113"/>
      <c r="H207" s="114"/>
      <c r="I207" s="114"/>
      <c r="J207" s="114"/>
      <c r="K207" s="115"/>
      <c r="L207" s="115"/>
      <c r="M207" s="124"/>
      <c r="N207" s="124"/>
      <c r="O207" s="125"/>
      <c r="P207" s="116"/>
      <c r="Q207" s="118"/>
      <c r="R207" s="118"/>
      <c r="S207" s="119"/>
      <c r="T207" s="119"/>
      <c r="U207" s="120"/>
      <c r="V207" s="119"/>
      <c r="W207" s="121"/>
      <c r="X207" s="121"/>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row>
    <row r="208" spans="1:389" s="122" customFormat="1" ht="12">
      <c r="A208" s="136"/>
      <c r="B208" s="137"/>
      <c r="C208" s="110"/>
      <c r="D208" s="111"/>
      <c r="E208" s="113"/>
      <c r="F208" s="113"/>
      <c r="G208" s="113"/>
      <c r="H208" s="114"/>
      <c r="I208" s="114"/>
      <c r="J208" s="114"/>
      <c r="K208" s="115"/>
      <c r="L208" s="115"/>
      <c r="M208" s="124"/>
      <c r="N208" s="124"/>
      <c r="O208" s="125"/>
      <c r="P208" s="116"/>
      <c r="Q208" s="118"/>
      <c r="R208" s="118"/>
      <c r="S208" s="119"/>
      <c r="T208" s="119"/>
      <c r="U208" s="120"/>
      <c r="V208" s="119"/>
      <c r="W208" s="121"/>
      <c r="X208" s="121"/>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row>
    <row r="209" spans="1:389" s="122" customFormat="1" ht="12">
      <c r="A209" s="136"/>
      <c r="B209" s="137"/>
      <c r="C209" s="110"/>
      <c r="D209" s="111"/>
      <c r="E209" s="113"/>
      <c r="F209" s="113"/>
      <c r="G209" s="113"/>
      <c r="H209" s="114"/>
      <c r="I209" s="114"/>
      <c r="J209" s="114"/>
      <c r="K209" s="115"/>
      <c r="L209" s="115"/>
      <c r="M209" s="124"/>
      <c r="N209" s="124"/>
      <c r="O209" s="125"/>
      <c r="P209" s="116"/>
      <c r="Q209" s="118"/>
      <c r="R209" s="118"/>
      <c r="S209" s="119"/>
      <c r="T209" s="119"/>
      <c r="U209" s="120"/>
      <c r="V209" s="119"/>
      <c r="W209" s="121"/>
      <c r="X209" s="121"/>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row>
    <row r="210" spans="1:389" s="122" customFormat="1" ht="12">
      <c r="A210" s="136"/>
      <c r="B210" s="137"/>
      <c r="C210" s="110"/>
      <c r="D210" s="111"/>
      <c r="E210" s="113"/>
      <c r="F210" s="113"/>
      <c r="G210" s="113"/>
      <c r="H210" s="114"/>
      <c r="I210" s="114"/>
      <c r="J210" s="114"/>
      <c r="K210" s="115"/>
      <c r="L210" s="115"/>
      <c r="M210" s="124"/>
      <c r="N210" s="124"/>
      <c r="O210" s="125"/>
      <c r="P210" s="116"/>
      <c r="Q210" s="118"/>
      <c r="R210" s="118"/>
      <c r="S210" s="119"/>
      <c r="T210" s="119"/>
      <c r="U210" s="120"/>
      <c r="V210" s="119"/>
      <c r="W210" s="121"/>
      <c r="X210" s="121"/>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row>
    <row r="211" spans="1:389" s="122" customFormat="1" ht="12">
      <c r="A211" s="136"/>
      <c r="B211" s="137"/>
      <c r="C211" s="110"/>
      <c r="D211" s="111"/>
      <c r="E211" s="113"/>
      <c r="F211" s="113"/>
      <c r="G211" s="113"/>
      <c r="H211" s="114"/>
      <c r="I211" s="114"/>
      <c r="J211" s="114"/>
      <c r="K211" s="115"/>
      <c r="L211" s="115"/>
      <c r="M211" s="124"/>
      <c r="N211" s="124"/>
      <c r="O211" s="125"/>
      <c r="P211" s="116"/>
      <c r="Q211" s="118"/>
      <c r="R211" s="118"/>
      <c r="S211" s="119"/>
      <c r="T211" s="119"/>
      <c r="U211" s="120"/>
      <c r="V211" s="119"/>
      <c r="W211" s="121"/>
      <c r="X211" s="121"/>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row>
    <row r="212" spans="1:389" s="122" customFormat="1" ht="12.75" customHeight="1">
      <c r="A212" s="136"/>
      <c r="B212" s="137"/>
      <c r="C212" s="110"/>
      <c r="D212" s="111"/>
      <c r="E212" s="113"/>
      <c r="F212" s="126"/>
      <c r="G212" s="126"/>
      <c r="H212" s="114"/>
      <c r="I212" s="114"/>
      <c r="J212" s="114"/>
      <c r="K212" s="115"/>
      <c r="L212" s="115"/>
      <c r="M212" s="124"/>
      <c r="N212" s="124"/>
      <c r="O212" s="125"/>
      <c r="P212" s="116"/>
      <c r="Q212" s="118"/>
      <c r="R212" s="118"/>
      <c r="S212" s="119"/>
      <c r="T212" s="119"/>
      <c r="U212" s="120"/>
      <c r="V212" s="119"/>
      <c r="W212" s="121"/>
      <c r="X212" s="121"/>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row>
    <row r="213" spans="1:389" s="122" customFormat="1" ht="12">
      <c r="A213" s="136"/>
      <c r="B213" s="137"/>
      <c r="C213" s="110"/>
      <c r="D213" s="111"/>
      <c r="E213" s="112"/>
      <c r="F213" s="113"/>
      <c r="G213" s="113"/>
      <c r="H213" s="114"/>
      <c r="I213" s="114"/>
      <c r="J213" s="114"/>
      <c r="K213" s="115"/>
      <c r="L213" s="115"/>
      <c r="M213" s="116"/>
      <c r="N213" s="116"/>
      <c r="O213" s="117"/>
      <c r="P213" s="116"/>
      <c r="Q213" s="118"/>
      <c r="R213" s="118"/>
      <c r="S213" s="119"/>
      <c r="T213" s="119"/>
      <c r="U213" s="120"/>
      <c r="V213" s="119"/>
      <c r="W213" s="121"/>
      <c r="X213" s="121"/>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row>
    <row r="214" spans="1:389" s="122" customFormat="1" ht="12">
      <c r="A214" s="136"/>
      <c r="B214" s="137"/>
      <c r="C214" s="110"/>
      <c r="D214" s="111"/>
      <c r="E214" s="113"/>
      <c r="F214" s="113"/>
      <c r="G214" s="113"/>
      <c r="H214" s="114"/>
      <c r="I214" s="114"/>
      <c r="J214" s="114"/>
      <c r="K214" s="115"/>
      <c r="L214" s="115"/>
      <c r="M214" s="124"/>
      <c r="N214" s="124"/>
      <c r="O214" s="125"/>
      <c r="P214" s="116"/>
      <c r="Q214" s="118"/>
      <c r="R214" s="118"/>
      <c r="S214" s="119"/>
      <c r="T214" s="119"/>
      <c r="U214" s="120"/>
      <c r="V214" s="119"/>
      <c r="W214" s="121"/>
      <c r="X214" s="121"/>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row>
    <row r="215" spans="1:389" s="122" customFormat="1" ht="12">
      <c r="A215" s="136"/>
      <c r="B215" s="137"/>
      <c r="C215" s="110"/>
      <c r="D215" s="111"/>
      <c r="E215" s="113"/>
      <c r="F215" s="113"/>
      <c r="G215" s="113"/>
      <c r="H215" s="114"/>
      <c r="I215" s="114"/>
      <c r="J215" s="114"/>
      <c r="K215" s="115"/>
      <c r="L215" s="115"/>
      <c r="M215" s="124"/>
      <c r="N215" s="124"/>
      <c r="O215" s="125"/>
      <c r="P215" s="116"/>
      <c r="Q215" s="118"/>
      <c r="R215" s="118"/>
      <c r="S215" s="119"/>
      <c r="T215" s="119"/>
      <c r="U215" s="120"/>
      <c r="V215" s="119"/>
      <c r="W215" s="121"/>
      <c r="X215" s="121"/>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row>
    <row r="216" spans="1:389" s="122" customFormat="1" ht="12">
      <c r="A216" s="136"/>
      <c r="B216" s="137"/>
      <c r="C216" s="110"/>
      <c r="D216" s="111"/>
      <c r="E216" s="113"/>
      <c r="F216" s="113"/>
      <c r="G216" s="113"/>
      <c r="H216" s="114"/>
      <c r="I216" s="114"/>
      <c r="J216" s="114"/>
      <c r="K216" s="115"/>
      <c r="L216" s="115"/>
      <c r="M216" s="124"/>
      <c r="N216" s="124"/>
      <c r="O216" s="125"/>
      <c r="P216" s="116"/>
      <c r="Q216" s="118"/>
      <c r="R216" s="118"/>
      <c r="S216" s="119"/>
      <c r="T216" s="119"/>
      <c r="U216" s="120"/>
      <c r="V216" s="119"/>
      <c r="W216" s="121"/>
      <c r="X216" s="121"/>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row>
    <row r="217" spans="1:389" s="122" customFormat="1" ht="12">
      <c r="A217" s="136"/>
      <c r="B217" s="137"/>
      <c r="C217" s="110"/>
      <c r="D217" s="111"/>
      <c r="E217" s="113"/>
      <c r="F217" s="113"/>
      <c r="G217" s="113"/>
      <c r="H217" s="114"/>
      <c r="I217" s="114"/>
      <c r="J217" s="114"/>
      <c r="K217" s="115"/>
      <c r="L217" s="115"/>
      <c r="M217" s="124"/>
      <c r="N217" s="124"/>
      <c r="O217" s="125"/>
      <c r="P217" s="116"/>
      <c r="Q217" s="118"/>
      <c r="R217" s="118"/>
      <c r="S217" s="119"/>
      <c r="T217" s="119"/>
      <c r="U217" s="120"/>
      <c r="V217" s="119"/>
      <c r="W217" s="121"/>
      <c r="X217" s="121"/>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row>
    <row r="218" spans="1:389" s="122" customFormat="1" ht="12">
      <c r="A218" s="136"/>
      <c r="B218" s="137"/>
      <c r="C218" s="110"/>
      <c r="D218" s="111"/>
      <c r="E218" s="113"/>
      <c r="F218" s="113"/>
      <c r="G218" s="113"/>
      <c r="H218" s="114"/>
      <c r="I218" s="114"/>
      <c r="J218" s="114"/>
      <c r="K218" s="115"/>
      <c r="L218" s="115"/>
      <c r="M218" s="124"/>
      <c r="N218" s="124"/>
      <c r="O218" s="125"/>
      <c r="P218" s="116"/>
      <c r="Q218" s="118"/>
      <c r="R218" s="118"/>
      <c r="S218" s="119"/>
      <c r="T218" s="119"/>
      <c r="U218" s="120"/>
      <c r="V218" s="119"/>
      <c r="W218" s="121"/>
      <c r="X218" s="121"/>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row>
    <row r="219" spans="1:389" s="122" customFormat="1" ht="12">
      <c r="A219" s="136"/>
      <c r="B219" s="137"/>
      <c r="C219" s="110"/>
      <c r="D219" s="111"/>
      <c r="E219" s="113"/>
      <c r="F219" s="113"/>
      <c r="G219" s="113"/>
      <c r="H219" s="114"/>
      <c r="I219" s="114"/>
      <c r="J219" s="114"/>
      <c r="K219" s="115"/>
      <c r="L219" s="115"/>
      <c r="M219" s="124"/>
      <c r="N219" s="124"/>
      <c r="O219" s="125"/>
      <c r="P219" s="116"/>
      <c r="Q219" s="118"/>
      <c r="R219" s="118"/>
      <c r="S219" s="119"/>
      <c r="T219" s="119"/>
      <c r="U219" s="120"/>
      <c r="V219" s="119"/>
      <c r="W219" s="121"/>
      <c r="X219" s="121"/>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row>
    <row r="220" spans="1:389" s="122" customFormat="1" ht="12">
      <c r="A220" s="136"/>
      <c r="B220" s="137"/>
      <c r="C220" s="110"/>
      <c r="D220" s="111"/>
      <c r="E220" s="113"/>
      <c r="F220" s="113"/>
      <c r="G220" s="113"/>
      <c r="H220" s="114"/>
      <c r="I220" s="114"/>
      <c r="J220" s="114"/>
      <c r="K220" s="115"/>
      <c r="L220" s="115"/>
      <c r="M220" s="124"/>
      <c r="N220" s="124"/>
      <c r="O220" s="125"/>
      <c r="P220" s="116"/>
      <c r="Q220" s="118"/>
      <c r="R220" s="118"/>
      <c r="S220" s="119"/>
      <c r="T220" s="119"/>
      <c r="U220" s="120"/>
      <c r="V220" s="119"/>
      <c r="W220" s="121"/>
      <c r="X220" s="121"/>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row>
    <row r="221" spans="1:389" s="122" customFormat="1" ht="12">
      <c r="A221" s="136"/>
      <c r="B221" s="137"/>
      <c r="C221" s="110"/>
      <c r="D221" s="111"/>
      <c r="E221" s="113"/>
      <c r="F221" s="113"/>
      <c r="G221" s="113"/>
      <c r="H221" s="114"/>
      <c r="I221" s="114"/>
      <c r="J221" s="114"/>
      <c r="K221" s="115"/>
      <c r="L221" s="115"/>
      <c r="M221" s="124"/>
      <c r="N221" s="124"/>
      <c r="O221" s="125"/>
      <c r="P221" s="116"/>
      <c r="Q221" s="118"/>
      <c r="R221" s="118"/>
      <c r="S221" s="119"/>
      <c r="T221" s="119"/>
      <c r="U221" s="120"/>
      <c r="V221" s="119"/>
      <c r="W221" s="121"/>
      <c r="X221" s="121"/>
      <c r="Z221" s="123"/>
      <c r="AA221" s="123"/>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row>
    <row r="222" spans="1:389" s="122" customFormat="1" ht="12">
      <c r="A222" s="136"/>
      <c r="B222" s="137"/>
      <c r="C222" s="110"/>
      <c r="D222" s="111"/>
      <c r="E222" s="113"/>
      <c r="F222" s="113"/>
      <c r="G222" s="113"/>
      <c r="H222" s="114"/>
      <c r="I222" s="114"/>
      <c r="J222" s="114"/>
      <c r="K222" s="115"/>
      <c r="L222" s="115"/>
      <c r="M222" s="124"/>
      <c r="N222" s="124"/>
      <c r="O222" s="125"/>
      <c r="P222" s="116"/>
      <c r="Q222" s="118"/>
      <c r="R222" s="118"/>
      <c r="S222" s="119"/>
      <c r="T222" s="119"/>
      <c r="U222" s="120"/>
      <c r="V222" s="119"/>
      <c r="W222" s="121"/>
      <c r="X222" s="121"/>
      <c r="Z222" s="123"/>
      <c r="AA222" s="123"/>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row>
    <row r="223" spans="1:389" s="122" customFormat="1" ht="12">
      <c r="A223" s="136"/>
      <c r="B223" s="137"/>
      <c r="C223" s="110"/>
      <c r="D223" s="111"/>
      <c r="E223" s="113"/>
      <c r="F223" s="113"/>
      <c r="G223" s="113"/>
      <c r="H223" s="114"/>
      <c r="I223" s="114"/>
      <c r="J223" s="114"/>
      <c r="K223" s="115"/>
      <c r="L223" s="115"/>
      <c r="M223" s="124"/>
      <c r="N223" s="124"/>
      <c r="O223" s="125"/>
      <c r="P223" s="116"/>
      <c r="Q223" s="118"/>
      <c r="R223" s="118"/>
      <c r="S223" s="119"/>
      <c r="T223" s="119"/>
      <c r="U223" s="120"/>
      <c r="V223" s="119"/>
      <c r="W223" s="121"/>
      <c r="X223" s="121"/>
      <c r="Z223" s="123"/>
      <c r="AA223" s="123"/>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row>
    <row r="224" spans="1:389">
      <c r="A224" s="136"/>
      <c r="B224" s="137"/>
    </row>
    <row r="225" spans="1:1">
      <c r="A225" s="136"/>
    </row>
  </sheetData>
  <mergeCells count="176">
    <mergeCell ref="K10:K12"/>
    <mergeCell ref="L10:L12"/>
    <mergeCell ref="M10:M12"/>
    <mergeCell ref="N10:N12"/>
    <mergeCell ref="O10:O12"/>
    <mergeCell ref="P10:P12"/>
    <mergeCell ref="C10:C12"/>
    <mergeCell ref="D10:D12"/>
    <mergeCell ref="E10:E12"/>
    <mergeCell ref="F10:F12"/>
    <mergeCell ref="G10:G12"/>
    <mergeCell ref="H10:J12"/>
    <mergeCell ref="Z10:AF10"/>
    <mergeCell ref="AG10:AM10"/>
    <mergeCell ref="AN10:AT10"/>
    <mergeCell ref="AU10:BA10"/>
    <mergeCell ref="BB10:BH10"/>
    <mergeCell ref="BI10:BO10"/>
    <mergeCell ref="Q10:Q12"/>
    <mergeCell ref="R10:R12"/>
    <mergeCell ref="S10:S12"/>
    <mergeCell ref="T10:T12"/>
    <mergeCell ref="U10:U12"/>
    <mergeCell ref="V10:V12"/>
    <mergeCell ref="DT10:DZ10"/>
    <mergeCell ref="EA10:EG10"/>
    <mergeCell ref="EH10:EN10"/>
    <mergeCell ref="EO10:EU10"/>
    <mergeCell ref="BP10:BV10"/>
    <mergeCell ref="BW10:CC10"/>
    <mergeCell ref="CD10:CJ10"/>
    <mergeCell ref="CK10:CQ10"/>
    <mergeCell ref="CR10:CX10"/>
    <mergeCell ref="CY10:DE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BP11:BV11"/>
    <mergeCell ref="BW11:CC11"/>
    <mergeCell ref="CD11:CJ11"/>
    <mergeCell ref="CK11:CQ11"/>
    <mergeCell ref="CR11:CX11"/>
    <mergeCell ref="CY11:DE11"/>
    <mergeCell ref="MX10:ND10"/>
    <mergeCell ref="NE10:NK10"/>
    <mergeCell ref="NL10:NR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EV11:FB11"/>
    <mergeCell ref="FC11:FI11"/>
    <mergeCell ref="FJ11:FP11"/>
    <mergeCell ref="FQ11:FW11"/>
    <mergeCell ref="FX11:GD11"/>
    <mergeCell ref="GE11:GK11"/>
    <mergeCell ref="DF11:DL11"/>
    <mergeCell ref="DM11:DS11"/>
    <mergeCell ref="DT11:DZ11"/>
    <mergeCell ref="EA11:EG11"/>
    <mergeCell ref="EH11:EN11"/>
    <mergeCell ref="EO11:EU11"/>
    <mergeCell ref="IP11:IV11"/>
    <mergeCell ref="IW11:JC11"/>
    <mergeCell ref="JD11:JJ11"/>
    <mergeCell ref="JK11:JQ11"/>
    <mergeCell ref="GL11:GR11"/>
    <mergeCell ref="GS11:GY11"/>
    <mergeCell ref="GZ11:HF11"/>
    <mergeCell ref="HG11:HM11"/>
    <mergeCell ref="HN11:HT11"/>
    <mergeCell ref="HU11:IA11"/>
    <mergeCell ref="MX11:ND11"/>
    <mergeCell ref="NE11:NK11"/>
    <mergeCell ref="NL11:NR11"/>
    <mergeCell ref="NS11:NY11"/>
    <mergeCell ref="Z12:AF12"/>
    <mergeCell ref="AG12:AM12"/>
    <mergeCell ref="AN12:AT12"/>
    <mergeCell ref="AU12:BA12"/>
    <mergeCell ref="BB12:BH12"/>
    <mergeCell ref="BI12:BO12"/>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DF12:DL12"/>
    <mergeCell ref="DM12:DS12"/>
    <mergeCell ref="DT12:DZ12"/>
    <mergeCell ref="EA12:EG12"/>
    <mergeCell ref="EH12:EN12"/>
    <mergeCell ref="EO12:EU12"/>
    <mergeCell ref="BP12:BV12"/>
    <mergeCell ref="BW12:CC12"/>
    <mergeCell ref="CD12:CJ12"/>
    <mergeCell ref="CK12:CQ12"/>
    <mergeCell ref="CR12:CX12"/>
    <mergeCell ref="CY12:DE12"/>
    <mergeCell ref="GL12:GR12"/>
    <mergeCell ref="GS12:GY12"/>
    <mergeCell ref="GZ12:HF12"/>
    <mergeCell ref="HG12:HM12"/>
    <mergeCell ref="HN12:HT12"/>
    <mergeCell ref="HU12:IA12"/>
    <mergeCell ref="EV12:FB12"/>
    <mergeCell ref="FC12:FI12"/>
    <mergeCell ref="FJ12:FP12"/>
    <mergeCell ref="FQ12:FW12"/>
    <mergeCell ref="FX12:GD12"/>
    <mergeCell ref="GE12:GK12"/>
    <mergeCell ref="MX12:ND12"/>
    <mergeCell ref="NE12:NK12"/>
    <mergeCell ref="NL12:NR12"/>
    <mergeCell ref="NS12:NY12"/>
    <mergeCell ref="W10:W12"/>
    <mergeCell ref="X10:X12"/>
    <mergeCell ref="LH12:LN12"/>
    <mergeCell ref="LO12:LU12"/>
    <mergeCell ref="LV12:MB12"/>
    <mergeCell ref="MC12:MI12"/>
    <mergeCell ref="MJ12:MP12"/>
    <mergeCell ref="MQ12:MW12"/>
    <mergeCell ref="JR12:JX12"/>
    <mergeCell ref="JY12:KE12"/>
    <mergeCell ref="KF12:KL12"/>
    <mergeCell ref="KM12:KS12"/>
    <mergeCell ref="KT12:KZ12"/>
    <mergeCell ref="LA12:LG12"/>
    <mergeCell ref="IB12:IH12"/>
    <mergeCell ref="II12:IO12"/>
    <mergeCell ref="IP12:IV12"/>
    <mergeCell ref="IW12:JC12"/>
    <mergeCell ref="JD12:JJ12"/>
    <mergeCell ref="JK12:JQ12"/>
  </mergeCells>
  <conditionalFormatting sqref="E13:E21 E23:E28 E30:E70 E72:E73 E84 E133 E86 E197:E223 E111:E117 E186:E195 E102:E107 E168 E171:E172">
    <cfRule type="expression" dxfId="1504" priority="5544">
      <formula>$C13=7</formula>
    </cfRule>
    <cfRule type="expression" dxfId="1503" priority="5545">
      <formula>$C13=6</formula>
    </cfRule>
    <cfRule type="expression" dxfId="1502" priority="5546">
      <formula>$C13=5</formula>
    </cfRule>
    <cfRule type="expression" dxfId="1501" priority="5547">
      <formula>$C13=4</formula>
    </cfRule>
    <cfRule type="expression" dxfId="1500" priority="5548">
      <formula>$C13=3</formula>
    </cfRule>
    <cfRule type="expression" dxfId="1499" priority="5549">
      <formula>$C13=2</formula>
    </cfRule>
  </conditionalFormatting>
  <conditionalFormatting sqref="Z12:NY12">
    <cfRule type="expression" dxfId="1498" priority="5550">
      <formula>AND($R$6="Daily",NETWORKDAYS.INTL(Z11,Z11,weekend,holidays)=0)</formula>
    </cfRule>
  </conditionalFormatting>
  <conditionalFormatting sqref="R62 R26:R27 R35:R37 R56 R39 R30:R33 R13:R19 R84 R137 R105:R107 R197:R223 R117 R186:R195 R168">
    <cfRule type="expression" dxfId="1497" priority="5540">
      <formula>AND(enddate_highlight="on",R13&lt;TODAY(),O13&lt;100%)</formula>
    </cfRule>
    <cfRule type="expression" dxfId="1496" priority="5543">
      <formula>AND(enddate_highlight="on",R13&lt;=TODAY()+enddate_highlight_days,O13&lt;100%)</formula>
    </cfRule>
  </conditionalFormatting>
  <conditionalFormatting sqref="E6:E8 R62 W62:X62 K62:L62 W13:X15 Q13:R13 Q19:R19 W17:X19 Q20:Q21 K26:L27 W26:X27 R26:R27 Q25:Q27 Q56:Q70 R56 W56:X56 K56:L56 Q50:Q51 Q35:Q48 Q30:Q33 R30 W30:X30 K30 K13:L13 L14:L15 K19:L19 L17:L18 K14:K18 Q17:Q18 Q14:Q15 R14:R18 Q84 Q133 Q137:R137 K137:L137 Q86 W68:X90 Q190:R195 W190:X195 K190:L195 Q197:R223 W197:X223 K197:L223 K100:K101 W109:X112 K110 W117:X117 K117:L117 Q117:R117 Q186:R188 W186:X188 K186:L188 W98:X103">
    <cfRule type="expression" dxfId="1495" priority="5538">
      <formula>(dateformat="dmy")</formula>
    </cfRule>
  </conditionalFormatting>
  <conditionalFormatting sqref="Z13:NY15 Z17:NY21 Z23:NY27 Z30:NY70 Z72:NY73 Z84:NY84 Z86:NY88 Z98:NY166 Z168:NY168 Z171:NY172 Z176:NY223">
    <cfRule type="expression" dxfId="1494" priority="6213">
      <formula>AND($W13&lt;=Z$8,$X13&gt;=Z$8)</formula>
    </cfRule>
  </conditionalFormatting>
  <conditionalFormatting sqref="Z13:NY70 Z72:NY73 Z84:NY84 Z86:NY88 Z98:NY166 Z168:NY168 Z171:NY172 Z176:NY223">
    <cfRule type="expression" dxfId="1493" priority="6214" stopIfTrue="1">
      <formula>AND($E$8&gt;=Z$8,$E$8&lt;AA$8)</formula>
    </cfRule>
    <cfRule type="expression" priority="6215" stopIfTrue="1">
      <formula>IF(OR($R$6="Monthly",$R$6="Quarterly"),OR(AA$8&lt;=$Q13,Z$8&gt;$R13),OR(Z$8&gt;$R13,Z$8&lt;$Q13))</formula>
    </cfRule>
    <cfRule type="expression" dxfId="1492" priority="6216" stopIfTrue="1">
      <formula>OR($O13&gt;=1,IF(OR($R$6="Quarterly",$R$6="Monthly"),AA$8&lt;=$Q13+$U13,Z$8&lt;$Q13+$U13))</formula>
    </cfRule>
    <cfRule type="expression" dxfId="1491" priority="6217" stopIfTrue="1">
      <formula>$P13="k"</formula>
    </cfRule>
    <cfRule type="expression" dxfId="1490" priority="6218" stopIfTrue="1">
      <formula>$P13="o"</formula>
    </cfRule>
    <cfRule type="expression" dxfId="1489" priority="6219" stopIfTrue="1">
      <formula>$P13="y"</formula>
    </cfRule>
    <cfRule type="expression" dxfId="1488" priority="6220" stopIfTrue="1">
      <formula>$P13="p"</formula>
    </cfRule>
    <cfRule type="expression" dxfId="1487" priority="6221" stopIfTrue="1">
      <formula>$P13="g"</formula>
    </cfRule>
    <cfRule type="expression" dxfId="1486" priority="6222" stopIfTrue="1">
      <formula>$P13="r"</formula>
    </cfRule>
    <cfRule type="expression" dxfId="1485" priority="6223" stopIfTrue="1">
      <formula>$P13=1</formula>
    </cfRule>
    <cfRule type="expression" dxfId="1484" priority="6224" stopIfTrue="1">
      <formula>$P13=2</formula>
    </cfRule>
    <cfRule type="expression" dxfId="1483" priority="6225" stopIfTrue="1">
      <formula>$P13=3</formula>
    </cfRule>
    <cfRule type="expression" dxfId="1482" priority="6226" stopIfTrue="1">
      <formula>$P13=4</formula>
    </cfRule>
    <cfRule type="expression" dxfId="1481" priority="6227" stopIfTrue="1">
      <formula>$P13=5</formula>
    </cfRule>
    <cfRule type="expression" dxfId="1480" priority="6228" stopIfTrue="1">
      <formula>$P13=6</formula>
    </cfRule>
    <cfRule type="expression" dxfId="1479" priority="6229" stopIfTrue="1">
      <formula>TRUE</formula>
    </cfRule>
  </conditionalFormatting>
  <conditionalFormatting sqref="R21 R24:R25">
    <cfRule type="expression" dxfId="1478" priority="5484">
      <formula>AND(enddate_highlight="on",R21&lt;TODAY(),O21&lt;100%)</formula>
    </cfRule>
    <cfRule type="expression" dxfId="1477" priority="5485">
      <formula>AND(enddate_highlight="on",R21&lt;=TODAY()+enddate_highlight_days,O21&lt;100%)</formula>
    </cfRule>
  </conditionalFormatting>
  <conditionalFormatting sqref="K21:L21 W21:X21 R21 R24:R25 W24:X25 K24:L25">
    <cfRule type="expression" dxfId="1476" priority="5483">
      <formula>(dateformat="dmy")</formula>
    </cfRule>
  </conditionalFormatting>
  <conditionalFormatting sqref="K33 W31:X33 K35:K37 W35:X37 R31:R33 R35:R37 R39">
    <cfRule type="expression" dxfId="1475" priority="5456">
      <formula>(dateformat="dmy")</formula>
    </cfRule>
  </conditionalFormatting>
  <conditionalFormatting sqref="R20">
    <cfRule type="expression" dxfId="1474" priority="5430">
      <formula>AND(enddate_highlight="on",R20&lt;TODAY(),O20&lt;100%)</formula>
    </cfRule>
    <cfRule type="expression" dxfId="1473" priority="5431">
      <formula>AND(enddate_highlight="on",R20&lt;=TODAY()+enddate_highlight_days,O20&lt;100%)</formula>
    </cfRule>
  </conditionalFormatting>
  <conditionalFormatting sqref="R20 W20:X20 K20:L20">
    <cfRule type="expression" dxfId="1472" priority="5429">
      <formula>(dateformat="dmy")</formula>
    </cfRule>
  </conditionalFormatting>
  <conditionalFormatting sqref="R43:R45">
    <cfRule type="expression" dxfId="1471" priority="5403">
      <formula>AND(enddate_highlight="on",R43&lt;TODAY(),O43&lt;100%)</formula>
    </cfRule>
    <cfRule type="expression" dxfId="1470" priority="5404">
      <formula>AND(enddate_highlight="on",R43&lt;=TODAY()+enddate_highlight_days,O43&lt;100%)</formula>
    </cfRule>
  </conditionalFormatting>
  <conditionalFormatting sqref="W43:X45 K43:K44 R43:R45">
    <cfRule type="expression" dxfId="1469" priority="5402">
      <formula>(dateformat="dmy")</formula>
    </cfRule>
  </conditionalFormatting>
  <conditionalFormatting sqref="R38 R40:R42">
    <cfRule type="expression" dxfId="1468" priority="5394">
      <formula>AND(enddate_highlight="on",R38&lt;TODAY(),O38&lt;100%)</formula>
    </cfRule>
    <cfRule type="expression" dxfId="1467" priority="5395">
      <formula>AND(enddate_highlight="on",R38&lt;=TODAY()+enddate_highlight_days,O38&lt;100%)</formula>
    </cfRule>
  </conditionalFormatting>
  <conditionalFormatting sqref="K42 W38:X42 R38 R40:R42">
    <cfRule type="expression" dxfId="1466" priority="5393">
      <formula>(dateformat="dmy")</formula>
    </cfRule>
  </conditionalFormatting>
  <conditionalFormatting sqref="R50:R51">
    <cfRule type="expression" dxfId="1465" priority="5340">
      <formula>AND(enddate_highlight="on",R50&lt;TODAY(),O50&lt;100%)</formula>
    </cfRule>
    <cfRule type="expression" dxfId="1464" priority="5341">
      <formula>AND(enddate_highlight="on",R50&lt;=TODAY()+enddate_highlight_days,O50&lt;100%)</formula>
    </cfRule>
  </conditionalFormatting>
  <conditionalFormatting sqref="R50:R51 W50:X51 K50:L51">
    <cfRule type="expression" dxfId="1463" priority="5339">
      <formula>(dateformat="dmy")</formula>
    </cfRule>
  </conditionalFormatting>
  <conditionalFormatting sqref="R46:R48">
    <cfRule type="expression" dxfId="1462" priority="5331">
      <formula>AND(enddate_highlight="on",R46&lt;TODAY(),O46&lt;100%)</formula>
    </cfRule>
    <cfRule type="expression" dxfId="1461" priority="5332">
      <formula>AND(enddate_highlight="on",R46&lt;=TODAY()+enddate_highlight_days,O46&lt;100%)</formula>
    </cfRule>
  </conditionalFormatting>
  <conditionalFormatting sqref="W46:X48 R46:R48">
    <cfRule type="expression" dxfId="1460" priority="5330">
      <formula>(dateformat="dmy")</formula>
    </cfRule>
  </conditionalFormatting>
  <conditionalFormatting sqref="R57:R58">
    <cfRule type="expression" dxfId="1459" priority="5277">
      <formula>AND(enddate_highlight="on",R57&lt;TODAY(),O57&lt;100%)</formula>
    </cfRule>
    <cfRule type="expression" dxfId="1458" priority="5278">
      <formula>AND(enddate_highlight="on",R57&lt;=TODAY()+enddate_highlight_days,O57&lt;100%)</formula>
    </cfRule>
  </conditionalFormatting>
  <conditionalFormatting sqref="R57:R58 W57:X58 K57:L58">
    <cfRule type="expression" dxfId="1457" priority="5276">
      <formula>(dateformat="dmy")</formula>
    </cfRule>
  </conditionalFormatting>
  <conditionalFormatting sqref="R63:R67">
    <cfRule type="expression" dxfId="1456" priority="5241">
      <formula>AND(enddate_highlight="on",R63&lt;TODAY(),O63&lt;100%)</formula>
    </cfRule>
    <cfRule type="expression" dxfId="1455" priority="5242">
      <formula>AND(enddate_highlight="on",R63&lt;=TODAY()+enddate_highlight_days,O63&lt;100%)</formula>
    </cfRule>
  </conditionalFormatting>
  <conditionalFormatting sqref="K63:L67 W63:X67 R63:R67">
    <cfRule type="expression" dxfId="1454" priority="5240">
      <formula>(dateformat="dmy")</formula>
    </cfRule>
  </conditionalFormatting>
  <conditionalFormatting sqref="R68:R70">
    <cfRule type="expression" dxfId="1453" priority="5214">
      <formula>AND(enddate_highlight="on",R68&lt;TODAY(),O68&lt;100%)</formula>
    </cfRule>
    <cfRule type="expression" dxfId="1452" priority="5215">
      <formula>AND(enddate_highlight="on",R68&lt;=TODAY()+enddate_highlight_days,O68&lt;100%)</formula>
    </cfRule>
  </conditionalFormatting>
  <conditionalFormatting sqref="K68:L68 R68:R70 K69:K70 W105:X107 W118:X120 W129:X131 W133:X141">
    <cfRule type="expression" dxfId="1451" priority="5213">
      <formula>(dateformat="dmy")</formula>
    </cfRule>
  </conditionalFormatting>
  <conditionalFormatting sqref="R59:R61">
    <cfRule type="expression" dxfId="1450" priority="5160">
      <formula>AND(enddate_highlight="on",R59&lt;TODAY(),O59&lt;100%)</formula>
    </cfRule>
    <cfRule type="expression" dxfId="1449" priority="5161">
      <formula>AND(enddate_highlight="on",R59&lt;=TODAY()+enddate_highlight_days,O59&lt;100%)</formula>
    </cfRule>
  </conditionalFormatting>
  <conditionalFormatting sqref="K59:L61 W59:X61 R59:R61">
    <cfRule type="expression" dxfId="1448" priority="5159">
      <formula>(dateformat="dmy")</formula>
    </cfRule>
  </conditionalFormatting>
  <conditionalFormatting sqref="R133">
    <cfRule type="expression" dxfId="1447" priority="5133">
      <formula>AND(enddate_highlight="on",R133&lt;TODAY(),O133&lt;100%)</formula>
    </cfRule>
    <cfRule type="expression" dxfId="1446" priority="5134">
      <formula>AND(enddate_highlight="on",R133&lt;=TODAY()+enddate_highlight_days,O133&lt;100%)</formula>
    </cfRule>
  </conditionalFormatting>
  <conditionalFormatting sqref="R133 K133:L133">
    <cfRule type="expression" dxfId="1445" priority="5132">
      <formula>(dateformat="dmy")</formula>
    </cfRule>
  </conditionalFormatting>
  <conditionalFormatting sqref="E137">
    <cfRule type="expression" dxfId="1444" priority="4964">
      <formula>$C137=7</formula>
    </cfRule>
    <cfRule type="expression" dxfId="1443" priority="4965">
      <formula>$C137=6</formula>
    </cfRule>
    <cfRule type="expression" dxfId="1442" priority="4966">
      <formula>$C137=5</formula>
    </cfRule>
    <cfRule type="expression" dxfId="1441" priority="4967">
      <formula>$C137=4</formula>
    </cfRule>
    <cfRule type="expression" dxfId="1440" priority="4968">
      <formula>$C137=3</formula>
    </cfRule>
    <cfRule type="expression" dxfId="1439" priority="4969">
      <formula>$C137=2</formula>
    </cfRule>
  </conditionalFormatting>
  <conditionalFormatting sqref="W16:X16 Q16">
    <cfRule type="expression" dxfId="1438" priority="4448">
      <formula>(dateformat="dmy")</formula>
    </cfRule>
  </conditionalFormatting>
  <conditionalFormatting sqref="Z16:NY16">
    <cfRule type="expression" dxfId="1437" priority="4458">
      <formula>AND($W16&lt;=Z$8,$X16&gt;=Z$8)</formula>
    </cfRule>
  </conditionalFormatting>
  <conditionalFormatting sqref="Q23:Q24">
    <cfRule type="expression" dxfId="1436" priority="4429">
      <formula>(dateformat="dmy")</formula>
    </cfRule>
  </conditionalFormatting>
  <conditionalFormatting sqref="R23">
    <cfRule type="expression" dxfId="1435" priority="4421">
      <formula>AND(enddate_highlight="on",R23&lt;TODAY(),O23&lt;100%)</formula>
    </cfRule>
    <cfRule type="expression" dxfId="1434" priority="4422">
      <formula>AND(enddate_highlight="on",R23&lt;=TODAY()+enddate_highlight_days,O23&lt;100%)</formula>
    </cfRule>
  </conditionalFormatting>
  <conditionalFormatting sqref="K23:L23 W23:X23 R23">
    <cfRule type="expression" dxfId="1433" priority="4420">
      <formula>(dateformat="dmy")</formula>
    </cfRule>
  </conditionalFormatting>
  <conditionalFormatting sqref="K40:K41">
    <cfRule type="expression" dxfId="1432" priority="4293">
      <formula>(dateformat="dmy")</formula>
    </cfRule>
  </conditionalFormatting>
  <conditionalFormatting sqref="K39">
    <cfRule type="expression" dxfId="1431" priority="4292">
      <formula>(dateformat="dmy")</formula>
    </cfRule>
  </conditionalFormatting>
  <conditionalFormatting sqref="K45 K47:K48">
    <cfRule type="expression" dxfId="1430" priority="4273">
      <formula>(dateformat="dmy")</formula>
    </cfRule>
  </conditionalFormatting>
  <conditionalFormatting sqref="K46">
    <cfRule type="expression" dxfId="1429" priority="4272">
      <formula>(dateformat="dmy")</formula>
    </cfRule>
  </conditionalFormatting>
  <conditionalFormatting sqref="R34">
    <cfRule type="expression" dxfId="1428" priority="4219">
      <formula>AND(enddate_highlight="on",R34&lt;TODAY(),O34&lt;100%)</formula>
    </cfRule>
    <cfRule type="expression" dxfId="1427" priority="4220">
      <formula>AND(enddate_highlight="on",R34&lt;=TODAY()+enddate_highlight_days,O34&lt;100%)</formula>
    </cfRule>
  </conditionalFormatting>
  <conditionalFormatting sqref="Q34">
    <cfRule type="expression" dxfId="1426" priority="4218">
      <formula>(dateformat="dmy")</formula>
    </cfRule>
  </conditionalFormatting>
  <conditionalFormatting sqref="W34:X34 K34 R34">
    <cfRule type="expression" dxfId="1425" priority="4217">
      <formula>(dateformat="dmy")</formula>
    </cfRule>
  </conditionalFormatting>
  <conditionalFormatting sqref="Q52:Q55">
    <cfRule type="expression" dxfId="1424" priority="4144">
      <formula>(dateformat="dmy")</formula>
    </cfRule>
  </conditionalFormatting>
  <conditionalFormatting sqref="R52:R55">
    <cfRule type="expression" dxfId="1423" priority="4142">
      <formula>AND(enddate_highlight="on",R52&lt;TODAY(),O52&lt;100%)</formula>
    </cfRule>
    <cfRule type="expression" dxfId="1422" priority="4143">
      <formula>AND(enddate_highlight="on",R52&lt;=TODAY()+enddate_highlight_days,O52&lt;100%)</formula>
    </cfRule>
  </conditionalFormatting>
  <conditionalFormatting sqref="W52:X55 R52:R55">
    <cfRule type="expression" dxfId="1421" priority="4141">
      <formula>(dateformat="dmy")</formula>
    </cfRule>
  </conditionalFormatting>
  <conditionalFormatting sqref="K52:L52 K54:L55">
    <cfRule type="expression" dxfId="1420" priority="4134">
      <formula>(dateformat="dmy")</formula>
    </cfRule>
  </conditionalFormatting>
  <conditionalFormatting sqref="K53:L53">
    <cfRule type="expression" dxfId="1419" priority="4133">
      <formula>(dateformat="dmy")</formula>
    </cfRule>
  </conditionalFormatting>
  <conditionalFormatting sqref="R49">
    <cfRule type="expression" dxfId="1418" priority="4095">
      <formula>AND(enddate_highlight="on",R49&lt;TODAY(),O49&lt;100%)</formula>
    </cfRule>
    <cfRule type="expression" dxfId="1417" priority="4096">
      <formula>AND(enddate_highlight="on",R49&lt;=TODAY()+enddate_highlight_days,O49&lt;100%)</formula>
    </cfRule>
  </conditionalFormatting>
  <conditionalFormatting sqref="Q49:R49 W49:X49 K49">
    <cfRule type="expression" dxfId="1416" priority="4094">
      <formula>(dateformat="dmy")</formula>
    </cfRule>
  </conditionalFormatting>
  <conditionalFormatting sqref="Q72:Q73 Q86">
    <cfRule type="expression" dxfId="1415" priority="4075">
      <formula>(dateformat="dmy")</formula>
    </cfRule>
  </conditionalFormatting>
  <conditionalFormatting sqref="R72:R73 R86">
    <cfRule type="expression" dxfId="1414" priority="4073">
      <formula>AND(enddate_highlight="on",R72&lt;TODAY(),O72&lt;100%)</formula>
    </cfRule>
    <cfRule type="expression" dxfId="1413" priority="4074">
      <formula>AND(enddate_highlight="on",R72&lt;=TODAY()+enddate_highlight_days,O72&lt;100%)</formula>
    </cfRule>
  </conditionalFormatting>
  <conditionalFormatting sqref="R72:R73 R86">
    <cfRule type="expression" dxfId="1412" priority="4072">
      <formula>(dateformat="dmy")</formula>
    </cfRule>
  </conditionalFormatting>
  <conditionalFormatting sqref="K72 K86:L86">
    <cfRule type="expression" dxfId="1411" priority="4065">
      <formula>(dateformat="dmy")</formula>
    </cfRule>
  </conditionalFormatting>
  <conditionalFormatting sqref="K73">
    <cfRule type="expression" dxfId="1410" priority="4064">
      <formula>(dateformat="dmy")</formula>
    </cfRule>
  </conditionalFormatting>
  <conditionalFormatting sqref="E180">
    <cfRule type="expression" dxfId="1409" priority="3884">
      <formula>$C180=7</formula>
    </cfRule>
    <cfRule type="expression" dxfId="1408" priority="3885">
      <formula>$C180=6</formula>
    </cfRule>
    <cfRule type="expression" dxfId="1407" priority="3886">
      <formula>$C180=5</formula>
    </cfRule>
    <cfRule type="expression" dxfId="1406" priority="3887">
      <formula>$C180=4</formula>
    </cfRule>
    <cfRule type="expression" dxfId="1405" priority="3888">
      <formula>$C180=3</formula>
    </cfRule>
    <cfRule type="expression" dxfId="1404" priority="3889">
      <formula>$C180=2</formula>
    </cfRule>
  </conditionalFormatting>
  <conditionalFormatting sqref="Q138 Q180:Q181">
    <cfRule type="expression" dxfId="1403" priority="3907">
      <formula>(dateformat="dmy")</formula>
    </cfRule>
  </conditionalFormatting>
  <conditionalFormatting sqref="R138 R180:R181">
    <cfRule type="expression" dxfId="1402" priority="3905">
      <formula>AND(enddate_highlight="on",R138&lt;TODAY(),O138&lt;100%)</formula>
    </cfRule>
    <cfRule type="expression" dxfId="1401" priority="3906">
      <formula>AND(enddate_highlight="on",R138&lt;=TODAY()+enddate_highlight_days,O138&lt;100%)</formula>
    </cfRule>
  </conditionalFormatting>
  <conditionalFormatting sqref="R138 R180:R181 W180:X181">
    <cfRule type="expression" dxfId="1400" priority="3904">
      <formula>(dateformat="dmy")</formula>
    </cfRule>
  </conditionalFormatting>
  <conditionalFormatting sqref="E181">
    <cfRule type="expression" dxfId="1399" priority="3898">
      <formula>$C181=7</formula>
    </cfRule>
    <cfRule type="expression" dxfId="1398" priority="3899">
      <formula>$C181=6</formula>
    </cfRule>
    <cfRule type="expression" dxfId="1397" priority="3900">
      <formula>$C181=5</formula>
    </cfRule>
    <cfRule type="expression" dxfId="1396" priority="3901">
      <formula>$C181=4</formula>
    </cfRule>
    <cfRule type="expression" dxfId="1395" priority="3902">
      <formula>$C181=3</formula>
    </cfRule>
    <cfRule type="expression" dxfId="1394" priority="3903">
      <formula>$C181=2</formula>
    </cfRule>
  </conditionalFormatting>
  <conditionalFormatting sqref="K138:L138 K181:L181">
    <cfRule type="expression" dxfId="1393" priority="3897">
      <formula>(dateformat="dmy")</formula>
    </cfRule>
  </conditionalFormatting>
  <conditionalFormatting sqref="K180:L180">
    <cfRule type="expression" dxfId="1392" priority="3896">
      <formula>(dateformat="dmy")</formula>
    </cfRule>
  </conditionalFormatting>
  <conditionalFormatting sqref="E138">
    <cfRule type="expression" dxfId="1391" priority="3890">
      <formula>$C138=7</formula>
    </cfRule>
    <cfRule type="expression" dxfId="1390" priority="3891">
      <formula>$C138=6</formula>
    </cfRule>
    <cfRule type="expression" dxfId="1389" priority="3892">
      <formula>$C138=5</formula>
    </cfRule>
    <cfRule type="expression" dxfId="1388" priority="3893">
      <formula>$C138=4</formula>
    </cfRule>
    <cfRule type="expression" dxfId="1387" priority="3894">
      <formula>$C138=3</formula>
    </cfRule>
    <cfRule type="expression" dxfId="1386" priority="3895">
      <formula>$C138=2</formula>
    </cfRule>
  </conditionalFormatting>
  <conditionalFormatting sqref="L16">
    <cfRule type="expression" dxfId="1385" priority="3799">
      <formula>(dateformat="dmy")</formula>
    </cfRule>
  </conditionalFormatting>
  <conditionalFormatting sqref="E22">
    <cfRule type="expression" dxfId="1384" priority="3775">
      <formula>$C22=7</formula>
    </cfRule>
    <cfRule type="expression" dxfId="1383" priority="3776">
      <formula>$C22=6</formula>
    </cfRule>
    <cfRule type="expression" dxfId="1382" priority="3777">
      <formula>$C22=5</formula>
    </cfRule>
    <cfRule type="expression" dxfId="1381" priority="3778">
      <formula>$C22=4</formula>
    </cfRule>
    <cfRule type="expression" dxfId="1380" priority="3779">
      <formula>$C22=3</formula>
    </cfRule>
    <cfRule type="expression" dxfId="1379" priority="3780">
      <formula>$C22=2</formula>
    </cfRule>
  </conditionalFormatting>
  <conditionalFormatting sqref="Q22">
    <cfRule type="expression" dxfId="1378" priority="3774">
      <formula>(dateformat="dmy")</formula>
    </cfRule>
  </conditionalFormatting>
  <conditionalFormatting sqref="Z22:NY22">
    <cfRule type="expression" dxfId="1377" priority="3782">
      <formula>AND($W22&lt;=Z$8,$X22&gt;=Z$8)</formula>
    </cfRule>
  </conditionalFormatting>
  <conditionalFormatting sqref="R22">
    <cfRule type="expression" dxfId="1376" priority="3772">
      <formula>AND(enddate_highlight="on",R22&lt;TODAY(),O22&lt;100%)</formula>
    </cfRule>
    <cfRule type="expression" dxfId="1375" priority="3773">
      <formula>AND(enddate_highlight="on",R22&lt;=TODAY()+enddate_highlight_days,O22&lt;100%)</formula>
    </cfRule>
  </conditionalFormatting>
  <conditionalFormatting sqref="K22:L22 W22:X22 R22">
    <cfRule type="expression" dxfId="1374" priority="3771">
      <formula>(dateformat="dmy")</formula>
    </cfRule>
  </conditionalFormatting>
  <conditionalFormatting sqref="R28">
    <cfRule type="expression" dxfId="1373" priority="3718">
      <formula>AND(enddate_highlight="on",R28&lt;TODAY(),O28&lt;100%)</formula>
    </cfRule>
    <cfRule type="expression" dxfId="1372" priority="3719">
      <formula>AND(enddate_highlight="on",R28&lt;=TODAY()+enddate_highlight_days,O28&lt;100%)</formula>
    </cfRule>
  </conditionalFormatting>
  <conditionalFormatting sqref="K28:L28 W28:X28 Q28:R28">
    <cfRule type="expression" dxfId="1371" priority="3717">
      <formula>(dateformat="dmy")</formula>
    </cfRule>
  </conditionalFormatting>
  <conditionalFormatting sqref="Z28:NY28">
    <cfRule type="expression" dxfId="1370" priority="3727">
      <formula>AND($W28&lt;=Z$8,$X28&gt;=Z$8)</formula>
    </cfRule>
  </conditionalFormatting>
  <conditionalFormatting sqref="R29">
    <cfRule type="expression" dxfId="1369" priority="3664">
      <formula>AND(enddate_highlight="on",R29&lt;TODAY(),O29&lt;100%)</formula>
    </cfRule>
    <cfRule type="expression" dxfId="1368" priority="3665">
      <formula>AND(enddate_highlight="on",R29&lt;=TODAY()+enddate_highlight_days,O29&lt;100%)</formula>
    </cfRule>
  </conditionalFormatting>
  <conditionalFormatting sqref="K29 W29:X29 Q29:R29">
    <cfRule type="expression" dxfId="1367" priority="3663">
      <formula>(dateformat="dmy")</formula>
    </cfRule>
  </conditionalFormatting>
  <conditionalFormatting sqref="Z29:NY29">
    <cfRule type="expression" dxfId="1366" priority="3667">
      <formula>AND($W29&lt;=Z$8,$X29&gt;=Z$8)</formula>
    </cfRule>
  </conditionalFormatting>
  <conditionalFormatting sqref="E29">
    <cfRule type="expression" dxfId="1365" priority="3657">
      <formula>$C29=7</formula>
    </cfRule>
    <cfRule type="expression" dxfId="1364" priority="3658">
      <formula>$C29=6</formula>
    </cfRule>
    <cfRule type="expression" dxfId="1363" priority="3659">
      <formula>$C29=5</formula>
    </cfRule>
    <cfRule type="expression" dxfId="1362" priority="3660">
      <formula>$C29=4</formula>
    </cfRule>
    <cfRule type="expression" dxfId="1361" priority="3661">
      <formula>$C29=3</formula>
    </cfRule>
    <cfRule type="expression" dxfId="1360" priority="3662">
      <formula>$C29=2</formula>
    </cfRule>
  </conditionalFormatting>
  <conditionalFormatting sqref="K31">
    <cfRule type="expression" dxfId="1359" priority="3656">
      <formula>(dateformat="dmy")</formula>
    </cfRule>
  </conditionalFormatting>
  <conditionalFormatting sqref="K32">
    <cfRule type="expression" dxfId="1358" priority="3655">
      <formula>(dateformat="dmy")</formula>
    </cfRule>
  </conditionalFormatting>
  <conditionalFormatting sqref="K38">
    <cfRule type="expression" dxfId="1357" priority="3654">
      <formula>(dateformat="dmy")</formula>
    </cfRule>
  </conditionalFormatting>
  <conditionalFormatting sqref="L30">
    <cfRule type="expression" dxfId="1356" priority="3653">
      <formula>(dateformat="dmy")</formula>
    </cfRule>
  </conditionalFormatting>
  <conditionalFormatting sqref="L33 L35:L37">
    <cfRule type="expression" dxfId="1355" priority="3652">
      <formula>(dateformat="dmy")</formula>
    </cfRule>
  </conditionalFormatting>
  <conditionalFormatting sqref="L43:L44">
    <cfRule type="expression" dxfId="1354" priority="3651">
      <formula>(dateformat="dmy")</formula>
    </cfRule>
  </conditionalFormatting>
  <conditionalFormatting sqref="L42">
    <cfRule type="expression" dxfId="1353" priority="3650">
      <formula>(dateformat="dmy")</formula>
    </cfRule>
  </conditionalFormatting>
  <conditionalFormatting sqref="L40:L41">
    <cfRule type="expression" dxfId="1352" priority="3649">
      <formula>(dateformat="dmy")</formula>
    </cfRule>
  </conditionalFormatting>
  <conditionalFormatting sqref="L39">
    <cfRule type="expression" dxfId="1351" priority="3648">
      <formula>(dateformat="dmy")</formula>
    </cfRule>
  </conditionalFormatting>
  <conditionalFormatting sqref="L45 L47:L48">
    <cfRule type="expression" dxfId="1350" priority="3647">
      <formula>(dateformat="dmy")</formula>
    </cfRule>
  </conditionalFormatting>
  <conditionalFormatting sqref="L46">
    <cfRule type="expression" dxfId="1349" priority="3646">
      <formula>(dateformat="dmy")</formula>
    </cfRule>
  </conditionalFormatting>
  <conditionalFormatting sqref="L34">
    <cfRule type="expression" dxfId="1348" priority="3645">
      <formula>(dateformat="dmy")</formula>
    </cfRule>
  </conditionalFormatting>
  <conditionalFormatting sqref="L49">
    <cfRule type="expression" dxfId="1347" priority="3644">
      <formula>(dateformat="dmy")</formula>
    </cfRule>
  </conditionalFormatting>
  <conditionalFormatting sqref="L29">
    <cfRule type="expression" dxfId="1346" priority="3643">
      <formula>(dateformat="dmy")</formula>
    </cfRule>
  </conditionalFormatting>
  <conditionalFormatting sqref="L31">
    <cfRule type="expression" dxfId="1345" priority="3642">
      <formula>(dateformat="dmy")</formula>
    </cfRule>
  </conditionalFormatting>
  <conditionalFormatting sqref="L32">
    <cfRule type="expression" dxfId="1344" priority="3641">
      <formula>(dateformat="dmy")</formula>
    </cfRule>
  </conditionalFormatting>
  <conditionalFormatting sqref="L38">
    <cfRule type="expression" dxfId="1343" priority="3640">
      <formula>(dateformat="dmy")</formula>
    </cfRule>
  </conditionalFormatting>
  <conditionalFormatting sqref="E76:E77">
    <cfRule type="expression" dxfId="1342" priority="3616">
      <formula>$C76=7</formula>
    </cfRule>
    <cfRule type="expression" dxfId="1341" priority="3617">
      <formula>$C76=6</formula>
    </cfRule>
    <cfRule type="expression" dxfId="1340" priority="3618">
      <formula>$C76=5</formula>
    </cfRule>
    <cfRule type="expression" dxfId="1339" priority="3619">
      <formula>$C76=4</formula>
    </cfRule>
    <cfRule type="expression" dxfId="1338" priority="3620">
      <formula>$C76=3</formula>
    </cfRule>
    <cfRule type="expression" dxfId="1337" priority="3621">
      <formula>$C76=2</formula>
    </cfRule>
  </conditionalFormatting>
  <conditionalFormatting sqref="Z76:NY77">
    <cfRule type="expression" dxfId="1336" priority="3623">
      <formula>AND($W76&lt;=Z$8,$X76&gt;=Z$8)</formula>
    </cfRule>
  </conditionalFormatting>
  <conditionalFormatting sqref="Z76:NY77">
    <cfRule type="expression" dxfId="1335" priority="3624" stopIfTrue="1">
      <formula>AND($E$8&gt;=Z$8,$E$8&lt;AA$8)</formula>
    </cfRule>
    <cfRule type="expression" priority="3625" stopIfTrue="1">
      <formula>IF(OR($R$6="Monthly",$R$6="Quarterly"),OR(AA$8&lt;=$Q76,Z$8&gt;$R76),OR(Z$8&gt;$R76,Z$8&lt;$Q76))</formula>
    </cfRule>
    <cfRule type="expression" dxfId="1334" priority="3626" stopIfTrue="1">
      <formula>OR($O76&gt;=1,IF(OR($R$6="Quarterly",$R$6="Monthly"),AA$8&lt;=$Q76+$U76,Z$8&lt;$Q76+$U76))</formula>
    </cfRule>
    <cfRule type="expression" dxfId="1333" priority="3627" stopIfTrue="1">
      <formula>$P76="k"</formula>
    </cfRule>
    <cfRule type="expression" dxfId="1332" priority="3628" stopIfTrue="1">
      <formula>$P76="o"</formula>
    </cfRule>
    <cfRule type="expression" dxfId="1331" priority="3629" stopIfTrue="1">
      <formula>$P76="y"</formula>
    </cfRule>
    <cfRule type="expression" dxfId="1330" priority="3630" stopIfTrue="1">
      <formula>$P76="p"</formula>
    </cfRule>
    <cfRule type="expression" dxfId="1329" priority="3631" stopIfTrue="1">
      <formula>$P76="g"</formula>
    </cfRule>
    <cfRule type="expression" dxfId="1328" priority="3632" stopIfTrue="1">
      <formula>$P76="r"</formula>
    </cfRule>
    <cfRule type="expression" dxfId="1327" priority="3633" stopIfTrue="1">
      <formula>$P76=1</formula>
    </cfRule>
    <cfRule type="expression" dxfId="1326" priority="3634" stopIfTrue="1">
      <formula>$P76=2</formula>
    </cfRule>
    <cfRule type="expression" dxfId="1325" priority="3635" stopIfTrue="1">
      <formula>$P76=3</formula>
    </cfRule>
    <cfRule type="expression" dxfId="1324" priority="3636" stopIfTrue="1">
      <formula>$P76=4</formula>
    </cfRule>
    <cfRule type="expression" dxfId="1323" priority="3637" stopIfTrue="1">
      <formula>$P76=5</formula>
    </cfRule>
    <cfRule type="expression" dxfId="1322" priority="3638" stopIfTrue="1">
      <formula>$P76=6</formula>
    </cfRule>
    <cfRule type="expression" dxfId="1321" priority="3639" stopIfTrue="1">
      <formula>TRUE</formula>
    </cfRule>
  </conditionalFormatting>
  <conditionalFormatting sqref="Q76:Q77">
    <cfRule type="expression" dxfId="1320" priority="3615">
      <formula>(dateformat="dmy")</formula>
    </cfRule>
  </conditionalFormatting>
  <conditionalFormatting sqref="R76:R77">
    <cfRule type="expression" dxfId="1319" priority="3613">
      <formula>AND(enddate_highlight="on",R76&lt;TODAY(),O76&lt;100%)</formula>
    </cfRule>
    <cfRule type="expression" dxfId="1318" priority="3614">
      <formula>AND(enddate_highlight="on",R76&lt;=TODAY()+enddate_highlight_days,O76&lt;100%)</formula>
    </cfRule>
  </conditionalFormatting>
  <conditionalFormatting sqref="R76:R77">
    <cfRule type="expression" dxfId="1317" priority="3612">
      <formula>(dateformat="dmy")</formula>
    </cfRule>
  </conditionalFormatting>
  <conditionalFormatting sqref="K76:L76">
    <cfRule type="expression" dxfId="1316" priority="3611">
      <formula>(dateformat="dmy")</formula>
    </cfRule>
  </conditionalFormatting>
  <conditionalFormatting sqref="K77:L77">
    <cfRule type="expression" dxfId="1315" priority="3610">
      <formula>(dateformat="dmy")</formula>
    </cfRule>
  </conditionalFormatting>
  <conditionalFormatting sqref="R84 R86">
    <cfRule type="expression" dxfId="1314" priority="3582">
      <formula>(dateformat="dmy")</formula>
    </cfRule>
  </conditionalFormatting>
  <conditionalFormatting sqref="K84:L84 K86:L86">
    <cfRule type="expression" dxfId="1313" priority="3580">
      <formula>(dateformat="dmy")</formula>
    </cfRule>
  </conditionalFormatting>
  <conditionalFormatting sqref="K71 R71">
    <cfRule type="expression" dxfId="1312" priority="3550">
      <formula>(dateformat="dmy")</formula>
    </cfRule>
  </conditionalFormatting>
  <conditionalFormatting sqref="K74">
    <cfRule type="expression" dxfId="1311" priority="3521">
      <formula>(dateformat="dmy")</formula>
    </cfRule>
  </conditionalFormatting>
  <conditionalFormatting sqref="E71">
    <cfRule type="expression" dxfId="1310" priority="3554">
      <formula>$C71=7</formula>
    </cfRule>
    <cfRule type="expression" dxfId="1309" priority="3555">
      <formula>$C71=6</formula>
    </cfRule>
    <cfRule type="expression" dxfId="1308" priority="3556">
      <formula>$C71=5</formula>
    </cfRule>
    <cfRule type="expression" dxfId="1307" priority="3557">
      <formula>$C71=4</formula>
    </cfRule>
    <cfRule type="expression" dxfId="1306" priority="3558">
      <formula>$C71=3</formula>
    </cfRule>
    <cfRule type="expression" dxfId="1305" priority="3559">
      <formula>$C71=2</formula>
    </cfRule>
  </conditionalFormatting>
  <conditionalFormatting sqref="Q71">
    <cfRule type="expression" dxfId="1304" priority="3553">
      <formula>(dateformat="dmy")</formula>
    </cfRule>
  </conditionalFormatting>
  <conditionalFormatting sqref="Z71:NY71">
    <cfRule type="expression" dxfId="1303" priority="3561">
      <formula>AND($W71&lt;=Z$8,$X71&gt;=Z$8)</formula>
    </cfRule>
  </conditionalFormatting>
  <conditionalFormatting sqref="Z71:NY71">
    <cfRule type="expression" dxfId="1302" priority="3562" stopIfTrue="1">
      <formula>AND($E$8&gt;=Z$8,$E$8&lt;AA$8)</formula>
    </cfRule>
    <cfRule type="expression" priority="3563" stopIfTrue="1">
      <formula>IF(OR($R$6="Monthly",$R$6="Quarterly"),OR(AA$8&lt;=$Q71,Z$8&gt;$R71),OR(Z$8&gt;$R71,Z$8&lt;$Q71))</formula>
    </cfRule>
    <cfRule type="expression" dxfId="1301" priority="3564" stopIfTrue="1">
      <formula>OR($O71&gt;=1,IF(OR($R$6="Quarterly",$R$6="Monthly"),AA$8&lt;=$Q71+$U71,Z$8&lt;$Q71+$U71))</formula>
    </cfRule>
    <cfRule type="expression" dxfId="1300" priority="3565" stopIfTrue="1">
      <formula>$P71="k"</formula>
    </cfRule>
    <cfRule type="expression" dxfId="1299" priority="3566" stopIfTrue="1">
      <formula>$P71="o"</formula>
    </cfRule>
    <cfRule type="expression" dxfId="1298" priority="3567" stopIfTrue="1">
      <formula>$P71="y"</formula>
    </cfRule>
    <cfRule type="expression" dxfId="1297" priority="3568" stopIfTrue="1">
      <formula>$P71="p"</formula>
    </cfRule>
    <cfRule type="expression" dxfId="1296" priority="3569" stopIfTrue="1">
      <formula>$P71="g"</formula>
    </cfRule>
    <cfRule type="expression" dxfId="1295" priority="3570" stopIfTrue="1">
      <formula>$P71="r"</formula>
    </cfRule>
    <cfRule type="expression" dxfId="1294" priority="3571" stopIfTrue="1">
      <formula>$P71=1</formula>
    </cfRule>
    <cfRule type="expression" dxfId="1293" priority="3572" stopIfTrue="1">
      <formula>$P71=2</formula>
    </cfRule>
    <cfRule type="expression" dxfId="1292" priority="3573" stopIfTrue="1">
      <formula>$P71=3</formula>
    </cfRule>
    <cfRule type="expression" dxfId="1291" priority="3574" stopIfTrue="1">
      <formula>$P71=4</formula>
    </cfRule>
    <cfRule type="expression" dxfId="1290" priority="3575" stopIfTrue="1">
      <formula>$P71=5</formula>
    </cfRule>
    <cfRule type="expression" dxfId="1289" priority="3576" stopIfTrue="1">
      <formula>$P71=6</formula>
    </cfRule>
    <cfRule type="expression" dxfId="1288" priority="3577" stopIfTrue="1">
      <formula>TRUE</formula>
    </cfRule>
  </conditionalFormatting>
  <conditionalFormatting sqref="R71">
    <cfRule type="expression" dxfId="1287" priority="3551">
      <formula>AND(enddate_highlight="on",R71&lt;TODAY(),O71&lt;100%)</formula>
    </cfRule>
    <cfRule type="expression" dxfId="1286" priority="3552">
      <formula>AND(enddate_highlight="on",R71&lt;=TODAY()+enddate_highlight_days,O71&lt;100%)</formula>
    </cfRule>
  </conditionalFormatting>
  <conditionalFormatting sqref="E74">
    <cfRule type="expression" dxfId="1285" priority="3526">
      <formula>$C74=7</formula>
    </cfRule>
    <cfRule type="expression" dxfId="1284" priority="3527">
      <formula>$C74=6</formula>
    </cfRule>
    <cfRule type="expression" dxfId="1283" priority="3528">
      <formula>$C74=5</formula>
    </cfRule>
    <cfRule type="expression" dxfId="1282" priority="3529">
      <formula>$C74=4</formula>
    </cfRule>
    <cfRule type="expression" dxfId="1281" priority="3530">
      <formula>$C74=3</formula>
    </cfRule>
    <cfRule type="expression" dxfId="1280" priority="3531">
      <formula>$C74=2</formula>
    </cfRule>
  </conditionalFormatting>
  <conditionalFormatting sqref="Z74:NY74">
    <cfRule type="expression" dxfId="1279" priority="3533">
      <formula>AND($W74&lt;=Z$8,$X74&gt;=Z$8)</formula>
    </cfRule>
  </conditionalFormatting>
  <conditionalFormatting sqref="Z74:NY74">
    <cfRule type="expression" dxfId="1278" priority="3534" stopIfTrue="1">
      <formula>AND($E$8&gt;=Z$8,$E$8&lt;AA$8)</formula>
    </cfRule>
    <cfRule type="expression" priority="3535" stopIfTrue="1">
      <formula>IF(OR($R$6="Monthly",$R$6="Quarterly"),OR(AA$8&lt;=$Q74,Z$8&gt;$R74),OR(Z$8&gt;$R74,Z$8&lt;$Q74))</formula>
    </cfRule>
    <cfRule type="expression" dxfId="1277" priority="3536" stopIfTrue="1">
      <formula>OR($O74&gt;=1,IF(OR($R$6="Quarterly",$R$6="Monthly"),AA$8&lt;=$Q74+$U74,Z$8&lt;$Q74+$U74))</formula>
    </cfRule>
    <cfRule type="expression" dxfId="1276" priority="3537" stopIfTrue="1">
      <formula>$P74="k"</formula>
    </cfRule>
    <cfRule type="expression" dxfId="1275" priority="3538" stopIfTrue="1">
      <formula>$P74="o"</formula>
    </cfRule>
    <cfRule type="expression" dxfId="1274" priority="3539" stopIfTrue="1">
      <formula>$P74="y"</formula>
    </cfRule>
    <cfRule type="expression" dxfId="1273" priority="3540" stopIfTrue="1">
      <formula>$P74="p"</formula>
    </cfRule>
    <cfRule type="expression" dxfId="1272" priority="3541" stopIfTrue="1">
      <formula>$P74="g"</formula>
    </cfRule>
    <cfRule type="expression" dxfId="1271" priority="3542" stopIfTrue="1">
      <formula>$P74="r"</formula>
    </cfRule>
    <cfRule type="expression" dxfId="1270" priority="3543" stopIfTrue="1">
      <formula>$P74=1</formula>
    </cfRule>
    <cfRule type="expression" dxfId="1269" priority="3544" stopIfTrue="1">
      <formula>$P74=2</formula>
    </cfRule>
    <cfRule type="expression" dxfId="1268" priority="3545" stopIfTrue="1">
      <formula>$P74=3</formula>
    </cfRule>
    <cfRule type="expression" dxfId="1267" priority="3546" stopIfTrue="1">
      <formula>$P74=4</formula>
    </cfRule>
    <cfRule type="expression" dxfId="1266" priority="3547" stopIfTrue="1">
      <formula>$P74=5</formula>
    </cfRule>
    <cfRule type="expression" dxfId="1265" priority="3548" stopIfTrue="1">
      <formula>$P74=6</formula>
    </cfRule>
    <cfRule type="expression" dxfId="1264" priority="3549" stopIfTrue="1">
      <formula>TRUE</formula>
    </cfRule>
  </conditionalFormatting>
  <conditionalFormatting sqref="Q74">
    <cfRule type="expression" dxfId="1263" priority="3525">
      <formula>(dateformat="dmy")</formula>
    </cfRule>
  </conditionalFormatting>
  <conditionalFormatting sqref="R74">
    <cfRule type="expression" dxfId="1262" priority="3523">
      <formula>AND(enddate_highlight="on",R74&lt;TODAY(),O74&lt;100%)</formula>
    </cfRule>
    <cfRule type="expression" dxfId="1261" priority="3524">
      <formula>AND(enddate_highlight="on",R74&lt;=TODAY()+enddate_highlight_days,O74&lt;100%)</formula>
    </cfRule>
  </conditionalFormatting>
  <conditionalFormatting sqref="R74">
    <cfRule type="expression" dxfId="1260" priority="3522">
      <formula>(dateformat="dmy")</formula>
    </cfRule>
  </conditionalFormatting>
  <conditionalFormatting sqref="E75">
    <cfRule type="expression" dxfId="1259" priority="3497">
      <formula>$C75=7</formula>
    </cfRule>
    <cfRule type="expression" dxfId="1258" priority="3498">
      <formula>$C75=6</formula>
    </cfRule>
    <cfRule type="expression" dxfId="1257" priority="3499">
      <formula>$C75=5</formula>
    </cfRule>
    <cfRule type="expression" dxfId="1256" priority="3500">
      <formula>$C75=4</formula>
    </cfRule>
    <cfRule type="expression" dxfId="1255" priority="3501">
      <formula>$C75=3</formula>
    </cfRule>
    <cfRule type="expression" dxfId="1254" priority="3502">
      <formula>$C75=2</formula>
    </cfRule>
  </conditionalFormatting>
  <conditionalFormatting sqref="Z75:NY75">
    <cfRule type="expression" dxfId="1253" priority="3504">
      <formula>AND($W75&lt;=Z$8,$X75&gt;=Z$8)</formula>
    </cfRule>
  </conditionalFormatting>
  <conditionalFormatting sqref="Z75:NY75">
    <cfRule type="expression" dxfId="1252" priority="3505" stopIfTrue="1">
      <formula>AND($E$8&gt;=Z$8,$E$8&lt;AA$8)</formula>
    </cfRule>
    <cfRule type="expression" priority="3506" stopIfTrue="1">
      <formula>IF(OR($R$6="Monthly",$R$6="Quarterly"),OR(AA$8&lt;=$Q75,Z$8&gt;$R75),OR(Z$8&gt;$R75,Z$8&lt;$Q75))</formula>
    </cfRule>
    <cfRule type="expression" dxfId="1251" priority="3507" stopIfTrue="1">
      <formula>OR($O75&gt;=1,IF(OR($R$6="Quarterly",$R$6="Monthly"),AA$8&lt;=$Q75+$U75,Z$8&lt;$Q75+$U75))</formula>
    </cfRule>
    <cfRule type="expression" dxfId="1250" priority="3508" stopIfTrue="1">
      <formula>$P75="k"</formula>
    </cfRule>
    <cfRule type="expression" dxfId="1249" priority="3509" stopIfTrue="1">
      <formula>$P75="o"</formula>
    </cfRule>
    <cfRule type="expression" dxfId="1248" priority="3510" stopIfTrue="1">
      <formula>$P75="y"</formula>
    </cfRule>
    <cfRule type="expression" dxfId="1247" priority="3511" stopIfTrue="1">
      <formula>$P75="p"</formula>
    </cfRule>
    <cfRule type="expression" dxfId="1246" priority="3512" stopIfTrue="1">
      <formula>$P75="g"</formula>
    </cfRule>
    <cfRule type="expression" dxfId="1245" priority="3513" stopIfTrue="1">
      <formula>$P75="r"</formula>
    </cfRule>
    <cfRule type="expression" dxfId="1244" priority="3514" stopIfTrue="1">
      <formula>$P75=1</formula>
    </cfRule>
    <cfRule type="expression" dxfId="1243" priority="3515" stopIfTrue="1">
      <formula>$P75=2</formula>
    </cfRule>
    <cfRule type="expression" dxfId="1242" priority="3516" stopIfTrue="1">
      <formula>$P75=3</formula>
    </cfRule>
    <cfRule type="expression" dxfId="1241" priority="3517" stopIfTrue="1">
      <formula>$P75=4</formula>
    </cfRule>
    <cfRule type="expression" dxfId="1240" priority="3518" stopIfTrue="1">
      <formula>$P75=5</formula>
    </cfRule>
    <cfRule type="expression" dxfId="1239" priority="3519" stopIfTrue="1">
      <formula>$P75=6</formula>
    </cfRule>
    <cfRule type="expression" dxfId="1238" priority="3520" stopIfTrue="1">
      <formula>TRUE</formula>
    </cfRule>
  </conditionalFormatting>
  <conditionalFormatting sqref="Q75">
    <cfRule type="expression" dxfId="1237" priority="3496">
      <formula>(dateformat="dmy")</formula>
    </cfRule>
  </conditionalFormatting>
  <conditionalFormatting sqref="R75">
    <cfRule type="expression" dxfId="1236" priority="3494">
      <formula>AND(enddate_highlight="on",R75&lt;TODAY(),O75&lt;100%)</formula>
    </cfRule>
    <cfRule type="expression" dxfId="1235" priority="3495">
      <formula>AND(enddate_highlight="on",R75&lt;=TODAY()+enddate_highlight_days,O75&lt;100%)</formula>
    </cfRule>
  </conditionalFormatting>
  <conditionalFormatting sqref="R75">
    <cfRule type="expression" dxfId="1234" priority="3493">
      <formula>(dateformat="dmy")</formula>
    </cfRule>
  </conditionalFormatting>
  <conditionalFormatting sqref="K75">
    <cfRule type="expression" dxfId="1233" priority="3492">
      <formula>(dateformat="dmy")</formula>
    </cfRule>
  </conditionalFormatting>
  <conditionalFormatting sqref="E87:E88">
    <cfRule type="expression" dxfId="1232" priority="3468">
      <formula>$C87=7</formula>
    </cfRule>
    <cfRule type="expression" dxfId="1231" priority="3469">
      <formula>$C87=6</formula>
    </cfRule>
    <cfRule type="expression" dxfId="1230" priority="3470">
      <formula>$C87=5</formula>
    </cfRule>
    <cfRule type="expression" dxfId="1229" priority="3471">
      <formula>$C87=4</formula>
    </cfRule>
    <cfRule type="expression" dxfId="1228" priority="3472">
      <formula>$C87=3</formula>
    </cfRule>
    <cfRule type="expression" dxfId="1227" priority="3473">
      <formula>$C87=2</formula>
    </cfRule>
  </conditionalFormatting>
  <conditionalFormatting sqref="Q87:Q88">
    <cfRule type="expression" dxfId="1226" priority="3467">
      <formula>(dateformat="dmy")</formula>
    </cfRule>
  </conditionalFormatting>
  <conditionalFormatting sqref="R87:R88">
    <cfRule type="expression" dxfId="1225" priority="3465">
      <formula>AND(enddate_highlight="on",R87&lt;TODAY(),O87&lt;100%)</formula>
    </cfRule>
    <cfRule type="expression" dxfId="1224" priority="3466">
      <formula>AND(enddate_highlight="on",R87&lt;=TODAY()+enddate_highlight_days,O87&lt;100%)</formula>
    </cfRule>
  </conditionalFormatting>
  <conditionalFormatting sqref="R87:R88">
    <cfRule type="expression" dxfId="1223" priority="3464">
      <formula>(dateformat="dmy")</formula>
    </cfRule>
  </conditionalFormatting>
  <conditionalFormatting sqref="K87:L87">
    <cfRule type="expression" dxfId="1222" priority="3463">
      <formula>(dateformat="dmy")</formula>
    </cfRule>
  </conditionalFormatting>
  <conditionalFormatting sqref="K88:L88">
    <cfRule type="expression" dxfId="1221" priority="3462">
      <formula>(dateformat="dmy")</formula>
    </cfRule>
  </conditionalFormatting>
  <conditionalFormatting sqref="E83">
    <cfRule type="expression" dxfId="1220" priority="3408">
      <formula>$C83=7</formula>
    </cfRule>
    <cfRule type="expression" dxfId="1219" priority="3409">
      <formula>$C83=6</formula>
    </cfRule>
    <cfRule type="expression" dxfId="1218" priority="3410">
      <formula>$C83=5</formula>
    </cfRule>
    <cfRule type="expression" dxfId="1217" priority="3411">
      <formula>$C83=4</formula>
    </cfRule>
    <cfRule type="expression" dxfId="1216" priority="3412">
      <formula>$C83=3</formula>
    </cfRule>
    <cfRule type="expression" dxfId="1215" priority="3413">
      <formula>$C83=2</formula>
    </cfRule>
  </conditionalFormatting>
  <conditionalFormatting sqref="Z83:NY83">
    <cfRule type="expression" dxfId="1214" priority="3415">
      <formula>AND($W83&lt;=Z$8,$X83&gt;=Z$8)</formula>
    </cfRule>
  </conditionalFormatting>
  <conditionalFormatting sqref="Z83:NY83">
    <cfRule type="expression" dxfId="1213" priority="3416" stopIfTrue="1">
      <formula>AND($E$8&gt;=Z$8,$E$8&lt;AA$8)</formula>
    </cfRule>
    <cfRule type="expression" priority="3417" stopIfTrue="1">
      <formula>IF(OR($R$6="Monthly",$R$6="Quarterly"),OR(AA$8&lt;=$Q83,Z$8&gt;$R83),OR(Z$8&gt;$R83,Z$8&lt;$Q83))</formula>
    </cfRule>
    <cfRule type="expression" dxfId="1212" priority="3418" stopIfTrue="1">
      <formula>OR($O83&gt;=1,IF(OR($R$6="Quarterly",$R$6="Monthly"),AA$8&lt;=$Q83+$U83,Z$8&lt;$Q83+$U83))</formula>
    </cfRule>
    <cfRule type="expression" dxfId="1211" priority="3419" stopIfTrue="1">
      <formula>$P83="k"</formula>
    </cfRule>
    <cfRule type="expression" dxfId="1210" priority="3420" stopIfTrue="1">
      <formula>$P83="o"</formula>
    </cfRule>
    <cfRule type="expression" dxfId="1209" priority="3421" stopIfTrue="1">
      <formula>$P83="y"</formula>
    </cfRule>
    <cfRule type="expression" dxfId="1208" priority="3422" stopIfTrue="1">
      <formula>$P83="p"</formula>
    </cfRule>
    <cfRule type="expression" dxfId="1207" priority="3423" stopIfTrue="1">
      <formula>$P83="g"</formula>
    </cfRule>
    <cfRule type="expression" dxfId="1206" priority="3424" stopIfTrue="1">
      <formula>$P83="r"</formula>
    </cfRule>
    <cfRule type="expression" dxfId="1205" priority="3425" stopIfTrue="1">
      <formula>$P83=1</formula>
    </cfRule>
    <cfRule type="expression" dxfId="1204" priority="3426" stopIfTrue="1">
      <formula>$P83=2</formula>
    </cfRule>
    <cfRule type="expression" dxfId="1203" priority="3427" stopIfTrue="1">
      <formula>$P83=3</formula>
    </cfRule>
    <cfRule type="expression" dxfId="1202" priority="3428" stopIfTrue="1">
      <formula>$P83=4</formula>
    </cfRule>
    <cfRule type="expression" dxfId="1201" priority="3429" stopIfTrue="1">
      <formula>$P83=5</formula>
    </cfRule>
    <cfRule type="expression" dxfId="1200" priority="3430" stopIfTrue="1">
      <formula>$P83=6</formula>
    </cfRule>
    <cfRule type="expression" dxfId="1199" priority="3431" stopIfTrue="1">
      <formula>TRUE</formula>
    </cfRule>
  </conditionalFormatting>
  <conditionalFormatting sqref="Q83">
    <cfRule type="expression" dxfId="1198" priority="3407">
      <formula>(dateformat="dmy")</formula>
    </cfRule>
  </conditionalFormatting>
  <conditionalFormatting sqref="R83">
    <cfRule type="expression" dxfId="1197" priority="3405">
      <formula>AND(enddate_highlight="on",R83&lt;TODAY(),O83&lt;100%)</formula>
    </cfRule>
    <cfRule type="expression" dxfId="1196" priority="3406">
      <formula>AND(enddate_highlight="on",R83&lt;=TODAY()+enddate_highlight_days,O83&lt;100%)</formula>
    </cfRule>
  </conditionalFormatting>
  <conditionalFormatting sqref="R83">
    <cfRule type="expression" dxfId="1195" priority="3404">
      <formula>(dateformat="dmy")</formula>
    </cfRule>
  </conditionalFormatting>
  <conditionalFormatting sqref="K83:L83">
    <cfRule type="expression" dxfId="1194" priority="3403">
      <formula>(dateformat="dmy")</formula>
    </cfRule>
  </conditionalFormatting>
  <conditionalFormatting sqref="Q118">
    <cfRule type="expression" dxfId="1193" priority="3378">
      <formula>(dateformat="dmy")</formula>
    </cfRule>
  </conditionalFormatting>
  <conditionalFormatting sqref="R118">
    <cfRule type="expression" dxfId="1192" priority="3376">
      <formula>AND(enddate_highlight="on",R118&lt;TODAY(),O118&lt;100%)</formula>
    </cfRule>
    <cfRule type="expression" dxfId="1191" priority="3377">
      <formula>AND(enddate_highlight="on",R118&lt;=TODAY()+enddate_highlight_days,O118&lt;100%)</formula>
    </cfRule>
  </conditionalFormatting>
  <conditionalFormatting sqref="R118">
    <cfRule type="expression" dxfId="1190" priority="3375">
      <formula>(dateformat="dmy")</formula>
    </cfRule>
  </conditionalFormatting>
  <conditionalFormatting sqref="K118:L118">
    <cfRule type="expression" dxfId="1189" priority="3374">
      <formula>(dateformat="dmy")</formula>
    </cfRule>
  </conditionalFormatting>
  <conditionalFormatting sqref="E78:E79">
    <cfRule type="expression" dxfId="1188" priority="3344">
      <formula>$C78=7</formula>
    </cfRule>
    <cfRule type="expression" dxfId="1187" priority="3345">
      <formula>$C78=6</formula>
    </cfRule>
    <cfRule type="expression" dxfId="1186" priority="3346">
      <formula>$C78=5</formula>
    </cfRule>
    <cfRule type="expression" dxfId="1185" priority="3347">
      <formula>$C78=4</formula>
    </cfRule>
    <cfRule type="expression" dxfId="1184" priority="3348">
      <formula>$C78=3</formula>
    </cfRule>
    <cfRule type="expression" dxfId="1183" priority="3349">
      <formula>$C78=2</formula>
    </cfRule>
  </conditionalFormatting>
  <conditionalFormatting sqref="Z78:NY79">
    <cfRule type="expression" dxfId="1182" priority="3351">
      <formula>AND($W78&lt;=Z$8,$X78&gt;=Z$8)</formula>
    </cfRule>
  </conditionalFormatting>
  <conditionalFormatting sqref="Z78:NY79">
    <cfRule type="expression" dxfId="1181" priority="3352" stopIfTrue="1">
      <formula>AND($E$8&gt;=Z$8,$E$8&lt;AA$8)</formula>
    </cfRule>
    <cfRule type="expression" priority="3353" stopIfTrue="1">
      <formula>IF(OR($R$6="Monthly",$R$6="Quarterly"),OR(AA$8&lt;=$Q78,Z$8&gt;$R78),OR(Z$8&gt;$R78,Z$8&lt;$Q78))</formula>
    </cfRule>
    <cfRule type="expression" dxfId="1180" priority="3354" stopIfTrue="1">
      <formula>OR($O78&gt;=1,IF(OR($R$6="Quarterly",$R$6="Monthly"),AA$8&lt;=$Q78+$U78,Z$8&lt;$Q78+$U78))</formula>
    </cfRule>
    <cfRule type="expression" dxfId="1179" priority="3355" stopIfTrue="1">
      <formula>$P78="k"</formula>
    </cfRule>
    <cfRule type="expression" dxfId="1178" priority="3356" stopIfTrue="1">
      <formula>$P78="o"</formula>
    </cfRule>
    <cfRule type="expression" dxfId="1177" priority="3357" stopIfTrue="1">
      <formula>$P78="y"</formula>
    </cfRule>
    <cfRule type="expression" dxfId="1176" priority="3358" stopIfTrue="1">
      <formula>$P78="p"</formula>
    </cfRule>
    <cfRule type="expression" dxfId="1175" priority="3359" stopIfTrue="1">
      <formula>$P78="g"</formula>
    </cfRule>
    <cfRule type="expression" dxfId="1174" priority="3360" stopIfTrue="1">
      <formula>$P78="r"</formula>
    </cfRule>
    <cfRule type="expression" dxfId="1173" priority="3361" stopIfTrue="1">
      <formula>$P78=1</formula>
    </cfRule>
    <cfRule type="expression" dxfId="1172" priority="3362" stopIfTrue="1">
      <formula>$P78=2</formula>
    </cfRule>
    <cfRule type="expression" dxfId="1171" priority="3363" stopIfTrue="1">
      <formula>$P78=3</formula>
    </cfRule>
    <cfRule type="expression" dxfId="1170" priority="3364" stopIfTrue="1">
      <formula>$P78=4</formula>
    </cfRule>
    <cfRule type="expression" dxfId="1169" priority="3365" stopIfTrue="1">
      <formula>$P78=5</formula>
    </cfRule>
    <cfRule type="expression" dxfId="1168" priority="3366" stopIfTrue="1">
      <formula>$P78=6</formula>
    </cfRule>
    <cfRule type="expression" dxfId="1167" priority="3367" stopIfTrue="1">
      <formula>TRUE</formula>
    </cfRule>
  </conditionalFormatting>
  <conditionalFormatting sqref="Q78:Q79">
    <cfRule type="expression" dxfId="1166" priority="3343">
      <formula>(dateformat="dmy")</formula>
    </cfRule>
  </conditionalFormatting>
  <conditionalFormatting sqref="R78:R79">
    <cfRule type="expression" dxfId="1165" priority="3341">
      <formula>AND(enddate_highlight="on",R78&lt;TODAY(),O78&lt;100%)</formula>
    </cfRule>
    <cfRule type="expression" dxfId="1164" priority="3342">
      <formula>AND(enddate_highlight="on",R78&lt;=TODAY()+enddate_highlight_days,O78&lt;100%)</formula>
    </cfRule>
  </conditionalFormatting>
  <conditionalFormatting sqref="R78:R79">
    <cfRule type="expression" dxfId="1163" priority="3340">
      <formula>(dateformat="dmy")</formula>
    </cfRule>
  </conditionalFormatting>
  <conditionalFormatting sqref="K78:L78">
    <cfRule type="expression" dxfId="1162" priority="3339">
      <formula>(dateformat="dmy")</formula>
    </cfRule>
  </conditionalFormatting>
  <conditionalFormatting sqref="K79:L79">
    <cfRule type="expression" dxfId="1161" priority="3338">
      <formula>(dateformat="dmy")</formula>
    </cfRule>
  </conditionalFormatting>
  <conditionalFormatting sqref="E81:E82">
    <cfRule type="expression" dxfId="1160" priority="3314">
      <formula>$C81=7</formula>
    </cfRule>
    <cfRule type="expression" dxfId="1159" priority="3315">
      <formula>$C81=6</formula>
    </cfRule>
    <cfRule type="expression" dxfId="1158" priority="3316">
      <formula>$C81=5</formula>
    </cfRule>
    <cfRule type="expression" dxfId="1157" priority="3317">
      <formula>$C81=4</formula>
    </cfRule>
    <cfRule type="expression" dxfId="1156" priority="3318">
      <formula>$C81=3</formula>
    </cfRule>
    <cfRule type="expression" dxfId="1155" priority="3319">
      <formula>$C81=2</formula>
    </cfRule>
  </conditionalFormatting>
  <conditionalFormatting sqref="Z81:NY82">
    <cfRule type="expression" dxfId="1154" priority="3321">
      <formula>AND($W81&lt;=Z$8,$X81&gt;=Z$8)</formula>
    </cfRule>
  </conditionalFormatting>
  <conditionalFormatting sqref="Z81:NY82">
    <cfRule type="expression" dxfId="1153" priority="3322" stopIfTrue="1">
      <formula>AND($E$8&gt;=Z$8,$E$8&lt;AA$8)</formula>
    </cfRule>
    <cfRule type="expression" priority="3323" stopIfTrue="1">
      <formula>IF(OR($R$6="Monthly",$R$6="Quarterly"),OR(AA$8&lt;=$Q81,Z$8&gt;$R81),OR(Z$8&gt;$R81,Z$8&lt;$Q81))</formula>
    </cfRule>
    <cfRule type="expression" dxfId="1152" priority="3324" stopIfTrue="1">
      <formula>OR($O81&gt;=1,IF(OR($R$6="Quarterly",$R$6="Monthly"),AA$8&lt;=$Q81+$U81,Z$8&lt;$Q81+$U81))</formula>
    </cfRule>
    <cfRule type="expression" dxfId="1151" priority="3325" stopIfTrue="1">
      <formula>$P81="k"</formula>
    </cfRule>
    <cfRule type="expression" dxfId="1150" priority="3326" stopIfTrue="1">
      <formula>$P81="o"</formula>
    </cfRule>
    <cfRule type="expression" dxfId="1149" priority="3327" stopIfTrue="1">
      <formula>$P81="y"</formula>
    </cfRule>
    <cfRule type="expression" dxfId="1148" priority="3328" stopIfTrue="1">
      <formula>$P81="p"</formula>
    </cfRule>
    <cfRule type="expression" dxfId="1147" priority="3329" stopIfTrue="1">
      <formula>$P81="g"</formula>
    </cfRule>
    <cfRule type="expression" dxfId="1146" priority="3330" stopIfTrue="1">
      <formula>$P81="r"</formula>
    </cfRule>
    <cfRule type="expression" dxfId="1145" priority="3331" stopIfTrue="1">
      <formula>$P81=1</formula>
    </cfRule>
    <cfRule type="expression" dxfId="1144" priority="3332" stopIfTrue="1">
      <formula>$P81=2</formula>
    </cfRule>
    <cfRule type="expression" dxfId="1143" priority="3333" stopIfTrue="1">
      <formula>$P81=3</formula>
    </cfRule>
    <cfRule type="expression" dxfId="1142" priority="3334" stopIfTrue="1">
      <formula>$P81=4</formula>
    </cfRule>
    <cfRule type="expression" dxfId="1141" priority="3335" stopIfTrue="1">
      <formula>$P81=5</formula>
    </cfRule>
    <cfRule type="expression" dxfId="1140" priority="3336" stopIfTrue="1">
      <formula>$P81=6</formula>
    </cfRule>
    <cfRule type="expression" dxfId="1139" priority="3337" stopIfTrue="1">
      <formula>TRUE</formula>
    </cfRule>
  </conditionalFormatting>
  <conditionalFormatting sqref="Q81:Q82">
    <cfRule type="expression" dxfId="1138" priority="3313">
      <formula>(dateformat="dmy")</formula>
    </cfRule>
  </conditionalFormatting>
  <conditionalFormatting sqref="R81:R82">
    <cfRule type="expression" dxfId="1137" priority="3311">
      <formula>AND(enddate_highlight="on",R81&lt;TODAY(),O81&lt;100%)</formula>
    </cfRule>
    <cfRule type="expression" dxfId="1136" priority="3312">
      <formula>AND(enddate_highlight="on",R81&lt;=TODAY()+enddate_highlight_days,O81&lt;100%)</formula>
    </cfRule>
  </conditionalFormatting>
  <conditionalFormatting sqref="R81:R82">
    <cfRule type="expression" dxfId="1135" priority="3310">
      <formula>(dateformat="dmy")</formula>
    </cfRule>
  </conditionalFormatting>
  <conditionalFormatting sqref="K81:L81">
    <cfRule type="expression" dxfId="1134" priority="3309">
      <formula>(dateformat="dmy")</formula>
    </cfRule>
  </conditionalFormatting>
  <conditionalFormatting sqref="K82:L82">
    <cfRule type="expression" dxfId="1133" priority="3308">
      <formula>(dateformat="dmy")</formula>
    </cfRule>
  </conditionalFormatting>
  <conditionalFormatting sqref="E134">
    <cfRule type="expression" dxfId="1132" priority="3284">
      <formula>$C134=7</formula>
    </cfRule>
    <cfRule type="expression" dxfId="1131" priority="3285">
      <formula>$C134=6</formula>
    </cfRule>
    <cfRule type="expression" dxfId="1130" priority="3286">
      <formula>$C134=5</formula>
    </cfRule>
    <cfRule type="expression" dxfId="1129" priority="3287">
      <formula>$C134=4</formula>
    </cfRule>
    <cfRule type="expression" dxfId="1128" priority="3288">
      <formula>$C134=3</formula>
    </cfRule>
    <cfRule type="expression" dxfId="1127" priority="3289">
      <formula>$C134=2</formula>
    </cfRule>
  </conditionalFormatting>
  <conditionalFormatting sqref="Q134">
    <cfRule type="expression" dxfId="1126" priority="3283">
      <formula>(dateformat="dmy")</formula>
    </cfRule>
  </conditionalFormatting>
  <conditionalFormatting sqref="R134">
    <cfRule type="expression" dxfId="1125" priority="3281">
      <formula>AND(enddate_highlight="on",R134&lt;TODAY(),O134&lt;100%)</formula>
    </cfRule>
    <cfRule type="expression" dxfId="1124" priority="3282">
      <formula>AND(enddate_highlight="on",R134&lt;=TODAY()+enddate_highlight_days,O134&lt;100%)</formula>
    </cfRule>
  </conditionalFormatting>
  <conditionalFormatting sqref="K134:L134 R134">
    <cfRule type="expression" dxfId="1123" priority="3280">
      <formula>(dateformat="dmy")</formula>
    </cfRule>
  </conditionalFormatting>
  <conditionalFormatting sqref="E135">
    <cfRule type="expression" dxfId="1122" priority="3256">
      <formula>$C135=7</formula>
    </cfRule>
    <cfRule type="expression" dxfId="1121" priority="3257">
      <formula>$C135=6</formula>
    </cfRule>
    <cfRule type="expression" dxfId="1120" priority="3258">
      <formula>$C135=5</formula>
    </cfRule>
    <cfRule type="expression" dxfId="1119" priority="3259">
      <formula>$C135=4</formula>
    </cfRule>
    <cfRule type="expression" dxfId="1118" priority="3260">
      <formula>$C135=3</formula>
    </cfRule>
    <cfRule type="expression" dxfId="1117" priority="3261">
      <formula>$C135=2</formula>
    </cfRule>
  </conditionalFormatting>
  <conditionalFormatting sqref="Q135">
    <cfRule type="expression" dxfId="1116" priority="3255">
      <formula>(dateformat="dmy")</formula>
    </cfRule>
  </conditionalFormatting>
  <conditionalFormatting sqref="R135">
    <cfRule type="expression" dxfId="1115" priority="3253">
      <formula>AND(enddate_highlight="on",R135&lt;TODAY(),O135&lt;100%)</formula>
    </cfRule>
    <cfRule type="expression" dxfId="1114" priority="3254">
      <formula>AND(enddate_highlight="on",R135&lt;=TODAY()+enddate_highlight_days,O135&lt;100%)</formula>
    </cfRule>
  </conditionalFormatting>
  <conditionalFormatting sqref="K135:L135 R135">
    <cfRule type="expression" dxfId="1113" priority="3252">
      <formula>(dateformat="dmy")</formula>
    </cfRule>
  </conditionalFormatting>
  <conditionalFormatting sqref="E136">
    <cfRule type="expression" dxfId="1112" priority="3228">
      <formula>$C136=7</formula>
    </cfRule>
    <cfRule type="expression" dxfId="1111" priority="3229">
      <formula>$C136=6</formula>
    </cfRule>
    <cfRule type="expression" dxfId="1110" priority="3230">
      <formula>$C136=5</formula>
    </cfRule>
    <cfRule type="expression" dxfId="1109" priority="3231">
      <formula>$C136=4</formula>
    </cfRule>
    <cfRule type="expression" dxfId="1108" priority="3232">
      <formula>$C136=3</formula>
    </cfRule>
    <cfRule type="expression" dxfId="1107" priority="3233">
      <formula>$C136=2</formula>
    </cfRule>
  </conditionalFormatting>
  <conditionalFormatting sqref="Q136">
    <cfRule type="expression" dxfId="1106" priority="3227">
      <formula>(dateformat="dmy")</formula>
    </cfRule>
  </conditionalFormatting>
  <conditionalFormatting sqref="R136">
    <cfRule type="expression" dxfId="1105" priority="3225">
      <formula>AND(enddate_highlight="on",R136&lt;TODAY(),O136&lt;100%)</formula>
    </cfRule>
    <cfRule type="expression" dxfId="1104" priority="3226">
      <formula>AND(enddate_highlight="on",R136&lt;=TODAY()+enddate_highlight_days,O136&lt;100%)</formula>
    </cfRule>
  </conditionalFormatting>
  <conditionalFormatting sqref="K136:L136 R136">
    <cfRule type="expression" dxfId="1103" priority="3224">
      <formula>(dateformat="dmy")</formula>
    </cfRule>
  </conditionalFormatting>
  <conditionalFormatting sqref="L69:L70">
    <cfRule type="expression" dxfId="1102" priority="3223">
      <formula>(dateformat="dmy")</formula>
    </cfRule>
  </conditionalFormatting>
  <conditionalFormatting sqref="L72">
    <cfRule type="expression" dxfId="1101" priority="3222">
      <formula>(dateformat="dmy")</formula>
    </cfRule>
  </conditionalFormatting>
  <conditionalFormatting sqref="L73">
    <cfRule type="expression" dxfId="1100" priority="3221">
      <formula>(dateformat="dmy")</formula>
    </cfRule>
  </conditionalFormatting>
  <conditionalFormatting sqref="L71">
    <cfRule type="expression" dxfId="1099" priority="3220">
      <formula>(dateformat="dmy")</formula>
    </cfRule>
  </conditionalFormatting>
  <conditionalFormatting sqref="L74">
    <cfRule type="expression" dxfId="1098" priority="3219">
      <formula>(dateformat="dmy")</formula>
    </cfRule>
  </conditionalFormatting>
  <conditionalFormatting sqref="L75">
    <cfRule type="expression" dxfId="1097" priority="3218">
      <formula>(dateformat="dmy")</formula>
    </cfRule>
  </conditionalFormatting>
  <conditionalFormatting sqref="E80">
    <cfRule type="expression" dxfId="1096" priority="3194">
      <formula>$C80=7</formula>
    </cfRule>
    <cfRule type="expression" dxfId="1095" priority="3195">
      <formula>$C80=6</formula>
    </cfRule>
    <cfRule type="expression" dxfId="1094" priority="3196">
      <formula>$C80=5</formula>
    </cfRule>
    <cfRule type="expression" dxfId="1093" priority="3197">
      <formula>$C80=4</formula>
    </cfRule>
    <cfRule type="expression" dxfId="1092" priority="3198">
      <formula>$C80=3</formula>
    </cfRule>
    <cfRule type="expression" dxfId="1091" priority="3199">
      <formula>$C80=2</formula>
    </cfRule>
  </conditionalFormatting>
  <conditionalFormatting sqref="Z80:NY80">
    <cfRule type="expression" dxfId="1090" priority="3201">
      <formula>AND($W80&lt;=Z$8,$X80&gt;=Z$8)</formula>
    </cfRule>
  </conditionalFormatting>
  <conditionalFormatting sqref="Z80:NY80">
    <cfRule type="expression" dxfId="1089" priority="3202" stopIfTrue="1">
      <formula>AND($E$8&gt;=Z$8,$E$8&lt;AA$8)</formula>
    </cfRule>
    <cfRule type="expression" priority="3203" stopIfTrue="1">
      <formula>IF(OR($R$6="Monthly",$R$6="Quarterly"),OR(AA$8&lt;=$Q80,Z$8&gt;$R80),OR(Z$8&gt;$R80,Z$8&lt;$Q80))</formula>
    </cfRule>
    <cfRule type="expression" dxfId="1088" priority="3204" stopIfTrue="1">
      <formula>OR($O80&gt;=1,IF(OR($R$6="Quarterly",$R$6="Monthly"),AA$8&lt;=$Q80+$U80,Z$8&lt;$Q80+$U80))</formula>
    </cfRule>
    <cfRule type="expression" dxfId="1087" priority="3205" stopIfTrue="1">
      <formula>$P80="k"</formula>
    </cfRule>
    <cfRule type="expression" dxfId="1086" priority="3206" stopIfTrue="1">
      <formula>$P80="o"</formula>
    </cfRule>
    <cfRule type="expression" dxfId="1085" priority="3207" stopIfTrue="1">
      <formula>$P80="y"</formula>
    </cfRule>
    <cfRule type="expression" dxfId="1084" priority="3208" stopIfTrue="1">
      <formula>$P80="p"</formula>
    </cfRule>
    <cfRule type="expression" dxfId="1083" priority="3209" stopIfTrue="1">
      <formula>$P80="g"</formula>
    </cfRule>
    <cfRule type="expression" dxfId="1082" priority="3210" stopIfTrue="1">
      <formula>$P80="r"</formula>
    </cfRule>
    <cfRule type="expression" dxfId="1081" priority="3211" stopIfTrue="1">
      <formula>$P80=1</formula>
    </cfRule>
    <cfRule type="expression" dxfId="1080" priority="3212" stopIfTrue="1">
      <formula>$P80=2</formula>
    </cfRule>
    <cfRule type="expression" dxfId="1079" priority="3213" stopIfTrue="1">
      <formula>$P80=3</formula>
    </cfRule>
    <cfRule type="expression" dxfId="1078" priority="3214" stopIfTrue="1">
      <formula>$P80=4</formula>
    </cfRule>
    <cfRule type="expression" dxfId="1077" priority="3215" stopIfTrue="1">
      <formula>$P80=5</formula>
    </cfRule>
    <cfRule type="expression" dxfId="1076" priority="3216" stopIfTrue="1">
      <formula>$P80=6</formula>
    </cfRule>
    <cfRule type="expression" dxfId="1075" priority="3217" stopIfTrue="1">
      <formula>TRUE</formula>
    </cfRule>
  </conditionalFormatting>
  <conditionalFormatting sqref="Q80">
    <cfRule type="expression" dxfId="1074" priority="3193">
      <formula>(dateformat="dmy")</formula>
    </cfRule>
  </conditionalFormatting>
  <conditionalFormatting sqref="R80">
    <cfRule type="expression" dxfId="1073" priority="3191">
      <formula>AND(enddate_highlight="on",R80&lt;TODAY(),O80&lt;100%)</formula>
    </cfRule>
    <cfRule type="expression" dxfId="1072" priority="3192">
      <formula>AND(enddate_highlight="on",R80&lt;=TODAY()+enddate_highlight_days,O80&lt;100%)</formula>
    </cfRule>
  </conditionalFormatting>
  <conditionalFormatting sqref="R80">
    <cfRule type="expression" dxfId="1071" priority="3190">
      <formula>(dateformat="dmy")</formula>
    </cfRule>
  </conditionalFormatting>
  <conditionalFormatting sqref="K80:L80">
    <cfRule type="expression" dxfId="1070" priority="3189">
      <formula>(dateformat="dmy")</formula>
    </cfRule>
  </conditionalFormatting>
  <conditionalFormatting sqref="Q119">
    <cfRule type="expression" dxfId="1069" priority="3142">
      <formula>(dateformat="dmy")</formula>
    </cfRule>
  </conditionalFormatting>
  <conditionalFormatting sqref="R119">
    <cfRule type="expression" dxfId="1068" priority="3140">
      <formula>AND(enddate_highlight="on",R119&lt;TODAY(),O119&lt;100%)</formula>
    </cfRule>
    <cfRule type="expression" dxfId="1067" priority="3141">
      <formula>AND(enddate_highlight="on",R119&lt;=TODAY()+enddate_highlight_days,O119&lt;100%)</formula>
    </cfRule>
  </conditionalFormatting>
  <conditionalFormatting sqref="R119">
    <cfRule type="expression" dxfId="1066" priority="3139">
      <formula>(dateformat="dmy")</formula>
    </cfRule>
  </conditionalFormatting>
  <conditionalFormatting sqref="K119:L119">
    <cfRule type="expression" dxfId="1065" priority="3138">
      <formula>(dateformat="dmy")</formula>
    </cfRule>
  </conditionalFormatting>
  <conditionalFormatting sqref="Q120">
    <cfRule type="expression" dxfId="1064" priority="3113">
      <formula>(dateformat="dmy")</formula>
    </cfRule>
  </conditionalFormatting>
  <conditionalFormatting sqref="R120">
    <cfRule type="expression" dxfId="1063" priority="3111">
      <formula>AND(enddate_highlight="on",R120&lt;TODAY(),O120&lt;100%)</formula>
    </cfRule>
    <cfRule type="expression" dxfId="1062" priority="3112">
      <formula>AND(enddate_highlight="on",R120&lt;=TODAY()+enddate_highlight_days,O120&lt;100%)</formula>
    </cfRule>
  </conditionalFormatting>
  <conditionalFormatting sqref="R120">
    <cfRule type="expression" dxfId="1061" priority="3110">
      <formula>(dateformat="dmy")</formula>
    </cfRule>
  </conditionalFormatting>
  <conditionalFormatting sqref="K120:L120">
    <cfRule type="expression" dxfId="1060" priority="3109">
      <formula>(dateformat="dmy")</formula>
    </cfRule>
  </conditionalFormatting>
  <conditionalFormatting sqref="Q129">
    <cfRule type="expression" dxfId="1059" priority="3084">
      <formula>(dateformat="dmy")</formula>
    </cfRule>
  </conditionalFormatting>
  <conditionalFormatting sqref="R129">
    <cfRule type="expression" dxfId="1058" priority="3082">
      <formula>AND(enddate_highlight="on",R129&lt;TODAY(),O129&lt;100%)</formula>
    </cfRule>
    <cfRule type="expression" dxfId="1057" priority="3083">
      <formula>AND(enddate_highlight="on",R129&lt;=TODAY()+enddate_highlight_days,O129&lt;100%)</formula>
    </cfRule>
  </conditionalFormatting>
  <conditionalFormatting sqref="R129">
    <cfRule type="expression" dxfId="1056" priority="3081">
      <formula>(dateformat="dmy")</formula>
    </cfRule>
  </conditionalFormatting>
  <conditionalFormatting sqref="K129:L129">
    <cfRule type="expression" dxfId="1055" priority="3080">
      <formula>(dateformat="dmy")</formula>
    </cfRule>
  </conditionalFormatting>
  <conditionalFormatting sqref="Q130">
    <cfRule type="expression" dxfId="1054" priority="3055">
      <formula>(dateformat="dmy")</formula>
    </cfRule>
  </conditionalFormatting>
  <conditionalFormatting sqref="R130">
    <cfRule type="expression" dxfId="1053" priority="3053">
      <formula>AND(enddate_highlight="on",R130&lt;TODAY(),O130&lt;100%)</formula>
    </cfRule>
    <cfRule type="expression" dxfId="1052" priority="3054">
      <formula>AND(enddate_highlight="on",R130&lt;=TODAY()+enddate_highlight_days,O130&lt;100%)</formula>
    </cfRule>
  </conditionalFormatting>
  <conditionalFormatting sqref="R130">
    <cfRule type="expression" dxfId="1051" priority="3052">
      <formula>(dateformat="dmy")</formula>
    </cfRule>
  </conditionalFormatting>
  <conditionalFormatting sqref="K130:L130">
    <cfRule type="expression" dxfId="1050" priority="3051">
      <formula>(dateformat="dmy")</formula>
    </cfRule>
  </conditionalFormatting>
  <conditionalFormatting sqref="Q131">
    <cfRule type="expression" dxfId="1049" priority="3026">
      <formula>(dateformat="dmy")</formula>
    </cfRule>
  </conditionalFormatting>
  <conditionalFormatting sqref="R131">
    <cfRule type="expression" dxfId="1048" priority="3024">
      <formula>AND(enddate_highlight="on",R131&lt;TODAY(),O131&lt;100%)</formula>
    </cfRule>
    <cfRule type="expression" dxfId="1047" priority="3025">
      <formula>AND(enddate_highlight="on",R131&lt;=TODAY()+enddate_highlight_days,O131&lt;100%)</formula>
    </cfRule>
  </conditionalFormatting>
  <conditionalFormatting sqref="R131">
    <cfRule type="expression" dxfId="1046" priority="3023">
      <formula>(dateformat="dmy")</formula>
    </cfRule>
  </conditionalFormatting>
  <conditionalFormatting sqref="K131:L131">
    <cfRule type="expression" dxfId="1045" priority="3022">
      <formula>(dateformat="dmy")</formula>
    </cfRule>
  </conditionalFormatting>
  <conditionalFormatting sqref="Q99">
    <cfRule type="expression" dxfId="1044" priority="2997">
      <formula>(dateformat="dmy")</formula>
    </cfRule>
  </conditionalFormatting>
  <conditionalFormatting sqref="R99">
    <cfRule type="expression" dxfId="1043" priority="2995">
      <formula>AND(enddate_highlight="on",R99&lt;TODAY(),O99&lt;100%)</formula>
    </cfRule>
    <cfRule type="expression" dxfId="1042" priority="2996">
      <formula>AND(enddate_highlight="on",R99&lt;=TODAY()+enddate_highlight_days,O99&lt;100%)</formula>
    </cfRule>
  </conditionalFormatting>
  <conditionalFormatting sqref="R99">
    <cfRule type="expression" dxfId="1041" priority="2994">
      <formula>(dateformat="dmy")</formula>
    </cfRule>
  </conditionalFormatting>
  <conditionalFormatting sqref="K99:L99">
    <cfRule type="expression" dxfId="1040" priority="2993">
      <formula>(dateformat="dmy")</formula>
    </cfRule>
  </conditionalFormatting>
  <conditionalFormatting sqref="E99">
    <cfRule type="expression" dxfId="1039" priority="2987">
      <formula>$C99=7</formula>
    </cfRule>
    <cfRule type="expression" dxfId="1038" priority="2988">
      <formula>$C99=6</formula>
    </cfRule>
    <cfRule type="expression" dxfId="1037" priority="2989">
      <formula>$C99=5</formula>
    </cfRule>
    <cfRule type="expression" dxfId="1036" priority="2990">
      <formula>$C99=4</formula>
    </cfRule>
    <cfRule type="expression" dxfId="1035" priority="2991">
      <formula>$C99=3</formula>
    </cfRule>
    <cfRule type="expression" dxfId="1034" priority="2992">
      <formula>$C99=2</formula>
    </cfRule>
  </conditionalFormatting>
  <conditionalFormatting sqref="Q100">
    <cfRule type="expression" dxfId="1033" priority="2968">
      <formula>(dateformat="dmy")</formula>
    </cfRule>
  </conditionalFormatting>
  <conditionalFormatting sqref="R100">
    <cfRule type="expression" dxfId="1032" priority="2966">
      <formula>AND(enddate_highlight="on",R100&lt;TODAY(),O100&lt;100%)</formula>
    </cfRule>
    <cfRule type="expression" dxfId="1031" priority="2967">
      <formula>AND(enddate_highlight="on",R100&lt;=TODAY()+enddate_highlight_days,O100&lt;100%)</formula>
    </cfRule>
  </conditionalFormatting>
  <conditionalFormatting sqref="R100">
    <cfRule type="expression" dxfId="1030" priority="2965">
      <formula>(dateformat="dmy")</formula>
    </cfRule>
  </conditionalFormatting>
  <conditionalFormatting sqref="L100">
    <cfRule type="expression" dxfId="1029" priority="2964">
      <formula>(dateformat="dmy")</formula>
    </cfRule>
  </conditionalFormatting>
  <conditionalFormatting sqref="E100">
    <cfRule type="expression" dxfId="1028" priority="2958">
      <formula>$C100=7</formula>
    </cfRule>
    <cfRule type="expression" dxfId="1027" priority="2959">
      <formula>$C100=6</formula>
    </cfRule>
    <cfRule type="expression" dxfId="1026" priority="2960">
      <formula>$C100=5</formula>
    </cfRule>
    <cfRule type="expression" dxfId="1025" priority="2961">
      <formula>$C100=4</formula>
    </cfRule>
    <cfRule type="expression" dxfId="1024" priority="2962">
      <formula>$C100=3</formula>
    </cfRule>
    <cfRule type="expression" dxfId="1023" priority="2963">
      <formula>$C100=2</formula>
    </cfRule>
  </conditionalFormatting>
  <conditionalFormatting sqref="Q101">
    <cfRule type="expression" dxfId="1022" priority="2910">
      <formula>(dateformat="dmy")</formula>
    </cfRule>
  </conditionalFormatting>
  <conditionalFormatting sqref="R101">
    <cfRule type="expression" dxfId="1021" priority="2908">
      <formula>AND(enddate_highlight="on",R101&lt;TODAY(),O101&lt;100%)</formula>
    </cfRule>
    <cfRule type="expression" dxfId="1020" priority="2909">
      <formula>AND(enddate_highlight="on",R101&lt;=TODAY()+enddate_highlight_days,O101&lt;100%)</formula>
    </cfRule>
  </conditionalFormatting>
  <conditionalFormatting sqref="R101">
    <cfRule type="expression" dxfId="1019" priority="2907">
      <formula>(dateformat="dmy")</formula>
    </cfRule>
  </conditionalFormatting>
  <conditionalFormatting sqref="E101">
    <cfRule type="expression" dxfId="1018" priority="2900">
      <formula>$C101=7</formula>
    </cfRule>
    <cfRule type="expression" dxfId="1017" priority="2901">
      <formula>$C101=6</formula>
    </cfRule>
    <cfRule type="expression" dxfId="1016" priority="2902">
      <formula>$C101=5</formula>
    </cfRule>
    <cfRule type="expression" dxfId="1015" priority="2903">
      <formula>$C101=4</formula>
    </cfRule>
    <cfRule type="expression" dxfId="1014" priority="2904">
      <formula>$C101=3</formula>
    </cfRule>
    <cfRule type="expression" dxfId="1013" priority="2905">
      <formula>$C101=2</formula>
    </cfRule>
  </conditionalFormatting>
  <conditionalFormatting sqref="Q102">
    <cfRule type="expression" dxfId="1012" priority="2852">
      <formula>(dateformat="dmy")</formula>
    </cfRule>
  </conditionalFormatting>
  <conditionalFormatting sqref="R102">
    <cfRule type="expression" dxfId="1011" priority="2850">
      <formula>AND(enddate_highlight="on",R102&lt;TODAY(),O102&lt;100%)</formula>
    </cfRule>
    <cfRule type="expression" dxfId="1010" priority="2851">
      <formula>AND(enddate_highlight="on",R102&lt;=TODAY()+enddate_highlight_days,O102&lt;100%)</formula>
    </cfRule>
  </conditionalFormatting>
  <conditionalFormatting sqref="R102">
    <cfRule type="expression" dxfId="1009" priority="2849">
      <formula>(dateformat="dmy")</formula>
    </cfRule>
  </conditionalFormatting>
  <conditionalFormatting sqref="K102:L102">
    <cfRule type="expression" dxfId="1008" priority="2848">
      <formula>(dateformat="dmy")</formula>
    </cfRule>
  </conditionalFormatting>
  <conditionalFormatting sqref="Q103">
    <cfRule type="expression" dxfId="1007" priority="2823">
      <formula>(dateformat="dmy")</formula>
    </cfRule>
  </conditionalFormatting>
  <conditionalFormatting sqref="R103">
    <cfRule type="expression" dxfId="1006" priority="2821">
      <formula>AND(enddate_highlight="on",R103&lt;TODAY(),O103&lt;100%)</formula>
    </cfRule>
    <cfRule type="expression" dxfId="1005" priority="2822">
      <formula>AND(enddate_highlight="on",R103&lt;=TODAY()+enddate_highlight_days,O103&lt;100%)</formula>
    </cfRule>
  </conditionalFormatting>
  <conditionalFormatting sqref="R103">
    <cfRule type="expression" dxfId="1004" priority="2820">
      <formula>(dateformat="dmy")</formula>
    </cfRule>
  </conditionalFormatting>
  <conditionalFormatting sqref="K103:L103">
    <cfRule type="expression" dxfId="1003" priority="2819">
      <formula>(dateformat="dmy")</formula>
    </cfRule>
  </conditionalFormatting>
  <conditionalFormatting sqref="K105:L107 K118:L120 K129:L131">
    <cfRule type="expression" dxfId="1002" priority="2761">
      <formula>(dateformat="dmy")</formula>
    </cfRule>
  </conditionalFormatting>
  <conditionalFormatting sqref="Q105:Q107 Q118:Q120 Q129:Q131">
    <cfRule type="expression" dxfId="1001" priority="2765">
      <formula>(dateformat="dmy")</formula>
    </cfRule>
  </conditionalFormatting>
  <conditionalFormatting sqref="R105:R107 R118:R120 R129:R131">
    <cfRule type="expression" dxfId="1000" priority="2762">
      <formula>(dateformat="dmy")</formula>
    </cfRule>
  </conditionalFormatting>
  <conditionalFormatting sqref="L101">
    <cfRule type="expression" dxfId="999" priority="2752">
      <formula>(dateformat="dmy")</formula>
    </cfRule>
  </conditionalFormatting>
  <conditionalFormatting sqref="Q143">
    <cfRule type="expression" dxfId="998" priority="2733">
      <formula>(dateformat="dmy")</formula>
    </cfRule>
  </conditionalFormatting>
  <conditionalFormatting sqref="R143">
    <cfRule type="expression" dxfId="997" priority="2731">
      <formula>AND(enddate_highlight="on",R143&lt;TODAY(),O143&lt;100%)</formula>
    </cfRule>
    <cfRule type="expression" dxfId="996" priority="2732">
      <formula>AND(enddate_highlight="on",R143&lt;=TODAY()+enddate_highlight_days,O143&lt;100%)</formula>
    </cfRule>
  </conditionalFormatting>
  <conditionalFormatting sqref="R143 W143:X143">
    <cfRule type="expression" dxfId="995" priority="2730">
      <formula>(dateformat="dmy")</formula>
    </cfRule>
  </conditionalFormatting>
  <conditionalFormatting sqref="K143:L143">
    <cfRule type="expression" dxfId="994" priority="2729">
      <formula>(dateformat="dmy")</formula>
    </cfRule>
  </conditionalFormatting>
  <conditionalFormatting sqref="Q144">
    <cfRule type="expression" dxfId="993" priority="2704">
      <formula>(dateformat="dmy")</formula>
    </cfRule>
  </conditionalFormatting>
  <conditionalFormatting sqref="R144">
    <cfRule type="expression" dxfId="992" priority="2702">
      <formula>AND(enddate_highlight="on",R144&lt;TODAY(),O144&lt;100%)</formula>
    </cfRule>
    <cfRule type="expression" dxfId="991" priority="2703">
      <formula>AND(enddate_highlight="on",R144&lt;=TODAY()+enddate_highlight_days,O144&lt;100%)</formula>
    </cfRule>
  </conditionalFormatting>
  <conditionalFormatting sqref="R144 W144:X144">
    <cfRule type="expression" dxfId="990" priority="2701">
      <formula>(dateformat="dmy")</formula>
    </cfRule>
  </conditionalFormatting>
  <conditionalFormatting sqref="K144:L144">
    <cfRule type="expression" dxfId="989" priority="2700">
      <formula>(dateformat="dmy")</formula>
    </cfRule>
  </conditionalFormatting>
  <conditionalFormatting sqref="E144">
    <cfRule type="expression" dxfId="988" priority="2694">
      <formula>$C144=7</formula>
    </cfRule>
    <cfRule type="expression" dxfId="987" priority="2695">
      <formula>$C144=6</formula>
    </cfRule>
    <cfRule type="expression" dxfId="986" priority="2696">
      <formula>$C144=5</formula>
    </cfRule>
    <cfRule type="expression" dxfId="985" priority="2697">
      <formula>$C144=4</formula>
    </cfRule>
    <cfRule type="expression" dxfId="984" priority="2698">
      <formula>$C144=3</formula>
    </cfRule>
    <cfRule type="expression" dxfId="983" priority="2699">
      <formula>$C144=2</formula>
    </cfRule>
  </conditionalFormatting>
  <conditionalFormatting sqref="Q145">
    <cfRule type="expression" dxfId="982" priority="2675">
      <formula>(dateformat="dmy")</formula>
    </cfRule>
  </conditionalFormatting>
  <conditionalFormatting sqref="R145">
    <cfRule type="expression" dxfId="981" priority="2673">
      <formula>AND(enddate_highlight="on",R145&lt;TODAY(),O145&lt;100%)</formula>
    </cfRule>
    <cfRule type="expression" dxfId="980" priority="2674">
      <formula>AND(enddate_highlight="on",R145&lt;=TODAY()+enddate_highlight_days,O145&lt;100%)</formula>
    </cfRule>
  </conditionalFormatting>
  <conditionalFormatting sqref="R145 W145:X145">
    <cfRule type="expression" dxfId="979" priority="2672">
      <formula>(dateformat="dmy")</formula>
    </cfRule>
  </conditionalFormatting>
  <conditionalFormatting sqref="K145">
    <cfRule type="expression" dxfId="978" priority="2671">
      <formula>(dateformat="dmy")</formula>
    </cfRule>
  </conditionalFormatting>
  <conditionalFormatting sqref="E145">
    <cfRule type="expression" dxfId="977" priority="2665">
      <formula>$C145=7</formula>
    </cfRule>
    <cfRule type="expression" dxfId="976" priority="2666">
      <formula>$C145=6</formula>
    </cfRule>
    <cfRule type="expression" dxfId="975" priority="2667">
      <formula>$C145=5</formula>
    </cfRule>
    <cfRule type="expression" dxfId="974" priority="2668">
      <formula>$C145=4</formula>
    </cfRule>
    <cfRule type="expression" dxfId="973" priority="2669">
      <formula>$C145=3</formula>
    </cfRule>
    <cfRule type="expression" dxfId="972" priority="2670">
      <formula>$C145=2</formula>
    </cfRule>
  </conditionalFormatting>
  <conditionalFormatting sqref="Q146">
    <cfRule type="expression" dxfId="971" priority="2646">
      <formula>(dateformat="dmy")</formula>
    </cfRule>
  </conditionalFormatting>
  <conditionalFormatting sqref="R146">
    <cfRule type="expression" dxfId="970" priority="2644">
      <formula>AND(enddate_highlight="on",R146&lt;TODAY(),O146&lt;100%)</formula>
    </cfRule>
    <cfRule type="expression" dxfId="969" priority="2645">
      <formula>AND(enddate_highlight="on",R146&lt;=TODAY()+enddate_highlight_days,O146&lt;100%)</formula>
    </cfRule>
  </conditionalFormatting>
  <conditionalFormatting sqref="R146 W146:X146">
    <cfRule type="expression" dxfId="968" priority="2643">
      <formula>(dateformat="dmy")</formula>
    </cfRule>
  </conditionalFormatting>
  <conditionalFormatting sqref="K146">
    <cfRule type="expression" dxfId="967" priority="2642">
      <formula>(dateformat="dmy")</formula>
    </cfRule>
  </conditionalFormatting>
  <conditionalFormatting sqref="E146">
    <cfRule type="expression" dxfId="966" priority="2636">
      <formula>$C146=7</formula>
    </cfRule>
    <cfRule type="expression" dxfId="965" priority="2637">
      <formula>$C146=6</formula>
    </cfRule>
    <cfRule type="expression" dxfId="964" priority="2638">
      <formula>$C146=5</formula>
    </cfRule>
    <cfRule type="expression" dxfId="963" priority="2639">
      <formula>$C146=4</formula>
    </cfRule>
    <cfRule type="expression" dxfId="962" priority="2640">
      <formula>$C146=3</formula>
    </cfRule>
    <cfRule type="expression" dxfId="961" priority="2641">
      <formula>$C146=2</formula>
    </cfRule>
  </conditionalFormatting>
  <conditionalFormatting sqref="Q147">
    <cfRule type="expression" dxfId="960" priority="2588">
      <formula>(dateformat="dmy")</formula>
    </cfRule>
  </conditionalFormatting>
  <conditionalFormatting sqref="R147">
    <cfRule type="expression" dxfId="959" priority="2586">
      <formula>AND(enddate_highlight="on",R147&lt;TODAY(),O147&lt;100%)</formula>
    </cfRule>
    <cfRule type="expression" dxfId="958" priority="2587">
      <formula>AND(enddate_highlight="on",R147&lt;=TODAY()+enddate_highlight_days,O147&lt;100%)</formula>
    </cfRule>
  </conditionalFormatting>
  <conditionalFormatting sqref="R147 W147:X147">
    <cfRule type="expression" dxfId="957" priority="2585">
      <formula>(dateformat="dmy")</formula>
    </cfRule>
  </conditionalFormatting>
  <conditionalFormatting sqref="K147:L147">
    <cfRule type="expression" dxfId="956" priority="2584">
      <formula>(dateformat="dmy")</formula>
    </cfRule>
  </conditionalFormatting>
  <conditionalFormatting sqref="L146">
    <cfRule type="expression" dxfId="955" priority="2489">
      <formula>(dateformat="dmy")</formula>
    </cfRule>
  </conditionalFormatting>
  <conditionalFormatting sqref="L145">
    <cfRule type="expression" dxfId="954" priority="2490">
      <formula>(dateformat="dmy")</formula>
    </cfRule>
  </conditionalFormatting>
  <conditionalFormatting sqref="E147">
    <cfRule type="expression" dxfId="953" priority="2483">
      <formula>$C147=7</formula>
    </cfRule>
    <cfRule type="expression" dxfId="952" priority="2484">
      <formula>$C147=6</formula>
    </cfRule>
    <cfRule type="expression" dxfId="951" priority="2485">
      <formula>$C147=5</formula>
    </cfRule>
    <cfRule type="expression" dxfId="950" priority="2486">
      <formula>$C147=4</formula>
    </cfRule>
    <cfRule type="expression" dxfId="949" priority="2487">
      <formula>$C147=3</formula>
    </cfRule>
    <cfRule type="expression" dxfId="948" priority="2488">
      <formula>$C147=2</formula>
    </cfRule>
  </conditionalFormatting>
  <conditionalFormatting sqref="Q149">
    <cfRule type="expression" dxfId="947" priority="2349">
      <formula>(dateformat="dmy")</formula>
    </cfRule>
  </conditionalFormatting>
  <conditionalFormatting sqref="R149">
    <cfRule type="expression" dxfId="946" priority="2347">
      <formula>AND(enddate_highlight="on",R149&lt;TODAY(),O149&lt;100%)</formula>
    </cfRule>
    <cfRule type="expression" dxfId="945" priority="2348">
      <formula>AND(enddate_highlight="on",R149&lt;=TODAY()+enddate_highlight_days,O149&lt;100%)</formula>
    </cfRule>
  </conditionalFormatting>
  <conditionalFormatting sqref="R149 W149:X149">
    <cfRule type="expression" dxfId="944" priority="2346">
      <formula>(dateformat="dmy")</formula>
    </cfRule>
  </conditionalFormatting>
  <conditionalFormatting sqref="K149:L149">
    <cfRule type="expression" dxfId="943" priority="2345">
      <formula>(dateformat="dmy")</formula>
    </cfRule>
  </conditionalFormatting>
  <conditionalFormatting sqref="E149">
    <cfRule type="expression" dxfId="942" priority="2339">
      <formula>$C149=7</formula>
    </cfRule>
    <cfRule type="expression" dxfId="941" priority="2340">
      <formula>$C149=6</formula>
    </cfRule>
    <cfRule type="expression" dxfId="940" priority="2341">
      <formula>$C149=5</formula>
    </cfRule>
    <cfRule type="expression" dxfId="939" priority="2342">
      <formula>$C149=4</formula>
    </cfRule>
    <cfRule type="expression" dxfId="938" priority="2343">
      <formula>$C149=3</formula>
    </cfRule>
    <cfRule type="expression" dxfId="937" priority="2344">
      <formula>$C149=2</formula>
    </cfRule>
  </conditionalFormatting>
  <conditionalFormatting sqref="Q148">
    <cfRule type="expression" dxfId="936" priority="2320">
      <formula>(dateformat="dmy")</formula>
    </cfRule>
  </conditionalFormatting>
  <conditionalFormatting sqref="R148">
    <cfRule type="expression" dxfId="935" priority="2318">
      <formula>AND(enddate_highlight="on",R148&lt;TODAY(),O148&lt;100%)</formula>
    </cfRule>
    <cfRule type="expression" dxfId="934" priority="2319">
      <formula>AND(enddate_highlight="on",R148&lt;=TODAY()+enddate_highlight_days,O148&lt;100%)</formula>
    </cfRule>
  </conditionalFormatting>
  <conditionalFormatting sqref="R148 W148:X148">
    <cfRule type="expression" dxfId="933" priority="2317">
      <formula>(dateformat="dmy")</formula>
    </cfRule>
  </conditionalFormatting>
  <conditionalFormatting sqref="K148:L148">
    <cfRule type="expression" dxfId="932" priority="2316">
      <formula>(dateformat="dmy")</formula>
    </cfRule>
  </conditionalFormatting>
  <conditionalFormatting sqref="E148">
    <cfRule type="expression" dxfId="931" priority="2310">
      <formula>$C148=7</formula>
    </cfRule>
    <cfRule type="expression" dxfId="930" priority="2311">
      <formula>$C148=6</formula>
    </cfRule>
    <cfRule type="expression" dxfId="929" priority="2312">
      <formula>$C148=5</formula>
    </cfRule>
    <cfRule type="expression" dxfId="928" priority="2313">
      <formula>$C148=4</formula>
    </cfRule>
    <cfRule type="expression" dxfId="927" priority="2314">
      <formula>$C148=3</formula>
    </cfRule>
    <cfRule type="expression" dxfId="926" priority="2315">
      <formula>$C148=2</formula>
    </cfRule>
  </conditionalFormatting>
  <conditionalFormatting sqref="E85">
    <cfRule type="expression" dxfId="925" priority="2286">
      <formula>$C85=7</formula>
    </cfRule>
    <cfRule type="expression" dxfId="924" priority="2287">
      <formula>$C85=6</formula>
    </cfRule>
    <cfRule type="expression" dxfId="923" priority="2288">
      <formula>$C85=5</formula>
    </cfRule>
    <cfRule type="expression" dxfId="922" priority="2289">
      <formula>$C85=4</formula>
    </cfRule>
    <cfRule type="expression" dxfId="921" priority="2290">
      <formula>$C85=3</formula>
    </cfRule>
    <cfRule type="expression" dxfId="920" priority="2291">
      <formula>$C85=2</formula>
    </cfRule>
  </conditionalFormatting>
  <conditionalFormatting sqref="R85">
    <cfRule type="expression" dxfId="919" priority="2284">
      <formula>AND(enddate_highlight="on",R85&lt;TODAY(),O85&lt;100%)</formula>
    </cfRule>
    <cfRule type="expression" dxfId="918" priority="2285">
      <formula>AND(enddate_highlight="on",R85&lt;=TODAY()+enddate_highlight_days,O85&lt;100%)</formula>
    </cfRule>
  </conditionalFormatting>
  <conditionalFormatting sqref="Q85">
    <cfRule type="expression" dxfId="917" priority="2283">
      <formula>(dateformat="dmy")</formula>
    </cfRule>
  </conditionalFormatting>
  <conditionalFormatting sqref="Z85:NY85">
    <cfRule type="expression" dxfId="916" priority="2293">
      <formula>AND($W85&lt;=Z$8,$X85&gt;=Z$8)</formula>
    </cfRule>
  </conditionalFormatting>
  <conditionalFormatting sqref="Z85:NY85">
    <cfRule type="expression" dxfId="915" priority="2294" stopIfTrue="1">
      <formula>AND($E$8&gt;=Z$8,$E$8&lt;AA$8)</formula>
    </cfRule>
    <cfRule type="expression" priority="2295" stopIfTrue="1">
      <formula>IF(OR($R$6="Monthly",$R$6="Quarterly"),OR(AA$8&lt;=$Q85,Z$8&gt;$R85),OR(Z$8&gt;$R85,Z$8&lt;$Q85))</formula>
    </cfRule>
    <cfRule type="expression" dxfId="914" priority="2296" stopIfTrue="1">
      <formula>OR($O85&gt;=1,IF(OR($R$6="Quarterly",$R$6="Monthly"),AA$8&lt;=$Q85+$U85,Z$8&lt;$Q85+$U85))</formula>
    </cfRule>
    <cfRule type="expression" dxfId="913" priority="2297" stopIfTrue="1">
      <formula>$P85="k"</formula>
    </cfRule>
    <cfRule type="expression" dxfId="912" priority="2298" stopIfTrue="1">
      <formula>$P85="o"</formula>
    </cfRule>
    <cfRule type="expression" dxfId="911" priority="2299" stopIfTrue="1">
      <formula>$P85="y"</formula>
    </cfRule>
    <cfRule type="expression" dxfId="910" priority="2300" stopIfTrue="1">
      <formula>$P85="p"</formula>
    </cfRule>
    <cfRule type="expression" dxfId="909" priority="2301" stopIfTrue="1">
      <formula>$P85="g"</formula>
    </cfRule>
    <cfRule type="expression" dxfId="908" priority="2302" stopIfTrue="1">
      <formula>$P85="r"</formula>
    </cfRule>
    <cfRule type="expression" dxfId="907" priority="2303" stopIfTrue="1">
      <formula>$P85=1</formula>
    </cfRule>
    <cfRule type="expression" dxfId="906" priority="2304" stopIfTrue="1">
      <formula>$P85=2</formula>
    </cfRule>
    <cfRule type="expression" dxfId="905" priority="2305" stopIfTrue="1">
      <formula>$P85=3</formula>
    </cfRule>
    <cfRule type="expression" dxfId="904" priority="2306" stopIfTrue="1">
      <formula>$P85=4</formula>
    </cfRule>
    <cfRule type="expression" dxfId="903" priority="2307" stopIfTrue="1">
      <formula>$P85=5</formula>
    </cfRule>
    <cfRule type="expression" dxfId="902" priority="2308" stopIfTrue="1">
      <formula>$P85=6</formula>
    </cfRule>
    <cfRule type="expression" dxfId="901" priority="2309" stopIfTrue="1">
      <formula>TRUE</formula>
    </cfRule>
  </conditionalFormatting>
  <conditionalFormatting sqref="R85">
    <cfRule type="expression" dxfId="900" priority="2282">
      <formula>(dateformat="dmy")</formula>
    </cfRule>
  </conditionalFormatting>
  <conditionalFormatting sqref="K85:L85">
    <cfRule type="expression" dxfId="899" priority="2281">
      <formula>(dateformat="dmy")</formula>
    </cfRule>
  </conditionalFormatting>
  <conditionalFormatting sqref="Z89:NY90">
    <cfRule type="expression" dxfId="898" priority="2264">
      <formula>AND($W89&lt;=Z$8,$X89&gt;=Z$8)</formula>
    </cfRule>
  </conditionalFormatting>
  <conditionalFormatting sqref="Z89:NY90">
    <cfRule type="expression" dxfId="897" priority="2265" stopIfTrue="1">
      <formula>AND($E$8&gt;=Z$8,$E$8&lt;AA$8)</formula>
    </cfRule>
    <cfRule type="expression" priority="2266" stopIfTrue="1">
      <formula>IF(OR($R$6="Monthly",$R$6="Quarterly"),OR(AA$8&lt;=$Q89,Z$8&gt;$R89),OR(Z$8&gt;$R89,Z$8&lt;$Q89))</formula>
    </cfRule>
    <cfRule type="expression" dxfId="896" priority="2267" stopIfTrue="1">
      <formula>OR($O89&gt;=1,IF(OR($R$6="Quarterly",$R$6="Monthly"),AA$8&lt;=$Q89+$U89,Z$8&lt;$Q89+$U89))</formula>
    </cfRule>
    <cfRule type="expression" dxfId="895" priority="2268" stopIfTrue="1">
      <formula>$P89="k"</formula>
    </cfRule>
    <cfRule type="expression" dxfId="894" priority="2269" stopIfTrue="1">
      <formula>$P89="o"</formula>
    </cfRule>
    <cfRule type="expression" dxfId="893" priority="2270" stopIfTrue="1">
      <formula>$P89="y"</formula>
    </cfRule>
    <cfRule type="expression" dxfId="892" priority="2271" stopIfTrue="1">
      <formula>$P89="p"</formula>
    </cfRule>
    <cfRule type="expression" dxfId="891" priority="2272" stopIfTrue="1">
      <formula>$P89="g"</formula>
    </cfRule>
    <cfRule type="expression" dxfId="890" priority="2273" stopIfTrue="1">
      <formula>$P89="r"</formula>
    </cfRule>
    <cfRule type="expression" dxfId="889" priority="2274" stopIfTrue="1">
      <formula>$P89=1</formula>
    </cfRule>
    <cfRule type="expression" dxfId="888" priority="2275" stopIfTrue="1">
      <formula>$P89=2</formula>
    </cfRule>
    <cfRule type="expression" dxfId="887" priority="2276" stopIfTrue="1">
      <formula>$P89=3</formula>
    </cfRule>
    <cfRule type="expression" dxfId="886" priority="2277" stopIfTrue="1">
      <formula>$P89=4</formula>
    </cfRule>
    <cfRule type="expression" dxfId="885" priority="2278" stopIfTrue="1">
      <formula>$P89=5</formula>
    </cfRule>
    <cfRule type="expression" dxfId="884" priority="2279" stopIfTrue="1">
      <formula>$P89=6</formula>
    </cfRule>
    <cfRule type="expression" dxfId="883" priority="2280" stopIfTrue="1">
      <formula>TRUE</formula>
    </cfRule>
  </conditionalFormatting>
  <conditionalFormatting sqref="E89:E90">
    <cfRule type="expression" dxfId="882" priority="2257">
      <formula>$C89=7</formula>
    </cfRule>
    <cfRule type="expression" dxfId="881" priority="2258">
      <formula>$C89=6</formula>
    </cfRule>
    <cfRule type="expression" dxfId="880" priority="2259">
      <formula>$C89=5</formula>
    </cfRule>
    <cfRule type="expression" dxfId="879" priority="2260">
      <formula>$C89=4</formula>
    </cfRule>
    <cfRule type="expression" dxfId="878" priority="2261">
      <formula>$C89=3</formula>
    </cfRule>
    <cfRule type="expression" dxfId="877" priority="2262">
      <formula>$C89=2</formula>
    </cfRule>
  </conditionalFormatting>
  <conditionalFormatting sqref="Q89:Q90">
    <cfRule type="expression" dxfId="876" priority="2256">
      <formula>(dateformat="dmy")</formula>
    </cfRule>
  </conditionalFormatting>
  <conditionalFormatting sqref="R89:R90">
    <cfRule type="expression" dxfId="875" priority="2254">
      <formula>AND(enddate_highlight="on",R89&lt;TODAY(),O89&lt;100%)</formula>
    </cfRule>
    <cfRule type="expression" dxfId="874" priority="2255">
      <formula>AND(enddate_highlight="on",R89&lt;=TODAY()+enddate_highlight_days,O89&lt;100%)</formula>
    </cfRule>
  </conditionalFormatting>
  <conditionalFormatting sqref="R89:R90">
    <cfRule type="expression" dxfId="873" priority="2253">
      <formula>(dateformat="dmy")</formula>
    </cfRule>
  </conditionalFormatting>
  <conditionalFormatting sqref="K89:L89">
    <cfRule type="expression" dxfId="872" priority="2252">
      <formula>(dateformat="dmy")</formula>
    </cfRule>
  </conditionalFormatting>
  <conditionalFormatting sqref="K90:L90">
    <cfRule type="expression" dxfId="871" priority="2251">
      <formula>(dateformat="dmy")</formula>
    </cfRule>
  </conditionalFormatting>
  <conditionalFormatting sqref="Q98">
    <cfRule type="expression" dxfId="870" priority="2202">
      <formula>(dateformat="dmy")</formula>
    </cfRule>
  </conditionalFormatting>
  <conditionalFormatting sqref="R98">
    <cfRule type="expression" dxfId="869" priority="2200">
      <formula>AND(enddate_highlight="on",R98&lt;TODAY(),O98&lt;100%)</formula>
    </cfRule>
    <cfRule type="expression" dxfId="868" priority="2201">
      <formula>AND(enddate_highlight="on",R98&lt;=TODAY()+enddate_highlight_days,O98&lt;100%)</formula>
    </cfRule>
  </conditionalFormatting>
  <conditionalFormatting sqref="R98">
    <cfRule type="expression" dxfId="867" priority="2199">
      <formula>(dateformat="dmy")</formula>
    </cfRule>
  </conditionalFormatting>
  <conditionalFormatting sqref="K98:L98">
    <cfRule type="expression" dxfId="866" priority="2198">
      <formula>(dateformat="dmy")</formula>
    </cfRule>
  </conditionalFormatting>
  <conditionalFormatting sqref="E98">
    <cfRule type="expression" dxfId="865" priority="2192">
      <formula>$C98=7</formula>
    </cfRule>
    <cfRule type="expression" dxfId="864" priority="2193">
      <formula>$C98=6</formula>
    </cfRule>
    <cfRule type="expression" dxfId="863" priority="2194">
      <formula>$C98=5</formula>
    </cfRule>
    <cfRule type="expression" dxfId="862" priority="2195">
      <formula>$C98=4</formula>
    </cfRule>
    <cfRule type="expression" dxfId="861" priority="2196">
      <formula>$C98=3</formula>
    </cfRule>
    <cfRule type="expression" dxfId="860" priority="2197">
      <formula>$C98=2</formula>
    </cfRule>
  </conditionalFormatting>
  <conditionalFormatting sqref="Q139">
    <cfRule type="expression" dxfId="859" priority="2173">
      <formula>(dateformat="dmy")</formula>
    </cfRule>
  </conditionalFormatting>
  <conditionalFormatting sqref="R139">
    <cfRule type="expression" dxfId="858" priority="2171">
      <formula>AND(enddate_highlight="on",R139&lt;TODAY(),O139&lt;100%)</formula>
    </cfRule>
    <cfRule type="expression" dxfId="857" priority="2172">
      <formula>AND(enddate_highlight="on",R139&lt;=TODAY()+enddate_highlight_days,O139&lt;100%)</formula>
    </cfRule>
  </conditionalFormatting>
  <conditionalFormatting sqref="R139">
    <cfRule type="expression" dxfId="856" priority="2170">
      <formula>(dateformat="dmy")</formula>
    </cfRule>
  </conditionalFormatting>
  <conditionalFormatting sqref="K139:L139">
    <cfRule type="expression" dxfId="855" priority="2169">
      <formula>(dateformat="dmy")</formula>
    </cfRule>
  </conditionalFormatting>
  <conditionalFormatting sqref="E139">
    <cfRule type="expression" dxfId="854" priority="2163">
      <formula>$C139=7</formula>
    </cfRule>
    <cfRule type="expression" dxfId="853" priority="2164">
      <formula>$C139=6</formula>
    </cfRule>
    <cfRule type="expression" dxfId="852" priority="2165">
      <formula>$C139=5</formula>
    </cfRule>
    <cfRule type="expression" dxfId="851" priority="2166">
      <formula>$C139=4</formula>
    </cfRule>
    <cfRule type="expression" dxfId="850" priority="2167">
      <formula>$C139=3</formula>
    </cfRule>
    <cfRule type="expression" dxfId="849" priority="2168">
      <formula>$C139=2</formula>
    </cfRule>
  </conditionalFormatting>
  <conditionalFormatting sqref="Q140">
    <cfRule type="expression" dxfId="848" priority="2162">
      <formula>(dateformat="dmy")</formula>
    </cfRule>
  </conditionalFormatting>
  <conditionalFormatting sqref="R140">
    <cfRule type="expression" dxfId="847" priority="2160">
      <formula>AND(enddate_highlight="on",R140&lt;TODAY(),O140&lt;100%)</formula>
    </cfRule>
    <cfRule type="expression" dxfId="846" priority="2161">
      <formula>AND(enddate_highlight="on",R140&lt;=TODAY()+enddate_highlight_days,O140&lt;100%)</formula>
    </cfRule>
  </conditionalFormatting>
  <conditionalFormatting sqref="R140">
    <cfRule type="expression" dxfId="845" priority="2159">
      <formula>(dateformat="dmy")</formula>
    </cfRule>
  </conditionalFormatting>
  <conditionalFormatting sqref="K140">
    <cfRule type="expression" dxfId="844" priority="2158">
      <formula>(dateformat="dmy")</formula>
    </cfRule>
  </conditionalFormatting>
  <conditionalFormatting sqref="E140">
    <cfRule type="expression" dxfId="843" priority="2152">
      <formula>$C140=7</formula>
    </cfRule>
    <cfRule type="expression" dxfId="842" priority="2153">
      <formula>$C140=6</formula>
    </cfRule>
    <cfRule type="expression" dxfId="841" priority="2154">
      <formula>$C140=5</formula>
    </cfRule>
    <cfRule type="expression" dxfId="840" priority="2155">
      <formula>$C140=4</formula>
    </cfRule>
    <cfRule type="expression" dxfId="839" priority="2156">
      <formula>$C140=3</formula>
    </cfRule>
    <cfRule type="expression" dxfId="838" priority="2157">
      <formula>$C140=2</formula>
    </cfRule>
  </conditionalFormatting>
  <conditionalFormatting sqref="L140">
    <cfRule type="expression" dxfId="837" priority="2151">
      <formula>(dateformat="dmy")</formula>
    </cfRule>
  </conditionalFormatting>
  <conditionalFormatting sqref="Q141">
    <cfRule type="expression" dxfId="836" priority="2132">
      <formula>(dateformat="dmy")</formula>
    </cfRule>
  </conditionalFormatting>
  <conditionalFormatting sqref="R141">
    <cfRule type="expression" dxfId="835" priority="2130">
      <formula>AND(enddate_highlight="on",R141&lt;TODAY(),O141&lt;100%)</formula>
    </cfRule>
    <cfRule type="expression" dxfId="834" priority="2131">
      <formula>AND(enddate_highlight="on",R141&lt;=TODAY()+enddate_highlight_days,O141&lt;100%)</formula>
    </cfRule>
  </conditionalFormatting>
  <conditionalFormatting sqref="R141">
    <cfRule type="expression" dxfId="833" priority="2129">
      <formula>(dateformat="dmy")</formula>
    </cfRule>
  </conditionalFormatting>
  <conditionalFormatting sqref="K141">
    <cfRule type="expression" dxfId="832" priority="2128">
      <formula>(dateformat="dmy")</formula>
    </cfRule>
  </conditionalFormatting>
  <conditionalFormatting sqref="E141">
    <cfRule type="expression" dxfId="831" priority="2122">
      <formula>$C141=7</formula>
    </cfRule>
    <cfRule type="expression" dxfId="830" priority="2123">
      <formula>$C141=6</formula>
    </cfRule>
    <cfRule type="expression" dxfId="829" priority="2124">
      <formula>$C141=5</formula>
    </cfRule>
    <cfRule type="expression" dxfId="828" priority="2125">
      <formula>$C141=4</formula>
    </cfRule>
    <cfRule type="expression" dxfId="827" priority="2126">
      <formula>$C141=3</formula>
    </cfRule>
    <cfRule type="expression" dxfId="826" priority="2127">
      <formula>$C141=2</formula>
    </cfRule>
  </conditionalFormatting>
  <conditionalFormatting sqref="L141">
    <cfRule type="expression" dxfId="825" priority="2121">
      <formula>(dateformat="dmy")</formula>
    </cfRule>
  </conditionalFormatting>
  <conditionalFormatting sqref="Q142">
    <cfRule type="expression" dxfId="824" priority="2102">
      <formula>(dateformat="dmy")</formula>
    </cfRule>
  </conditionalFormatting>
  <conditionalFormatting sqref="R142">
    <cfRule type="expression" dxfId="823" priority="2100">
      <formula>AND(enddate_highlight="on",R142&lt;TODAY(),O142&lt;100%)</formula>
    </cfRule>
    <cfRule type="expression" dxfId="822" priority="2101">
      <formula>AND(enddate_highlight="on",R142&lt;=TODAY()+enddate_highlight_days,O142&lt;100%)</formula>
    </cfRule>
  </conditionalFormatting>
  <conditionalFormatting sqref="R142 W142:X142">
    <cfRule type="expression" dxfId="821" priority="2099">
      <formula>(dateformat="dmy")</formula>
    </cfRule>
  </conditionalFormatting>
  <conditionalFormatting sqref="K142">
    <cfRule type="expression" dxfId="820" priority="2098">
      <formula>(dateformat="dmy")</formula>
    </cfRule>
  </conditionalFormatting>
  <conditionalFormatting sqref="E142">
    <cfRule type="expression" dxfId="819" priority="2092">
      <formula>$C142=7</formula>
    </cfRule>
    <cfRule type="expression" dxfId="818" priority="2093">
      <formula>$C142=6</formula>
    </cfRule>
    <cfRule type="expression" dxfId="817" priority="2094">
      <formula>$C142=5</formula>
    </cfRule>
    <cfRule type="expression" dxfId="816" priority="2095">
      <formula>$C142=4</formula>
    </cfRule>
    <cfRule type="expression" dxfId="815" priority="2096">
      <formula>$C142=3</formula>
    </cfRule>
    <cfRule type="expression" dxfId="814" priority="2097">
      <formula>$C142=2</formula>
    </cfRule>
  </conditionalFormatting>
  <conditionalFormatting sqref="L142">
    <cfRule type="expression" dxfId="813" priority="2091">
      <formula>(dateformat="dmy")</formula>
    </cfRule>
  </conditionalFormatting>
  <conditionalFormatting sqref="R104">
    <cfRule type="expression" dxfId="812" priority="1769">
      <formula>(dateformat="dmy")</formula>
    </cfRule>
  </conditionalFormatting>
  <conditionalFormatting sqref="K104:L104">
    <cfRule type="expression" dxfId="811" priority="1768">
      <formula>(dateformat="dmy")</formula>
    </cfRule>
  </conditionalFormatting>
  <conditionalFormatting sqref="R104">
    <cfRule type="expression" dxfId="810" priority="1772">
      <formula>AND(enddate_highlight="on",R104&lt;TODAY(),O104&lt;100%)</formula>
    </cfRule>
    <cfRule type="expression" dxfId="809" priority="1773">
      <formula>AND(enddate_highlight="on",R104&lt;=TODAY()+enddate_highlight_days,O104&lt;100%)</formula>
    </cfRule>
  </conditionalFormatting>
  <conditionalFormatting sqref="W104:X104">
    <cfRule type="expression" dxfId="808" priority="1771">
      <formula>(dateformat="dmy")</formula>
    </cfRule>
  </conditionalFormatting>
  <conditionalFormatting sqref="Q104">
    <cfRule type="expression" dxfId="807" priority="1770">
      <formula>(dateformat="dmy")</formula>
    </cfRule>
  </conditionalFormatting>
  <conditionalFormatting sqref="E118:E120 E129:E131">
    <cfRule type="expression" dxfId="806" priority="1762">
      <formula>$C118=7</formula>
    </cfRule>
    <cfRule type="expression" dxfId="805" priority="1763">
      <formula>$C118=6</formula>
    </cfRule>
    <cfRule type="expression" dxfId="804" priority="1764">
      <formula>$C118=5</formula>
    </cfRule>
    <cfRule type="expression" dxfId="803" priority="1765">
      <formula>$C118=4</formula>
    </cfRule>
    <cfRule type="expression" dxfId="802" priority="1766">
      <formula>$C118=3</formula>
    </cfRule>
    <cfRule type="expression" dxfId="801" priority="1767">
      <formula>$C118=2</formula>
    </cfRule>
  </conditionalFormatting>
  <conditionalFormatting sqref="E143">
    <cfRule type="expression" dxfId="800" priority="1756">
      <formula>$C143=7</formula>
    </cfRule>
    <cfRule type="expression" dxfId="799" priority="1757">
      <formula>$C143=6</formula>
    </cfRule>
    <cfRule type="expression" dxfId="798" priority="1758">
      <formula>$C143=5</formula>
    </cfRule>
    <cfRule type="expression" dxfId="797" priority="1759">
      <formula>$C143=4</formula>
    </cfRule>
    <cfRule type="expression" dxfId="796" priority="1760">
      <formula>$C143=3</formula>
    </cfRule>
    <cfRule type="expression" dxfId="795" priority="1761">
      <formula>$C143=2</formula>
    </cfRule>
  </conditionalFormatting>
  <conditionalFormatting sqref="Q189:Q195">
    <cfRule type="expression" dxfId="794" priority="1737">
      <formula>(dateformat="dmy")</formula>
    </cfRule>
  </conditionalFormatting>
  <conditionalFormatting sqref="W189:X195 R189:R195">
    <cfRule type="expression" dxfId="793" priority="1734">
      <formula>(dateformat="dmy")</formula>
    </cfRule>
  </conditionalFormatting>
  <conditionalFormatting sqref="K189:L195">
    <cfRule type="expression" dxfId="792" priority="1733">
      <formula>(dateformat="dmy")</formula>
    </cfRule>
  </conditionalFormatting>
  <conditionalFormatting sqref="E196">
    <cfRule type="expression" dxfId="791" priority="1673">
      <formula>$C196=7</formula>
    </cfRule>
    <cfRule type="expression" dxfId="790" priority="1674">
      <formula>$C196=6</formula>
    </cfRule>
    <cfRule type="expression" dxfId="789" priority="1675">
      <formula>$C196=5</formula>
    </cfRule>
    <cfRule type="expression" dxfId="788" priority="1676">
      <formula>$C196=4</formula>
    </cfRule>
    <cfRule type="expression" dxfId="787" priority="1677">
      <formula>$C196=3</formula>
    </cfRule>
    <cfRule type="expression" dxfId="786" priority="1678">
      <formula>$C196=2</formula>
    </cfRule>
  </conditionalFormatting>
  <conditionalFormatting sqref="R196">
    <cfRule type="expression" dxfId="785" priority="1671">
      <formula>AND(enddate_highlight="on",R196&lt;TODAY(),O196&lt;100%)</formula>
    </cfRule>
    <cfRule type="expression" dxfId="784" priority="1672">
      <formula>AND(enddate_highlight="on",R196&lt;=TODAY()+enddate_highlight_days,O196&lt;100%)</formula>
    </cfRule>
  </conditionalFormatting>
  <conditionalFormatting sqref="K196:L196 W196:X196 Q196:R196">
    <cfRule type="expression" dxfId="783" priority="1670">
      <formula>(dateformat="dmy")</formula>
    </cfRule>
  </conditionalFormatting>
  <conditionalFormatting sqref="Q196">
    <cfRule type="expression" dxfId="782" priority="1669">
      <formula>(dateformat="dmy")</formula>
    </cfRule>
  </conditionalFormatting>
  <conditionalFormatting sqref="R196 W196:X196">
    <cfRule type="expression" dxfId="781" priority="1668">
      <formula>(dateformat="dmy")</formula>
    </cfRule>
  </conditionalFormatting>
  <conditionalFormatting sqref="K196:L196">
    <cfRule type="expression" dxfId="780" priority="1667">
      <formula>(dateformat="dmy")</formula>
    </cfRule>
  </conditionalFormatting>
  <conditionalFormatting sqref="W91:X92">
    <cfRule type="expression" dxfId="779" priority="1666">
      <formula>(dateformat="dmy")</formula>
    </cfRule>
  </conditionalFormatting>
  <conditionalFormatting sqref="Z91:NY92">
    <cfRule type="expression" dxfId="778" priority="1649">
      <formula>AND($W91&lt;=Z$8,$X91&gt;=Z$8)</formula>
    </cfRule>
  </conditionalFormatting>
  <conditionalFormatting sqref="Z91:NY92">
    <cfRule type="expression" dxfId="777" priority="1650" stopIfTrue="1">
      <formula>AND($E$8&gt;=Z$8,$E$8&lt;AA$8)</formula>
    </cfRule>
    <cfRule type="expression" priority="1651" stopIfTrue="1">
      <formula>IF(OR($R$6="Monthly",$R$6="Quarterly"),OR(AA$8&lt;=$Q91,Z$8&gt;$R91),OR(Z$8&gt;$R91,Z$8&lt;$Q91))</formula>
    </cfRule>
    <cfRule type="expression" dxfId="776" priority="1652" stopIfTrue="1">
      <formula>OR($O91&gt;=1,IF(OR($R$6="Quarterly",$R$6="Monthly"),AA$8&lt;=$Q91+$U91,Z$8&lt;$Q91+$U91))</formula>
    </cfRule>
    <cfRule type="expression" dxfId="775" priority="1653" stopIfTrue="1">
      <formula>$P91="k"</formula>
    </cfRule>
    <cfRule type="expression" dxfId="774" priority="1654" stopIfTrue="1">
      <formula>$P91="o"</formula>
    </cfRule>
    <cfRule type="expression" dxfId="773" priority="1655" stopIfTrue="1">
      <formula>$P91="y"</formula>
    </cfRule>
    <cfRule type="expression" dxfId="772" priority="1656" stopIfTrue="1">
      <formula>$P91="p"</formula>
    </cfRule>
    <cfRule type="expression" dxfId="771" priority="1657" stopIfTrue="1">
      <formula>$P91="g"</formula>
    </cfRule>
    <cfRule type="expression" dxfId="770" priority="1658" stopIfTrue="1">
      <formula>$P91="r"</formula>
    </cfRule>
    <cfRule type="expression" dxfId="769" priority="1659" stopIfTrue="1">
      <formula>$P91=1</formula>
    </cfRule>
    <cfRule type="expression" dxfId="768" priority="1660" stopIfTrue="1">
      <formula>$P91=2</formula>
    </cfRule>
    <cfRule type="expression" dxfId="767" priority="1661" stopIfTrue="1">
      <formula>$P91=3</formula>
    </cfRule>
    <cfRule type="expression" dxfId="766" priority="1662" stopIfTrue="1">
      <formula>$P91=4</formula>
    </cfRule>
    <cfRule type="expression" dxfId="765" priority="1663" stopIfTrue="1">
      <formula>$P91=5</formula>
    </cfRule>
    <cfRule type="expression" dxfId="764" priority="1664" stopIfTrue="1">
      <formula>$P91=6</formula>
    </cfRule>
    <cfRule type="expression" dxfId="763" priority="1665" stopIfTrue="1">
      <formula>TRUE</formula>
    </cfRule>
  </conditionalFormatting>
  <conditionalFormatting sqref="E91:E92">
    <cfRule type="expression" dxfId="762" priority="1642">
      <formula>$C91=7</formula>
    </cfRule>
    <cfRule type="expression" dxfId="761" priority="1643">
      <formula>$C91=6</formula>
    </cfRule>
    <cfRule type="expression" dxfId="760" priority="1644">
      <formula>$C91=5</formula>
    </cfRule>
    <cfRule type="expression" dxfId="759" priority="1645">
      <formula>$C91=4</formula>
    </cfRule>
    <cfRule type="expression" dxfId="758" priority="1646">
      <formula>$C91=3</formula>
    </cfRule>
    <cfRule type="expression" dxfId="757" priority="1647">
      <formula>$C91=2</formula>
    </cfRule>
  </conditionalFormatting>
  <conditionalFormatting sqref="Q91:Q92">
    <cfRule type="expression" dxfId="756" priority="1641">
      <formula>(dateformat="dmy")</formula>
    </cfRule>
  </conditionalFormatting>
  <conditionalFormatting sqref="R91:R92">
    <cfRule type="expression" dxfId="755" priority="1639">
      <formula>AND(enddate_highlight="on",R91&lt;TODAY(),O91&lt;100%)</formula>
    </cfRule>
    <cfRule type="expression" dxfId="754" priority="1640">
      <formula>AND(enddate_highlight="on",R91&lt;=TODAY()+enddate_highlight_days,O91&lt;100%)</formula>
    </cfRule>
  </conditionalFormatting>
  <conditionalFormatting sqref="R91:R92">
    <cfRule type="expression" dxfId="753" priority="1638">
      <formula>(dateformat="dmy")</formula>
    </cfRule>
  </conditionalFormatting>
  <conditionalFormatting sqref="K91:L91">
    <cfRule type="expression" dxfId="752" priority="1637">
      <formula>(dateformat="dmy")</formula>
    </cfRule>
  </conditionalFormatting>
  <conditionalFormatting sqref="K92:L92">
    <cfRule type="expression" dxfId="751" priority="1636">
      <formula>(dateformat="dmy")</formula>
    </cfRule>
  </conditionalFormatting>
  <conditionalFormatting sqref="W93:X94">
    <cfRule type="expression" dxfId="750" priority="1635">
      <formula>(dateformat="dmy")</formula>
    </cfRule>
  </conditionalFormatting>
  <conditionalFormatting sqref="Z93:NY94">
    <cfRule type="expression" dxfId="749" priority="1618">
      <formula>AND($W93&lt;=Z$8,$X93&gt;=Z$8)</formula>
    </cfRule>
  </conditionalFormatting>
  <conditionalFormatting sqref="Z93:NY94">
    <cfRule type="expression" dxfId="748" priority="1619" stopIfTrue="1">
      <formula>AND($E$8&gt;=Z$8,$E$8&lt;AA$8)</formula>
    </cfRule>
    <cfRule type="expression" priority="1620" stopIfTrue="1">
      <formula>IF(OR($R$6="Monthly",$R$6="Quarterly"),OR(AA$8&lt;=$Q93,Z$8&gt;$R93),OR(Z$8&gt;$R93,Z$8&lt;$Q93))</formula>
    </cfRule>
    <cfRule type="expression" dxfId="747" priority="1621" stopIfTrue="1">
      <formula>OR($O93&gt;=1,IF(OR($R$6="Quarterly",$R$6="Monthly"),AA$8&lt;=$Q93+$U93,Z$8&lt;$Q93+$U93))</formula>
    </cfRule>
    <cfRule type="expression" dxfId="746" priority="1622" stopIfTrue="1">
      <formula>$P93="k"</formula>
    </cfRule>
    <cfRule type="expression" dxfId="745" priority="1623" stopIfTrue="1">
      <formula>$P93="o"</formula>
    </cfRule>
    <cfRule type="expression" dxfId="744" priority="1624" stopIfTrue="1">
      <formula>$P93="y"</formula>
    </cfRule>
    <cfRule type="expression" dxfId="743" priority="1625" stopIfTrue="1">
      <formula>$P93="p"</formula>
    </cfRule>
    <cfRule type="expression" dxfId="742" priority="1626" stopIfTrue="1">
      <formula>$P93="g"</formula>
    </cfRule>
    <cfRule type="expression" dxfId="741" priority="1627" stopIfTrue="1">
      <formula>$P93="r"</formula>
    </cfRule>
    <cfRule type="expression" dxfId="740" priority="1628" stopIfTrue="1">
      <formula>$P93=1</formula>
    </cfRule>
    <cfRule type="expression" dxfId="739" priority="1629" stopIfTrue="1">
      <formula>$P93=2</formula>
    </cfRule>
    <cfRule type="expression" dxfId="738" priority="1630" stopIfTrue="1">
      <formula>$P93=3</formula>
    </cfRule>
    <cfRule type="expression" dxfId="737" priority="1631" stopIfTrue="1">
      <formula>$P93=4</formula>
    </cfRule>
    <cfRule type="expression" dxfId="736" priority="1632" stopIfTrue="1">
      <formula>$P93=5</formula>
    </cfRule>
    <cfRule type="expression" dxfId="735" priority="1633" stopIfTrue="1">
      <formula>$P93=6</formula>
    </cfRule>
    <cfRule type="expression" dxfId="734" priority="1634" stopIfTrue="1">
      <formula>TRUE</formula>
    </cfRule>
  </conditionalFormatting>
  <conditionalFormatting sqref="E93:E94">
    <cfRule type="expression" dxfId="733" priority="1611">
      <formula>$C93=7</formula>
    </cfRule>
    <cfRule type="expression" dxfId="732" priority="1612">
      <formula>$C93=6</formula>
    </cfRule>
    <cfRule type="expression" dxfId="731" priority="1613">
      <formula>$C93=5</formula>
    </cfRule>
    <cfRule type="expression" dxfId="730" priority="1614">
      <formula>$C93=4</formula>
    </cfRule>
    <cfRule type="expression" dxfId="729" priority="1615">
      <formula>$C93=3</formula>
    </cfRule>
    <cfRule type="expression" dxfId="728" priority="1616">
      <formula>$C93=2</formula>
    </cfRule>
  </conditionalFormatting>
  <conditionalFormatting sqref="Q93:Q94">
    <cfRule type="expression" dxfId="727" priority="1610">
      <formula>(dateformat="dmy")</formula>
    </cfRule>
  </conditionalFormatting>
  <conditionalFormatting sqref="R93:R94">
    <cfRule type="expression" dxfId="726" priority="1608">
      <formula>AND(enddate_highlight="on",R93&lt;TODAY(),O93&lt;100%)</formula>
    </cfRule>
    <cfRule type="expression" dxfId="725" priority="1609">
      <formula>AND(enddate_highlight="on",R93&lt;=TODAY()+enddate_highlight_days,O93&lt;100%)</formula>
    </cfRule>
  </conditionalFormatting>
  <conditionalFormatting sqref="R93:R94">
    <cfRule type="expression" dxfId="724" priority="1607">
      <formula>(dateformat="dmy")</formula>
    </cfRule>
  </conditionalFormatting>
  <conditionalFormatting sqref="K93:L93">
    <cfRule type="expression" dxfId="723" priority="1606">
      <formula>(dateformat="dmy")</formula>
    </cfRule>
  </conditionalFormatting>
  <conditionalFormatting sqref="K94:L94">
    <cfRule type="expression" dxfId="722" priority="1605">
      <formula>(dateformat="dmy")</formula>
    </cfRule>
  </conditionalFormatting>
  <conditionalFormatting sqref="K95:L95">
    <cfRule type="expression" dxfId="721" priority="1545">
      <formula>(dateformat="dmy")</formula>
    </cfRule>
  </conditionalFormatting>
  <conditionalFormatting sqref="K182:L182">
    <cfRule type="expression" dxfId="720" priority="1487">
      <formula>(dateformat="dmy")</formula>
    </cfRule>
  </conditionalFormatting>
  <conditionalFormatting sqref="K183:L183">
    <cfRule type="expression" dxfId="719" priority="1458">
      <formula>(dateformat="dmy")</formula>
    </cfRule>
  </conditionalFormatting>
  <conditionalFormatting sqref="E97">
    <cfRule type="expression" dxfId="718" priority="1575">
      <formula>$C97=7</formula>
    </cfRule>
    <cfRule type="expression" dxfId="717" priority="1576">
      <formula>$C97=6</formula>
    </cfRule>
    <cfRule type="expression" dxfId="716" priority="1577">
      <formula>$C97=5</formula>
    </cfRule>
    <cfRule type="expression" dxfId="715" priority="1578">
      <formula>$C97=4</formula>
    </cfRule>
    <cfRule type="expression" dxfId="714" priority="1579">
      <formula>$C97=3</formula>
    </cfRule>
    <cfRule type="expression" dxfId="713" priority="1580">
      <formula>$C97=2</formula>
    </cfRule>
  </conditionalFormatting>
  <conditionalFormatting sqref="W97:X97">
    <cfRule type="expression" dxfId="712" priority="1586">
      <formula>(dateformat="dmy")</formula>
    </cfRule>
  </conditionalFormatting>
  <conditionalFormatting sqref="Z97:NY97">
    <cfRule type="expression" dxfId="711" priority="1588">
      <formula>AND($W97&lt;=Z$8,$X97&gt;=Z$8)</formula>
    </cfRule>
  </conditionalFormatting>
  <conditionalFormatting sqref="Z97:NY97">
    <cfRule type="expression" dxfId="710" priority="1589" stopIfTrue="1">
      <formula>AND($E$8&gt;=Z$8,$E$8&lt;AA$8)</formula>
    </cfRule>
    <cfRule type="expression" priority="1590" stopIfTrue="1">
      <formula>IF(OR($R$6="Monthly",$R$6="Quarterly"),OR(AA$8&lt;=$Q97,Z$8&gt;$R97),OR(Z$8&gt;$R97,Z$8&lt;$Q97))</formula>
    </cfRule>
    <cfRule type="expression" dxfId="709" priority="1591" stopIfTrue="1">
      <formula>OR($O97&gt;=1,IF(OR($R$6="Quarterly",$R$6="Monthly"),AA$8&lt;=$Q97+$U97,Z$8&lt;$Q97+$U97))</formula>
    </cfRule>
    <cfRule type="expression" dxfId="708" priority="1592" stopIfTrue="1">
      <formula>$P97="k"</formula>
    </cfRule>
    <cfRule type="expression" dxfId="707" priority="1593" stopIfTrue="1">
      <formula>$P97="o"</formula>
    </cfRule>
    <cfRule type="expression" dxfId="706" priority="1594" stopIfTrue="1">
      <formula>$P97="y"</formula>
    </cfRule>
    <cfRule type="expression" dxfId="705" priority="1595" stopIfTrue="1">
      <formula>$P97="p"</formula>
    </cfRule>
    <cfRule type="expression" dxfId="704" priority="1596" stopIfTrue="1">
      <formula>$P97="g"</formula>
    </cfRule>
    <cfRule type="expression" dxfId="703" priority="1597" stopIfTrue="1">
      <formula>$P97="r"</formula>
    </cfRule>
    <cfRule type="expression" dxfId="702" priority="1598" stopIfTrue="1">
      <formula>$P97=1</formula>
    </cfRule>
    <cfRule type="expression" dxfId="701" priority="1599" stopIfTrue="1">
      <formula>$P97=2</formula>
    </cfRule>
    <cfRule type="expression" dxfId="700" priority="1600" stopIfTrue="1">
      <formula>$P97=3</formula>
    </cfRule>
    <cfRule type="expression" dxfId="699" priority="1601" stopIfTrue="1">
      <formula>$P97=4</formula>
    </cfRule>
    <cfRule type="expression" dxfId="698" priority="1602" stopIfTrue="1">
      <formula>$P97=5</formula>
    </cfRule>
    <cfRule type="expression" dxfId="697" priority="1603" stopIfTrue="1">
      <formula>$P97=6</formula>
    </cfRule>
    <cfRule type="expression" dxfId="696" priority="1604" stopIfTrue="1">
      <formula>TRUE</formula>
    </cfRule>
  </conditionalFormatting>
  <conditionalFormatting sqref="Q97">
    <cfRule type="expression" dxfId="695" priority="1585">
      <formula>(dateformat="dmy")</formula>
    </cfRule>
  </conditionalFormatting>
  <conditionalFormatting sqref="R97">
    <cfRule type="expression" dxfId="694" priority="1583">
      <formula>AND(enddate_highlight="on",R97&lt;TODAY(),O97&lt;100%)</formula>
    </cfRule>
    <cfRule type="expression" dxfId="693" priority="1584">
      <formula>AND(enddate_highlight="on",R97&lt;=TODAY()+enddate_highlight_days,O97&lt;100%)</formula>
    </cfRule>
  </conditionalFormatting>
  <conditionalFormatting sqref="R97">
    <cfRule type="expression" dxfId="692" priority="1582">
      <formula>(dateformat="dmy")</formula>
    </cfRule>
  </conditionalFormatting>
  <conditionalFormatting sqref="K97:L97">
    <cfRule type="expression" dxfId="691" priority="1581">
      <formula>(dateformat="dmy")</formula>
    </cfRule>
  </conditionalFormatting>
  <conditionalFormatting sqref="W95:X95">
    <cfRule type="expression" dxfId="690" priority="1574">
      <formula>(dateformat="dmy")</formula>
    </cfRule>
  </conditionalFormatting>
  <conditionalFormatting sqref="Z95:NY95">
    <cfRule type="expression" dxfId="689" priority="1557">
      <formula>AND($W95&lt;=Z$8,$X95&gt;=Z$8)</formula>
    </cfRule>
  </conditionalFormatting>
  <conditionalFormatting sqref="Z95:NY95">
    <cfRule type="expression" dxfId="688" priority="1558" stopIfTrue="1">
      <formula>AND($E$8&gt;=Z$8,$E$8&lt;AA$8)</formula>
    </cfRule>
    <cfRule type="expression" priority="1559" stopIfTrue="1">
      <formula>IF(OR($R$6="Monthly",$R$6="Quarterly"),OR(AA$8&lt;=$Q95,Z$8&gt;$R95),OR(Z$8&gt;$R95,Z$8&lt;$Q95))</formula>
    </cfRule>
    <cfRule type="expression" dxfId="687" priority="1560" stopIfTrue="1">
      <formula>OR($O95&gt;=1,IF(OR($R$6="Quarterly",$R$6="Monthly"),AA$8&lt;=$Q95+$U95,Z$8&lt;$Q95+$U95))</formula>
    </cfRule>
    <cfRule type="expression" dxfId="686" priority="1561" stopIfTrue="1">
      <formula>$P95="k"</formula>
    </cfRule>
    <cfRule type="expression" dxfId="685" priority="1562" stopIfTrue="1">
      <formula>$P95="o"</formula>
    </cfRule>
    <cfRule type="expression" dxfId="684" priority="1563" stopIfTrue="1">
      <formula>$P95="y"</formula>
    </cfRule>
    <cfRule type="expression" dxfId="683" priority="1564" stopIfTrue="1">
      <formula>$P95="p"</formula>
    </cfRule>
    <cfRule type="expression" dxfId="682" priority="1565" stopIfTrue="1">
      <formula>$P95="g"</formula>
    </cfRule>
    <cfRule type="expression" dxfId="681" priority="1566" stopIfTrue="1">
      <formula>$P95="r"</formula>
    </cfRule>
    <cfRule type="expression" dxfId="680" priority="1567" stopIfTrue="1">
      <formula>$P95=1</formula>
    </cfRule>
    <cfRule type="expression" dxfId="679" priority="1568" stopIfTrue="1">
      <formula>$P95=2</formula>
    </cfRule>
    <cfRule type="expression" dxfId="678" priority="1569" stopIfTrue="1">
      <formula>$P95=3</formula>
    </cfRule>
    <cfRule type="expression" dxfId="677" priority="1570" stopIfTrue="1">
      <formula>$P95=4</formula>
    </cfRule>
    <cfRule type="expression" dxfId="676" priority="1571" stopIfTrue="1">
      <formula>$P95=5</formula>
    </cfRule>
    <cfRule type="expression" dxfId="675" priority="1572" stopIfTrue="1">
      <formula>$P95=6</formula>
    </cfRule>
    <cfRule type="expression" dxfId="674" priority="1573" stopIfTrue="1">
      <formula>TRUE</formula>
    </cfRule>
  </conditionalFormatting>
  <conditionalFormatting sqref="E95">
    <cfRule type="expression" dxfId="673" priority="1550">
      <formula>$C95=7</formula>
    </cfRule>
    <cfRule type="expression" dxfId="672" priority="1551">
      <formula>$C95=6</formula>
    </cfRule>
    <cfRule type="expression" dxfId="671" priority="1552">
      <formula>$C95=5</formula>
    </cfRule>
    <cfRule type="expression" dxfId="670" priority="1553">
      <formula>$C95=4</formula>
    </cfRule>
    <cfRule type="expression" dxfId="669" priority="1554">
      <formula>$C95=3</formula>
    </cfRule>
    <cfRule type="expression" dxfId="668" priority="1555">
      <formula>$C95=2</formula>
    </cfRule>
  </conditionalFormatting>
  <conditionalFormatting sqref="Q95">
    <cfRule type="expression" dxfId="667" priority="1549">
      <formula>(dateformat="dmy")</formula>
    </cfRule>
  </conditionalFormatting>
  <conditionalFormatting sqref="R95">
    <cfRule type="expression" dxfId="666" priority="1547">
      <formula>AND(enddate_highlight="on",R95&lt;TODAY(),O95&lt;100%)</formula>
    </cfRule>
    <cfRule type="expression" dxfId="665" priority="1548">
      <formula>AND(enddate_highlight="on",R95&lt;=TODAY()+enddate_highlight_days,O95&lt;100%)</formula>
    </cfRule>
  </conditionalFormatting>
  <conditionalFormatting sqref="R95">
    <cfRule type="expression" dxfId="664" priority="1546">
      <formula>(dateformat="dmy")</formula>
    </cfRule>
  </conditionalFormatting>
  <conditionalFormatting sqref="Q182">
    <cfRule type="expression" dxfId="663" priority="1497">
      <formula>(dateformat="dmy")</formula>
    </cfRule>
  </conditionalFormatting>
  <conditionalFormatting sqref="R182">
    <cfRule type="expression" dxfId="662" priority="1495">
      <formula>AND(enddate_highlight="on",R182&lt;TODAY(),O182&lt;100%)</formula>
    </cfRule>
    <cfRule type="expression" dxfId="661" priority="1496">
      <formula>AND(enddate_highlight="on",R182&lt;=TODAY()+enddate_highlight_days,O182&lt;100%)</formula>
    </cfRule>
  </conditionalFormatting>
  <conditionalFormatting sqref="R182 W182:X182">
    <cfRule type="expression" dxfId="660" priority="1494">
      <formula>(dateformat="dmy")</formula>
    </cfRule>
  </conditionalFormatting>
  <conditionalFormatting sqref="E182">
    <cfRule type="expression" dxfId="659" priority="1488">
      <formula>$C182=7</formula>
    </cfRule>
    <cfRule type="expression" dxfId="658" priority="1489">
      <formula>$C182=6</formula>
    </cfRule>
    <cfRule type="expression" dxfId="657" priority="1490">
      <formula>$C182=5</formula>
    </cfRule>
    <cfRule type="expression" dxfId="656" priority="1491">
      <formula>$C182=4</formula>
    </cfRule>
    <cfRule type="expression" dxfId="655" priority="1492">
      <formula>$C182=3</formula>
    </cfRule>
    <cfRule type="expression" dxfId="654" priority="1493">
      <formula>$C182=2</formula>
    </cfRule>
  </conditionalFormatting>
  <conditionalFormatting sqref="Q183">
    <cfRule type="expression" dxfId="653" priority="1468">
      <formula>(dateformat="dmy")</formula>
    </cfRule>
  </conditionalFormatting>
  <conditionalFormatting sqref="R183">
    <cfRule type="expression" dxfId="652" priority="1466">
      <formula>AND(enddate_highlight="on",R183&lt;TODAY(),O183&lt;100%)</formula>
    </cfRule>
    <cfRule type="expression" dxfId="651" priority="1467">
      <formula>AND(enddate_highlight="on",R183&lt;=TODAY()+enddate_highlight_days,O183&lt;100%)</formula>
    </cfRule>
  </conditionalFormatting>
  <conditionalFormatting sqref="R183 W183:X183">
    <cfRule type="expression" dxfId="650" priority="1465">
      <formula>(dateformat="dmy")</formula>
    </cfRule>
  </conditionalFormatting>
  <conditionalFormatting sqref="E183">
    <cfRule type="expression" dxfId="649" priority="1459">
      <formula>$C183=7</formula>
    </cfRule>
    <cfRule type="expression" dxfId="648" priority="1460">
      <formula>$C183=6</formula>
    </cfRule>
    <cfRule type="expression" dxfId="647" priority="1461">
      <formula>$C183=5</formula>
    </cfRule>
    <cfRule type="expression" dxfId="646" priority="1462">
      <formula>$C183=4</formula>
    </cfRule>
    <cfRule type="expression" dxfId="645" priority="1463">
      <formula>$C183=3</formula>
    </cfRule>
    <cfRule type="expression" dxfId="644" priority="1464">
      <formula>$C183=2</formula>
    </cfRule>
  </conditionalFormatting>
  <conditionalFormatting sqref="W96:X96">
    <cfRule type="expression" dxfId="643" priority="1376">
      <formula>(dateformat="dmy")</formula>
    </cfRule>
  </conditionalFormatting>
  <conditionalFormatting sqref="Z96:NY96">
    <cfRule type="expression" dxfId="642" priority="1359">
      <formula>AND($W96&lt;=Z$8,$X96&gt;=Z$8)</formula>
    </cfRule>
  </conditionalFormatting>
  <conditionalFormatting sqref="Z96:NY96">
    <cfRule type="expression" dxfId="641" priority="1360" stopIfTrue="1">
      <formula>AND($E$8&gt;=Z$8,$E$8&lt;AA$8)</formula>
    </cfRule>
    <cfRule type="expression" priority="1361" stopIfTrue="1">
      <formula>IF(OR($R$6="Monthly",$R$6="Quarterly"),OR(AA$8&lt;=$Q96,Z$8&gt;$R96),OR(Z$8&gt;$R96,Z$8&lt;$Q96))</formula>
    </cfRule>
    <cfRule type="expression" dxfId="640" priority="1362" stopIfTrue="1">
      <formula>OR($O96&gt;=1,IF(OR($R$6="Quarterly",$R$6="Monthly"),AA$8&lt;=$Q96+$U96,Z$8&lt;$Q96+$U96))</formula>
    </cfRule>
    <cfRule type="expression" dxfId="639" priority="1363" stopIfTrue="1">
      <formula>$P96="k"</formula>
    </cfRule>
    <cfRule type="expression" dxfId="638" priority="1364" stopIfTrue="1">
      <formula>$P96="o"</formula>
    </cfRule>
    <cfRule type="expression" dxfId="637" priority="1365" stopIfTrue="1">
      <formula>$P96="y"</formula>
    </cfRule>
    <cfRule type="expression" dxfId="636" priority="1366" stopIfTrue="1">
      <formula>$P96="p"</formula>
    </cfRule>
    <cfRule type="expression" dxfId="635" priority="1367" stopIfTrue="1">
      <formula>$P96="g"</formula>
    </cfRule>
    <cfRule type="expression" dxfId="634" priority="1368" stopIfTrue="1">
      <formula>$P96="r"</formula>
    </cfRule>
    <cfRule type="expression" dxfId="633" priority="1369" stopIfTrue="1">
      <formula>$P96=1</formula>
    </cfRule>
    <cfRule type="expression" dxfId="632" priority="1370" stopIfTrue="1">
      <formula>$P96=2</formula>
    </cfRule>
    <cfRule type="expression" dxfId="631" priority="1371" stopIfTrue="1">
      <formula>$P96=3</formula>
    </cfRule>
    <cfRule type="expression" dxfId="630" priority="1372" stopIfTrue="1">
      <formula>$P96=4</formula>
    </cfRule>
    <cfRule type="expression" dxfId="629" priority="1373" stopIfTrue="1">
      <formula>$P96=5</formula>
    </cfRule>
    <cfRule type="expression" dxfId="628" priority="1374" stopIfTrue="1">
      <formula>$P96=6</formula>
    </cfRule>
    <cfRule type="expression" dxfId="627" priority="1375" stopIfTrue="1">
      <formula>TRUE</formula>
    </cfRule>
  </conditionalFormatting>
  <conditionalFormatting sqref="E96">
    <cfRule type="expression" dxfId="626" priority="1352">
      <formula>$C96=7</formula>
    </cfRule>
    <cfRule type="expression" dxfId="625" priority="1353">
      <formula>$C96=6</formula>
    </cfRule>
    <cfRule type="expression" dxfId="624" priority="1354">
      <formula>$C96=5</formula>
    </cfRule>
    <cfRule type="expression" dxfId="623" priority="1355">
      <formula>$C96=4</formula>
    </cfRule>
    <cfRule type="expression" dxfId="622" priority="1356">
      <formula>$C96=3</formula>
    </cfRule>
    <cfRule type="expression" dxfId="621" priority="1357">
      <formula>$C96=2</formula>
    </cfRule>
  </conditionalFormatting>
  <conditionalFormatting sqref="Q96">
    <cfRule type="expression" dxfId="620" priority="1351">
      <formula>(dateformat="dmy")</formula>
    </cfRule>
  </conditionalFormatting>
  <conditionalFormatting sqref="R96">
    <cfRule type="expression" dxfId="619" priority="1349">
      <formula>AND(enddate_highlight="on",R96&lt;TODAY(),O96&lt;100%)</formula>
    </cfRule>
    <cfRule type="expression" dxfId="618" priority="1350">
      <formula>AND(enddate_highlight="on",R96&lt;=TODAY()+enddate_highlight_days,O96&lt;100%)</formula>
    </cfRule>
  </conditionalFormatting>
  <conditionalFormatting sqref="R96">
    <cfRule type="expression" dxfId="617" priority="1348">
      <formula>(dateformat="dmy")</formula>
    </cfRule>
  </conditionalFormatting>
  <conditionalFormatting sqref="K96:L96">
    <cfRule type="expression" dxfId="616" priority="1347">
      <formula>(dateformat="dmy")</formula>
    </cfRule>
  </conditionalFormatting>
  <conditionalFormatting sqref="Q109">
    <cfRule type="expression" dxfId="615" priority="1324">
      <formula>(dateformat="dmy")</formula>
    </cfRule>
  </conditionalFormatting>
  <conditionalFormatting sqref="R109">
    <cfRule type="expression" dxfId="614" priority="1322">
      <formula>AND(enddate_highlight="on",R109&lt;TODAY(),O109&lt;100%)</formula>
    </cfRule>
    <cfRule type="expression" dxfId="613" priority="1323">
      <formula>AND(enddate_highlight="on",R109&lt;=TODAY()+enddate_highlight_days,O109&lt;100%)</formula>
    </cfRule>
  </conditionalFormatting>
  <conditionalFormatting sqref="R109">
    <cfRule type="expression" dxfId="612" priority="1321">
      <formula>(dateformat="dmy")</formula>
    </cfRule>
  </conditionalFormatting>
  <conditionalFormatting sqref="K109:L109">
    <cfRule type="expression" dxfId="611" priority="1320">
      <formula>(dateformat="dmy")</formula>
    </cfRule>
  </conditionalFormatting>
  <conditionalFormatting sqref="E109">
    <cfRule type="expression" dxfId="610" priority="1314">
      <formula>$C109=7</formula>
    </cfRule>
    <cfRule type="expression" dxfId="609" priority="1315">
      <formula>$C109=6</formula>
    </cfRule>
    <cfRule type="expression" dxfId="608" priority="1316">
      <formula>$C109=5</formula>
    </cfRule>
    <cfRule type="expression" dxfId="607" priority="1317">
      <formula>$C109=4</formula>
    </cfRule>
    <cfRule type="expression" dxfId="606" priority="1318">
      <formula>$C109=3</formula>
    </cfRule>
    <cfRule type="expression" dxfId="605" priority="1319">
      <formula>$C109=2</formula>
    </cfRule>
  </conditionalFormatting>
  <conditionalFormatting sqref="Q110">
    <cfRule type="expression" dxfId="604" priority="1302">
      <formula>(dateformat="dmy")</formula>
    </cfRule>
  </conditionalFormatting>
  <conditionalFormatting sqref="R110">
    <cfRule type="expression" dxfId="603" priority="1300">
      <formula>AND(enddate_highlight="on",R110&lt;TODAY(),O110&lt;100%)</formula>
    </cfRule>
    <cfRule type="expression" dxfId="602" priority="1301">
      <formula>AND(enddate_highlight="on",R110&lt;=TODAY()+enddate_highlight_days,O110&lt;100%)</formula>
    </cfRule>
  </conditionalFormatting>
  <conditionalFormatting sqref="R110">
    <cfRule type="expression" dxfId="601" priority="1299">
      <formula>(dateformat="dmy")</formula>
    </cfRule>
  </conditionalFormatting>
  <conditionalFormatting sqref="E110">
    <cfRule type="expression" dxfId="600" priority="1293">
      <formula>$C110=7</formula>
    </cfRule>
    <cfRule type="expression" dxfId="599" priority="1294">
      <formula>$C110=6</formula>
    </cfRule>
    <cfRule type="expression" dxfId="598" priority="1295">
      <formula>$C110=5</formula>
    </cfRule>
    <cfRule type="expression" dxfId="597" priority="1296">
      <formula>$C110=4</formula>
    </cfRule>
    <cfRule type="expression" dxfId="596" priority="1297">
      <formula>$C110=3</formula>
    </cfRule>
    <cfRule type="expression" dxfId="595" priority="1298">
      <formula>$C110=2</formula>
    </cfRule>
  </conditionalFormatting>
  <conditionalFormatting sqref="Q111">
    <cfRule type="expression" dxfId="594" priority="1292">
      <formula>(dateformat="dmy")</formula>
    </cfRule>
  </conditionalFormatting>
  <conditionalFormatting sqref="R111">
    <cfRule type="expression" dxfId="593" priority="1290">
      <formula>AND(enddate_highlight="on",R111&lt;TODAY(),O111&lt;100%)</formula>
    </cfRule>
    <cfRule type="expression" dxfId="592" priority="1291">
      <formula>AND(enddate_highlight="on",R111&lt;=TODAY()+enddate_highlight_days,O111&lt;100%)</formula>
    </cfRule>
  </conditionalFormatting>
  <conditionalFormatting sqref="R111">
    <cfRule type="expression" dxfId="591" priority="1289">
      <formula>(dateformat="dmy")</formula>
    </cfRule>
  </conditionalFormatting>
  <conditionalFormatting sqref="K111:L111">
    <cfRule type="expression" dxfId="590" priority="1288">
      <formula>(dateformat="dmy")</formula>
    </cfRule>
  </conditionalFormatting>
  <conditionalFormatting sqref="Q112">
    <cfRule type="expression" dxfId="589" priority="1287">
      <formula>(dateformat="dmy")</formula>
    </cfRule>
  </conditionalFormatting>
  <conditionalFormatting sqref="R112">
    <cfRule type="expression" dxfId="588" priority="1285">
      <formula>AND(enddate_highlight="on",R112&lt;TODAY(),O112&lt;100%)</formula>
    </cfRule>
    <cfRule type="expression" dxfId="587" priority="1286">
      <formula>AND(enddate_highlight="on",R112&lt;=TODAY()+enddate_highlight_days,O112&lt;100%)</formula>
    </cfRule>
  </conditionalFormatting>
  <conditionalFormatting sqref="R112">
    <cfRule type="expression" dxfId="586" priority="1284">
      <formula>(dateformat="dmy")</formula>
    </cfRule>
  </conditionalFormatting>
  <conditionalFormatting sqref="K112:L112">
    <cfRule type="expression" dxfId="585" priority="1283">
      <formula>(dateformat="dmy")</formula>
    </cfRule>
  </conditionalFormatting>
  <conditionalFormatting sqref="L110">
    <cfRule type="expression" dxfId="584" priority="1279">
      <formula>(dateformat="dmy")</formula>
    </cfRule>
  </conditionalFormatting>
  <conditionalFormatting sqref="R116">
    <cfRule type="expression" dxfId="583" priority="1256">
      <formula>(dateformat="dmy")</formula>
    </cfRule>
  </conditionalFormatting>
  <conditionalFormatting sqref="K116:L116">
    <cfRule type="expression" dxfId="582" priority="1255">
      <formula>(dateformat="dmy")</formula>
    </cfRule>
  </conditionalFormatting>
  <conditionalFormatting sqref="W113:X113">
    <cfRule type="expression" dxfId="581" priority="1278">
      <formula>(dateformat="dmy")</formula>
    </cfRule>
  </conditionalFormatting>
  <conditionalFormatting sqref="Q113">
    <cfRule type="expression" dxfId="580" priority="1277">
      <formula>(dateformat="dmy")</formula>
    </cfRule>
  </conditionalFormatting>
  <conditionalFormatting sqref="R113">
    <cfRule type="expression" dxfId="579" priority="1275">
      <formula>AND(enddate_highlight="on",R113&lt;TODAY(),O113&lt;100%)</formula>
    </cfRule>
    <cfRule type="expression" dxfId="578" priority="1276">
      <formula>AND(enddate_highlight="on",R113&lt;=TODAY()+enddate_highlight_days,O113&lt;100%)</formula>
    </cfRule>
  </conditionalFormatting>
  <conditionalFormatting sqref="R113">
    <cfRule type="expression" dxfId="577" priority="1274">
      <formula>(dateformat="dmy")</formula>
    </cfRule>
  </conditionalFormatting>
  <conditionalFormatting sqref="K113:L113">
    <cfRule type="expression" dxfId="576" priority="1273">
      <formula>(dateformat="dmy")</formula>
    </cfRule>
  </conditionalFormatting>
  <conditionalFormatting sqref="W114:X114">
    <cfRule type="expression" dxfId="575" priority="1272">
      <formula>(dateformat="dmy")</formula>
    </cfRule>
  </conditionalFormatting>
  <conditionalFormatting sqref="Q114">
    <cfRule type="expression" dxfId="574" priority="1271">
      <formula>(dateformat="dmy")</formula>
    </cfRule>
  </conditionalFormatting>
  <conditionalFormatting sqref="R114">
    <cfRule type="expression" dxfId="573" priority="1269">
      <formula>AND(enddate_highlight="on",R114&lt;TODAY(),O114&lt;100%)</formula>
    </cfRule>
    <cfRule type="expression" dxfId="572" priority="1270">
      <formula>AND(enddate_highlight="on",R114&lt;=TODAY()+enddate_highlight_days,O114&lt;100%)</formula>
    </cfRule>
  </conditionalFormatting>
  <conditionalFormatting sqref="R114">
    <cfRule type="expression" dxfId="571" priority="1268">
      <formula>(dateformat="dmy")</formula>
    </cfRule>
  </conditionalFormatting>
  <conditionalFormatting sqref="K114:L114">
    <cfRule type="expression" dxfId="570" priority="1267">
      <formula>(dateformat="dmy")</formula>
    </cfRule>
  </conditionalFormatting>
  <conditionalFormatting sqref="W115:X115">
    <cfRule type="expression" dxfId="569" priority="1266">
      <formula>(dateformat="dmy")</formula>
    </cfRule>
  </conditionalFormatting>
  <conditionalFormatting sqref="Q115">
    <cfRule type="expression" dxfId="568" priority="1265">
      <formula>(dateformat="dmy")</formula>
    </cfRule>
  </conditionalFormatting>
  <conditionalFormatting sqref="R115">
    <cfRule type="expression" dxfId="567" priority="1263">
      <formula>AND(enddate_highlight="on",R115&lt;TODAY(),O115&lt;100%)</formula>
    </cfRule>
    <cfRule type="expression" dxfId="566" priority="1264">
      <formula>AND(enddate_highlight="on",R115&lt;=TODAY()+enddate_highlight_days,O115&lt;100%)</formula>
    </cfRule>
  </conditionalFormatting>
  <conditionalFormatting sqref="R115">
    <cfRule type="expression" dxfId="565" priority="1262">
      <formula>(dateformat="dmy")</formula>
    </cfRule>
  </conditionalFormatting>
  <conditionalFormatting sqref="K115:L115">
    <cfRule type="expression" dxfId="564" priority="1261">
      <formula>(dateformat="dmy")</formula>
    </cfRule>
  </conditionalFormatting>
  <conditionalFormatting sqref="R116">
    <cfRule type="expression" dxfId="563" priority="1259">
      <formula>AND(enddate_highlight="on",R116&lt;TODAY(),O116&lt;100%)</formula>
    </cfRule>
    <cfRule type="expression" dxfId="562" priority="1260">
      <formula>AND(enddate_highlight="on",R116&lt;=TODAY()+enddate_highlight_days,O116&lt;100%)</formula>
    </cfRule>
  </conditionalFormatting>
  <conditionalFormatting sqref="W116:X116">
    <cfRule type="expression" dxfId="561" priority="1258">
      <formula>(dateformat="dmy")</formula>
    </cfRule>
  </conditionalFormatting>
  <conditionalFormatting sqref="Q116">
    <cfRule type="expression" dxfId="560" priority="1257">
      <formula>(dateformat="dmy")</formula>
    </cfRule>
  </conditionalFormatting>
  <conditionalFormatting sqref="W121:X121">
    <cfRule type="expression" dxfId="559" priority="1230">
      <formula>(dateformat="dmy")</formula>
    </cfRule>
  </conditionalFormatting>
  <conditionalFormatting sqref="Q121">
    <cfRule type="expression" dxfId="558" priority="1229">
      <formula>(dateformat="dmy")</formula>
    </cfRule>
  </conditionalFormatting>
  <conditionalFormatting sqref="R121">
    <cfRule type="expression" dxfId="557" priority="1227">
      <formula>AND(enddate_highlight="on",R121&lt;TODAY(),O121&lt;100%)</formula>
    </cfRule>
    <cfRule type="expression" dxfId="556" priority="1228">
      <formula>AND(enddate_highlight="on",R121&lt;=TODAY()+enddate_highlight_days,O121&lt;100%)</formula>
    </cfRule>
  </conditionalFormatting>
  <conditionalFormatting sqref="R121">
    <cfRule type="expression" dxfId="555" priority="1226">
      <formula>(dateformat="dmy")</formula>
    </cfRule>
  </conditionalFormatting>
  <conditionalFormatting sqref="K121:L121">
    <cfRule type="expression" dxfId="554" priority="1225">
      <formula>(dateformat="dmy")</formula>
    </cfRule>
  </conditionalFormatting>
  <conditionalFormatting sqref="K121:L121">
    <cfRule type="expression" dxfId="553" priority="1222">
      <formula>(dateformat="dmy")</formula>
    </cfRule>
  </conditionalFormatting>
  <conditionalFormatting sqref="Q121">
    <cfRule type="expression" dxfId="552" priority="1224">
      <formula>(dateformat="dmy")</formula>
    </cfRule>
  </conditionalFormatting>
  <conditionalFormatting sqref="R121">
    <cfRule type="expression" dxfId="551" priority="1223">
      <formula>(dateformat="dmy")</formula>
    </cfRule>
  </conditionalFormatting>
  <conditionalFormatting sqref="E121">
    <cfRule type="expression" dxfId="550" priority="1216">
      <formula>$C121=7</formula>
    </cfRule>
    <cfRule type="expression" dxfId="549" priority="1217">
      <formula>$C121=6</formula>
    </cfRule>
    <cfRule type="expression" dxfId="548" priority="1218">
      <formula>$C121=5</formula>
    </cfRule>
    <cfRule type="expression" dxfId="547" priority="1219">
      <formula>$C121=4</formula>
    </cfRule>
    <cfRule type="expression" dxfId="546" priority="1220">
      <formula>$C121=3</formula>
    </cfRule>
    <cfRule type="expression" dxfId="545" priority="1221">
      <formula>$C121=2</formula>
    </cfRule>
  </conditionalFormatting>
  <conditionalFormatting sqref="W128:X128">
    <cfRule type="expression" dxfId="544" priority="1197">
      <formula>(dateformat="dmy")</formula>
    </cfRule>
  </conditionalFormatting>
  <conditionalFormatting sqref="Q128">
    <cfRule type="expression" dxfId="543" priority="1196">
      <formula>(dateformat="dmy")</formula>
    </cfRule>
  </conditionalFormatting>
  <conditionalFormatting sqref="R128">
    <cfRule type="expression" dxfId="542" priority="1194">
      <formula>AND(enddate_highlight="on",R128&lt;TODAY(),O128&lt;100%)</formula>
    </cfRule>
    <cfRule type="expression" dxfId="541" priority="1195">
      <formula>AND(enddate_highlight="on",R128&lt;=TODAY()+enddate_highlight_days,O128&lt;100%)</formula>
    </cfRule>
  </conditionalFormatting>
  <conditionalFormatting sqref="R128">
    <cfRule type="expression" dxfId="540" priority="1193">
      <formula>(dateformat="dmy")</formula>
    </cfRule>
  </conditionalFormatting>
  <conditionalFormatting sqref="K128:L128">
    <cfRule type="expression" dxfId="539" priority="1192">
      <formula>(dateformat="dmy")</formula>
    </cfRule>
  </conditionalFormatting>
  <conditionalFormatting sqref="K128:L128">
    <cfRule type="expression" dxfId="538" priority="1189">
      <formula>(dateformat="dmy")</formula>
    </cfRule>
  </conditionalFormatting>
  <conditionalFormatting sqref="Q128">
    <cfRule type="expression" dxfId="537" priority="1191">
      <formula>(dateformat="dmy")</formula>
    </cfRule>
  </conditionalFormatting>
  <conditionalFormatting sqref="R128">
    <cfRule type="expression" dxfId="536" priority="1190">
      <formula>(dateformat="dmy")</formula>
    </cfRule>
  </conditionalFormatting>
  <conditionalFormatting sqref="E128">
    <cfRule type="expression" dxfId="535" priority="1183">
      <formula>$C128=7</formula>
    </cfRule>
    <cfRule type="expression" dxfId="534" priority="1184">
      <formula>$C128=6</formula>
    </cfRule>
    <cfRule type="expression" dxfId="533" priority="1185">
      <formula>$C128=5</formula>
    </cfRule>
    <cfRule type="expression" dxfId="532" priority="1186">
      <formula>$C128=4</formula>
    </cfRule>
    <cfRule type="expression" dxfId="531" priority="1187">
      <formula>$C128=3</formula>
    </cfRule>
    <cfRule type="expression" dxfId="530" priority="1188">
      <formula>$C128=2</formula>
    </cfRule>
  </conditionalFormatting>
  <conditionalFormatting sqref="W122:X122">
    <cfRule type="expression" dxfId="529" priority="1164">
      <formula>(dateformat="dmy")</formula>
    </cfRule>
  </conditionalFormatting>
  <conditionalFormatting sqref="Q122">
    <cfRule type="expression" dxfId="528" priority="1163">
      <formula>(dateformat="dmy")</formula>
    </cfRule>
  </conditionalFormatting>
  <conditionalFormatting sqref="R122">
    <cfRule type="expression" dxfId="527" priority="1161">
      <formula>AND(enddate_highlight="on",R122&lt;TODAY(),O122&lt;100%)</formula>
    </cfRule>
    <cfRule type="expression" dxfId="526" priority="1162">
      <formula>AND(enddate_highlight="on",R122&lt;=TODAY()+enddate_highlight_days,O122&lt;100%)</formula>
    </cfRule>
  </conditionalFormatting>
  <conditionalFormatting sqref="R122">
    <cfRule type="expression" dxfId="525" priority="1160">
      <formula>(dateformat="dmy")</formula>
    </cfRule>
  </conditionalFormatting>
  <conditionalFormatting sqref="K122:L122">
    <cfRule type="expression" dxfId="524" priority="1159">
      <formula>(dateformat="dmy")</formula>
    </cfRule>
  </conditionalFormatting>
  <conditionalFormatting sqref="K122:L122">
    <cfRule type="expression" dxfId="523" priority="1156">
      <formula>(dateformat="dmy")</formula>
    </cfRule>
  </conditionalFormatting>
  <conditionalFormatting sqref="Q122">
    <cfRule type="expression" dxfId="522" priority="1158">
      <formula>(dateformat="dmy")</formula>
    </cfRule>
  </conditionalFormatting>
  <conditionalFormatting sqref="R122">
    <cfRule type="expression" dxfId="521" priority="1157">
      <formula>(dateformat="dmy")</formula>
    </cfRule>
  </conditionalFormatting>
  <conditionalFormatting sqref="E122">
    <cfRule type="expression" dxfId="520" priority="1150">
      <formula>$C122=7</formula>
    </cfRule>
    <cfRule type="expression" dxfId="519" priority="1151">
      <formula>$C122=6</formula>
    </cfRule>
    <cfRule type="expression" dxfId="518" priority="1152">
      <formula>$C122=5</formula>
    </cfRule>
    <cfRule type="expression" dxfId="517" priority="1153">
      <formula>$C122=4</formula>
    </cfRule>
    <cfRule type="expression" dxfId="516" priority="1154">
      <formula>$C122=3</formula>
    </cfRule>
    <cfRule type="expression" dxfId="515" priority="1155">
      <formula>$C122=2</formula>
    </cfRule>
  </conditionalFormatting>
  <conditionalFormatting sqref="W123:X123">
    <cfRule type="expression" dxfId="514" priority="1131">
      <formula>(dateformat="dmy")</formula>
    </cfRule>
  </conditionalFormatting>
  <conditionalFormatting sqref="Q123">
    <cfRule type="expression" dxfId="513" priority="1130">
      <formula>(dateformat="dmy")</formula>
    </cfRule>
  </conditionalFormatting>
  <conditionalFormatting sqref="R123">
    <cfRule type="expression" dxfId="512" priority="1128">
      <formula>AND(enddate_highlight="on",R123&lt;TODAY(),O123&lt;100%)</formula>
    </cfRule>
    <cfRule type="expression" dxfId="511" priority="1129">
      <formula>AND(enddate_highlight="on",R123&lt;=TODAY()+enddate_highlight_days,O123&lt;100%)</formula>
    </cfRule>
  </conditionalFormatting>
  <conditionalFormatting sqref="R123">
    <cfRule type="expression" dxfId="510" priority="1127">
      <formula>(dateformat="dmy")</formula>
    </cfRule>
  </conditionalFormatting>
  <conditionalFormatting sqref="K123:L123">
    <cfRule type="expression" dxfId="509" priority="1126">
      <formula>(dateformat="dmy")</formula>
    </cfRule>
  </conditionalFormatting>
  <conditionalFormatting sqref="K123:L123">
    <cfRule type="expression" dxfId="508" priority="1123">
      <formula>(dateformat="dmy")</formula>
    </cfRule>
  </conditionalFormatting>
  <conditionalFormatting sqref="Q123">
    <cfRule type="expression" dxfId="507" priority="1125">
      <formula>(dateformat="dmy")</formula>
    </cfRule>
  </conditionalFormatting>
  <conditionalFormatting sqref="R123">
    <cfRule type="expression" dxfId="506" priority="1124">
      <formula>(dateformat="dmy")</formula>
    </cfRule>
  </conditionalFormatting>
  <conditionalFormatting sqref="E123">
    <cfRule type="expression" dxfId="505" priority="1117">
      <formula>$C123=7</formula>
    </cfRule>
    <cfRule type="expression" dxfId="504" priority="1118">
      <formula>$C123=6</formula>
    </cfRule>
    <cfRule type="expression" dxfId="503" priority="1119">
      <formula>$C123=5</formula>
    </cfRule>
    <cfRule type="expression" dxfId="502" priority="1120">
      <formula>$C123=4</formula>
    </cfRule>
    <cfRule type="expression" dxfId="501" priority="1121">
      <formula>$C123=3</formula>
    </cfRule>
    <cfRule type="expression" dxfId="500" priority="1122">
      <formula>$C123=2</formula>
    </cfRule>
  </conditionalFormatting>
  <conditionalFormatting sqref="W124:X124">
    <cfRule type="expression" dxfId="499" priority="1098">
      <formula>(dateformat="dmy")</formula>
    </cfRule>
  </conditionalFormatting>
  <conditionalFormatting sqref="Q124">
    <cfRule type="expression" dxfId="498" priority="1097">
      <formula>(dateformat="dmy")</formula>
    </cfRule>
  </conditionalFormatting>
  <conditionalFormatting sqref="R124">
    <cfRule type="expression" dxfId="497" priority="1095">
      <formula>AND(enddate_highlight="on",R124&lt;TODAY(),O124&lt;100%)</formula>
    </cfRule>
    <cfRule type="expression" dxfId="496" priority="1096">
      <formula>AND(enddate_highlight="on",R124&lt;=TODAY()+enddate_highlight_days,O124&lt;100%)</formula>
    </cfRule>
  </conditionalFormatting>
  <conditionalFormatting sqref="R124">
    <cfRule type="expression" dxfId="495" priority="1094">
      <formula>(dateformat="dmy")</formula>
    </cfRule>
  </conditionalFormatting>
  <conditionalFormatting sqref="K124:L124">
    <cfRule type="expression" dxfId="494" priority="1093">
      <formula>(dateformat="dmy")</formula>
    </cfRule>
  </conditionalFormatting>
  <conditionalFormatting sqref="K124:L124">
    <cfRule type="expression" dxfId="493" priority="1090">
      <formula>(dateformat="dmy")</formula>
    </cfRule>
  </conditionalFormatting>
  <conditionalFormatting sqref="Q124">
    <cfRule type="expression" dxfId="492" priority="1092">
      <formula>(dateformat="dmy")</formula>
    </cfRule>
  </conditionalFormatting>
  <conditionalFormatting sqref="R124">
    <cfRule type="expression" dxfId="491" priority="1091">
      <formula>(dateformat="dmy")</formula>
    </cfRule>
  </conditionalFormatting>
  <conditionalFormatting sqref="E124">
    <cfRule type="expression" dxfId="490" priority="1084">
      <formula>$C124=7</formula>
    </cfRule>
    <cfRule type="expression" dxfId="489" priority="1085">
      <formula>$C124=6</formula>
    </cfRule>
    <cfRule type="expression" dxfId="488" priority="1086">
      <formula>$C124=5</formula>
    </cfRule>
    <cfRule type="expression" dxfId="487" priority="1087">
      <formula>$C124=4</formula>
    </cfRule>
    <cfRule type="expression" dxfId="486" priority="1088">
      <formula>$C124=3</formula>
    </cfRule>
    <cfRule type="expression" dxfId="485" priority="1089">
      <formula>$C124=2</formula>
    </cfRule>
  </conditionalFormatting>
  <conditionalFormatting sqref="W125:X125">
    <cfRule type="expression" dxfId="484" priority="1065">
      <formula>(dateformat="dmy")</formula>
    </cfRule>
  </conditionalFormatting>
  <conditionalFormatting sqref="Q125">
    <cfRule type="expression" dxfId="483" priority="1064">
      <formula>(dateformat="dmy")</formula>
    </cfRule>
  </conditionalFormatting>
  <conditionalFormatting sqref="R125">
    <cfRule type="expression" dxfId="482" priority="1062">
      <formula>AND(enddate_highlight="on",R125&lt;TODAY(),O125&lt;100%)</formula>
    </cfRule>
    <cfRule type="expression" dxfId="481" priority="1063">
      <formula>AND(enddate_highlight="on",R125&lt;=TODAY()+enddate_highlight_days,O125&lt;100%)</formula>
    </cfRule>
  </conditionalFormatting>
  <conditionalFormatting sqref="R125">
    <cfRule type="expression" dxfId="480" priority="1061">
      <formula>(dateformat="dmy")</formula>
    </cfRule>
  </conditionalFormatting>
  <conditionalFormatting sqref="K125:L125">
    <cfRule type="expression" dxfId="479" priority="1060">
      <formula>(dateformat="dmy")</formula>
    </cfRule>
  </conditionalFormatting>
  <conditionalFormatting sqref="K125:L125">
    <cfRule type="expression" dxfId="478" priority="1057">
      <formula>(dateformat="dmy")</formula>
    </cfRule>
  </conditionalFormatting>
  <conditionalFormatting sqref="Q125">
    <cfRule type="expression" dxfId="477" priority="1059">
      <formula>(dateformat="dmy")</formula>
    </cfRule>
  </conditionalFormatting>
  <conditionalFormatting sqref="R125">
    <cfRule type="expression" dxfId="476" priority="1058">
      <formula>(dateformat="dmy")</formula>
    </cfRule>
  </conditionalFormatting>
  <conditionalFormatting sqref="E125">
    <cfRule type="expression" dxfId="475" priority="1051">
      <formula>$C125=7</formula>
    </cfRule>
    <cfRule type="expression" dxfId="474" priority="1052">
      <formula>$C125=6</formula>
    </cfRule>
    <cfRule type="expression" dxfId="473" priority="1053">
      <formula>$C125=5</formula>
    </cfRule>
    <cfRule type="expression" dxfId="472" priority="1054">
      <formula>$C125=4</formula>
    </cfRule>
    <cfRule type="expression" dxfId="471" priority="1055">
      <formula>$C125=3</formula>
    </cfRule>
    <cfRule type="expression" dxfId="470" priority="1056">
      <formula>$C125=2</formula>
    </cfRule>
  </conditionalFormatting>
  <conditionalFormatting sqref="W108:X108">
    <cfRule type="expression" dxfId="469" priority="1032">
      <formula>(dateformat="dmy")</formula>
    </cfRule>
  </conditionalFormatting>
  <conditionalFormatting sqref="Q108">
    <cfRule type="expression" dxfId="468" priority="1031">
      <formula>(dateformat="dmy")</formula>
    </cfRule>
  </conditionalFormatting>
  <conditionalFormatting sqref="R108">
    <cfRule type="expression" dxfId="467" priority="1029">
      <formula>AND(enddate_highlight="on",R108&lt;TODAY(),O108&lt;100%)</formula>
    </cfRule>
    <cfRule type="expression" dxfId="466" priority="1030">
      <formula>AND(enddate_highlight="on",R108&lt;=TODAY()+enddate_highlight_days,O108&lt;100%)</formula>
    </cfRule>
  </conditionalFormatting>
  <conditionalFormatting sqref="R108">
    <cfRule type="expression" dxfId="465" priority="1028">
      <formula>(dateformat="dmy")</formula>
    </cfRule>
  </conditionalFormatting>
  <conditionalFormatting sqref="K108:L108">
    <cfRule type="expression" dxfId="464" priority="1027">
      <formula>(dateformat="dmy")</formula>
    </cfRule>
  </conditionalFormatting>
  <conditionalFormatting sqref="E108">
    <cfRule type="expression" dxfId="463" priority="1021">
      <formula>$C108=7</formula>
    </cfRule>
    <cfRule type="expression" dxfId="462" priority="1022">
      <formula>$C108=6</formula>
    </cfRule>
    <cfRule type="expression" dxfId="461" priority="1023">
      <formula>$C108=5</formula>
    </cfRule>
    <cfRule type="expression" dxfId="460" priority="1024">
      <formula>$C108=4</formula>
    </cfRule>
    <cfRule type="expression" dxfId="459" priority="1025">
      <formula>$C108=3</formula>
    </cfRule>
    <cfRule type="expression" dxfId="458" priority="1026">
      <formula>$C108=2</formula>
    </cfRule>
  </conditionalFormatting>
  <conditionalFormatting sqref="Q150">
    <cfRule type="expression" dxfId="457" priority="1002">
      <formula>(dateformat="dmy")</formula>
    </cfRule>
  </conditionalFormatting>
  <conditionalFormatting sqref="R150">
    <cfRule type="expression" dxfId="456" priority="1000">
      <formula>AND(enddate_highlight="on",R150&lt;TODAY(),O150&lt;100%)</formula>
    </cfRule>
    <cfRule type="expression" dxfId="455" priority="1001">
      <formula>AND(enddate_highlight="on",R150&lt;=TODAY()+enddate_highlight_days,O150&lt;100%)</formula>
    </cfRule>
  </conditionalFormatting>
  <conditionalFormatting sqref="R150 W150:X150">
    <cfRule type="expression" dxfId="454" priority="999">
      <formula>(dateformat="dmy")</formula>
    </cfRule>
  </conditionalFormatting>
  <conditionalFormatting sqref="K150:L150">
    <cfRule type="expression" dxfId="453" priority="998">
      <formula>(dateformat="dmy")</formula>
    </cfRule>
  </conditionalFormatting>
  <conditionalFormatting sqref="Q151">
    <cfRule type="expression" dxfId="452" priority="986">
      <formula>(dateformat="dmy")</formula>
    </cfRule>
  </conditionalFormatting>
  <conditionalFormatting sqref="R151">
    <cfRule type="expression" dxfId="451" priority="984">
      <formula>AND(enddate_highlight="on",R151&lt;TODAY(),O151&lt;100%)</formula>
    </cfRule>
    <cfRule type="expression" dxfId="450" priority="985">
      <formula>AND(enddate_highlight="on",R151&lt;=TODAY()+enddate_highlight_days,O151&lt;100%)</formula>
    </cfRule>
  </conditionalFormatting>
  <conditionalFormatting sqref="R151 W151:X151">
    <cfRule type="expression" dxfId="449" priority="983">
      <formula>(dateformat="dmy")</formula>
    </cfRule>
  </conditionalFormatting>
  <conditionalFormatting sqref="K151">
    <cfRule type="expression" dxfId="448" priority="982">
      <formula>(dateformat="dmy")</formula>
    </cfRule>
  </conditionalFormatting>
  <conditionalFormatting sqref="E151">
    <cfRule type="expression" dxfId="447" priority="976">
      <formula>$C151=7</formula>
    </cfRule>
    <cfRule type="expression" dxfId="446" priority="977">
      <formula>$C151=6</formula>
    </cfRule>
    <cfRule type="expression" dxfId="445" priority="978">
      <formula>$C151=5</formula>
    </cfRule>
    <cfRule type="expression" dxfId="444" priority="979">
      <formula>$C151=4</formula>
    </cfRule>
    <cfRule type="expression" dxfId="443" priority="980">
      <formula>$C151=3</formula>
    </cfRule>
    <cfRule type="expression" dxfId="442" priority="981">
      <formula>$C151=2</formula>
    </cfRule>
  </conditionalFormatting>
  <conditionalFormatting sqref="L151">
    <cfRule type="expression" dxfId="441" priority="959">
      <formula>(dateformat="dmy")</formula>
    </cfRule>
  </conditionalFormatting>
  <conditionalFormatting sqref="Q152">
    <cfRule type="expression" dxfId="440" priority="951">
      <formula>(dateformat="dmy")</formula>
    </cfRule>
  </conditionalFormatting>
  <conditionalFormatting sqref="R152">
    <cfRule type="expression" dxfId="439" priority="949">
      <formula>AND(enddate_highlight="on",R152&lt;TODAY(),O152&lt;100%)</formula>
    </cfRule>
    <cfRule type="expression" dxfId="438" priority="950">
      <formula>AND(enddate_highlight="on",R152&lt;=TODAY()+enddate_highlight_days,O152&lt;100%)</formula>
    </cfRule>
  </conditionalFormatting>
  <conditionalFormatting sqref="R152 W152:X152">
    <cfRule type="expression" dxfId="437" priority="948">
      <formula>(dateformat="dmy")</formula>
    </cfRule>
  </conditionalFormatting>
  <conditionalFormatting sqref="K152:L152">
    <cfRule type="expression" dxfId="436" priority="947">
      <formula>(dateformat="dmy")</formula>
    </cfRule>
  </conditionalFormatting>
  <conditionalFormatting sqref="E152">
    <cfRule type="expression" dxfId="435" priority="941">
      <formula>$C152=7</formula>
    </cfRule>
    <cfRule type="expression" dxfId="434" priority="942">
      <formula>$C152=6</formula>
    </cfRule>
    <cfRule type="expression" dxfId="433" priority="943">
      <formula>$C152=5</formula>
    </cfRule>
    <cfRule type="expression" dxfId="432" priority="944">
      <formula>$C152=4</formula>
    </cfRule>
    <cfRule type="expression" dxfId="431" priority="945">
      <formula>$C152=3</formula>
    </cfRule>
    <cfRule type="expression" dxfId="430" priority="946">
      <formula>$C152=2</formula>
    </cfRule>
  </conditionalFormatting>
  <conditionalFormatting sqref="E150">
    <cfRule type="expression" dxfId="429" priority="924">
      <formula>$C150=7</formula>
    </cfRule>
    <cfRule type="expression" dxfId="428" priority="925">
      <formula>$C150=6</formula>
    </cfRule>
    <cfRule type="expression" dxfId="427" priority="926">
      <formula>$C150=5</formula>
    </cfRule>
    <cfRule type="expression" dxfId="426" priority="927">
      <formula>$C150=4</formula>
    </cfRule>
    <cfRule type="expression" dxfId="425" priority="928">
      <formula>$C150=3</formula>
    </cfRule>
    <cfRule type="expression" dxfId="424" priority="929">
      <formula>$C150=2</formula>
    </cfRule>
  </conditionalFormatting>
  <conditionalFormatting sqref="Q153">
    <cfRule type="expression" dxfId="423" priority="905">
      <formula>(dateformat="dmy")</formula>
    </cfRule>
  </conditionalFormatting>
  <conditionalFormatting sqref="R153">
    <cfRule type="expression" dxfId="422" priority="903">
      <formula>AND(enddate_highlight="on",R153&lt;TODAY(),O153&lt;100%)</formula>
    </cfRule>
    <cfRule type="expression" dxfId="421" priority="904">
      <formula>AND(enddate_highlight="on",R153&lt;=TODAY()+enddate_highlight_days,O153&lt;100%)</formula>
    </cfRule>
  </conditionalFormatting>
  <conditionalFormatting sqref="R153 W153:X153">
    <cfRule type="expression" dxfId="420" priority="902">
      <formula>(dateformat="dmy")</formula>
    </cfRule>
  </conditionalFormatting>
  <conditionalFormatting sqref="K153:L153">
    <cfRule type="expression" dxfId="419" priority="901">
      <formula>(dateformat="dmy")</formula>
    </cfRule>
  </conditionalFormatting>
  <conditionalFormatting sqref="Q154">
    <cfRule type="expression" dxfId="418" priority="900">
      <formula>(dateformat="dmy")</formula>
    </cfRule>
  </conditionalFormatting>
  <conditionalFormatting sqref="R154">
    <cfRule type="expression" dxfId="417" priority="898">
      <formula>AND(enddate_highlight="on",R154&lt;TODAY(),O154&lt;100%)</formula>
    </cfRule>
    <cfRule type="expression" dxfId="416" priority="899">
      <formula>AND(enddate_highlight="on",R154&lt;=TODAY()+enddate_highlight_days,O154&lt;100%)</formula>
    </cfRule>
  </conditionalFormatting>
  <conditionalFormatting sqref="R154 W154:X154">
    <cfRule type="expression" dxfId="415" priority="897">
      <formula>(dateformat="dmy")</formula>
    </cfRule>
  </conditionalFormatting>
  <conditionalFormatting sqref="K154">
    <cfRule type="expression" dxfId="414" priority="896">
      <formula>(dateformat="dmy")</formula>
    </cfRule>
  </conditionalFormatting>
  <conditionalFormatting sqref="E154">
    <cfRule type="expression" dxfId="413" priority="890">
      <formula>$C154=7</formula>
    </cfRule>
    <cfRule type="expression" dxfId="412" priority="891">
      <formula>$C154=6</formula>
    </cfRule>
    <cfRule type="expression" dxfId="411" priority="892">
      <formula>$C154=5</formula>
    </cfRule>
    <cfRule type="expression" dxfId="410" priority="893">
      <formula>$C154=4</formula>
    </cfRule>
    <cfRule type="expression" dxfId="409" priority="894">
      <formula>$C154=3</formula>
    </cfRule>
    <cfRule type="expression" dxfId="408" priority="895">
      <formula>$C154=2</formula>
    </cfRule>
  </conditionalFormatting>
  <conditionalFormatting sqref="L154">
    <cfRule type="expression" dxfId="407" priority="889">
      <formula>(dateformat="dmy")</formula>
    </cfRule>
  </conditionalFormatting>
  <conditionalFormatting sqref="Q155">
    <cfRule type="expression" dxfId="406" priority="888">
      <formula>(dateformat="dmy")</formula>
    </cfRule>
  </conditionalFormatting>
  <conditionalFormatting sqref="R155">
    <cfRule type="expression" dxfId="405" priority="886">
      <formula>AND(enddate_highlight="on",R155&lt;TODAY(),O155&lt;100%)</formula>
    </cfRule>
    <cfRule type="expression" dxfId="404" priority="887">
      <formula>AND(enddate_highlight="on",R155&lt;=TODAY()+enddate_highlight_days,O155&lt;100%)</formula>
    </cfRule>
  </conditionalFormatting>
  <conditionalFormatting sqref="R155 W155:X155">
    <cfRule type="expression" dxfId="403" priority="885">
      <formula>(dateformat="dmy")</formula>
    </cfRule>
  </conditionalFormatting>
  <conditionalFormatting sqref="K155:L155">
    <cfRule type="expression" dxfId="402" priority="884">
      <formula>(dateformat="dmy")</formula>
    </cfRule>
  </conditionalFormatting>
  <conditionalFormatting sqref="E155">
    <cfRule type="expression" dxfId="401" priority="878">
      <formula>$C155=7</formula>
    </cfRule>
    <cfRule type="expression" dxfId="400" priority="879">
      <formula>$C155=6</formula>
    </cfRule>
    <cfRule type="expression" dxfId="399" priority="880">
      <formula>$C155=5</formula>
    </cfRule>
    <cfRule type="expression" dxfId="398" priority="881">
      <formula>$C155=4</formula>
    </cfRule>
    <cfRule type="expression" dxfId="397" priority="882">
      <formula>$C155=3</formula>
    </cfRule>
    <cfRule type="expression" dxfId="396" priority="883">
      <formula>$C155=2</formula>
    </cfRule>
  </conditionalFormatting>
  <conditionalFormatting sqref="E153">
    <cfRule type="expression" dxfId="395" priority="872">
      <formula>$C153=7</formula>
    </cfRule>
    <cfRule type="expression" dxfId="394" priority="873">
      <formula>$C153=6</formula>
    </cfRule>
    <cfRule type="expression" dxfId="393" priority="874">
      <formula>$C153=5</formula>
    </cfRule>
    <cfRule type="expression" dxfId="392" priority="875">
      <formula>$C153=4</formula>
    </cfRule>
    <cfRule type="expression" dxfId="391" priority="876">
      <formula>$C153=3</formula>
    </cfRule>
    <cfRule type="expression" dxfId="390" priority="877">
      <formula>$C153=2</formula>
    </cfRule>
  </conditionalFormatting>
  <conditionalFormatting sqref="Q156">
    <cfRule type="expression" dxfId="389" priority="853">
      <formula>(dateformat="dmy")</formula>
    </cfRule>
  </conditionalFormatting>
  <conditionalFormatting sqref="R156">
    <cfRule type="expression" dxfId="388" priority="851">
      <formula>AND(enddate_highlight="on",R156&lt;TODAY(),O156&lt;100%)</formula>
    </cfRule>
    <cfRule type="expression" dxfId="387" priority="852">
      <formula>AND(enddate_highlight="on",R156&lt;=TODAY()+enddate_highlight_days,O156&lt;100%)</formula>
    </cfRule>
  </conditionalFormatting>
  <conditionalFormatting sqref="R156 W156:X156">
    <cfRule type="expression" dxfId="386" priority="850">
      <formula>(dateformat="dmy")</formula>
    </cfRule>
  </conditionalFormatting>
  <conditionalFormatting sqref="K156:L156">
    <cfRule type="expression" dxfId="385" priority="849">
      <formula>(dateformat="dmy")</formula>
    </cfRule>
  </conditionalFormatting>
  <conditionalFormatting sqref="Q157">
    <cfRule type="expression" dxfId="384" priority="848">
      <formula>(dateformat="dmy")</formula>
    </cfRule>
  </conditionalFormatting>
  <conditionalFormatting sqref="R157">
    <cfRule type="expression" dxfId="383" priority="846">
      <formula>AND(enddate_highlight="on",R157&lt;TODAY(),O157&lt;100%)</formula>
    </cfRule>
    <cfRule type="expression" dxfId="382" priority="847">
      <formula>AND(enddate_highlight="on",R157&lt;=TODAY()+enddate_highlight_days,O157&lt;100%)</formula>
    </cfRule>
  </conditionalFormatting>
  <conditionalFormatting sqref="R157 W157:X157">
    <cfRule type="expression" dxfId="381" priority="845">
      <formula>(dateformat="dmy")</formula>
    </cfRule>
  </conditionalFormatting>
  <conditionalFormatting sqref="K157">
    <cfRule type="expression" dxfId="380" priority="844">
      <formula>(dateformat="dmy")</formula>
    </cfRule>
  </conditionalFormatting>
  <conditionalFormatting sqref="E157">
    <cfRule type="expression" dxfId="379" priority="838">
      <formula>$C157=7</formula>
    </cfRule>
    <cfRule type="expression" dxfId="378" priority="839">
      <formula>$C157=6</formula>
    </cfRule>
    <cfRule type="expression" dxfId="377" priority="840">
      <formula>$C157=5</formula>
    </cfRule>
    <cfRule type="expression" dxfId="376" priority="841">
      <formula>$C157=4</formula>
    </cfRule>
    <cfRule type="expression" dxfId="375" priority="842">
      <formula>$C157=3</formula>
    </cfRule>
    <cfRule type="expression" dxfId="374" priority="843">
      <formula>$C157=2</formula>
    </cfRule>
  </conditionalFormatting>
  <conditionalFormatting sqref="L157">
    <cfRule type="expression" dxfId="373" priority="837">
      <formula>(dateformat="dmy")</formula>
    </cfRule>
  </conditionalFormatting>
  <conditionalFormatting sqref="Q158">
    <cfRule type="expression" dxfId="372" priority="836">
      <formula>(dateformat="dmy")</formula>
    </cfRule>
  </conditionalFormatting>
  <conditionalFormatting sqref="R158">
    <cfRule type="expression" dxfId="371" priority="834">
      <formula>AND(enddate_highlight="on",R158&lt;TODAY(),O158&lt;100%)</formula>
    </cfRule>
    <cfRule type="expression" dxfId="370" priority="835">
      <formula>AND(enddate_highlight="on",R158&lt;=TODAY()+enddate_highlight_days,O158&lt;100%)</formula>
    </cfRule>
  </conditionalFormatting>
  <conditionalFormatting sqref="R158 W158:X158">
    <cfRule type="expression" dxfId="369" priority="833">
      <formula>(dateformat="dmy")</formula>
    </cfRule>
  </conditionalFormatting>
  <conditionalFormatting sqref="K158:L158">
    <cfRule type="expression" dxfId="368" priority="832">
      <formula>(dateformat="dmy")</formula>
    </cfRule>
  </conditionalFormatting>
  <conditionalFormatting sqref="E158">
    <cfRule type="expression" dxfId="367" priority="826">
      <formula>$C158=7</formula>
    </cfRule>
    <cfRule type="expression" dxfId="366" priority="827">
      <formula>$C158=6</formula>
    </cfRule>
    <cfRule type="expression" dxfId="365" priority="828">
      <formula>$C158=5</formula>
    </cfRule>
    <cfRule type="expression" dxfId="364" priority="829">
      <formula>$C158=4</formula>
    </cfRule>
    <cfRule type="expression" dxfId="363" priority="830">
      <formula>$C158=3</formula>
    </cfRule>
    <cfRule type="expression" dxfId="362" priority="831">
      <formula>$C158=2</formula>
    </cfRule>
  </conditionalFormatting>
  <conditionalFormatting sqref="E156">
    <cfRule type="expression" dxfId="361" priority="820">
      <formula>$C156=7</formula>
    </cfRule>
    <cfRule type="expression" dxfId="360" priority="821">
      <formula>$C156=6</formula>
    </cfRule>
    <cfRule type="expression" dxfId="359" priority="822">
      <formula>$C156=5</formula>
    </cfRule>
    <cfRule type="expression" dxfId="358" priority="823">
      <formula>$C156=4</formula>
    </cfRule>
    <cfRule type="expression" dxfId="357" priority="824">
      <formula>$C156=3</formula>
    </cfRule>
    <cfRule type="expression" dxfId="356" priority="825">
      <formula>$C156=2</formula>
    </cfRule>
  </conditionalFormatting>
  <conditionalFormatting sqref="Q159">
    <cfRule type="expression" dxfId="355" priority="819">
      <formula>(dateformat="dmy")</formula>
    </cfRule>
  </conditionalFormatting>
  <conditionalFormatting sqref="R159">
    <cfRule type="expression" dxfId="354" priority="817">
      <formula>AND(enddate_highlight="on",R159&lt;TODAY(),O159&lt;100%)</formula>
    </cfRule>
    <cfRule type="expression" dxfId="353" priority="818">
      <formula>AND(enddate_highlight="on",R159&lt;=TODAY()+enddate_highlight_days,O159&lt;100%)</formula>
    </cfRule>
  </conditionalFormatting>
  <conditionalFormatting sqref="R159 W159:X159">
    <cfRule type="expression" dxfId="352" priority="816">
      <formula>(dateformat="dmy")</formula>
    </cfRule>
  </conditionalFormatting>
  <conditionalFormatting sqref="K159:L159">
    <cfRule type="expression" dxfId="351" priority="815">
      <formula>(dateformat="dmy")</formula>
    </cfRule>
  </conditionalFormatting>
  <conditionalFormatting sqref="Q160">
    <cfRule type="expression" dxfId="350" priority="814">
      <formula>(dateformat="dmy")</formula>
    </cfRule>
  </conditionalFormatting>
  <conditionalFormatting sqref="R160">
    <cfRule type="expression" dxfId="349" priority="812">
      <formula>AND(enddate_highlight="on",R160&lt;TODAY(),O160&lt;100%)</formula>
    </cfRule>
    <cfRule type="expression" dxfId="348" priority="813">
      <formula>AND(enddate_highlight="on",R160&lt;=TODAY()+enddate_highlight_days,O160&lt;100%)</formula>
    </cfRule>
  </conditionalFormatting>
  <conditionalFormatting sqref="R160 W160:X160">
    <cfRule type="expression" dxfId="347" priority="811">
      <formula>(dateformat="dmy")</formula>
    </cfRule>
  </conditionalFormatting>
  <conditionalFormatting sqref="K160">
    <cfRule type="expression" dxfId="346" priority="810">
      <formula>(dateformat="dmy")</formula>
    </cfRule>
  </conditionalFormatting>
  <conditionalFormatting sqref="L160">
    <cfRule type="expression" dxfId="345" priority="803">
      <formula>(dateformat="dmy")</formula>
    </cfRule>
  </conditionalFormatting>
  <conditionalFormatting sqref="Q161">
    <cfRule type="expression" dxfId="344" priority="802">
      <formula>(dateformat="dmy")</formula>
    </cfRule>
  </conditionalFormatting>
  <conditionalFormatting sqref="R161">
    <cfRule type="expression" dxfId="343" priority="800">
      <formula>AND(enddate_highlight="on",R161&lt;TODAY(),O161&lt;100%)</formula>
    </cfRule>
    <cfRule type="expression" dxfId="342" priority="801">
      <formula>AND(enddate_highlight="on",R161&lt;=TODAY()+enddate_highlight_days,O161&lt;100%)</formula>
    </cfRule>
  </conditionalFormatting>
  <conditionalFormatting sqref="R161 W161:X161">
    <cfRule type="expression" dxfId="341" priority="799">
      <formula>(dateformat="dmy")</formula>
    </cfRule>
  </conditionalFormatting>
  <conditionalFormatting sqref="K161:L161">
    <cfRule type="expression" dxfId="340" priority="798">
      <formula>(dateformat="dmy")</formula>
    </cfRule>
  </conditionalFormatting>
  <conditionalFormatting sqref="E161">
    <cfRule type="expression" dxfId="339" priority="768">
      <formula>$C161=7</formula>
    </cfRule>
    <cfRule type="expression" dxfId="338" priority="769">
      <formula>$C161=6</formula>
    </cfRule>
    <cfRule type="expression" dxfId="337" priority="770">
      <formula>$C161=5</formula>
    </cfRule>
    <cfRule type="expression" dxfId="336" priority="771">
      <formula>$C161=4</formula>
    </cfRule>
    <cfRule type="expression" dxfId="335" priority="772">
      <formula>$C161=3</formula>
    </cfRule>
    <cfRule type="expression" dxfId="334" priority="773">
      <formula>$C161=2</formula>
    </cfRule>
  </conditionalFormatting>
  <conditionalFormatting sqref="E159">
    <cfRule type="expression" dxfId="333" priority="780">
      <formula>$C159=7</formula>
    </cfRule>
    <cfRule type="expression" dxfId="332" priority="781">
      <formula>$C159=6</formula>
    </cfRule>
    <cfRule type="expression" dxfId="331" priority="782">
      <formula>$C159=5</formula>
    </cfRule>
    <cfRule type="expression" dxfId="330" priority="783">
      <formula>$C159=4</formula>
    </cfRule>
    <cfRule type="expression" dxfId="329" priority="784">
      <formula>$C159=3</formula>
    </cfRule>
    <cfRule type="expression" dxfId="328" priority="785">
      <formula>$C159=2</formula>
    </cfRule>
  </conditionalFormatting>
  <conditionalFormatting sqref="E160">
    <cfRule type="expression" dxfId="327" priority="774">
      <formula>$C160=7</formula>
    </cfRule>
    <cfRule type="expression" dxfId="326" priority="775">
      <formula>$C160=6</formula>
    </cfRule>
    <cfRule type="expression" dxfId="325" priority="776">
      <formula>$C160=5</formula>
    </cfRule>
    <cfRule type="expression" dxfId="324" priority="777">
      <formula>$C160=4</formula>
    </cfRule>
    <cfRule type="expression" dxfId="323" priority="778">
      <formula>$C160=3</formula>
    </cfRule>
    <cfRule type="expression" dxfId="322" priority="779">
      <formula>$C160=2</formula>
    </cfRule>
  </conditionalFormatting>
  <conditionalFormatting sqref="Q163">
    <cfRule type="expression" dxfId="321" priority="749">
      <formula>(dateformat="dmy")</formula>
    </cfRule>
  </conditionalFormatting>
  <conditionalFormatting sqref="R163">
    <cfRule type="expression" dxfId="320" priority="747">
      <formula>AND(enddate_highlight="on",R163&lt;TODAY(),O163&lt;100%)</formula>
    </cfRule>
    <cfRule type="expression" dxfId="319" priority="748">
      <formula>AND(enddate_highlight="on",R163&lt;=TODAY()+enddate_highlight_days,O163&lt;100%)</formula>
    </cfRule>
  </conditionalFormatting>
  <conditionalFormatting sqref="R163 W163:X163">
    <cfRule type="expression" dxfId="318" priority="746">
      <formula>(dateformat="dmy")</formula>
    </cfRule>
  </conditionalFormatting>
  <conditionalFormatting sqref="K163:L163">
    <cfRule type="expression" dxfId="317" priority="745">
      <formula>(dateformat="dmy")</formula>
    </cfRule>
  </conditionalFormatting>
  <conditionalFormatting sqref="Q164">
    <cfRule type="expression" dxfId="316" priority="744">
      <formula>(dateformat="dmy")</formula>
    </cfRule>
  </conditionalFormatting>
  <conditionalFormatting sqref="R164">
    <cfRule type="expression" dxfId="315" priority="742">
      <formula>AND(enddate_highlight="on",R164&lt;TODAY(),O164&lt;100%)</formula>
    </cfRule>
    <cfRule type="expression" dxfId="314" priority="743">
      <formula>AND(enddate_highlight="on",R164&lt;=TODAY()+enddate_highlight_days,O164&lt;100%)</formula>
    </cfRule>
  </conditionalFormatting>
  <conditionalFormatting sqref="R164 W164:X164">
    <cfRule type="expression" dxfId="313" priority="741">
      <formula>(dateformat="dmy")</formula>
    </cfRule>
  </conditionalFormatting>
  <conditionalFormatting sqref="K164">
    <cfRule type="expression" dxfId="312" priority="740">
      <formula>(dateformat="dmy")</formula>
    </cfRule>
  </conditionalFormatting>
  <conditionalFormatting sqref="L164">
    <cfRule type="expression" dxfId="311" priority="739">
      <formula>(dateformat="dmy")</formula>
    </cfRule>
  </conditionalFormatting>
  <conditionalFormatting sqref="Q165">
    <cfRule type="expression" dxfId="310" priority="738">
      <formula>(dateformat="dmy")</formula>
    </cfRule>
  </conditionalFormatting>
  <conditionalFormatting sqref="R165">
    <cfRule type="expression" dxfId="309" priority="736">
      <formula>AND(enddate_highlight="on",R165&lt;TODAY(),O165&lt;100%)</formula>
    </cfRule>
    <cfRule type="expression" dxfId="308" priority="737">
      <formula>AND(enddate_highlight="on",R165&lt;=TODAY()+enddate_highlight_days,O165&lt;100%)</formula>
    </cfRule>
  </conditionalFormatting>
  <conditionalFormatting sqref="R165 W165:X165">
    <cfRule type="expression" dxfId="307" priority="735">
      <formula>(dateformat="dmy")</formula>
    </cfRule>
  </conditionalFormatting>
  <conditionalFormatting sqref="K165:L165">
    <cfRule type="expression" dxfId="306" priority="734">
      <formula>(dateformat="dmy")</formula>
    </cfRule>
  </conditionalFormatting>
  <conditionalFormatting sqref="E165">
    <cfRule type="expression" dxfId="305" priority="716">
      <formula>$C165=7</formula>
    </cfRule>
    <cfRule type="expression" dxfId="304" priority="717">
      <formula>$C165=6</formula>
    </cfRule>
    <cfRule type="expression" dxfId="303" priority="718">
      <formula>$C165=5</formula>
    </cfRule>
    <cfRule type="expression" dxfId="302" priority="719">
      <formula>$C165=4</formula>
    </cfRule>
    <cfRule type="expression" dxfId="301" priority="720">
      <formula>$C165=3</formula>
    </cfRule>
    <cfRule type="expression" dxfId="300" priority="721">
      <formula>$C165=2</formula>
    </cfRule>
  </conditionalFormatting>
  <conditionalFormatting sqref="E163">
    <cfRule type="expression" dxfId="299" priority="728">
      <formula>$C163=7</formula>
    </cfRule>
    <cfRule type="expression" dxfId="298" priority="729">
      <formula>$C163=6</formula>
    </cfRule>
    <cfRule type="expression" dxfId="297" priority="730">
      <formula>$C163=5</formula>
    </cfRule>
    <cfRule type="expression" dxfId="296" priority="731">
      <formula>$C163=4</formula>
    </cfRule>
    <cfRule type="expression" dxfId="295" priority="732">
      <formula>$C163=3</formula>
    </cfRule>
    <cfRule type="expression" dxfId="294" priority="733">
      <formula>$C163=2</formula>
    </cfRule>
  </conditionalFormatting>
  <conditionalFormatting sqref="E164">
    <cfRule type="expression" dxfId="293" priority="722">
      <formula>$C164=7</formula>
    </cfRule>
    <cfRule type="expression" dxfId="292" priority="723">
      <formula>$C164=6</formula>
    </cfRule>
    <cfRule type="expression" dxfId="291" priority="724">
      <formula>$C164=5</formula>
    </cfRule>
    <cfRule type="expression" dxfId="290" priority="725">
      <formula>$C164=4</formula>
    </cfRule>
    <cfRule type="expression" dxfId="289" priority="726">
      <formula>$C164=3</formula>
    </cfRule>
    <cfRule type="expression" dxfId="288" priority="727">
      <formula>$C164=2</formula>
    </cfRule>
  </conditionalFormatting>
  <conditionalFormatting sqref="W132:X132">
    <cfRule type="expression" dxfId="287" priority="697">
      <formula>(dateformat="dmy")</formula>
    </cfRule>
  </conditionalFormatting>
  <conditionalFormatting sqref="Q132">
    <cfRule type="expression" dxfId="286" priority="696">
      <formula>(dateformat="dmy")</formula>
    </cfRule>
  </conditionalFormatting>
  <conditionalFormatting sqref="R132">
    <cfRule type="expression" dxfId="285" priority="694">
      <formula>AND(enddate_highlight="on",R132&lt;TODAY(),O132&lt;100%)</formula>
    </cfRule>
    <cfRule type="expression" dxfId="284" priority="695">
      <formula>AND(enddate_highlight="on",R132&lt;=TODAY()+enddate_highlight_days,O132&lt;100%)</formula>
    </cfRule>
  </conditionalFormatting>
  <conditionalFormatting sqref="R132">
    <cfRule type="expression" dxfId="283" priority="693">
      <formula>(dateformat="dmy")</formula>
    </cfRule>
  </conditionalFormatting>
  <conditionalFormatting sqref="K132:L132">
    <cfRule type="expression" dxfId="282" priority="692">
      <formula>(dateformat="dmy")</formula>
    </cfRule>
  </conditionalFormatting>
  <conditionalFormatting sqref="K132:L132">
    <cfRule type="expression" dxfId="281" priority="689">
      <formula>(dateformat="dmy")</formula>
    </cfRule>
  </conditionalFormatting>
  <conditionalFormatting sqref="Q132">
    <cfRule type="expression" dxfId="280" priority="691">
      <formula>(dateformat="dmy")</formula>
    </cfRule>
  </conditionalFormatting>
  <conditionalFormatting sqref="R132">
    <cfRule type="expression" dxfId="279" priority="690">
      <formula>(dateformat="dmy")</formula>
    </cfRule>
  </conditionalFormatting>
  <conditionalFormatting sqref="E132">
    <cfRule type="expression" dxfId="278" priority="683">
      <formula>$C132=7</formula>
    </cfRule>
    <cfRule type="expression" dxfId="277" priority="684">
      <formula>$C132=6</formula>
    </cfRule>
    <cfRule type="expression" dxfId="276" priority="685">
      <formula>$C132=5</formula>
    </cfRule>
    <cfRule type="expression" dxfId="275" priority="686">
      <formula>$C132=4</formula>
    </cfRule>
    <cfRule type="expression" dxfId="274" priority="687">
      <formula>$C132=3</formula>
    </cfRule>
    <cfRule type="expression" dxfId="273" priority="688">
      <formula>$C132=2</formula>
    </cfRule>
  </conditionalFormatting>
  <conditionalFormatting sqref="Q171">
    <cfRule type="expression" dxfId="272" priority="631">
      <formula>(dateformat="dmy")</formula>
    </cfRule>
  </conditionalFormatting>
  <conditionalFormatting sqref="R171">
    <cfRule type="expression" dxfId="271" priority="629">
      <formula>AND(enddate_highlight="on",R171&lt;TODAY(),O171&lt;100%)</formula>
    </cfRule>
    <cfRule type="expression" dxfId="270" priority="630">
      <formula>AND(enddate_highlight="on",R171&lt;=TODAY()+enddate_highlight_days,O171&lt;100%)</formula>
    </cfRule>
  </conditionalFormatting>
  <conditionalFormatting sqref="R171 W171:X171">
    <cfRule type="expression" dxfId="269" priority="628">
      <formula>(dateformat="dmy")</formula>
    </cfRule>
  </conditionalFormatting>
  <conditionalFormatting sqref="K171:L171">
    <cfRule type="expression" dxfId="268" priority="627">
      <formula>(dateformat="dmy")</formula>
    </cfRule>
  </conditionalFormatting>
  <conditionalFormatting sqref="Q172">
    <cfRule type="expression" dxfId="267" priority="626">
      <formula>(dateformat="dmy")</formula>
    </cfRule>
  </conditionalFormatting>
  <conditionalFormatting sqref="R172">
    <cfRule type="expression" dxfId="266" priority="624">
      <formula>AND(enddate_highlight="on",R172&lt;TODAY(),O172&lt;100%)</formula>
    </cfRule>
    <cfRule type="expression" dxfId="265" priority="625">
      <formula>AND(enddate_highlight="on",R172&lt;=TODAY()+enddate_highlight_days,O172&lt;100%)</formula>
    </cfRule>
  </conditionalFormatting>
  <conditionalFormatting sqref="R172 W172:X172">
    <cfRule type="expression" dxfId="264" priority="623">
      <formula>(dateformat="dmy")</formula>
    </cfRule>
  </conditionalFormatting>
  <conditionalFormatting sqref="K172">
    <cfRule type="expression" dxfId="263" priority="622">
      <formula>(dateformat="dmy")</formula>
    </cfRule>
  </conditionalFormatting>
  <conditionalFormatting sqref="L172">
    <cfRule type="expression" dxfId="262" priority="615">
      <formula>(dateformat="dmy")</formula>
    </cfRule>
  </conditionalFormatting>
  <conditionalFormatting sqref="Q166">
    <cfRule type="expression" dxfId="261" priority="482">
      <formula>(dateformat="dmy")</formula>
    </cfRule>
  </conditionalFormatting>
  <conditionalFormatting sqref="R166">
    <cfRule type="expression" dxfId="260" priority="480">
      <formula>AND(enddate_highlight="on",R166&lt;TODAY(),O166&lt;100%)</formula>
    </cfRule>
    <cfRule type="expression" dxfId="259" priority="481">
      <formula>AND(enddate_highlight="on",R166&lt;=TODAY()+enddate_highlight_days,O166&lt;100%)</formula>
    </cfRule>
  </conditionalFormatting>
  <conditionalFormatting sqref="R166 W166:X166">
    <cfRule type="expression" dxfId="258" priority="479">
      <formula>(dateformat="dmy")</formula>
    </cfRule>
  </conditionalFormatting>
  <conditionalFormatting sqref="K166:L166">
    <cfRule type="expression" dxfId="257" priority="478">
      <formula>(dateformat="dmy")</formula>
    </cfRule>
  </conditionalFormatting>
  <conditionalFormatting sqref="Q168 Q171:Q172">
    <cfRule type="expression" dxfId="256" priority="477">
      <formula>(dateformat="dmy")</formula>
    </cfRule>
  </conditionalFormatting>
  <conditionalFormatting sqref="R168 W168:X168 W171:X172 R171:R172">
    <cfRule type="expression" dxfId="255" priority="474">
      <formula>(dateformat="dmy")</formula>
    </cfRule>
  </conditionalFormatting>
  <conditionalFormatting sqref="K168 K171:K172">
    <cfRule type="expression" dxfId="254" priority="473">
      <formula>(dateformat="dmy")</formula>
    </cfRule>
  </conditionalFormatting>
  <conditionalFormatting sqref="L168 L171:L172">
    <cfRule type="expression" dxfId="253" priority="472">
      <formula>(dateformat="dmy")</formula>
    </cfRule>
  </conditionalFormatting>
  <conditionalFormatting sqref="Q176">
    <cfRule type="expression" dxfId="252" priority="471">
      <formula>(dateformat="dmy")</formula>
    </cfRule>
  </conditionalFormatting>
  <conditionalFormatting sqref="R176">
    <cfRule type="expression" dxfId="251" priority="469">
      <formula>AND(enddate_highlight="on",R176&lt;TODAY(),O176&lt;100%)</formula>
    </cfRule>
    <cfRule type="expression" dxfId="250" priority="470">
      <formula>AND(enddate_highlight="on",R176&lt;=TODAY()+enddate_highlight_days,O176&lt;100%)</formula>
    </cfRule>
  </conditionalFormatting>
  <conditionalFormatting sqref="R176 W176:X176">
    <cfRule type="expression" dxfId="249" priority="468">
      <formula>(dateformat="dmy")</formula>
    </cfRule>
  </conditionalFormatting>
  <conditionalFormatting sqref="K176:L176">
    <cfRule type="expression" dxfId="248" priority="467">
      <formula>(dateformat="dmy")</formula>
    </cfRule>
  </conditionalFormatting>
  <conditionalFormatting sqref="E176">
    <cfRule type="expression" dxfId="247" priority="449">
      <formula>$C176=7</formula>
    </cfRule>
    <cfRule type="expression" dxfId="246" priority="450">
      <formula>$C176=6</formula>
    </cfRule>
    <cfRule type="expression" dxfId="245" priority="451">
      <formula>$C176=5</formula>
    </cfRule>
    <cfRule type="expression" dxfId="244" priority="452">
      <formula>$C176=4</formula>
    </cfRule>
    <cfRule type="expression" dxfId="243" priority="453">
      <formula>$C176=3</formula>
    </cfRule>
    <cfRule type="expression" dxfId="242" priority="454">
      <formula>$C176=2</formula>
    </cfRule>
  </conditionalFormatting>
  <conditionalFormatting sqref="E166">
    <cfRule type="expression" dxfId="241" priority="461">
      <formula>$C166=7</formula>
    </cfRule>
    <cfRule type="expression" dxfId="240" priority="462">
      <formula>$C166=6</formula>
    </cfRule>
    <cfRule type="expression" dxfId="239" priority="463">
      <formula>$C166=5</formula>
    </cfRule>
    <cfRule type="expression" dxfId="238" priority="464">
      <formula>$C166=4</formula>
    </cfRule>
    <cfRule type="expression" dxfId="237" priority="465">
      <formula>$C166=3</formula>
    </cfRule>
    <cfRule type="expression" dxfId="236" priority="466">
      <formula>$C166=2</formula>
    </cfRule>
  </conditionalFormatting>
  <conditionalFormatting sqref="Q162">
    <cfRule type="expression" dxfId="235" priority="430">
      <formula>(dateformat="dmy")</formula>
    </cfRule>
  </conditionalFormatting>
  <conditionalFormatting sqref="R162">
    <cfRule type="expression" dxfId="234" priority="428">
      <formula>AND(enddate_highlight="on",R162&lt;TODAY(),O162&lt;100%)</formula>
    </cfRule>
    <cfRule type="expression" dxfId="233" priority="429">
      <formula>AND(enddate_highlight="on",R162&lt;=TODAY()+enddate_highlight_days,O162&lt;100%)</formula>
    </cfRule>
  </conditionalFormatting>
  <conditionalFormatting sqref="R162 W162:X162">
    <cfRule type="expression" dxfId="232" priority="427">
      <formula>(dateformat="dmy")</formula>
    </cfRule>
  </conditionalFormatting>
  <conditionalFormatting sqref="K162:L162">
    <cfRule type="expression" dxfId="231" priority="426">
      <formula>(dateformat="dmy")</formula>
    </cfRule>
  </conditionalFormatting>
  <conditionalFormatting sqref="E162">
    <cfRule type="expression" dxfId="230" priority="420">
      <formula>$C162=7</formula>
    </cfRule>
    <cfRule type="expression" dxfId="229" priority="421">
      <formula>$C162=6</formula>
    </cfRule>
    <cfRule type="expression" dxfId="228" priority="422">
      <formula>$C162=5</formula>
    </cfRule>
    <cfRule type="expression" dxfId="227" priority="423">
      <formula>$C162=4</formula>
    </cfRule>
    <cfRule type="expression" dxfId="226" priority="424">
      <formula>$C162=3</formula>
    </cfRule>
    <cfRule type="expression" dxfId="225" priority="425">
      <formula>$C162=2</formula>
    </cfRule>
  </conditionalFormatting>
  <conditionalFormatting sqref="K184:L184">
    <cfRule type="expression" dxfId="224" priority="391">
      <formula>(dateformat="dmy")</formula>
    </cfRule>
  </conditionalFormatting>
  <conditionalFormatting sqref="Q184">
    <cfRule type="expression" dxfId="223" priority="401">
      <formula>(dateformat="dmy")</formula>
    </cfRule>
  </conditionalFormatting>
  <conditionalFormatting sqref="R184">
    <cfRule type="expression" dxfId="222" priority="399">
      <formula>AND(enddate_highlight="on",R184&lt;TODAY(),O184&lt;100%)</formula>
    </cfRule>
    <cfRule type="expression" dxfId="221" priority="400">
      <formula>AND(enddate_highlight="on",R184&lt;=TODAY()+enddate_highlight_days,O184&lt;100%)</formula>
    </cfRule>
  </conditionalFormatting>
  <conditionalFormatting sqref="R184 W184:X184">
    <cfRule type="expression" dxfId="220" priority="398">
      <formula>(dateformat="dmy")</formula>
    </cfRule>
  </conditionalFormatting>
  <conditionalFormatting sqref="E184">
    <cfRule type="expression" dxfId="219" priority="392">
      <formula>$C184=7</formula>
    </cfRule>
    <cfRule type="expression" dxfId="218" priority="393">
      <formula>$C184=6</formula>
    </cfRule>
    <cfRule type="expression" dxfId="217" priority="394">
      <formula>$C184=5</formula>
    </cfRule>
    <cfRule type="expression" dxfId="216" priority="395">
      <formula>$C184=4</formula>
    </cfRule>
    <cfRule type="expression" dxfId="215" priority="396">
      <formula>$C184=3</formula>
    </cfRule>
    <cfRule type="expression" dxfId="214" priority="397">
      <formula>$C184=2</formula>
    </cfRule>
  </conditionalFormatting>
  <conditionalFormatting sqref="K185:L185">
    <cfRule type="expression" dxfId="213" priority="362">
      <formula>(dateformat="dmy")</formula>
    </cfRule>
  </conditionalFormatting>
  <conditionalFormatting sqref="Q185">
    <cfRule type="expression" dxfId="212" priority="372">
      <formula>(dateformat="dmy")</formula>
    </cfRule>
  </conditionalFormatting>
  <conditionalFormatting sqref="R185">
    <cfRule type="expression" dxfId="211" priority="370">
      <formula>AND(enddate_highlight="on",R185&lt;TODAY(),O185&lt;100%)</formula>
    </cfRule>
    <cfRule type="expression" dxfId="210" priority="371">
      <formula>AND(enddate_highlight="on",R185&lt;=TODAY()+enddate_highlight_days,O185&lt;100%)</formula>
    </cfRule>
  </conditionalFormatting>
  <conditionalFormatting sqref="R185 W185:X185">
    <cfRule type="expression" dxfId="209" priority="369">
      <formula>(dateformat="dmy")</formula>
    </cfRule>
  </conditionalFormatting>
  <conditionalFormatting sqref="E185">
    <cfRule type="expression" dxfId="208" priority="363">
      <formula>$C185=7</formula>
    </cfRule>
    <cfRule type="expression" dxfId="207" priority="364">
      <formula>$C185=6</formula>
    </cfRule>
    <cfRule type="expression" dxfId="206" priority="365">
      <formula>$C185=5</formula>
    </cfRule>
    <cfRule type="expression" dxfId="205" priority="366">
      <formula>$C185=4</formula>
    </cfRule>
    <cfRule type="expression" dxfId="204" priority="367">
      <formula>$C185=3</formula>
    </cfRule>
    <cfRule type="expression" dxfId="203" priority="368">
      <formula>$C185=2</formula>
    </cfRule>
  </conditionalFormatting>
  <conditionalFormatting sqref="W126:X126">
    <cfRule type="expression" dxfId="202" priority="343">
      <formula>(dateformat="dmy")</formula>
    </cfRule>
  </conditionalFormatting>
  <conditionalFormatting sqref="Q126">
    <cfRule type="expression" dxfId="201" priority="342">
      <formula>(dateformat="dmy")</formula>
    </cfRule>
  </conditionalFormatting>
  <conditionalFormatting sqref="R126">
    <cfRule type="expression" dxfId="200" priority="340">
      <formula>AND(enddate_highlight="on",R126&lt;TODAY(),O126&lt;100%)</formula>
    </cfRule>
    <cfRule type="expression" dxfId="199" priority="341">
      <formula>AND(enddate_highlight="on",R126&lt;=TODAY()+enddate_highlight_days,O126&lt;100%)</formula>
    </cfRule>
  </conditionalFormatting>
  <conditionalFormatting sqref="R126">
    <cfRule type="expression" dxfId="198" priority="339">
      <formula>(dateformat="dmy")</formula>
    </cfRule>
  </conditionalFormatting>
  <conditionalFormatting sqref="K126:L126">
    <cfRule type="expression" dxfId="197" priority="338">
      <formula>(dateformat="dmy")</formula>
    </cfRule>
  </conditionalFormatting>
  <conditionalFormatting sqref="K126:L126">
    <cfRule type="expression" dxfId="196" priority="335">
      <formula>(dateformat="dmy")</formula>
    </cfRule>
  </conditionalFormatting>
  <conditionalFormatting sqref="Q126">
    <cfRule type="expression" dxfId="195" priority="337">
      <formula>(dateformat="dmy")</formula>
    </cfRule>
  </conditionalFormatting>
  <conditionalFormatting sqref="R126">
    <cfRule type="expression" dxfId="194" priority="336">
      <formula>(dateformat="dmy")</formula>
    </cfRule>
  </conditionalFormatting>
  <conditionalFormatting sqref="E126">
    <cfRule type="expression" dxfId="193" priority="329">
      <formula>$C126=7</formula>
    </cfRule>
    <cfRule type="expression" dxfId="192" priority="330">
      <formula>$C126=6</formula>
    </cfRule>
    <cfRule type="expression" dxfId="191" priority="331">
      <formula>$C126=5</formula>
    </cfRule>
    <cfRule type="expression" dxfId="190" priority="332">
      <formula>$C126=4</formula>
    </cfRule>
    <cfRule type="expression" dxfId="189" priority="333">
      <formula>$C126=3</formula>
    </cfRule>
    <cfRule type="expression" dxfId="188" priority="334">
      <formula>$C126=2</formula>
    </cfRule>
  </conditionalFormatting>
  <conditionalFormatting sqref="W127:X127">
    <cfRule type="expression" dxfId="187" priority="277">
      <formula>(dateformat="dmy")</formula>
    </cfRule>
  </conditionalFormatting>
  <conditionalFormatting sqref="Q127">
    <cfRule type="expression" dxfId="186" priority="276">
      <formula>(dateformat="dmy")</formula>
    </cfRule>
  </conditionalFormatting>
  <conditionalFormatting sqref="R127">
    <cfRule type="expression" dxfId="185" priority="274">
      <formula>AND(enddate_highlight="on",R127&lt;TODAY(),O127&lt;100%)</formula>
    </cfRule>
    <cfRule type="expression" dxfId="184" priority="275">
      <formula>AND(enddate_highlight="on",R127&lt;=TODAY()+enddate_highlight_days,O127&lt;100%)</formula>
    </cfRule>
  </conditionalFormatting>
  <conditionalFormatting sqref="R127">
    <cfRule type="expression" dxfId="183" priority="273">
      <formula>(dateformat="dmy")</formula>
    </cfRule>
  </conditionalFormatting>
  <conditionalFormatting sqref="K127:L127">
    <cfRule type="expression" dxfId="182" priority="272">
      <formula>(dateformat="dmy")</formula>
    </cfRule>
  </conditionalFormatting>
  <conditionalFormatting sqref="K127:L127">
    <cfRule type="expression" dxfId="181" priority="269">
      <formula>(dateformat="dmy")</formula>
    </cfRule>
  </conditionalFormatting>
  <conditionalFormatting sqref="Q127">
    <cfRule type="expression" dxfId="180" priority="271">
      <formula>(dateformat="dmy")</formula>
    </cfRule>
  </conditionalFormatting>
  <conditionalFormatting sqref="R127">
    <cfRule type="expression" dxfId="179" priority="270">
      <formula>(dateformat="dmy")</formula>
    </cfRule>
  </conditionalFormatting>
  <conditionalFormatting sqref="E127">
    <cfRule type="expression" dxfId="178" priority="263">
      <formula>$C127=7</formula>
    </cfRule>
    <cfRule type="expression" dxfId="177" priority="264">
      <formula>$C127=6</formula>
    </cfRule>
    <cfRule type="expression" dxfId="176" priority="265">
      <formula>$C127=5</formula>
    </cfRule>
    <cfRule type="expression" dxfId="175" priority="266">
      <formula>$C127=4</formula>
    </cfRule>
    <cfRule type="expression" dxfId="174" priority="267">
      <formula>$C127=3</formula>
    </cfRule>
    <cfRule type="expression" dxfId="173" priority="268">
      <formula>$C127=2</formula>
    </cfRule>
  </conditionalFormatting>
  <conditionalFormatting sqref="E9">
    <cfRule type="expression" dxfId="172" priority="232">
      <formula>(dateformat="dmy")</formula>
    </cfRule>
  </conditionalFormatting>
  <conditionalFormatting sqref="Q177">
    <cfRule type="expression" dxfId="171" priority="213">
      <formula>(dateformat="dmy")</formula>
    </cfRule>
  </conditionalFormatting>
  <conditionalFormatting sqref="R177">
    <cfRule type="expression" dxfId="170" priority="211">
      <formula>AND(enddate_highlight="on",R177&lt;TODAY(),O177&lt;100%)</formula>
    </cfRule>
    <cfRule type="expression" dxfId="169" priority="212">
      <formula>AND(enddate_highlight="on",R177&lt;=TODAY()+enddate_highlight_days,O177&lt;100%)</formula>
    </cfRule>
  </conditionalFormatting>
  <conditionalFormatting sqref="R177 W177:X177">
    <cfRule type="expression" dxfId="168" priority="210">
      <formula>(dateformat="dmy")</formula>
    </cfRule>
  </conditionalFormatting>
  <conditionalFormatting sqref="K177:L177">
    <cfRule type="expression" dxfId="167" priority="209">
      <formula>(dateformat="dmy")</formula>
    </cfRule>
  </conditionalFormatting>
  <conditionalFormatting sqref="Q178">
    <cfRule type="expression" dxfId="166" priority="208">
      <formula>(dateformat="dmy")</formula>
    </cfRule>
  </conditionalFormatting>
  <conditionalFormatting sqref="R178">
    <cfRule type="expression" dxfId="165" priority="206">
      <formula>AND(enddate_highlight="on",R178&lt;TODAY(),O178&lt;100%)</formula>
    </cfRule>
    <cfRule type="expression" dxfId="164" priority="207">
      <formula>AND(enddate_highlight="on",R178&lt;=TODAY()+enddate_highlight_days,O178&lt;100%)</formula>
    </cfRule>
  </conditionalFormatting>
  <conditionalFormatting sqref="R178 W178:X178">
    <cfRule type="expression" dxfId="163" priority="205">
      <formula>(dateformat="dmy")</formula>
    </cfRule>
  </conditionalFormatting>
  <conditionalFormatting sqref="K178">
    <cfRule type="expression" dxfId="162" priority="204">
      <formula>(dateformat="dmy")</formula>
    </cfRule>
  </conditionalFormatting>
  <conditionalFormatting sqref="L178">
    <cfRule type="expression" dxfId="161" priority="203">
      <formula>(dateformat="dmy")</formula>
    </cfRule>
  </conditionalFormatting>
  <conditionalFormatting sqref="Q179">
    <cfRule type="expression" dxfId="160" priority="202">
      <formula>(dateformat="dmy")</formula>
    </cfRule>
  </conditionalFormatting>
  <conditionalFormatting sqref="R179">
    <cfRule type="expression" dxfId="159" priority="200">
      <formula>AND(enddate_highlight="on",R179&lt;TODAY(),O179&lt;100%)</formula>
    </cfRule>
    <cfRule type="expression" dxfId="158" priority="201">
      <formula>AND(enddate_highlight="on",R179&lt;=TODAY()+enddate_highlight_days,O179&lt;100%)</formula>
    </cfRule>
  </conditionalFormatting>
  <conditionalFormatting sqref="R179 W179:X179">
    <cfRule type="expression" dxfId="157" priority="199">
      <formula>(dateformat="dmy")</formula>
    </cfRule>
  </conditionalFormatting>
  <conditionalFormatting sqref="K179:L179">
    <cfRule type="expression" dxfId="156" priority="198">
      <formula>(dateformat="dmy")</formula>
    </cfRule>
  </conditionalFormatting>
  <conditionalFormatting sqref="E179">
    <cfRule type="expression" dxfId="155" priority="180">
      <formula>$C179=7</formula>
    </cfRule>
    <cfRule type="expression" dxfId="154" priority="181">
      <formula>$C179=6</formula>
    </cfRule>
    <cfRule type="expression" dxfId="153" priority="182">
      <formula>$C179=5</formula>
    </cfRule>
    <cfRule type="expression" dxfId="152" priority="183">
      <formula>$C179=4</formula>
    </cfRule>
    <cfRule type="expression" dxfId="151" priority="184">
      <formula>$C179=3</formula>
    </cfRule>
    <cfRule type="expression" dxfId="150" priority="185">
      <formula>$C179=2</formula>
    </cfRule>
  </conditionalFormatting>
  <conditionalFormatting sqref="E177">
    <cfRule type="expression" dxfId="149" priority="192">
      <formula>$C177=7</formula>
    </cfRule>
    <cfRule type="expression" dxfId="148" priority="193">
      <formula>$C177=6</formula>
    </cfRule>
    <cfRule type="expression" dxfId="147" priority="194">
      <formula>$C177=5</formula>
    </cfRule>
    <cfRule type="expression" dxfId="146" priority="195">
      <formula>$C177=4</formula>
    </cfRule>
    <cfRule type="expression" dxfId="145" priority="196">
      <formula>$C177=3</formula>
    </cfRule>
    <cfRule type="expression" dxfId="144" priority="197">
      <formula>$C177=2</formula>
    </cfRule>
  </conditionalFormatting>
  <conditionalFormatting sqref="E178">
    <cfRule type="expression" dxfId="143" priority="186">
      <formula>$C178=7</formula>
    </cfRule>
    <cfRule type="expression" dxfId="142" priority="187">
      <formula>$C178=6</formula>
    </cfRule>
    <cfRule type="expression" dxfId="141" priority="188">
      <formula>$C178=5</formula>
    </cfRule>
    <cfRule type="expression" dxfId="140" priority="189">
      <formula>$C178=4</formula>
    </cfRule>
    <cfRule type="expression" dxfId="139" priority="190">
      <formula>$C178=3</formula>
    </cfRule>
    <cfRule type="expression" dxfId="138" priority="191">
      <formula>$C178=2</formula>
    </cfRule>
  </conditionalFormatting>
  <conditionalFormatting sqref="Z167:NY167">
    <cfRule type="expression" dxfId="137" priority="133">
      <formula>AND($W167&lt;=Z$8,$X167&gt;=Z$8)</formula>
    </cfRule>
  </conditionalFormatting>
  <conditionalFormatting sqref="Z167:NY167">
    <cfRule type="expression" dxfId="136" priority="134" stopIfTrue="1">
      <formula>AND($E$8&gt;=Z$8,$E$8&lt;AA$8)</formula>
    </cfRule>
    <cfRule type="expression" priority="135" stopIfTrue="1">
      <formula>IF(OR($R$6="Monthly",$R$6="Quarterly"),OR(AA$8&lt;=$Q167,Z$8&gt;$R167),OR(Z$8&gt;$R167,Z$8&lt;$Q167))</formula>
    </cfRule>
    <cfRule type="expression" dxfId="135" priority="136" stopIfTrue="1">
      <formula>OR($O167&gt;=1,IF(OR($R$6="Quarterly",$R$6="Monthly"),AA$8&lt;=$Q167+$U167,Z$8&lt;$Q167+$U167))</formula>
    </cfRule>
    <cfRule type="expression" dxfId="134" priority="137" stopIfTrue="1">
      <formula>$P167="k"</formula>
    </cfRule>
    <cfRule type="expression" dxfId="133" priority="138" stopIfTrue="1">
      <formula>$P167="o"</formula>
    </cfRule>
    <cfRule type="expression" dxfId="132" priority="139" stopIfTrue="1">
      <formula>$P167="y"</formula>
    </cfRule>
    <cfRule type="expression" dxfId="131" priority="140" stopIfTrue="1">
      <formula>$P167="p"</formula>
    </cfRule>
    <cfRule type="expression" dxfId="130" priority="141" stopIfTrue="1">
      <formula>$P167="g"</formula>
    </cfRule>
    <cfRule type="expression" dxfId="129" priority="142" stopIfTrue="1">
      <formula>$P167="r"</formula>
    </cfRule>
    <cfRule type="expression" dxfId="128" priority="143" stopIfTrue="1">
      <formula>$P167=1</formula>
    </cfRule>
    <cfRule type="expression" dxfId="127" priority="144" stopIfTrue="1">
      <formula>$P167=2</formula>
    </cfRule>
    <cfRule type="expression" dxfId="126" priority="145" stopIfTrue="1">
      <formula>$P167=3</formula>
    </cfRule>
    <cfRule type="expression" dxfId="125" priority="146" stopIfTrue="1">
      <formula>$P167=4</formula>
    </cfRule>
    <cfRule type="expression" dxfId="124" priority="147" stopIfTrue="1">
      <formula>$P167=5</formula>
    </cfRule>
    <cfRule type="expression" dxfId="123" priority="148" stopIfTrue="1">
      <formula>$P167=6</formula>
    </cfRule>
    <cfRule type="expression" dxfId="122" priority="149" stopIfTrue="1">
      <formula>TRUE</formula>
    </cfRule>
  </conditionalFormatting>
  <conditionalFormatting sqref="Q167">
    <cfRule type="expression" dxfId="121" priority="131">
      <formula>(dateformat="dmy")</formula>
    </cfRule>
  </conditionalFormatting>
  <conditionalFormatting sqref="R167">
    <cfRule type="expression" dxfId="120" priority="129">
      <formula>AND(enddate_highlight="on",R167&lt;TODAY(),O167&lt;100%)</formula>
    </cfRule>
    <cfRule type="expression" dxfId="119" priority="130">
      <formula>AND(enddate_highlight="on",R167&lt;=TODAY()+enddate_highlight_days,O167&lt;100%)</formula>
    </cfRule>
  </conditionalFormatting>
  <conditionalFormatting sqref="R167 W167:X167">
    <cfRule type="expression" dxfId="118" priority="128">
      <formula>(dateformat="dmy")</formula>
    </cfRule>
  </conditionalFormatting>
  <conditionalFormatting sqref="K167:L167">
    <cfRule type="expression" dxfId="117" priority="127">
      <formula>(dateformat="dmy")</formula>
    </cfRule>
  </conditionalFormatting>
  <conditionalFormatting sqref="E167">
    <cfRule type="expression" dxfId="116" priority="121">
      <formula>$C167=7</formula>
    </cfRule>
    <cfRule type="expression" dxfId="115" priority="122">
      <formula>$C167=6</formula>
    </cfRule>
    <cfRule type="expression" dxfId="114" priority="123">
      <formula>$C167=5</formula>
    </cfRule>
    <cfRule type="expression" dxfId="113" priority="124">
      <formula>$C167=4</formula>
    </cfRule>
    <cfRule type="expression" dxfId="112" priority="125">
      <formula>$C167=3</formula>
    </cfRule>
    <cfRule type="expression" dxfId="111" priority="126">
      <formula>$C167=2</formula>
    </cfRule>
  </conditionalFormatting>
  <conditionalFormatting sqref="E169:E170">
    <cfRule type="expression" dxfId="88" priority="68">
      <formula>$C169=7</formula>
    </cfRule>
    <cfRule type="expression" dxfId="87" priority="69">
      <formula>$C169=6</formula>
    </cfRule>
    <cfRule type="expression" dxfId="86" priority="70">
      <formula>$C169=5</formula>
    </cfRule>
    <cfRule type="expression" dxfId="85" priority="71">
      <formula>$C169=4</formula>
    </cfRule>
    <cfRule type="expression" dxfId="84" priority="72">
      <formula>$C169=3</formula>
    </cfRule>
    <cfRule type="expression" dxfId="83" priority="73">
      <formula>$C169=2</formula>
    </cfRule>
  </conditionalFormatting>
  <conditionalFormatting sqref="Z169:NY170">
    <cfRule type="expression" dxfId="82" priority="75">
      <formula>AND($W169&lt;=Z$8,$X169&gt;=Z$8)</formula>
    </cfRule>
  </conditionalFormatting>
  <conditionalFormatting sqref="Z169:NY170">
    <cfRule type="expression" dxfId="81" priority="76" stopIfTrue="1">
      <formula>AND($E$8&gt;=Z$8,$E$8&lt;AA$8)</formula>
    </cfRule>
    <cfRule type="expression" priority="77" stopIfTrue="1">
      <formula>IF(OR($R$6="Monthly",$R$6="Quarterly"),OR(AA$8&lt;=$Q169,Z$8&gt;$R169),OR(Z$8&gt;$R169,Z$8&lt;$Q169))</formula>
    </cfRule>
    <cfRule type="expression" dxfId="80" priority="78" stopIfTrue="1">
      <formula>OR($O169&gt;=1,IF(OR($R$6="Quarterly",$R$6="Monthly"),AA$8&lt;=$Q169+$U169,Z$8&lt;$Q169+$U169))</formula>
    </cfRule>
    <cfRule type="expression" dxfId="79" priority="79" stopIfTrue="1">
      <formula>$P169="k"</formula>
    </cfRule>
    <cfRule type="expression" dxfId="78" priority="80" stopIfTrue="1">
      <formula>$P169="o"</formula>
    </cfRule>
    <cfRule type="expression" dxfId="77" priority="81" stopIfTrue="1">
      <formula>$P169="y"</formula>
    </cfRule>
    <cfRule type="expression" dxfId="76" priority="82" stopIfTrue="1">
      <formula>$P169="p"</formula>
    </cfRule>
    <cfRule type="expression" dxfId="75" priority="83" stopIfTrue="1">
      <formula>$P169="g"</formula>
    </cfRule>
    <cfRule type="expression" dxfId="74" priority="84" stopIfTrue="1">
      <formula>$P169="r"</formula>
    </cfRule>
    <cfRule type="expression" dxfId="73" priority="85" stopIfTrue="1">
      <formula>$P169=1</formula>
    </cfRule>
    <cfRule type="expression" dxfId="72" priority="86" stopIfTrue="1">
      <formula>$P169=2</formula>
    </cfRule>
    <cfRule type="expression" dxfId="71" priority="87" stopIfTrue="1">
      <formula>$P169=3</formula>
    </cfRule>
    <cfRule type="expression" dxfId="70" priority="88" stopIfTrue="1">
      <formula>$P169=4</formula>
    </cfRule>
    <cfRule type="expression" dxfId="69" priority="89" stopIfTrue="1">
      <formula>$P169=5</formula>
    </cfRule>
    <cfRule type="expression" dxfId="68" priority="90" stopIfTrue="1">
      <formula>$P169=6</formula>
    </cfRule>
    <cfRule type="expression" dxfId="67" priority="91" stopIfTrue="1">
      <formula>TRUE</formula>
    </cfRule>
  </conditionalFormatting>
  <conditionalFormatting sqref="Q169">
    <cfRule type="expression" dxfId="66" priority="67">
      <formula>(dateformat="dmy")</formula>
    </cfRule>
  </conditionalFormatting>
  <conditionalFormatting sqref="R169">
    <cfRule type="expression" dxfId="65" priority="65">
      <formula>AND(enddate_highlight="on",R169&lt;TODAY(),O169&lt;100%)</formula>
    </cfRule>
    <cfRule type="expression" dxfId="64" priority="66">
      <formula>AND(enddate_highlight="on",R169&lt;=TODAY()+enddate_highlight_days,O169&lt;100%)</formula>
    </cfRule>
  </conditionalFormatting>
  <conditionalFormatting sqref="R169 W169:X169">
    <cfRule type="expression" dxfId="63" priority="64">
      <formula>(dateformat="dmy")</formula>
    </cfRule>
  </conditionalFormatting>
  <conditionalFormatting sqref="K169:L169">
    <cfRule type="expression" dxfId="62" priority="63">
      <formula>(dateformat="dmy")</formula>
    </cfRule>
  </conditionalFormatting>
  <conditionalFormatting sqref="Q170">
    <cfRule type="expression" dxfId="61" priority="62">
      <formula>(dateformat="dmy")</formula>
    </cfRule>
  </conditionalFormatting>
  <conditionalFormatting sqref="R170">
    <cfRule type="expression" dxfId="60" priority="60">
      <formula>AND(enddate_highlight="on",R170&lt;TODAY(),O170&lt;100%)</formula>
    </cfRule>
    <cfRule type="expression" dxfId="59" priority="61">
      <formula>AND(enddate_highlight="on",R170&lt;=TODAY()+enddate_highlight_days,O170&lt;100%)</formula>
    </cfRule>
  </conditionalFormatting>
  <conditionalFormatting sqref="R170 W170:X170">
    <cfRule type="expression" dxfId="58" priority="59">
      <formula>(dateformat="dmy")</formula>
    </cfRule>
  </conditionalFormatting>
  <conditionalFormatting sqref="K170">
    <cfRule type="expression" dxfId="57" priority="58">
      <formula>(dateformat="dmy")</formula>
    </cfRule>
  </conditionalFormatting>
  <conditionalFormatting sqref="L170">
    <cfRule type="expression" dxfId="56" priority="57">
      <formula>(dateformat="dmy")</formula>
    </cfRule>
  </conditionalFormatting>
  <conditionalFormatting sqref="Q169:Q170">
    <cfRule type="expression" dxfId="55" priority="56">
      <formula>(dateformat="dmy")</formula>
    </cfRule>
  </conditionalFormatting>
  <conditionalFormatting sqref="W169:X170 R169:R170">
    <cfRule type="expression" dxfId="54" priority="55">
      <formula>(dateformat="dmy")</formula>
    </cfRule>
  </conditionalFormatting>
  <conditionalFormatting sqref="K169:K170">
    <cfRule type="expression" dxfId="53" priority="54">
      <formula>(dateformat="dmy")</formula>
    </cfRule>
  </conditionalFormatting>
  <conditionalFormatting sqref="L169:L170">
    <cfRule type="expression" dxfId="52" priority="53">
      <formula>(dateformat="dmy")</formula>
    </cfRule>
  </conditionalFormatting>
  <conditionalFormatting sqref="Z173:NY175">
    <cfRule type="expression" dxfId="50" priority="36">
      <formula>AND($W173&lt;=Z$8,$X173&gt;=Z$8)</formula>
    </cfRule>
  </conditionalFormatting>
  <conditionalFormatting sqref="Z173:NY175">
    <cfRule type="expression" dxfId="49" priority="37" stopIfTrue="1">
      <formula>AND($E$8&gt;=Z$8,$E$8&lt;AA$8)</formula>
    </cfRule>
    <cfRule type="expression" priority="38" stopIfTrue="1">
      <formula>IF(OR($R$6="Monthly",$R$6="Quarterly"),OR(AA$8&lt;=$Q173,Z$8&gt;$R173),OR(Z$8&gt;$R173,Z$8&lt;$Q173))</formula>
    </cfRule>
    <cfRule type="expression" dxfId="48" priority="39" stopIfTrue="1">
      <formula>OR($O173&gt;=1,IF(OR($R$6="Quarterly",$R$6="Monthly"),AA$8&lt;=$Q173+$U173,Z$8&lt;$Q173+$U173))</formula>
    </cfRule>
    <cfRule type="expression" dxfId="47" priority="40" stopIfTrue="1">
      <formula>$P173="k"</formula>
    </cfRule>
    <cfRule type="expression" dxfId="46" priority="41" stopIfTrue="1">
      <formula>$P173="o"</formula>
    </cfRule>
    <cfRule type="expression" dxfId="45" priority="42" stopIfTrue="1">
      <formula>$P173="y"</formula>
    </cfRule>
    <cfRule type="expression" dxfId="44" priority="43" stopIfTrue="1">
      <formula>$P173="p"</formula>
    </cfRule>
    <cfRule type="expression" dxfId="43" priority="44" stopIfTrue="1">
      <formula>$P173="g"</formula>
    </cfRule>
    <cfRule type="expression" dxfId="42" priority="45" stopIfTrue="1">
      <formula>$P173="r"</formula>
    </cfRule>
    <cfRule type="expression" dxfId="41" priority="46" stopIfTrue="1">
      <formula>$P173=1</formula>
    </cfRule>
    <cfRule type="expression" dxfId="40" priority="47" stopIfTrue="1">
      <formula>$P173=2</formula>
    </cfRule>
    <cfRule type="expression" dxfId="39" priority="48" stopIfTrue="1">
      <formula>$P173=3</formula>
    </cfRule>
    <cfRule type="expression" dxfId="38" priority="49" stopIfTrue="1">
      <formula>$P173=4</formula>
    </cfRule>
    <cfRule type="expression" dxfId="37" priority="50" stopIfTrue="1">
      <formula>$P173=5</formula>
    </cfRule>
    <cfRule type="expression" dxfId="36" priority="51" stopIfTrue="1">
      <formula>$P173=6</formula>
    </cfRule>
    <cfRule type="expression" dxfId="35" priority="52" stopIfTrue="1">
      <formula>TRUE</formula>
    </cfRule>
  </conditionalFormatting>
  <conditionalFormatting sqref="Q173">
    <cfRule type="expression" dxfId="34" priority="34">
      <formula>(dateformat="dmy")</formula>
    </cfRule>
  </conditionalFormatting>
  <conditionalFormatting sqref="R173">
    <cfRule type="expression" dxfId="33" priority="32">
      <formula>AND(enddate_highlight="on",R173&lt;TODAY(),O173&lt;100%)</formula>
    </cfRule>
    <cfRule type="expression" dxfId="32" priority="33">
      <formula>AND(enddate_highlight="on",R173&lt;=TODAY()+enddate_highlight_days,O173&lt;100%)</formula>
    </cfRule>
  </conditionalFormatting>
  <conditionalFormatting sqref="R173 W173:X173">
    <cfRule type="expression" dxfId="31" priority="31">
      <formula>(dateformat="dmy")</formula>
    </cfRule>
  </conditionalFormatting>
  <conditionalFormatting sqref="K173:L173">
    <cfRule type="expression" dxfId="30" priority="30">
      <formula>(dateformat="dmy")</formula>
    </cfRule>
  </conditionalFormatting>
  <conditionalFormatting sqref="Q174">
    <cfRule type="expression" dxfId="29" priority="29">
      <formula>(dateformat="dmy")</formula>
    </cfRule>
  </conditionalFormatting>
  <conditionalFormatting sqref="R174">
    <cfRule type="expression" dxfId="28" priority="27">
      <formula>AND(enddate_highlight="on",R174&lt;TODAY(),O174&lt;100%)</formula>
    </cfRule>
    <cfRule type="expression" dxfId="27" priority="28">
      <formula>AND(enddate_highlight="on",R174&lt;=TODAY()+enddate_highlight_days,O174&lt;100%)</formula>
    </cfRule>
  </conditionalFormatting>
  <conditionalFormatting sqref="R174 W174:X174">
    <cfRule type="expression" dxfId="26" priority="26">
      <formula>(dateformat="dmy")</formula>
    </cfRule>
  </conditionalFormatting>
  <conditionalFormatting sqref="K174:L174">
    <cfRule type="expression" dxfId="25" priority="25">
      <formula>(dateformat="dmy")</formula>
    </cfRule>
  </conditionalFormatting>
  <conditionalFormatting sqref="E174">
    <cfRule type="expression" dxfId="24" priority="19">
      <formula>$C174=7</formula>
    </cfRule>
    <cfRule type="expression" dxfId="23" priority="20">
      <formula>$C174=6</formula>
    </cfRule>
    <cfRule type="expression" dxfId="22" priority="21">
      <formula>$C174=5</formula>
    </cfRule>
    <cfRule type="expression" dxfId="21" priority="22">
      <formula>$C174=4</formula>
    </cfRule>
    <cfRule type="expression" dxfId="20" priority="23">
      <formula>$C174=3</formula>
    </cfRule>
    <cfRule type="expression" dxfId="19" priority="24">
      <formula>$C174=2</formula>
    </cfRule>
  </conditionalFormatting>
  <conditionalFormatting sqref="Q175">
    <cfRule type="expression" dxfId="18" priority="18">
      <formula>(dateformat="dmy")</formula>
    </cfRule>
  </conditionalFormatting>
  <conditionalFormatting sqref="R175">
    <cfRule type="expression" dxfId="17" priority="16">
      <formula>AND(enddate_highlight="on",R175&lt;TODAY(),O175&lt;100%)</formula>
    </cfRule>
    <cfRule type="expression" dxfId="16" priority="17">
      <formula>AND(enddate_highlight="on",R175&lt;=TODAY()+enddate_highlight_days,O175&lt;100%)</formula>
    </cfRule>
  </conditionalFormatting>
  <conditionalFormatting sqref="R175 W175:X175">
    <cfRule type="expression" dxfId="15" priority="15">
      <formula>(dateformat="dmy")</formula>
    </cfRule>
  </conditionalFormatting>
  <conditionalFormatting sqref="K175">
    <cfRule type="expression" dxfId="14" priority="14">
      <formula>(dateformat="dmy")</formula>
    </cfRule>
  </conditionalFormatting>
  <conditionalFormatting sqref="E175">
    <cfRule type="expression" dxfId="13" priority="8">
      <formula>$C175=7</formula>
    </cfRule>
    <cfRule type="expression" dxfId="12" priority="9">
      <formula>$C175=6</formula>
    </cfRule>
    <cfRule type="expression" dxfId="11" priority="10">
      <formula>$C175=5</formula>
    </cfRule>
    <cfRule type="expression" dxfId="10" priority="11">
      <formula>$C175=4</formula>
    </cfRule>
    <cfRule type="expression" dxfId="9" priority="12">
      <formula>$C175=3</formula>
    </cfRule>
    <cfRule type="expression" dxfId="8" priority="13">
      <formula>$C175=2</formula>
    </cfRule>
  </conditionalFormatting>
  <conditionalFormatting sqref="L175">
    <cfRule type="expression" dxfId="7" priority="7">
      <formula>(dateformat="dmy")</formula>
    </cfRule>
  </conditionalFormatting>
  <conditionalFormatting sqref="E173">
    <cfRule type="expression" dxfId="6" priority="1">
      <formula>$C173=7</formula>
    </cfRule>
    <cfRule type="expression" dxfId="5" priority="2">
      <formula>$C173=6</formula>
    </cfRule>
    <cfRule type="expression" dxfId="4" priority="3">
      <formula>$C173=5</formula>
    </cfRule>
    <cfRule type="expression" dxfId="3" priority="4">
      <formula>$C173=4</formula>
    </cfRule>
    <cfRule type="expression" dxfId="2" priority="5">
      <formula>$C173=3</formula>
    </cfRule>
    <cfRule type="expression" dxfId="1" priority="6">
      <formula>$C173=2</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3:C223" xr:uid="{00000000-0002-0000-0000-000001000000}">
      <formula1>"1,2,3,4,5,6"</formula1>
    </dataValidation>
  </dataValidations>
  <pageMargins left="0.25" right="0.25" top="0.5" bottom="0.5" header="0.5" footer="0.25"/>
  <pageSetup scale="36" fitToHeight="0" orientation="portrait" r:id="rId1"/>
  <headerFooter alignWithMargins="0"/>
  <ignoredErrors>
    <ignoredError sqref="R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67</xdr:row>
                    <xdr:rowOff>63500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67</xdr:row>
                    <xdr:rowOff>63500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551" id="{1636A7B0-A93F-41CE-997B-DA0D5270BC3A}">
            <xm:f>OR($R$6="Monthly",$R$6="Quarterly",WEEKDAY(Z$8,1)=Help!$E$159)</xm:f>
            <x14:dxf>
              <border>
                <left style="thin">
                  <color theme="0" tint="-0.34998626667073579"/>
                </left>
                <vertical/>
                <horizontal/>
              </border>
            </x14:dxf>
          </x14:cfRule>
          <xm:sqref>Z10:NY12</xm:sqref>
        </x14:conditionalFormatting>
        <x14:conditionalFormatting xmlns:xm="http://schemas.microsoft.com/office/excel/2006/main">
          <x14:cfRule type="expression" priority="6212" id="{3F0CCEEF-145E-4223-842A-48DCC5E22B49}">
            <xm:f>AND(OR(Z$8&lt;$Q13,Z$8&gt;$R13),$R$6="Daily",Z$10&lt;&gt;0,WEEKDAY(Z$10,1)=Help!$E$159)</xm:f>
            <x14:dxf>
              <border>
                <left style="thin">
                  <color theme="0" tint="-0.14996795556505021"/>
                </left>
                <vertical/>
                <horizontal/>
              </border>
            </x14:dxf>
          </x14:cfRule>
          <xm:sqref>Z13:NY15 Z17:NY21 Z23:NY27 Z30:NY70 Z72:NY73 Z84:NY84 Z86:NY88 Z98:NY166 Z168:NY168 Z171:NY172 Z176:NY223</xm:sqref>
        </x14:conditionalFormatting>
        <x14:conditionalFormatting xmlns:xm="http://schemas.microsoft.com/office/excel/2006/main">
          <x14:cfRule type="expression" priority="4457" id="{EFEF9D26-740E-4D27-9D1E-8CF38E056D92}">
            <xm:f>AND(OR(Z$8&lt;$Q16,Z$8&gt;$R16),$R$6="Daily",Z$10&lt;&gt;0,WEEKDAY(Z$10,1)=Help!$E$159)</xm:f>
            <x14:dxf>
              <border>
                <left style="thin">
                  <color theme="0" tint="-0.14996795556505021"/>
                </left>
                <vertical/>
                <horizontal/>
              </border>
            </x14:dxf>
          </x14:cfRule>
          <xm:sqref>Z16:NY16</xm:sqref>
        </x14:conditionalFormatting>
        <x14:conditionalFormatting xmlns:xm="http://schemas.microsoft.com/office/excel/2006/main">
          <x14:cfRule type="expression" priority="3781" id="{F0868B08-B368-0748-A913-A1A2F18C389F}">
            <xm:f>AND(OR(Z$8&lt;$Q22,Z$8&gt;$R22),$R$6="Daily",Z$10&lt;&gt;0,WEEKDAY(Z$10,1)=Help!$E$159)</xm:f>
            <x14:dxf>
              <border>
                <left style="thin">
                  <color theme="0" tint="-0.14996795556505021"/>
                </left>
                <vertical/>
                <horizontal/>
              </border>
            </x14:dxf>
          </x14:cfRule>
          <xm:sqref>Z22:NY22</xm:sqref>
        </x14:conditionalFormatting>
        <x14:conditionalFormatting xmlns:xm="http://schemas.microsoft.com/office/excel/2006/main">
          <x14:cfRule type="expression" priority="3726" id="{2BF163EB-B3C3-AE40-8F67-97F738E4AC30}">
            <xm:f>AND(OR(Z$8&lt;$Q28,Z$8&gt;$R28),$R$6="Daily",Z$10&lt;&gt;0,WEEKDAY(Z$10,1)=Help!$E$159)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3666" id="{271F9BA6-0893-6C47-A796-8295D712E387}">
            <xm:f>AND(OR(Z$8&lt;$Q29,Z$8&gt;$R29),$R$6="Daily",Z$10&lt;&gt;0,WEEKDAY(Z$10,1)=Help!$E$159)</xm:f>
            <x14:dxf>
              <border>
                <left style="thin">
                  <color theme="0" tint="-0.14996795556505021"/>
                </left>
                <vertical/>
                <horizontal/>
              </border>
            </x14:dxf>
          </x14:cfRule>
          <xm:sqref>Z29:NY29</xm:sqref>
        </x14:conditionalFormatting>
        <x14:conditionalFormatting xmlns:xm="http://schemas.microsoft.com/office/excel/2006/main">
          <x14:cfRule type="expression" priority="3622" id="{DADEC011-17CA-A34F-A83E-C11CD712D50B}">
            <xm:f>AND(OR(Z$8&lt;$Q76,Z$8&gt;$R76),$R$6="Daily",Z$10&lt;&gt;0,WEEKDAY(Z$10,1)=Help!$E$159)</xm:f>
            <x14:dxf>
              <border>
                <left style="thin">
                  <color theme="0" tint="-0.14996795556505021"/>
                </left>
                <vertical/>
                <horizontal/>
              </border>
            </x14:dxf>
          </x14:cfRule>
          <xm:sqref>Z76:NY77</xm:sqref>
        </x14:conditionalFormatting>
        <x14:conditionalFormatting xmlns:xm="http://schemas.microsoft.com/office/excel/2006/main">
          <x14:cfRule type="expression" priority="3560" id="{909EEB10-3A9E-0748-89B2-704FE2963CA8}">
            <xm:f>AND(OR(Z$8&lt;$Q71,Z$8&gt;$R71),$R$6="Daily",Z$10&lt;&gt;0,WEEKDAY(Z$10,1)=Help!$E$159)</xm:f>
            <x14:dxf>
              <border>
                <left style="thin">
                  <color theme="0" tint="-0.14996795556505021"/>
                </left>
                <vertical/>
                <horizontal/>
              </border>
            </x14:dxf>
          </x14:cfRule>
          <xm:sqref>Z71:NY71</xm:sqref>
        </x14:conditionalFormatting>
        <x14:conditionalFormatting xmlns:xm="http://schemas.microsoft.com/office/excel/2006/main">
          <x14:cfRule type="expression" priority="3532" id="{CB277937-61EE-9A44-A01F-6D2AAA92C35A}">
            <xm:f>AND(OR(Z$8&lt;$Q74,Z$8&gt;$R74),$R$6="Daily",Z$10&lt;&gt;0,WEEKDAY(Z$10,1)=Help!$E$159)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3503" id="{28F5C3F7-B636-5942-B23F-BDE300141AE4}">
            <xm:f>AND(OR(Z$8&lt;$Q75,Z$8&gt;$R75),$R$6="Daily",Z$10&lt;&gt;0,WEEKDAY(Z$10,1)=Help!$E$159)</xm:f>
            <x14:dxf>
              <border>
                <left style="thin">
                  <color theme="0" tint="-0.14996795556505021"/>
                </left>
                <vertical/>
                <horizontal/>
              </border>
            </x14:dxf>
          </x14:cfRule>
          <xm:sqref>Z75:NY75</xm:sqref>
        </x14:conditionalFormatting>
        <x14:conditionalFormatting xmlns:xm="http://schemas.microsoft.com/office/excel/2006/main">
          <x14:cfRule type="expression" priority="3414" id="{94CE7982-18B8-A742-A7AC-F0A77AE188F8}">
            <xm:f>AND(OR(Z$8&lt;$Q83,Z$8&gt;$R83),$R$6="Daily",Z$10&lt;&gt;0,WEEKDAY(Z$10,1)=Help!$E$159)</xm:f>
            <x14:dxf>
              <border>
                <left style="thin">
                  <color theme="0" tint="-0.14996795556505021"/>
                </left>
                <vertical/>
                <horizontal/>
              </border>
            </x14:dxf>
          </x14:cfRule>
          <xm:sqref>Z83:NY83</xm:sqref>
        </x14:conditionalFormatting>
        <x14:conditionalFormatting xmlns:xm="http://schemas.microsoft.com/office/excel/2006/main">
          <x14:cfRule type="expression" priority="3350" id="{0836552F-AE19-5D41-9F7C-11A6F791D3D2}">
            <xm:f>AND(OR(Z$8&lt;$Q78,Z$8&gt;$R78),$R$6="Daily",Z$10&lt;&gt;0,WEEKDAY(Z$10,1)=Help!$E$159)</xm:f>
            <x14:dxf>
              <border>
                <left style="thin">
                  <color theme="0" tint="-0.14996795556505021"/>
                </left>
                <vertical/>
                <horizontal/>
              </border>
            </x14:dxf>
          </x14:cfRule>
          <xm:sqref>Z78:NY79</xm:sqref>
        </x14:conditionalFormatting>
        <x14:conditionalFormatting xmlns:xm="http://schemas.microsoft.com/office/excel/2006/main">
          <x14:cfRule type="expression" priority="3320" id="{A412E2D5-81E1-1A4B-9BE1-B493C46F4BE4}">
            <xm:f>AND(OR(Z$8&lt;$Q81,Z$8&gt;$R81),$R$6="Daily",Z$10&lt;&gt;0,WEEKDAY(Z$10,1)=Help!$E$159)</xm:f>
            <x14:dxf>
              <border>
                <left style="thin">
                  <color theme="0" tint="-0.14996795556505021"/>
                </left>
                <vertical/>
                <horizontal/>
              </border>
            </x14:dxf>
          </x14:cfRule>
          <xm:sqref>Z81:NY82</xm:sqref>
        </x14:conditionalFormatting>
        <x14:conditionalFormatting xmlns:xm="http://schemas.microsoft.com/office/excel/2006/main">
          <x14:cfRule type="expression" priority="3200" id="{44E79DBB-AD13-174F-8125-A8F6FCA8FD68}">
            <xm:f>AND(OR(Z$8&lt;$Q80,Z$8&gt;$R80),$R$6="Daily",Z$10&lt;&gt;0,WEEKDAY(Z$10,1)=Help!$E$159)</xm:f>
            <x14:dxf>
              <border>
                <left style="thin">
                  <color theme="0" tint="-0.14996795556505021"/>
                </left>
                <vertical/>
                <horizontal/>
              </border>
            </x14:dxf>
          </x14:cfRule>
          <xm:sqref>Z80:NY80</xm:sqref>
        </x14:conditionalFormatting>
        <x14:conditionalFormatting xmlns:xm="http://schemas.microsoft.com/office/excel/2006/main">
          <x14:cfRule type="expression" priority="2292" id="{50650734-1AF3-8549-9F7E-62AECF93648B}">
            <xm:f>AND(OR(Z$8&lt;$Q85,Z$8&gt;$R85),$R$6="Daily",Z$10&lt;&gt;0,WEEKDAY(Z$10,1)=Help!$E$159)</xm:f>
            <x14:dxf>
              <border>
                <left style="thin">
                  <color theme="0" tint="-0.14996795556505021"/>
                </left>
                <vertical/>
                <horizontal/>
              </border>
            </x14:dxf>
          </x14:cfRule>
          <xm:sqref>Z85:NY85</xm:sqref>
        </x14:conditionalFormatting>
        <x14:conditionalFormatting xmlns:xm="http://schemas.microsoft.com/office/excel/2006/main">
          <x14:cfRule type="expression" priority="2263" id="{B2CB9BF3-0B66-5D48-8E04-692EF0195C8F}">
            <xm:f>AND(OR(Z$8&lt;$Q89,Z$8&gt;$R89),$R$6="Daily",Z$10&lt;&gt;0,WEEKDAY(Z$10,1)=Help!$E$159)</xm:f>
            <x14:dxf>
              <border>
                <left style="thin">
                  <color theme="0" tint="-0.14996795556505021"/>
                </left>
                <vertical/>
                <horizontal/>
              </border>
            </x14:dxf>
          </x14:cfRule>
          <xm:sqref>Z89:NY90</xm:sqref>
        </x14:conditionalFormatting>
        <x14:conditionalFormatting xmlns:xm="http://schemas.microsoft.com/office/excel/2006/main">
          <x14:cfRule type="expression" priority="1648" id="{3BCE0ADE-89C7-1444-92BD-1EBA29385DBF}">
            <xm:f>AND(OR(Z$8&lt;$Q91,Z$8&gt;$R91),$R$6="Daily",Z$10&lt;&gt;0,WEEKDAY(Z$10,1)=Help!$E$159)</xm:f>
            <x14:dxf>
              <border>
                <left style="thin">
                  <color theme="0" tint="-0.14996795556505021"/>
                </left>
                <vertical/>
                <horizontal/>
              </border>
            </x14:dxf>
          </x14:cfRule>
          <xm:sqref>Z91:NY92</xm:sqref>
        </x14:conditionalFormatting>
        <x14:conditionalFormatting xmlns:xm="http://schemas.microsoft.com/office/excel/2006/main">
          <x14:cfRule type="expression" priority="1617" id="{83AABE18-B99E-4941-92C7-595E8D53CC97}">
            <xm:f>AND(OR(Z$8&lt;$Q93,Z$8&gt;$R93),$R$6="Daily",Z$10&lt;&gt;0,WEEKDAY(Z$10,1)=Help!$E$159)</xm:f>
            <x14:dxf>
              <border>
                <left style="thin">
                  <color theme="0" tint="-0.14996795556505021"/>
                </left>
                <vertical/>
                <horizontal/>
              </border>
            </x14:dxf>
          </x14:cfRule>
          <xm:sqref>Z93:NY94</xm:sqref>
        </x14:conditionalFormatting>
        <x14:conditionalFormatting xmlns:xm="http://schemas.microsoft.com/office/excel/2006/main">
          <x14:cfRule type="expression" priority="1587" id="{0E8D26B9-D890-7847-A928-278BB0FEA390}">
            <xm:f>AND(OR(Z$8&lt;$Q97,Z$8&gt;$R97),$R$6="Daily",Z$10&lt;&gt;0,WEEKDAY(Z$10,1)=Help!$E$159)</xm:f>
            <x14:dxf>
              <border>
                <left style="thin">
                  <color theme="0" tint="-0.14996795556505021"/>
                </left>
                <vertical/>
                <horizontal/>
              </border>
            </x14:dxf>
          </x14:cfRule>
          <xm:sqref>Z97:NY97</xm:sqref>
        </x14:conditionalFormatting>
        <x14:conditionalFormatting xmlns:xm="http://schemas.microsoft.com/office/excel/2006/main">
          <x14:cfRule type="expression" priority="1556" id="{4C6A09DA-7582-B74E-B9FF-2F75433B0DAA}">
            <xm:f>AND(OR(Z$8&lt;$Q95,Z$8&gt;$R95),$R$6="Daily",Z$10&lt;&gt;0,WEEKDAY(Z$10,1)=Help!$E$159)</xm:f>
            <x14:dxf>
              <border>
                <left style="thin">
                  <color theme="0" tint="-0.14996795556505021"/>
                </left>
                <vertical/>
                <horizontal/>
              </border>
            </x14:dxf>
          </x14:cfRule>
          <xm:sqref>Z95:NY95</xm:sqref>
        </x14:conditionalFormatting>
        <x14:conditionalFormatting xmlns:xm="http://schemas.microsoft.com/office/excel/2006/main">
          <x14:cfRule type="expression" priority="1358" id="{ADA4D72F-34FC-0F43-AC52-E0571A861602}">
            <xm:f>AND(OR(Z$8&lt;$Q96,Z$8&gt;$R96),$R$6="Daily",Z$10&lt;&gt;0,WEEKDAY(Z$10,1)=Help!$E$159)</xm:f>
            <x14:dxf>
              <border>
                <left style="thin">
                  <color theme="0" tint="-0.14996795556505021"/>
                </left>
                <vertical/>
                <horizontal/>
              </border>
            </x14:dxf>
          </x14:cfRule>
          <xm:sqref>Z96:NY96</xm:sqref>
        </x14:conditionalFormatting>
        <x14:conditionalFormatting xmlns:xm="http://schemas.microsoft.com/office/excel/2006/main">
          <x14:cfRule type="expression" priority="132" id="{6244AE05-39FA-6041-BA82-833B4BEA1C24}">
            <xm:f>AND(OR(Z$8&lt;$Q167,Z$8&gt;$R167),$R$6="Daily",Z$10&lt;&gt;0,WEEKDAY(Z$10,1)=Help!$E$159)</xm:f>
            <x14:dxf>
              <border>
                <left style="thin">
                  <color theme="0" tint="-0.14996795556505021"/>
                </left>
                <vertical/>
                <horizontal/>
              </border>
            </x14:dxf>
          </x14:cfRule>
          <xm:sqref>Z167:NY167</xm:sqref>
        </x14:conditionalFormatting>
        <x14:conditionalFormatting xmlns:xm="http://schemas.microsoft.com/office/excel/2006/main">
          <x14:cfRule type="expression" priority="74" id="{7F5B07B8-6137-BD4B-94AA-14B32375668C}">
            <xm:f>AND(OR(Z$8&lt;$Q169,Z$8&gt;$R169),$R$6="Daily",Z$10&lt;&gt;0,WEEKDAY(Z$10,1)=Help!$E$159)</xm:f>
            <x14:dxf>
              <border>
                <left style="thin">
                  <color theme="0" tint="-0.14996795556505021"/>
                </left>
                <vertical/>
                <horizontal/>
              </border>
            </x14:dxf>
          </x14:cfRule>
          <xm:sqref>Z169:NY170</xm:sqref>
        </x14:conditionalFormatting>
        <x14:conditionalFormatting xmlns:xm="http://schemas.microsoft.com/office/excel/2006/main">
          <x14:cfRule type="expression" priority="35" id="{F6BDD3DF-B622-934E-8FAD-D9AF38FBA0AC}">
            <xm:f>AND(OR(Z$8&lt;$Q173,Z$8&gt;$R173),$R$6="Daily",Z$10&lt;&gt;0,WEEKDAY(Z$10,1)=Help!$E$159)</xm:f>
            <x14:dxf>
              <border>
                <left style="thin">
                  <color theme="0" tint="-0.14996795556505021"/>
                </left>
                <vertical/>
                <horizontal/>
              </border>
            </x14:dxf>
          </x14:cfRule>
          <xm:sqref>Z173:NY175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272" t="s">
        <v>99</v>
      </c>
      <c r="B3" s="272"/>
      <c r="C3" s="272"/>
      <c r="D3" s="21"/>
      <c r="E3" s="21"/>
      <c r="F3" s="21"/>
      <c r="G3" s="21"/>
    </row>
    <row r="4" spans="1:7">
      <c r="A4" s="22"/>
      <c r="B4" s="22"/>
      <c r="D4" s="21"/>
      <c r="E4" s="21"/>
      <c r="F4" s="21"/>
      <c r="G4" s="21"/>
    </row>
    <row r="5" spans="1:7">
      <c r="A5" s="272" t="s">
        <v>98</v>
      </c>
      <c r="B5" s="272"/>
      <c r="C5" s="272"/>
      <c r="D5" s="21"/>
      <c r="E5" s="21"/>
      <c r="F5" s="21"/>
      <c r="G5" s="21"/>
    </row>
    <row r="6" spans="1:7">
      <c r="A6" s="272"/>
      <c r="B6" s="272"/>
      <c r="C6" s="272"/>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273" t="s">
        <v>22</v>
      </c>
      <c r="B4" s="273"/>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273" t="s">
        <v>120</v>
      </c>
      <c r="B10" s="273"/>
    </row>
    <row r="11" spans="1:3" s="24" customFormat="1" ht="28">
      <c r="B11" s="30" t="s">
        <v>121</v>
      </c>
    </row>
    <row r="12" spans="1:3" s="24" customFormat="1" ht="14">
      <c r="B12" s="30" t="s">
        <v>260</v>
      </c>
    </row>
    <row r="13" spans="1:3" s="24" customFormat="1" ht="28">
      <c r="B13" s="30" t="s">
        <v>122</v>
      </c>
    </row>
    <row r="15" spans="1:3" ht="16">
      <c r="A15" s="273" t="s">
        <v>26</v>
      </c>
      <c r="B15" s="273"/>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273" t="s">
        <v>71</v>
      </c>
      <c r="B33" s="273"/>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273" t="s">
        <v>163</v>
      </c>
      <c r="B42" s="273"/>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273" t="s">
        <v>77</v>
      </c>
      <c r="B52" s="273"/>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273" t="s">
        <v>261</v>
      </c>
      <c r="B72" s="273"/>
      <c r="C72" s="81" t="s">
        <v>262</v>
      </c>
      <c r="D72" s="54"/>
    </row>
    <row r="73" spans="1:4" s="24" customFormat="1">
      <c r="B73" s="31" t="s">
        <v>263</v>
      </c>
      <c r="C73" s="76" t="s">
        <v>264</v>
      </c>
      <c r="D73" s="54"/>
    </row>
    <row r="74" spans="1:4" s="24" customFormat="1">
      <c r="B74" s="31" t="s">
        <v>265</v>
      </c>
      <c r="C74" s="53"/>
      <c r="D74" s="54"/>
    </row>
    <row r="75" spans="1:4">
      <c r="B75" s="37"/>
    </row>
    <row r="76" spans="1:4" ht="16">
      <c r="A76" s="273" t="s">
        <v>135</v>
      </c>
      <c r="B76" s="273"/>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273" t="s">
        <v>155</v>
      </c>
      <c r="B106" s="273"/>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273" t="s">
        <v>159</v>
      </c>
      <c r="B111" s="273"/>
    </row>
    <row r="112" spans="1:2" s="1" customFormat="1">
      <c r="B112" s="40" t="s">
        <v>160</v>
      </c>
    </row>
    <row r="113" spans="1:2" s="1" customFormat="1">
      <c r="B113" s="40" t="s">
        <v>161</v>
      </c>
    </row>
    <row r="114" spans="1:2" s="1" customFormat="1">
      <c r="B114" s="40" t="s">
        <v>162</v>
      </c>
    </row>
    <row r="115" spans="1:2" s="1" customFormat="1">
      <c r="B115" s="31"/>
    </row>
    <row r="116" spans="1:2" ht="16">
      <c r="A116" s="273" t="s">
        <v>193</v>
      </c>
      <c r="B116" s="273"/>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273" t="s">
        <v>194</v>
      </c>
      <c r="B148" s="273"/>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273" t="s">
        <v>201</v>
      </c>
      <c r="B156" s="273"/>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273" t="s">
        <v>274</v>
      </c>
      <c r="B161" s="273"/>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273" t="s">
        <v>44</v>
      </c>
      <c r="B166" s="273"/>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273" t="s">
        <v>209</v>
      </c>
      <c r="B174" s="273"/>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273" t="s">
        <v>57</v>
      </c>
      <c r="B203" s="273"/>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4:B4"/>
    <mergeCell ref="A10:B10"/>
    <mergeCell ref="A15:B15"/>
    <mergeCell ref="A33:B33"/>
    <mergeCell ref="A52:B52"/>
    <mergeCell ref="A76:B76"/>
    <mergeCell ref="A42:B42"/>
    <mergeCell ref="A106:B106"/>
    <mergeCell ref="A111:B111"/>
    <mergeCell ref="A116:B116"/>
    <mergeCell ref="A72:B72"/>
    <mergeCell ref="A148:B148"/>
    <mergeCell ref="A156:B156"/>
    <mergeCell ref="A166:B166"/>
    <mergeCell ref="A174:B174"/>
    <mergeCell ref="A203:B203"/>
    <mergeCell ref="A161:B161"/>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2019-03-11T17:08:43Z</cp:lastPrinted>
  <dcterms:created xsi:type="dcterms:W3CDTF">2010-06-09T16:05:03Z</dcterms:created>
  <dcterms:modified xsi:type="dcterms:W3CDTF">2019-03-22T01:40:22Z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