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date1904="1" showInkAnnotation="0" autoCompressPictures="0"/>
  <bookViews>
    <workbookView xWindow="240" yWindow="240" windowWidth="23280" windowHeight="14040" tabRatio="500"/>
  </bookViews>
  <sheets>
    <sheet name="1. Local currency" sheetId="1" r:id="rId1"/>
    <sheet name="Non-US 2000-2014" sheetId="56" r:id="rId2"/>
    <sheet name="Non US old new" sheetId="57" r:id="rId3"/>
    <sheet name="2. Constant (2011) US$m." sheetId="2" r:id="rId4"/>
    <sheet name="3. % of GDP" sheetId="40" r:id="rId5"/>
    <sheet name="NATO total" sheetId="54" r:id="rId6"/>
    <sheet name="Non US from 55" sheetId="31" r:id="rId7"/>
    <sheet name="Sheet1" sheetId="55"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D70" i="2" l="1"/>
  <c r="AE70" i="2"/>
  <c r="AF70" i="2"/>
  <c r="AG70" i="2"/>
  <c r="AH70" i="2"/>
  <c r="AI70" i="2"/>
  <c r="AJ70" i="2"/>
  <c r="AK70" i="2"/>
  <c r="AD69" i="2"/>
  <c r="AE69" i="2"/>
  <c r="AF69" i="2"/>
  <c r="AG69" i="2"/>
  <c r="AH69" i="2"/>
  <c r="AI69" i="2"/>
  <c r="AJ69" i="2"/>
  <c r="AK69" i="2"/>
  <c r="AH68" i="2"/>
  <c r="AJ68" i="2"/>
  <c r="AK68" i="2"/>
  <c r="AF56" i="2"/>
  <c r="AF57" i="2"/>
  <c r="AF58" i="2"/>
  <c r="AF59" i="2"/>
  <c r="AF60" i="2"/>
  <c r="AF61" i="2"/>
  <c r="AF62" i="2"/>
  <c r="AF63" i="2"/>
  <c r="AF64" i="2"/>
  <c r="AF65" i="2"/>
  <c r="AF66" i="2"/>
  <c r="AF67" i="2"/>
  <c r="AF68" i="2"/>
  <c r="AF55" i="2"/>
  <c r="AH11" i="2"/>
  <c r="AJ11" i="2"/>
  <c r="AH12" i="2"/>
  <c r="AJ12" i="2"/>
  <c r="AH13" i="2"/>
  <c r="AJ13" i="2"/>
  <c r="AH14" i="2"/>
  <c r="AJ14" i="2"/>
  <c r="AH15" i="2"/>
  <c r="AJ15" i="2"/>
  <c r="AH16" i="2"/>
  <c r="AJ16" i="2"/>
  <c r="AH17" i="2"/>
  <c r="AJ17" i="2"/>
  <c r="AH18" i="2"/>
  <c r="AJ18" i="2"/>
  <c r="AH19" i="2"/>
  <c r="AJ19" i="2"/>
  <c r="AH20" i="2"/>
  <c r="AJ20" i="2"/>
  <c r="AH21" i="2"/>
  <c r="AJ21" i="2"/>
  <c r="AH22" i="2"/>
  <c r="AJ22" i="2"/>
  <c r="AH23" i="2"/>
  <c r="AJ23" i="2"/>
  <c r="AH24" i="2"/>
  <c r="AJ24" i="2"/>
  <c r="AH25" i="2"/>
  <c r="AJ25" i="2"/>
  <c r="AH26" i="2"/>
  <c r="AJ26" i="2"/>
  <c r="AH27" i="2"/>
  <c r="AJ27" i="2"/>
  <c r="AH28" i="2"/>
  <c r="AJ28" i="2"/>
  <c r="AH29" i="2"/>
  <c r="AJ29" i="2"/>
  <c r="AH30" i="2"/>
  <c r="AJ30" i="2"/>
  <c r="AH31" i="2"/>
  <c r="AJ31" i="2"/>
  <c r="AH32" i="2"/>
  <c r="AJ32" i="2"/>
  <c r="AH33" i="2"/>
  <c r="AJ33" i="2"/>
  <c r="AH34" i="2"/>
  <c r="AJ34" i="2"/>
  <c r="AH35" i="2"/>
  <c r="AJ35" i="2"/>
  <c r="AH36" i="2"/>
  <c r="AJ36" i="2"/>
  <c r="AH37" i="2"/>
  <c r="AJ37" i="2"/>
  <c r="AH38" i="2"/>
  <c r="AJ38" i="2"/>
  <c r="AH39" i="2"/>
  <c r="AJ39" i="2"/>
  <c r="AH40" i="2"/>
  <c r="AJ40" i="2"/>
  <c r="AH41" i="2"/>
  <c r="AJ41" i="2"/>
  <c r="AH42" i="2"/>
  <c r="AJ42" i="2"/>
  <c r="AH43" i="2"/>
  <c r="AJ43" i="2"/>
  <c r="AH44" i="2"/>
  <c r="AJ44" i="2"/>
  <c r="AH45" i="2"/>
  <c r="AJ45" i="2"/>
  <c r="AH46" i="2"/>
  <c r="AJ46" i="2"/>
  <c r="AH47" i="2"/>
  <c r="AJ47" i="2"/>
  <c r="AH48" i="2"/>
  <c r="AJ48" i="2"/>
  <c r="AH49" i="2"/>
  <c r="AJ49" i="2"/>
  <c r="AH50" i="2"/>
  <c r="AJ50" i="2"/>
  <c r="AH51" i="2"/>
  <c r="AJ51" i="2"/>
  <c r="AH52" i="2"/>
  <c r="AJ52" i="2"/>
  <c r="AH53" i="2"/>
  <c r="AJ53" i="2"/>
  <c r="AH54" i="2"/>
  <c r="AJ54" i="2"/>
  <c r="AH55" i="2"/>
  <c r="AJ55" i="2"/>
  <c r="AH56" i="2"/>
  <c r="AJ56" i="2"/>
  <c r="AH57" i="2"/>
  <c r="AJ57" i="2"/>
  <c r="AH58" i="2"/>
  <c r="AJ58" i="2"/>
  <c r="AH59" i="2"/>
  <c r="AJ59" i="2"/>
  <c r="AH60" i="2"/>
  <c r="AJ60" i="2"/>
  <c r="AH61" i="2"/>
  <c r="AJ61" i="2"/>
  <c r="AH62" i="2"/>
  <c r="AJ62" i="2"/>
  <c r="AH63" i="2"/>
  <c r="AJ63" i="2"/>
  <c r="AH64" i="2"/>
  <c r="AJ64" i="2"/>
  <c r="AH65" i="2"/>
  <c r="AJ65" i="2"/>
  <c r="AH66" i="2"/>
  <c r="AJ66" i="2"/>
  <c r="AH67" i="2"/>
  <c r="AJ67" i="2"/>
  <c r="AI37" i="2"/>
  <c r="AI68" i="2"/>
  <c r="AD68" i="2"/>
  <c r="AE68" i="2"/>
  <c r="AG68" i="2"/>
  <c r="AD7" i="2"/>
  <c r="AE7" i="2"/>
  <c r="AD8" i="2"/>
  <c r="AE8" i="2"/>
  <c r="AD9" i="2"/>
  <c r="AE9" i="2"/>
  <c r="AD10" i="2"/>
  <c r="AE10" i="2"/>
  <c r="AD11" i="2"/>
  <c r="AE11" i="2"/>
  <c r="AD12" i="2"/>
  <c r="AE12" i="2"/>
  <c r="AD13" i="2"/>
  <c r="AE13" i="2"/>
  <c r="AD14" i="2"/>
  <c r="AE14" i="2"/>
  <c r="AD15" i="2"/>
  <c r="AE15" i="2"/>
  <c r="AD16" i="2"/>
  <c r="AE16" i="2"/>
  <c r="AD17" i="2"/>
  <c r="AE17" i="2"/>
  <c r="AD18" i="2"/>
  <c r="AE18" i="2"/>
  <c r="AD19" i="2"/>
  <c r="AE19" i="2"/>
  <c r="AD20" i="2"/>
  <c r="AE20" i="2"/>
  <c r="AD21" i="2"/>
  <c r="AE21" i="2"/>
  <c r="AD22" i="2"/>
  <c r="AE22" i="2"/>
  <c r="AD23" i="2"/>
  <c r="AE23" i="2"/>
  <c r="AD24" i="2"/>
  <c r="AE24" i="2"/>
  <c r="AD25" i="2"/>
  <c r="AE25" i="2"/>
  <c r="AD26" i="2"/>
  <c r="AE26" i="2"/>
  <c r="AD27" i="2"/>
  <c r="AE27" i="2"/>
  <c r="AD28" i="2"/>
  <c r="AE28" i="2"/>
  <c r="AD29" i="2"/>
  <c r="AE29" i="2"/>
  <c r="AD30" i="2"/>
  <c r="AE30" i="2"/>
  <c r="AD31" i="2"/>
  <c r="AE31" i="2"/>
  <c r="AD32" i="2"/>
  <c r="AE32" i="2"/>
  <c r="AD33" i="2"/>
  <c r="AE33" i="2"/>
  <c r="AD34" i="2"/>
  <c r="AE34" i="2"/>
  <c r="AD35" i="2"/>
  <c r="AE35" i="2"/>
  <c r="AD36" i="2"/>
  <c r="AE36" i="2"/>
  <c r="AD40" i="2"/>
  <c r="AE40" i="2"/>
  <c r="AD41" i="2"/>
  <c r="AE41" i="2"/>
  <c r="AD42" i="2"/>
  <c r="AE42" i="2"/>
  <c r="AD43" i="2"/>
  <c r="AE43" i="2"/>
  <c r="AD44" i="2"/>
  <c r="AE44" i="2"/>
  <c r="AD45" i="2"/>
  <c r="AE45" i="2"/>
  <c r="AD46" i="2"/>
  <c r="AE46" i="2"/>
  <c r="AD47" i="2"/>
  <c r="AE47" i="2"/>
  <c r="AD48" i="2"/>
  <c r="AE48" i="2"/>
  <c r="AD49" i="2"/>
  <c r="AE49" i="2"/>
  <c r="AD50" i="2"/>
  <c r="AE50" i="2"/>
  <c r="AD51" i="2"/>
  <c r="AE51" i="2"/>
  <c r="AD52" i="2"/>
  <c r="AE52" i="2"/>
  <c r="AD53" i="2"/>
  <c r="AE53" i="2"/>
  <c r="AD54" i="2"/>
  <c r="AE54" i="2"/>
  <c r="AD55" i="2"/>
  <c r="AE55" i="2"/>
  <c r="AD56" i="2"/>
  <c r="AE56" i="2"/>
  <c r="AD57" i="2"/>
  <c r="AE57" i="2"/>
  <c r="AD58" i="2"/>
  <c r="AE58" i="2"/>
  <c r="AD59" i="2"/>
  <c r="AE59" i="2"/>
  <c r="AD60" i="2"/>
  <c r="AE60" i="2"/>
  <c r="AD61" i="2"/>
  <c r="AE61" i="2"/>
  <c r="AD62" i="2"/>
  <c r="AE62" i="2"/>
  <c r="AD63" i="2"/>
  <c r="AE63" i="2"/>
  <c r="AD64" i="2"/>
  <c r="AE64" i="2"/>
  <c r="AD65" i="2"/>
  <c r="AE65" i="2"/>
  <c r="AD66" i="2"/>
  <c r="AE66" i="2"/>
  <c r="AD67" i="2"/>
  <c r="AE67" i="2"/>
  <c r="AD6" i="2"/>
  <c r="AE6" i="2"/>
  <c r="AG61" i="2"/>
  <c r="AG62" i="2"/>
  <c r="AG63" i="2"/>
  <c r="AG64" i="2"/>
  <c r="AG65" i="2"/>
  <c r="AG66" i="2"/>
  <c r="AG67" i="2"/>
  <c r="AG60" i="2"/>
  <c r="AI67" i="2"/>
  <c r="AK67" i="2"/>
  <c r="AI56" i="2"/>
  <c r="AI57" i="2"/>
  <c r="AI58" i="2"/>
  <c r="AI59" i="2"/>
  <c r="AI60" i="2"/>
  <c r="AI61" i="2"/>
  <c r="AI62" i="2"/>
  <c r="AI63" i="2"/>
  <c r="AI64" i="2"/>
  <c r="AI65" i="2"/>
  <c r="AI66" i="2"/>
  <c r="AI55" i="2"/>
  <c r="AI40" i="2"/>
  <c r="AK40" i="2"/>
  <c r="AI41" i="2"/>
  <c r="AK41" i="2"/>
  <c r="AI42" i="2"/>
  <c r="AK42" i="2"/>
  <c r="AI43" i="2"/>
  <c r="AK43" i="2"/>
  <c r="AI44" i="2"/>
  <c r="AK44" i="2"/>
  <c r="AI45" i="2"/>
  <c r="AK45" i="2"/>
  <c r="AI46" i="2"/>
  <c r="AK46" i="2"/>
  <c r="AI47" i="2"/>
  <c r="AK47" i="2"/>
  <c r="AI48" i="2"/>
  <c r="AK48" i="2"/>
  <c r="AI49" i="2"/>
  <c r="AK49" i="2"/>
  <c r="AI50" i="2"/>
  <c r="AK50" i="2"/>
  <c r="AI51" i="2"/>
  <c r="AK51" i="2"/>
  <c r="AI52" i="2"/>
  <c r="AK52" i="2"/>
  <c r="AI53" i="2"/>
  <c r="AK53" i="2"/>
  <c r="AI54" i="2"/>
  <c r="AK54" i="2"/>
  <c r="AK55" i="2"/>
  <c r="AK56" i="2"/>
  <c r="AK57" i="2"/>
  <c r="AK58" i="2"/>
  <c r="AK59" i="2"/>
  <c r="AK60" i="2"/>
  <c r="AK61" i="2"/>
  <c r="AK62" i="2"/>
  <c r="AK63" i="2"/>
  <c r="AK64" i="2"/>
  <c r="AK65" i="2"/>
  <c r="AK66" i="2"/>
</calcChain>
</file>

<file path=xl/sharedStrings.xml><?xml version="1.0" encoding="utf-8"?>
<sst xmlns="http://schemas.openxmlformats.org/spreadsheetml/2006/main" count="716" uniqueCount="75">
  <si>
    <t>Estonia [5] (2004)</t>
  </si>
  <si>
    <t>France [6] (1949)</t>
  </si>
  <si>
    <t>Romania (2004)</t>
  </si>
  <si>
    <t>Bulgaria [2] (2004)</t>
  </si>
  <si>
    <t>Members from 55</t>
  </si>
  <si>
    <t>Members from 82</t>
  </si>
  <si>
    <t>Members from 55 not US</t>
  </si>
  <si>
    <t>82 not US</t>
  </si>
  <si>
    <t>[5] Estonia merged their Border Guard Service with the National Police in 2010, and are no longer classed as a paramilitary force by SIPRI. This accounts for much of the decrease in Estonian military spending in 2010.</t>
  </si>
  <si>
    <t>[6] The figures for France from 2006 are calculated with a new methodology due to a change in the French budgetary system and financial law.</t>
  </si>
  <si>
    <t>Croatia [3] (2009)</t>
  </si>
  <si>
    <t>Czech Rep. [4] (1999)</t>
  </si>
  <si>
    <t>NATO total</t>
  </si>
  <si>
    <t>Slovakia (2004)</t>
  </si>
  <si>
    <t>Slovenia (2004)</t>
  </si>
  <si>
    <t>Spain (1982)</t>
  </si>
  <si>
    <t>Turkey (1952)</t>
  </si>
  <si>
    <t>m. Lira</t>
  </si>
  <si>
    <t>m. Pound</t>
  </si>
  <si>
    <t>Figures are for calender years, except for the US, where figures are for the financial year beginning October 1st of the previous year.</t>
  </si>
  <si>
    <t>[1] The figures for Albania prior to 2006 do not fully include pensions.</t>
  </si>
  <si>
    <t>[2] The figures for Bulgaria do not include military pensions. NATO has provided figures for Bulgaria including pensions from 2006: 1393, 1712 and 1749 million Leva for 2006, 2007 and 2008 respectively.</t>
  </si>
  <si>
    <t/>
  </si>
  <si>
    <t>[4] The figures for the Czech Republic do not include military aid to Afghanistan or Iraq. Aid to Afghanistan was 18.7 million koruny in 2004 and 612.6 million koruny in 2007. Aid to Iraq was 1.1 million koruny in 2005.</t>
  </si>
  <si>
    <t>Currency/Unis</t>
  </si>
  <si>
    <t>m. Can$</t>
  </si>
  <si>
    <t>m. US$</t>
  </si>
  <si>
    <t>m. Leks</t>
  </si>
  <si>
    <t>First year of NATO membership shown in bold</t>
  </si>
  <si>
    <t>m. Euros</t>
  </si>
  <si>
    <t>Where countries have changed or redenominated currency, all figures converted into most recent currency</t>
  </si>
  <si>
    <t>m. Leva</t>
  </si>
  <si>
    <t>Country (NATO accession year)</t>
  </si>
  <si>
    <t>Canada (1949)</t>
  </si>
  <si>
    <t>USA (1949)</t>
  </si>
  <si>
    <t>Belgium (1949)</t>
  </si>
  <si>
    <t>m. Kunes</t>
  </si>
  <si>
    <t>Denmark (1949)</t>
  </si>
  <si>
    <t>m. Koruny</t>
  </si>
  <si>
    <t>m. Euro</t>
  </si>
  <si>
    <t>W. Germany/Germany (1955)</t>
  </si>
  <si>
    <t>Hungary (1999)</t>
  </si>
  <si>
    <t>b. Forint</t>
  </si>
  <si>
    <t>m. Lats</t>
  </si>
  <si>
    <t>m. Litai</t>
  </si>
  <si>
    <t>Luxembourg (1949)</t>
  </si>
  <si>
    <t>Netherlands (1949)</t>
  </si>
  <si>
    <t>Norway (1949)</t>
  </si>
  <si>
    <t>m. Zloty</t>
  </si>
  <si>
    <t>m. Kroner</t>
  </si>
  <si>
    <t>Portugal (1949)</t>
  </si>
  <si>
    <t>m. New Lei</t>
  </si>
  <si>
    <t>NATO not US</t>
  </si>
  <si>
    <t>. .</t>
  </si>
  <si>
    <t>Albania [1] (2009)</t>
  </si>
  <si>
    <t>99 not US</t>
  </si>
  <si>
    <t>Old members</t>
  </si>
  <si>
    <t>New members</t>
  </si>
  <si>
    <t>Figures in blue are SIPRI estimates. Figures in red are regarded as highly uncertain.</t>
  </si>
  <si>
    <t>[8] The figures for Italy include spending on civil defence, which typically amounts to about 4.5% of the total.</t>
  </si>
  <si>
    <t>[9] The figures for Latvia do not include allocations for military pensions paid by Russia, which averaged 27 million lats per year over 1996–98.</t>
  </si>
  <si>
    <t>Greece [7] (1952)</t>
  </si>
  <si>
    <t>Italy [8] (1949)</t>
  </si>
  <si>
    <t>Latvia [9] (2004)</t>
  </si>
  <si>
    <t>[3] The figures for Croatia for 2004-10 include sums allocated from central government expenditure for repayments on a loan for a military radar system. The sums allocated were 160, 431.1, 147.8, 91.4, 53.2, 54.6 and 55.2 million Koruny in 2004-2010 respectively. Payments continued in 2011, but figures are not available, so a figure of 55.2 million Koruny has been estimated. No further payments were made after 2011.</t>
  </si>
  <si>
    <t>This workbook contains SIPRI data on military expenditure of NATO member states from 1949-2014. Sheet 1 contains data in local currency at current prices. Sheet 2 contains data in constant (2011) US$m. Sheet 3 contains data as a share of GDP. The other worksheets consist of various graphs.</t>
  </si>
  <si>
    <r>
      <t xml:space="preserve">Military expenditure of 2014 NATO member countries in current prices, local currency, by financial year. </t>
    </r>
    <r>
      <rPr>
        <sz val="10"/>
        <rFont val="Verdana"/>
      </rPr>
      <t>(NB: UK and Canada have financial years from April-March, USA from October of previous year - September, all others January-December.)</t>
    </r>
  </si>
  <si>
    <t xml:space="preserve">[7] The figures for Greece for 2014 should be treated with caution, as the economic and fiscal crisis may lead to actual expenditure being significantly lower than the revised budget that has been used as a basis for the current estimate. </t>
  </si>
  <si>
    <t>[11] From 2001, the UK moved from a cash based accounting system to a resource based system. The figures for the UK from 2001 are based on the "Net Cash Requirement" figures given in the Annual UK Defence Statistics, which are closest to the old cash definition. The Net Cash Requirement definition differ slightly from the cash definition used up to 2000. The effect on the figures for UK military expenditure is unknown.</t>
  </si>
  <si>
    <t>[10] The figures for Poland exclude some defence spending in other ministries, and additional domestic defence spending such as the Armed Forces Modernization Fund and some additional Defence R&amp;D. Between 2004 and 2014 these additional sums varied between about 240 million and 640 million Zlotys.</t>
  </si>
  <si>
    <t>Lithuania (2004)</t>
  </si>
  <si>
    <t>Poland [10] (1999)</t>
  </si>
  <si>
    <t>UK [11] (1949)</t>
  </si>
  <si>
    <t>NATO military expenditure as a percentage of GDP 1949-2014</t>
  </si>
  <si>
    <t>Military expenditure of 2014 NATO member state in constant (2011) US$m, 1949-2014.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</si>
</sst>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
    <numFmt numFmtId="166" formatCode="0.000"/>
    <numFmt numFmtId="167" formatCode="0.00000"/>
    <numFmt numFmtId="168" formatCode="0.0%"/>
  </numFmts>
  <fonts count="15" x14ac:knownFonts="1">
    <font>
      <sz val="10"/>
      <name val="Verdana"/>
    </font>
    <font>
      <b/>
      <sz val="10"/>
      <name val="Verdana"/>
    </font>
    <font>
      <sz val="10"/>
      <name val="Verdana"/>
    </font>
    <font>
      <sz val="8"/>
      <name val="Verdana"/>
    </font>
    <font>
      <sz val="16"/>
      <name val="Verdana"/>
    </font>
    <font>
      <sz val="14"/>
      <name val="Verdana"/>
    </font>
    <font>
      <sz val="10"/>
      <color indexed="12"/>
      <name val="Verdana"/>
    </font>
    <font>
      <sz val="10"/>
      <color indexed="12"/>
      <name val="Verdana"/>
    </font>
    <font>
      <sz val="10"/>
      <color rgb="FFFF0000"/>
      <name val="Verdana"/>
    </font>
    <font>
      <sz val="10"/>
      <color rgb="FF0000FF"/>
      <name val="Verdana"/>
    </font>
    <font>
      <sz val="12"/>
      <color rgb="FF000000"/>
      <name val="Calibri"/>
      <family val="2"/>
      <scheme val="minor"/>
    </font>
    <font>
      <sz val="12"/>
      <color rgb="FF0000FF"/>
      <name val="Calibri"/>
      <family val="2"/>
      <scheme val="minor"/>
    </font>
    <font>
      <sz val="12"/>
      <name val="Calibri"/>
      <scheme val="minor"/>
    </font>
    <font>
      <u/>
      <sz val="10"/>
      <color theme="10"/>
      <name val="Verdana"/>
    </font>
    <font>
      <u/>
      <sz val="10"/>
      <color theme="11"/>
      <name val="Verdana"/>
    </font>
  </fonts>
  <fills count="2">
    <fill>
      <patternFill patternType="none"/>
    </fill>
    <fill>
      <patternFill patternType="gray125"/>
    </fill>
  </fills>
  <borders count="1">
    <border>
      <left/>
      <right/>
      <top/>
      <bottom/>
      <diagonal/>
    </border>
  </borders>
  <cellStyleXfs count="20">
    <xf numFmtId="0" fontId="0" fillId="0" borderId="0"/>
    <xf numFmtId="9" fontId="2"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37">
    <xf numFmtId="0" fontId="0" fillId="0" borderId="0" xfId="0"/>
    <xf numFmtId="0" fontId="1" fillId="0" borderId="0" xfId="0" applyFont="1"/>
    <xf numFmtId="0" fontId="2" fillId="0" borderId="0" xfId="0" applyFont="1"/>
    <xf numFmtId="164" fontId="0" fillId="0" borderId="0" xfId="0" applyNumberFormat="1"/>
    <xf numFmtId="1" fontId="0" fillId="0" borderId="0" xfId="0" applyNumberFormat="1"/>
    <xf numFmtId="0" fontId="0" fillId="0" borderId="0" xfId="0" applyAlignment="1">
      <alignment horizontal="center"/>
    </xf>
    <xf numFmtId="165" fontId="0" fillId="0" borderId="0" xfId="0" applyNumberFormat="1"/>
    <xf numFmtId="166" fontId="0" fillId="0" borderId="0" xfId="0" applyNumberFormat="1"/>
    <xf numFmtId="1" fontId="2" fillId="0" borderId="0" xfId="0" applyNumberFormat="1" applyFont="1"/>
    <xf numFmtId="2" fontId="0" fillId="0" borderId="0" xfId="0" applyNumberFormat="1"/>
    <xf numFmtId="167" fontId="0" fillId="0" borderId="0" xfId="0" applyNumberFormat="1"/>
    <xf numFmtId="1" fontId="6" fillId="0" borderId="0" xfId="0" applyNumberFormat="1" applyFont="1"/>
    <xf numFmtId="0" fontId="6" fillId="0" borderId="0" xfId="0" applyFont="1"/>
    <xf numFmtId="164" fontId="6" fillId="0" borderId="0" xfId="0" applyNumberFormat="1" applyFont="1"/>
    <xf numFmtId="0" fontId="0" fillId="0" borderId="0" xfId="0" applyFont="1"/>
    <xf numFmtId="1" fontId="7" fillId="0" borderId="0" xfId="0" applyNumberFormat="1" applyFont="1"/>
    <xf numFmtId="168" fontId="0" fillId="0" borderId="0" xfId="1" applyNumberFormat="1" applyFont="1"/>
    <xf numFmtId="1" fontId="8" fillId="0" borderId="0" xfId="0" applyNumberFormat="1" applyFont="1"/>
    <xf numFmtId="168" fontId="2" fillId="0" borderId="0" xfId="1" applyNumberFormat="1" applyFont="1"/>
    <xf numFmtId="1" fontId="0" fillId="0" borderId="0" xfId="0" applyNumberFormat="1" applyFont="1"/>
    <xf numFmtId="0" fontId="9" fillId="0" borderId="0" xfId="0" applyFont="1"/>
    <xf numFmtId="1" fontId="9" fillId="0" borderId="0" xfId="0" applyNumberFormat="1" applyFont="1"/>
    <xf numFmtId="168" fontId="9" fillId="0" borderId="0" xfId="1" applyNumberFormat="1" applyFont="1"/>
    <xf numFmtId="0" fontId="8" fillId="0" borderId="0" xfId="0" applyFont="1"/>
    <xf numFmtId="0" fontId="10" fillId="0" borderId="0" xfId="0" applyFont="1"/>
    <xf numFmtId="0" fontId="11" fillId="0" borderId="0" xfId="0" applyFont="1"/>
    <xf numFmtId="0" fontId="12" fillId="0" borderId="0" xfId="0" applyFont="1"/>
    <xf numFmtId="1" fontId="12" fillId="0" borderId="0" xfId="0" applyNumberFormat="1" applyFont="1"/>
    <xf numFmtId="168" fontId="0" fillId="0" borderId="0" xfId="0" applyNumberFormat="1"/>
    <xf numFmtId="168" fontId="0" fillId="0" borderId="0" xfId="0" applyNumberFormat="1" applyFont="1"/>
    <xf numFmtId="1" fontId="11" fillId="0" borderId="0" xfId="0" applyNumberFormat="1" applyFont="1"/>
    <xf numFmtId="164" fontId="9" fillId="0" borderId="0" xfId="0" applyNumberFormat="1" applyFont="1"/>
    <xf numFmtId="1" fontId="10" fillId="0" borderId="0" xfId="0" applyNumberFormat="1" applyFont="1"/>
    <xf numFmtId="0" fontId="0" fillId="0" borderId="0" xfId="0" applyAlignment="1">
      <alignment wrapText="1"/>
    </xf>
    <xf numFmtId="0" fontId="5"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Alignment="1">
      <alignment vertical="top" wrapText="1"/>
    </xf>
  </cellXfs>
  <cellStyles count="2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Normal" xfId="0" builtinId="0"/>
    <cellStyle name="Percent"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chartsheet" Target="chartsheets/sheet1.xml"/><Relationship Id="rId3" Type="http://schemas.openxmlformats.org/officeDocument/2006/relationships/chartsheet" Target="chartsheets/sheet2.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chartsheet" Target="chartsheets/sheet3.xml"/><Relationship Id="rId7" Type="http://schemas.openxmlformats.org/officeDocument/2006/relationships/chartsheet" Target="chartsheets/sheet4.xml"/><Relationship Id="rId8" Type="http://schemas.openxmlformats.org/officeDocument/2006/relationships/worksheet" Target="worksheets/sheet4.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Non-US NATO military spending 2000-2014</a:t>
            </a:r>
          </a:p>
        </c:rich>
      </c:tx>
      <c:layout>
        <c:manualLayout>
          <c:xMode val="edge"/>
          <c:yMode val="edge"/>
          <c:x val="0.283939956568947"/>
          <c:y val="0.0293772241992882"/>
        </c:manualLayout>
      </c:layout>
      <c:overlay val="0"/>
    </c:title>
    <c:autoTitleDeleted val="0"/>
    <c:plotArea>
      <c:layout>
        <c:manualLayout>
          <c:layoutTarget val="inner"/>
          <c:xMode val="edge"/>
          <c:yMode val="edge"/>
          <c:x val="0.141597394136808"/>
          <c:y val="0.114345195729537"/>
          <c:w val="0.833180347448426"/>
          <c:h val="0.839675800711744"/>
        </c:manualLayout>
      </c:layout>
      <c:barChart>
        <c:barDir val="col"/>
        <c:grouping val="clustered"/>
        <c:varyColors val="0"/>
        <c:ser>
          <c:idx val="0"/>
          <c:order val="0"/>
          <c:spPr>
            <a:solidFill>
              <a:schemeClr val="accent3">
                <a:lumMod val="50000"/>
              </a:schemeClr>
            </a:solidFill>
          </c:spPr>
          <c:invertIfNegative val="0"/>
          <c:cat>
            <c:numRef>
              <c:f>'2. Constant (2011) US$m.'!$B$56:$B$70</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'2. Constant (2011) US$m.'!$AE$56:$AE$70</c:f>
              <c:numCache>
                <c:formatCode>0</c:formatCode>
                <c:ptCount val="15"/>
                <c:pt idx="0">
                  <c:v>307616.3919787153</c:v>
                </c:pt>
                <c:pt idx="1">
                  <c:v>307359.782810088</c:v>
                </c:pt>
                <c:pt idx="2">
                  <c:v>315881.9166454651</c:v>
                </c:pt>
                <c:pt idx="3">
                  <c:v>318518.5523142781</c:v>
                </c:pt>
                <c:pt idx="4">
                  <c:v>327069.272774343</c:v>
                </c:pt>
                <c:pt idx="5">
                  <c:v>325246.022125522</c:v>
                </c:pt>
                <c:pt idx="6">
                  <c:v>329253.9218138142</c:v>
                </c:pt>
                <c:pt idx="7">
                  <c:v>333684.5620942792</c:v>
                </c:pt>
                <c:pt idx="8">
                  <c:v>340592.2268457017</c:v>
                </c:pt>
                <c:pt idx="9">
                  <c:v>350001.7547736054</c:v>
                </c:pt>
                <c:pt idx="10">
                  <c:v>336372.7748132733</c:v>
                </c:pt>
                <c:pt idx="11">
                  <c:v>324647.3124379764</c:v>
                </c:pt>
                <c:pt idx="12">
                  <c:v>318533.9559680109</c:v>
                </c:pt>
                <c:pt idx="13">
                  <c:v>309278.3916542099</c:v>
                </c:pt>
                <c:pt idx="14">
                  <c:v>303173.8370250161</c:v>
                </c:pt>
              </c:numCache>
            </c:numRef>
          </c:val>
        </c:ser>
        <c:dLbls>
          <c:showLegendKey val="0"/>
          <c:showVal val="0"/>
          <c:showCatName val="0"/>
          <c:showSerName val="0"/>
          <c:showPercent val="0"/>
          <c:showBubbleSize val="0"/>
        </c:dLbls>
        <c:gapWidth val="150"/>
        <c:axId val="2126476120"/>
        <c:axId val="2126479192"/>
      </c:barChart>
      <c:catAx>
        <c:axId val="2126476120"/>
        <c:scaling>
          <c:orientation val="minMax"/>
        </c:scaling>
        <c:delete val="0"/>
        <c:axPos val="b"/>
        <c:numFmt formatCode="General" sourceLinked="1"/>
        <c:majorTickMark val="out"/>
        <c:minorTickMark val="none"/>
        <c:tickLblPos val="nextTo"/>
        <c:crossAx val="2126479192"/>
        <c:crosses val="autoZero"/>
        <c:auto val="1"/>
        <c:lblAlgn val="ctr"/>
        <c:lblOffset val="100"/>
        <c:noMultiLvlLbl val="0"/>
      </c:catAx>
      <c:valAx>
        <c:axId val="2126479192"/>
        <c:scaling>
          <c:orientation val="minMax"/>
        </c:scaling>
        <c:delete val="0"/>
        <c:axPos val="l"/>
        <c:majorGridlines/>
        <c:title>
          <c:tx>
            <c:rich>
              <a:bodyPr rot="-5400000" vert="horz"/>
              <a:lstStyle/>
              <a:p>
                <a:pPr>
                  <a:defRPr/>
                </a:pPr>
                <a:r>
                  <a:rPr lang="en-US"/>
                  <a:t>Constant (2011) US$m.</a:t>
                </a:r>
              </a:p>
            </c:rich>
          </c:tx>
          <c:layout>
            <c:manualLayout>
              <c:xMode val="edge"/>
              <c:yMode val="edge"/>
              <c:x val="0.0399891422366992"/>
              <c:y val="0.417335053380783"/>
            </c:manualLayout>
          </c:layout>
          <c:overlay val="0"/>
        </c:title>
        <c:numFmt formatCode="0" sourceLinked="1"/>
        <c:majorTickMark val="out"/>
        <c:minorTickMark val="none"/>
        <c:tickLblPos val="nextTo"/>
        <c:crossAx val="2126476120"/>
        <c:crosses val="autoZero"/>
        <c:crossBetween val="between"/>
      </c:valAx>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stacked"/>
        <c:varyColors val="0"/>
        <c:ser>
          <c:idx val="0"/>
          <c:order val="0"/>
          <c:tx>
            <c:strRef>
              <c:f>'2. Constant (2011) US$m.'!$AF$54</c:f>
              <c:strCache>
                <c:ptCount val="1"/>
                <c:pt idx="0">
                  <c:v>Old members</c:v>
                </c:pt>
              </c:strCache>
            </c:strRef>
          </c:tx>
          <c:invertIfNegative val="0"/>
          <c:cat>
            <c:numRef>
              <c:f>'2. Constant (2011) US$m.'!$B$56:$B$70</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'2. Constant (2011) US$m.'!$AF$56:$AF$70</c:f>
              <c:numCache>
                <c:formatCode>0</c:formatCode>
                <c:ptCount val="15"/>
                <c:pt idx="0">
                  <c:v>307366.3919787154</c:v>
                </c:pt>
                <c:pt idx="1">
                  <c:v>307046.7828100881</c:v>
                </c:pt>
                <c:pt idx="2">
                  <c:v>315602.9166454651</c:v>
                </c:pt>
                <c:pt idx="3">
                  <c:v>318222.5523142781</c:v>
                </c:pt>
                <c:pt idx="4">
                  <c:v>320031.6324011705</c:v>
                </c:pt>
                <c:pt idx="5">
                  <c:v>317733.2655164404</c:v>
                </c:pt>
                <c:pt idx="6">
                  <c:v>321343.2951587293</c:v>
                </c:pt>
                <c:pt idx="7">
                  <c:v>325493.850269098</c:v>
                </c:pt>
                <c:pt idx="8">
                  <c:v>332298.3337010483</c:v>
                </c:pt>
                <c:pt idx="9">
                  <c:v>341262.6072654495</c:v>
                </c:pt>
                <c:pt idx="10">
                  <c:v>328396.1876102354</c:v>
                </c:pt>
                <c:pt idx="11">
                  <c:v>317071.497900787</c:v>
                </c:pt>
                <c:pt idx="12">
                  <c:v>310918.6510566504</c:v>
                </c:pt>
                <c:pt idx="13">
                  <c:v>301783.3773844352</c:v>
                </c:pt>
                <c:pt idx="14">
                  <c:v>295779.3757076534</c:v>
                </c:pt>
              </c:numCache>
            </c:numRef>
          </c:val>
        </c:ser>
        <c:ser>
          <c:idx val="1"/>
          <c:order val="1"/>
          <c:tx>
            <c:strRef>
              <c:f>'2. Constant (2011) US$m.'!$AG$54</c:f>
              <c:strCache>
                <c:ptCount val="1"/>
                <c:pt idx="0">
                  <c:v>New members</c:v>
                </c:pt>
              </c:strCache>
            </c:strRef>
          </c:tx>
          <c:invertIfNegative val="0"/>
          <c:cat>
            <c:numRef>
              <c:f>'2. Constant (2011) US$m.'!$B$56:$B$70</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'2. Constant (2011) US$m.'!$AG$56:$AG$70</c:f>
              <c:numCache>
                <c:formatCode>0</c:formatCode>
                <c:ptCount val="15"/>
                <c:pt idx="4">
                  <c:v>7037.64037317253</c:v>
                </c:pt>
                <c:pt idx="5">
                  <c:v>7512.75660908164</c:v>
                </c:pt>
                <c:pt idx="6">
                  <c:v>7910.626655084895</c:v>
                </c:pt>
                <c:pt idx="7">
                  <c:v>8190.711825181206</c:v>
                </c:pt>
                <c:pt idx="8">
                  <c:v>8293.893144653412</c:v>
                </c:pt>
                <c:pt idx="9">
                  <c:v>8739.1475081559</c:v>
                </c:pt>
                <c:pt idx="10">
                  <c:v>7976.587203037925</c:v>
                </c:pt>
                <c:pt idx="11">
                  <c:v>7575.814537189318</c:v>
                </c:pt>
                <c:pt idx="12">
                  <c:v>7615.304911360494</c:v>
                </c:pt>
                <c:pt idx="13">
                  <c:v>7495.01426977472</c:v>
                </c:pt>
                <c:pt idx="14">
                  <c:v>7394.461317362729</c:v>
                </c:pt>
              </c:numCache>
            </c:numRef>
          </c:val>
        </c:ser>
        <c:dLbls>
          <c:showLegendKey val="0"/>
          <c:showVal val="0"/>
          <c:showCatName val="0"/>
          <c:showSerName val="0"/>
          <c:showPercent val="0"/>
          <c:showBubbleSize val="0"/>
        </c:dLbls>
        <c:gapWidth val="150"/>
        <c:overlap val="100"/>
        <c:axId val="-2145209608"/>
        <c:axId val="-2145767192"/>
      </c:barChart>
      <c:catAx>
        <c:axId val="-2145209608"/>
        <c:scaling>
          <c:orientation val="minMax"/>
        </c:scaling>
        <c:delete val="0"/>
        <c:axPos val="b"/>
        <c:numFmt formatCode="General" sourceLinked="1"/>
        <c:majorTickMark val="out"/>
        <c:minorTickMark val="none"/>
        <c:tickLblPos val="nextTo"/>
        <c:crossAx val="-2145767192"/>
        <c:crosses val="autoZero"/>
        <c:auto val="1"/>
        <c:lblAlgn val="ctr"/>
        <c:lblOffset val="100"/>
        <c:noMultiLvlLbl val="0"/>
      </c:catAx>
      <c:valAx>
        <c:axId val="-2145767192"/>
        <c:scaling>
          <c:orientation val="minMax"/>
        </c:scaling>
        <c:delete val="0"/>
        <c:axPos val="l"/>
        <c:majorGridlines/>
        <c:title>
          <c:tx>
            <c:rich>
              <a:bodyPr rot="-5400000" vert="horz"/>
              <a:lstStyle/>
              <a:p>
                <a:pPr>
                  <a:defRPr/>
                </a:pPr>
                <a:r>
                  <a:rPr lang="en-US"/>
                  <a:t>Constant (2011) US$m.</a:t>
                </a:r>
              </a:p>
            </c:rich>
          </c:tx>
          <c:layout/>
          <c:overlay val="0"/>
        </c:title>
        <c:numFmt formatCode="0" sourceLinked="1"/>
        <c:majorTickMark val="out"/>
        <c:minorTickMark val="none"/>
        <c:tickLblPos val="nextTo"/>
        <c:crossAx val="-2145209608"/>
        <c:crosses val="autoZero"/>
        <c:crossBetween val="between"/>
      </c:valAx>
    </c:plotArea>
    <c:legend>
      <c:legendPos val="r"/>
      <c:layout/>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 NATO military spending 1950-2014,</a:t>
            </a:r>
            <a:r>
              <a:rPr lang="en-US" baseline="0"/>
              <a:t> and total excluding US</a:t>
            </a:r>
            <a:endParaRPr lang="en-US"/>
          </a:p>
        </c:rich>
      </c:tx>
      <c:layout/>
      <c:overlay val="0"/>
    </c:title>
    <c:autoTitleDeleted val="0"/>
    <c:plotArea>
      <c:layout/>
      <c:lineChart>
        <c:grouping val="standard"/>
        <c:varyColors val="0"/>
        <c:ser>
          <c:idx val="0"/>
          <c:order val="0"/>
          <c:tx>
            <c:v>NATO total</c:v>
          </c:tx>
          <c:cat>
            <c:numRef>
              <c:f>'2. Constant (2011) US$m.'!$B$6:$B$70</c:f>
              <c:numCache>
                <c:formatCode>0</c:formatCode>
                <c:ptCount val="65"/>
                <c:pt idx="0">
                  <c:v>1950.0</c:v>
                </c:pt>
                <c:pt idx="1">
                  <c:v>1951.0</c:v>
                </c:pt>
                <c:pt idx="2">
                  <c:v>1952.0</c:v>
                </c:pt>
                <c:pt idx="3">
                  <c:v>1953.0</c:v>
                </c:pt>
                <c:pt idx="4">
                  <c:v>1954.0</c:v>
                </c:pt>
                <c:pt idx="5">
                  <c:v>1955.0</c:v>
                </c:pt>
                <c:pt idx="6">
                  <c:v>1956.0</c:v>
                </c:pt>
                <c:pt idx="7">
                  <c:v>1957.0</c:v>
                </c:pt>
                <c:pt idx="8">
                  <c:v>1958.0</c:v>
                </c:pt>
                <c:pt idx="9">
                  <c:v>1959.0</c:v>
                </c:pt>
                <c:pt idx="10">
                  <c:v>1960.0</c:v>
                </c:pt>
                <c:pt idx="11">
                  <c:v>1961.0</c:v>
                </c:pt>
                <c:pt idx="12">
                  <c:v>1962.0</c:v>
                </c:pt>
                <c:pt idx="13">
                  <c:v>1963.0</c:v>
                </c:pt>
                <c:pt idx="14">
                  <c:v>1964.0</c:v>
                </c:pt>
                <c:pt idx="15">
                  <c:v>1965.0</c:v>
                </c:pt>
                <c:pt idx="16">
                  <c:v>1966.0</c:v>
                </c:pt>
                <c:pt idx="17">
                  <c:v>1967.0</c:v>
                </c:pt>
                <c:pt idx="18">
                  <c:v>1968.0</c:v>
                </c:pt>
                <c:pt idx="19">
                  <c:v>1969.0</c:v>
                </c:pt>
                <c:pt idx="20">
                  <c:v>1970.0</c:v>
                </c:pt>
                <c:pt idx="21">
                  <c:v>1971.0</c:v>
                </c:pt>
                <c:pt idx="22">
                  <c:v>1972.0</c:v>
                </c:pt>
                <c:pt idx="23">
                  <c:v>1973.0</c:v>
                </c:pt>
                <c:pt idx="24">
                  <c:v>1974.0</c:v>
                </c:pt>
                <c:pt idx="25">
                  <c:v>1975.0</c:v>
                </c:pt>
                <c:pt idx="26">
                  <c:v>1976.0</c:v>
                </c:pt>
                <c:pt idx="27">
                  <c:v>1977.0</c:v>
                </c:pt>
                <c:pt idx="28">
                  <c:v>1978.0</c:v>
                </c:pt>
                <c:pt idx="29">
                  <c:v>1979.0</c:v>
                </c:pt>
                <c:pt idx="30">
                  <c:v>1980.0</c:v>
                </c:pt>
                <c:pt idx="31">
                  <c:v>1981.0</c:v>
                </c:pt>
                <c:pt idx="32">
                  <c:v>1982.0</c:v>
                </c:pt>
                <c:pt idx="33">
                  <c:v>1983.0</c:v>
                </c:pt>
                <c:pt idx="34">
                  <c:v>1984.0</c:v>
                </c:pt>
                <c:pt idx="35">
                  <c:v>1985.0</c:v>
                </c:pt>
                <c:pt idx="36">
                  <c:v>1986.0</c:v>
                </c:pt>
                <c:pt idx="37">
                  <c:v>1987.0</c:v>
                </c:pt>
                <c:pt idx="38" formatCode="General">
                  <c:v>1988.0</c:v>
                </c:pt>
                <c:pt idx="39" formatCode="General">
                  <c:v>1989.0</c:v>
                </c:pt>
                <c:pt idx="40" formatCode="General">
                  <c:v>1990.0</c:v>
                </c:pt>
                <c:pt idx="41" formatCode="General">
                  <c:v>1991.0</c:v>
                </c:pt>
                <c:pt idx="42" formatCode="General">
                  <c:v>1992.0</c:v>
                </c:pt>
                <c:pt idx="43" formatCode="General">
                  <c:v>1993.0</c:v>
                </c:pt>
                <c:pt idx="44" formatCode="General">
                  <c:v>1994.0</c:v>
                </c:pt>
                <c:pt idx="45" formatCode="General">
                  <c:v>1995.0</c:v>
                </c:pt>
                <c:pt idx="46" formatCode="General">
                  <c:v>1996.0</c:v>
                </c:pt>
                <c:pt idx="47" formatCode="General">
                  <c:v>1997.0</c:v>
                </c:pt>
                <c:pt idx="48" formatCode="General">
                  <c:v>1998.0</c:v>
                </c:pt>
                <c:pt idx="49" formatCode="General">
                  <c:v>1999.0</c:v>
                </c:pt>
                <c:pt idx="50" formatCode="General">
                  <c:v>2000.0</c:v>
                </c:pt>
                <c:pt idx="51" formatCode="General">
                  <c:v>2001.0</c:v>
                </c:pt>
                <c:pt idx="52" formatCode="General">
                  <c:v>2002.0</c:v>
                </c:pt>
                <c:pt idx="53" formatCode="General">
                  <c:v>2003.0</c:v>
                </c:pt>
                <c:pt idx="54" formatCode="General">
                  <c:v>2004.0</c:v>
                </c:pt>
                <c:pt idx="55" formatCode="General">
                  <c:v>2005.0</c:v>
                </c:pt>
                <c:pt idx="56" formatCode="General">
                  <c:v>2006.0</c:v>
                </c:pt>
                <c:pt idx="57" formatCode="General">
                  <c:v>2007.0</c:v>
                </c:pt>
                <c:pt idx="58" formatCode="General">
                  <c:v>2008.0</c:v>
                </c:pt>
                <c:pt idx="59" formatCode="General">
                  <c:v>2009.0</c:v>
                </c:pt>
                <c:pt idx="60" formatCode="General">
                  <c:v>2010.0</c:v>
                </c:pt>
                <c:pt idx="61" formatCode="General">
                  <c:v>2011.0</c:v>
                </c:pt>
                <c:pt idx="62" formatCode="General">
                  <c:v>2012.0</c:v>
                </c:pt>
                <c:pt idx="63" formatCode="General">
                  <c:v>2013.0</c:v>
                </c:pt>
                <c:pt idx="64" formatCode="General">
                  <c:v>2014.0</c:v>
                </c:pt>
              </c:numCache>
            </c:numRef>
          </c:cat>
          <c:val>
            <c:numRef>
              <c:f>'2. Constant (2011) US$m.'!$AD$6:$AD$70</c:f>
              <c:numCache>
                <c:formatCode>0</c:formatCode>
                <c:ptCount val="65"/>
                <c:pt idx="0">
                  <c:v>206992.0</c:v>
                </c:pt>
                <c:pt idx="1">
                  <c:v>379340.0</c:v>
                </c:pt>
                <c:pt idx="2">
                  <c:v>524999.0</c:v>
                </c:pt>
                <c:pt idx="3">
                  <c:v>550465.0</c:v>
                </c:pt>
                <c:pt idx="4">
                  <c:v>486484.0</c:v>
                </c:pt>
                <c:pt idx="5">
                  <c:v>485479.5141725488</c:v>
                </c:pt>
                <c:pt idx="6">
                  <c:v>497446.3242965778</c:v>
                </c:pt>
                <c:pt idx="7">
                  <c:v>512895.831572605</c:v>
                </c:pt>
                <c:pt idx="8">
                  <c:v>497541.4031855481</c:v>
                </c:pt>
                <c:pt idx="9">
                  <c:v>512513.223901475</c:v>
                </c:pt>
                <c:pt idx="10">
                  <c:v>509886.2875968707</c:v>
                </c:pt>
                <c:pt idx="11">
                  <c:v>531429.7166585264</c:v>
                </c:pt>
                <c:pt idx="12">
                  <c:v>577737.8978034374</c:v>
                </c:pt>
                <c:pt idx="13">
                  <c:v>579758.7777946547</c:v>
                </c:pt>
                <c:pt idx="14">
                  <c:v>569520.8670270387</c:v>
                </c:pt>
                <c:pt idx="15">
                  <c:v>567965.2108094704</c:v>
                </c:pt>
                <c:pt idx="16">
                  <c:v>640263.7547944844</c:v>
                </c:pt>
                <c:pt idx="17">
                  <c:v>717349.3786280793</c:v>
                </c:pt>
                <c:pt idx="18">
                  <c:v>725968.9871079308</c:v>
                </c:pt>
                <c:pt idx="19">
                  <c:v>703170.44661376</c:v>
                </c:pt>
                <c:pt idx="20">
                  <c:v>671145.3890441874</c:v>
                </c:pt>
                <c:pt idx="21">
                  <c:v>633566.0106160601</c:v>
                </c:pt>
                <c:pt idx="22">
                  <c:v>646666.4876980199</c:v>
                </c:pt>
                <c:pt idx="23">
                  <c:v>630202.8346159763</c:v>
                </c:pt>
                <c:pt idx="24">
                  <c:v>631782.4322517454</c:v>
                </c:pt>
                <c:pt idx="25">
                  <c:v>618766.1743429736</c:v>
                </c:pt>
                <c:pt idx="26">
                  <c:v>611225.3168895691</c:v>
                </c:pt>
                <c:pt idx="27">
                  <c:v>630299.7071729682</c:v>
                </c:pt>
                <c:pt idx="28">
                  <c:v>641311.2774815125</c:v>
                </c:pt>
                <c:pt idx="29">
                  <c:v>648554.346178618</c:v>
                </c:pt>
                <c:pt idx="30">
                  <c:v>665451.0159665692</c:v>
                </c:pt>
                <c:pt idx="34">
                  <c:v>811364.7721573381</c:v>
                </c:pt>
                <c:pt idx="35">
                  <c:v>854159.1128293733</c:v>
                </c:pt>
                <c:pt idx="36">
                  <c:v>897029.8010092485</c:v>
                </c:pt>
                <c:pt idx="37">
                  <c:v>898575.204989414</c:v>
                </c:pt>
                <c:pt idx="38">
                  <c:v>883712.6906330843</c:v>
                </c:pt>
                <c:pt idx="39">
                  <c:v>881114.7982238957</c:v>
                </c:pt>
                <c:pt idx="40">
                  <c:v>859392.1222947408</c:v>
                </c:pt>
                <c:pt idx="41">
                  <c:v>788930.2885524107</c:v>
                </c:pt>
                <c:pt idx="42">
                  <c:v>803209.38517491</c:v>
                </c:pt>
                <c:pt idx="43">
                  <c:v>768403.383009569</c:v>
                </c:pt>
                <c:pt idx="44">
                  <c:v>733805.3170305898</c:v>
                </c:pt>
                <c:pt idx="45">
                  <c:v>696911.4021040962</c:v>
                </c:pt>
                <c:pt idx="46">
                  <c:v>675424.9952594226</c:v>
                </c:pt>
                <c:pt idx="47">
                  <c:v>671939.5492688632</c:v>
                </c:pt>
                <c:pt idx="48">
                  <c:v>665376.5959969288</c:v>
                </c:pt>
                <c:pt idx="49">
                  <c:v>685225.1993511542</c:v>
                </c:pt>
                <c:pt idx="50">
                  <c:v>701713.2082727532</c:v>
                </c:pt>
                <c:pt idx="51">
                  <c:v>704657.3155708172</c:v>
                </c:pt>
                <c:pt idx="52">
                  <c:v>761971.1426820642</c:v>
                </c:pt>
                <c:pt idx="53">
                  <c:v>826241.7628284342</c:v>
                </c:pt>
                <c:pt idx="54">
                  <c:v>880447.0132314147</c:v>
                </c:pt>
                <c:pt idx="55">
                  <c:v>905013.7423346103</c:v>
                </c:pt>
                <c:pt idx="56">
                  <c:v>918025.286453556</c:v>
                </c:pt>
                <c:pt idx="57">
                  <c:v>937913.7652642368</c:v>
                </c:pt>
                <c:pt idx="58">
                  <c:v>989524.2621487442</c:v>
                </c:pt>
                <c:pt idx="59">
                  <c:v>1.05098528600986E6</c:v>
                </c:pt>
                <c:pt idx="60">
                  <c:v>1.05659321127708E6</c:v>
                </c:pt>
                <c:pt idx="61">
                  <c:v>1.03598531243798E6</c:v>
                </c:pt>
                <c:pt idx="62">
                  <c:v>989430.8368014493</c:v>
                </c:pt>
                <c:pt idx="63">
                  <c:v>926965.021383648</c:v>
                </c:pt>
                <c:pt idx="64">
                  <c:v>880684.6135601188</c:v>
                </c:pt>
              </c:numCache>
            </c:numRef>
          </c:val>
          <c:smooth val="0"/>
        </c:ser>
        <c:ser>
          <c:idx val="1"/>
          <c:order val="1"/>
          <c:tx>
            <c:v>Non-US NATO</c:v>
          </c:tx>
          <c:cat>
            <c:numRef>
              <c:f>'2. Constant (2011) US$m.'!$B$6:$B$70</c:f>
              <c:numCache>
                <c:formatCode>0</c:formatCode>
                <c:ptCount val="65"/>
                <c:pt idx="0">
                  <c:v>1950.0</c:v>
                </c:pt>
                <c:pt idx="1">
                  <c:v>1951.0</c:v>
                </c:pt>
                <c:pt idx="2">
                  <c:v>1952.0</c:v>
                </c:pt>
                <c:pt idx="3">
                  <c:v>1953.0</c:v>
                </c:pt>
                <c:pt idx="4">
                  <c:v>1954.0</c:v>
                </c:pt>
                <c:pt idx="5">
                  <c:v>1955.0</c:v>
                </c:pt>
                <c:pt idx="6">
                  <c:v>1956.0</c:v>
                </c:pt>
                <c:pt idx="7">
                  <c:v>1957.0</c:v>
                </c:pt>
                <c:pt idx="8">
                  <c:v>1958.0</c:v>
                </c:pt>
                <c:pt idx="9">
                  <c:v>1959.0</c:v>
                </c:pt>
                <c:pt idx="10">
                  <c:v>1960.0</c:v>
                </c:pt>
                <c:pt idx="11">
                  <c:v>1961.0</c:v>
                </c:pt>
                <c:pt idx="12">
                  <c:v>1962.0</c:v>
                </c:pt>
                <c:pt idx="13">
                  <c:v>1963.0</c:v>
                </c:pt>
                <c:pt idx="14">
                  <c:v>1964.0</c:v>
                </c:pt>
                <c:pt idx="15">
                  <c:v>1965.0</c:v>
                </c:pt>
                <c:pt idx="16">
                  <c:v>1966.0</c:v>
                </c:pt>
                <c:pt idx="17">
                  <c:v>1967.0</c:v>
                </c:pt>
                <c:pt idx="18">
                  <c:v>1968.0</c:v>
                </c:pt>
                <c:pt idx="19">
                  <c:v>1969.0</c:v>
                </c:pt>
                <c:pt idx="20">
                  <c:v>1970.0</c:v>
                </c:pt>
                <c:pt idx="21">
                  <c:v>1971.0</c:v>
                </c:pt>
                <c:pt idx="22">
                  <c:v>1972.0</c:v>
                </c:pt>
                <c:pt idx="23">
                  <c:v>1973.0</c:v>
                </c:pt>
                <c:pt idx="24">
                  <c:v>1974.0</c:v>
                </c:pt>
                <c:pt idx="25">
                  <c:v>1975.0</c:v>
                </c:pt>
                <c:pt idx="26">
                  <c:v>1976.0</c:v>
                </c:pt>
                <c:pt idx="27">
                  <c:v>1977.0</c:v>
                </c:pt>
                <c:pt idx="28">
                  <c:v>1978.0</c:v>
                </c:pt>
                <c:pt idx="29">
                  <c:v>1979.0</c:v>
                </c:pt>
                <c:pt idx="30">
                  <c:v>1980.0</c:v>
                </c:pt>
                <c:pt idx="31">
                  <c:v>1981.0</c:v>
                </c:pt>
                <c:pt idx="32">
                  <c:v>1982.0</c:v>
                </c:pt>
                <c:pt idx="33">
                  <c:v>1983.0</c:v>
                </c:pt>
                <c:pt idx="34">
                  <c:v>1984.0</c:v>
                </c:pt>
                <c:pt idx="35">
                  <c:v>1985.0</c:v>
                </c:pt>
                <c:pt idx="36">
                  <c:v>1986.0</c:v>
                </c:pt>
                <c:pt idx="37">
                  <c:v>1987.0</c:v>
                </c:pt>
                <c:pt idx="38" formatCode="General">
                  <c:v>1988.0</c:v>
                </c:pt>
                <c:pt idx="39" formatCode="General">
                  <c:v>1989.0</c:v>
                </c:pt>
                <c:pt idx="40" formatCode="General">
                  <c:v>1990.0</c:v>
                </c:pt>
                <c:pt idx="41" formatCode="General">
                  <c:v>1991.0</c:v>
                </c:pt>
                <c:pt idx="42" formatCode="General">
                  <c:v>1992.0</c:v>
                </c:pt>
                <c:pt idx="43" formatCode="General">
                  <c:v>1993.0</c:v>
                </c:pt>
                <c:pt idx="44" formatCode="General">
                  <c:v>1994.0</c:v>
                </c:pt>
                <c:pt idx="45" formatCode="General">
                  <c:v>1995.0</c:v>
                </c:pt>
                <c:pt idx="46" formatCode="General">
                  <c:v>1996.0</c:v>
                </c:pt>
                <c:pt idx="47" formatCode="General">
                  <c:v>1997.0</c:v>
                </c:pt>
                <c:pt idx="48" formatCode="General">
                  <c:v>1998.0</c:v>
                </c:pt>
                <c:pt idx="49" formatCode="General">
                  <c:v>1999.0</c:v>
                </c:pt>
                <c:pt idx="50" formatCode="General">
                  <c:v>2000.0</c:v>
                </c:pt>
                <c:pt idx="51" formatCode="General">
                  <c:v>2001.0</c:v>
                </c:pt>
                <c:pt idx="52" formatCode="General">
                  <c:v>2002.0</c:v>
                </c:pt>
                <c:pt idx="53" formatCode="General">
                  <c:v>2003.0</c:v>
                </c:pt>
                <c:pt idx="54" formatCode="General">
                  <c:v>2004.0</c:v>
                </c:pt>
                <c:pt idx="55" formatCode="General">
                  <c:v>2005.0</c:v>
                </c:pt>
                <c:pt idx="56" formatCode="General">
                  <c:v>2006.0</c:v>
                </c:pt>
                <c:pt idx="57" formatCode="General">
                  <c:v>2007.0</c:v>
                </c:pt>
                <c:pt idx="58" formatCode="General">
                  <c:v>2008.0</c:v>
                </c:pt>
                <c:pt idx="59" formatCode="General">
                  <c:v>2009.0</c:v>
                </c:pt>
                <c:pt idx="60" formatCode="General">
                  <c:v>2010.0</c:v>
                </c:pt>
                <c:pt idx="61" formatCode="General">
                  <c:v>2011.0</c:v>
                </c:pt>
                <c:pt idx="62" formatCode="General">
                  <c:v>2012.0</c:v>
                </c:pt>
                <c:pt idx="63" formatCode="General">
                  <c:v>2013.0</c:v>
                </c:pt>
                <c:pt idx="64" formatCode="General">
                  <c:v>2014.0</c:v>
                </c:pt>
              </c:numCache>
            </c:numRef>
          </c:cat>
          <c:val>
            <c:numRef>
              <c:f>'2. Constant (2011) US$m.'!$AE$6:$AE$70</c:f>
              <c:numCache>
                <c:formatCode>0</c:formatCode>
                <c:ptCount val="65"/>
                <c:pt idx="0">
                  <c:v>73221.0</c:v>
                </c:pt>
                <c:pt idx="1">
                  <c:v>93120.0</c:v>
                </c:pt>
                <c:pt idx="2">
                  <c:v>121812.0</c:v>
                </c:pt>
                <c:pt idx="3">
                  <c:v>135350.0</c:v>
                </c:pt>
                <c:pt idx="4">
                  <c:v>128317.0</c:v>
                </c:pt>
                <c:pt idx="5">
                  <c:v>146442.5141725488</c:v>
                </c:pt>
                <c:pt idx="6">
                  <c:v>153972.3242965778</c:v>
                </c:pt>
                <c:pt idx="7">
                  <c:v>159621.8315726049</c:v>
                </c:pt>
                <c:pt idx="8">
                  <c:v>146362.4031855481</c:v>
                </c:pt>
                <c:pt idx="9">
                  <c:v>158875.2239014751</c:v>
                </c:pt>
                <c:pt idx="10">
                  <c:v>164952.2875968707</c:v>
                </c:pt>
                <c:pt idx="11">
                  <c:v>171905.7166585264</c:v>
                </c:pt>
                <c:pt idx="12">
                  <c:v>188171.8978034374</c:v>
                </c:pt>
                <c:pt idx="13">
                  <c:v>195497.7777946547</c:v>
                </c:pt>
                <c:pt idx="14">
                  <c:v>198070.8670270387</c:v>
                </c:pt>
                <c:pt idx="15">
                  <c:v>198231.2108094704</c:v>
                </c:pt>
                <c:pt idx="16">
                  <c:v>199911.7547944844</c:v>
                </c:pt>
                <c:pt idx="17">
                  <c:v>208848.3786280793</c:v>
                </c:pt>
                <c:pt idx="18">
                  <c:v>203875.9871079308</c:v>
                </c:pt>
                <c:pt idx="19">
                  <c:v>203533.4466137601</c:v>
                </c:pt>
                <c:pt idx="20">
                  <c:v>208575.3890441874</c:v>
                </c:pt>
                <c:pt idx="21">
                  <c:v>217574.0106160601</c:v>
                </c:pt>
                <c:pt idx="22">
                  <c:v>229048.4876980199</c:v>
                </c:pt>
                <c:pt idx="23">
                  <c:v>233398.8346159763</c:v>
                </c:pt>
                <c:pt idx="24">
                  <c:v>239990.4322517455</c:v>
                </c:pt>
                <c:pt idx="25">
                  <c:v>249336.1743429736</c:v>
                </c:pt>
                <c:pt idx="26">
                  <c:v>251512.3168895692</c:v>
                </c:pt>
                <c:pt idx="27">
                  <c:v>255708.7071729682</c:v>
                </c:pt>
                <c:pt idx="28">
                  <c:v>264638.2774815125</c:v>
                </c:pt>
                <c:pt idx="29">
                  <c:v>269637.346178618</c:v>
                </c:pt>
                <c:pt idx="30">
                  <c:v>288191.0159665692</c:v>
                </c:pt>
                <c:pt idx="34">
                  <c:v>310238.7721573381</c:v>
                </c:pt>
                <c:pt idx="35">
                  <c:v>314433.1128293733</c:v>
                </c:pt>
                <c:pt idx="36">
                  <c:v>320068.8010092486</c:v>
                </c:pt>
                <c:pt idx="37">
                  <c:v>328467.204989414</c:v>
                </c:pt>
                <c:pt idx="38">
                  <c:v>326220.5180518694</c:v>
                </c:pt>
                <c:pt idx="39">
                  <c:v>329348.5183435529</c:v>
                </c:pt>
                <c:pt idx="40">
                  <c:v>332295.0523923227</c:v>
                </c:pt>
                <c:pt idx="41">
                  <c:v>325989.7104211023</c:v>
                </c:pt>
                <c:pt idx="42">
                  <c:v>314043.2448553958</c:v>
                </c:pt>
                <c:pt idx="43">
                  <c:v>304946.43176065</c:v>
                </c:pt>
                <c:pt idx="44">
                  <c:v>296660.763744482</c:v>
                </c:pt>
                <c:pt idx="45">
                  <c:v>285280.8458752869</c:v>
                </c:pt>
                <c:pt idx="46">
                  <c:v>286184.8690294789</c:v>
                </c:pt>
                <c:pt idx="47">
                  <c:v>284712.9981578682</c:v>
                </c:pt>
                <c:pt idx="48">
                  <c:v>286893.7080770878</c:v>
                </c:pt>
                <c:pt idx="49">
                  <c:v>305810.9251853632</c:v>
                </c:pt>
                <c:pt idx="50">
                  <c:v>307616.3919787153</c:v>
                </c:pt>
                <c:pt idx="51">
                  <c:v>307359.782810088</c:v>
                </c:pt>
                <c:pt idx="52">
                  <c:v>315881.9166454651</c:v>
                </c:pt>
                <c:pt idx="53">
                  <c:v>318518.5523142781</c:v>
                </c:pt>
                <c:pt idx="54">
                  <c:v>327069.272774343</c:v>
                </c:pt>
                <c:pt idx="55">
                  <c:v>325246.022125522</c:v>
                </c:pt>
                <c:pt idx="56">
                  <c:v>329253.9218138142</c:v>
                </c:pt>
                <c:pt idx="57">
                  <c:v>333684.5620942792</c:v>
                </c:pt>
                <c:pt idx="58">
                  <c:v>340592.2268457017</c:v>
                </c:pt>
                <c:pt idx="59">
                  <c:v>350001.7547736054</c:v>
                </c:pt>
                <c:pt idx="60">
                  <c:v>336372.7748132733</c:v>
                </c:pt>
                <c:pt idx="61">
                  <c:v>324647.3124379764</c:v>
                </c:pt>
                <c:pt idx="62">
                  <c:v>318533.9559680109</c:v>
                </c:pt>
                <c:pt idx="63">
                  <c:v>309278.3916542099</c:v>
                </c:pt>
                <c:pt idx="64">
                  <c:v>303173.8370250161</c:v>
                </c:pt>
              </c:numCache>
            </c:numRef>
          </c:val>
          <c:smooth val="0"/>
        </c:ser>
        <c:dLbls>
          <c:showLegendKey val="0"/>
          <c:showVal val="0"/>
          <c:showCatName val="0"/>
          <c:showSerName val="0"/>
          <c:showPercent val="0"/>
          <c:showBubbleSize val="0"/>
        </c:dLbls>
        <c:marker val="1"/>
        <c:smooth val="0"/>
        <c:axId val="2140110424"/>
        <c:axId val="-2147316136"/>
      </c:lineChart>
      <c:catAx>
        <c:axId val="2140110424"/>
        <c:scaling>
          <c:orientation val="minMax"/>
        </c:scaling>
        <c:delete val="0"/>
        <c:axPos val="b"/>
        <c:numFmt formatCode="0" sourceLinked="1"/>
        <c:majorTickMark val="out"/>
        <c:minorTickMark val="none"/>
        <c:tickLblPos val="nextTo"/>
        <c:crossAx val="-2147316136"/>
        <c:crosses val="autoZero"/>
        <c:auto val="1"/>
        <c:lblAlgn val="ctr"/>
        <c:lblOffset val="100"/>
        <c:noMultiLvlLbl val="0"/>
      </c:catAx>
      <c:valAx>
        <c:axId val="-2147316136"/>
        <c:scaling>
          <c:orientation val="minMax"/>
        </c:scaling>
        <c:delete val="0"/>
        <c:axPos val="l"/>
        <c:majorGridlines/>
        <c:title>
          <c:tx>
            <c:rich>
              <a:bodyPr rot="-5400000" vert="horz"/>
              <a:lstStyle/>
              <a:p>
                <a:pPr>
                  <a:defRPr/>
                </a:pPr>
                <a:r>
                  <a:rPr lang="en-US"/>
                  <a:t>Constant (2011) US$m.</a:t>
                </a:r>
              </a:p>
            </c:rich>
          </c:tx>
          <c:layout/>
          <c:overlay val="0"/>
        </c:title>
        <c:numFmt formatCode="0" sourceLinked="1"/>
        <c:majorTickMark val="out"/>
        <c:minorTickMark val="none"/>
        <c:tickLblPos val="nextTo"/>
        <c:crossAx val="2140110424"/>
        <c:crosses val="autoZero"/>
        <c:crossBetween val="between"/>
      </c:valAx>
    </c:plotArea>
    <c:legend>
      <c:legendPos val="r"/>
      <c:layout/>
      <c:overlay val="0"/>
    </c:legend>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ea typeface="Calibri"/>
                <a:cs typeface="Calibri"/>
              </a:rPr>
              <a:t>Military spending of non-US NATO members that were members in 1955</a:t>
            </a:r>
          </a:p>
        </c:rich>
      </c:tx>
      <c:layout/>
      <c:overlay val="0"/>
    </c:title>
    <c:autoTitleDeleted val="0"/>
    <c:plotArea>
      <c:layout/>
      <c:lineChart>
        <c:grouping val="standard"/>
        <c:varyColors val="0"/>
        <c:ser>
          <c:idx val="0"/>
          <c:order val="0"/>
          <c:marker>
            <c:spPr>
              <a:solidFill>
                <a:schemeClr val="accent1"/>
              </a:solidFill>
            </c:spPr>
          </c:marker>
          <c:dPt>
            <c:idx val="3"/>
            <c:bubble3D val="0"/>
            <c:spPr/>
          </c:dPt>
          <c:dPt>
            <c:idx val="19"/>
            <c:bubble3D val="0"/>
            <c:spPr/>
          </c:dPt>
          <c:dPt>
            <c:idx val="20"/>
            <c:bubble3D val="0"/>
            <c:spPr/>
          </c:dPt>
          <c:dPt>
            <c:idx val="25"/>
            <c:bubble3D val="0"/>
            <c:spPr/>
          </c:dPt>
          <c:dPt>
            <c:idx val="26"/>
            <c:bubble3D val="0"/>
            <c:spPr/>
          </c:dPt>
          <c:dPt>
            <c:idx val="27"/>
            <c:bubble3D val="0"/>
            <c:spPr/>
          </c:dPt>
          <c:dPt>
            <c:idx val="38"/>
            <c:bubble3D val="0"/>
            <c:spPr/>
          </c:dPt>
          <c:dPt>
            <c:idx val="48"/>
            <c:bubble3D val="0"/>
            <c:spPr/>
          </c:dPt>
          <c:dPt>
            <c:idx val="53"/>
            <c:bubble3D val="0"/>
            <c:spPr/>
          </c:dPt>
          <c:dPt>
            <c:idx val="54"/>
            <c:bubble3D val="0"/>
            <c:spPr/>
          </c:dPt>
          <c:cat>
            <c:numRef>
              <c:f>'2. Constant (2011) US$m.'!$B$11:$B$70</c:f>
              <c:numCache>
                <c:formatCode>0</c:formatCode>
                <c:ptCount val="60"/>
                <c:pt idx="0">
                  <c:v>1955.0</c:v>
                </c:pt>
                <c:pt idx="1">
                  <c:v>1956.0</c:v>
                </c:pt>
                <c:pt idx="2">
                  <c:v>1957.0</c:v>
                </c:pt>
                <c:pt idx="3">
                  <c:v>1958.0</c:v>
                </c:pt>
                <c:pt idx="4">
                  <c:v>1959.0</c:v>
                </c:pt>
                <c:pt idx="5">
                  <c:v>1960.0</c:v>
                </c:pt>
                <c:pt idx="6">
                  <c:v>1961.0</c:v>
                </c:pt>
                <c:pt idx="7">
                  <c:v>1962.0</c:v>
                </c:pt>
                <c:pt idx="8">
                  <c:v>1963.0</c:v>
                </c:pt>
                <c:pt idx="9">
                  <c:v>1964.0</c:v>
                </c:pt>
                <c:pt idx="10">
                  <c:v>1965.0</c:v>
                </c:pt>
                <c:pt idx="11">
                  <c:v>1966.0</c:v>
                </c:pt>
                <c:pt idx="12">
                  <c:v>1967.0</c:v>
                </c:pt>
                <c:pt idx="13">
                  <c:v>1968.0</c:v>
                </c:pt>
                <c:pt idx="14">
                  <c:v>1969.0</c:v>
                </c:pt>
                <c:pt idx="15">
                  <c:v>1970.0</c:v>
                </c:pt>
                <c:pt idx="16">
                  <c:v>1971.0</c:v>
                </c:pt>
                <c:pt idx="17">
                  <c:v>1972.0</c:v>
                </c:pt>
                <c:pt idx="18">
                  <c:v>1973.0</c:v>
                </c:pt>
                <c:pt idx="19">
                  <c:v>1974.0</c:v>
                </c:pt>
                <c:pt idx="20">
                  <c:v>1975.0</c:v>
                </c:pt>
                <c:pt idx="21">
                  <c:v>1976.0</c:v>
                </c:pt>
                <c:pt idx="22">
                  <c:v>1977.0</c:v>
                </c:pt>
                <c:pt idx="23">
                  <c:v>1978.0</c:v>
                </c:pt>
                <c:pt idx="24">
                  <c:v>1979.0</c:v>
                </c:pt>
                <c:pt idx="25">
                  <c:v>1980.0</c:v>
                </c:pt>
                <c:pt idx="26">
                  <c:v>1981.0</c:v>
                </c:pt>
                <c:pt idx="27">
                  <c:v>1982.0</c:v>
                </c:pt>
                <c:pt idx="28">
                  <c:v>1983.0</c:v>
                </c:pt>
                <c:pt idx="29">
                  <c:v>1984.0</c:v>
                </c:pt>
                <c:pt idx="30">
                  <c:v>1985.0</c:v>
                </c:pt>
                <c:pt idx="31">
                  <c:v>1986.0</c:v>
                </c:pt>
                <c:pt idx="32">
                  <c:v>1987.0</c:v>
                </c:pt>
                <c:pt idx="33" formatCode="General">
                  <c:v>1988.0</c:v>
                </c:pt>
                <c:pt idx="34" formatCode="General">
                  <c:v>1989.0</c:v>
                </c:pt>
                <c:pt idx="35" formatCode="General">
                  <c:v>1990.0</c:v>
                </c:pt>
                <c:pt idx="36" formatCode="General">
                  <c:v>1991.0</c:v>
                </c:pt>
                <c:pt idx="37" formatCode="General">
                  <c:v>1992.0</c:v>
                </c:pt>
                <c:pt idx="38" formatCode="General">
                  <c:v>1993.0</c:v>
                </c:pt>
                <c:pt idx="39" formatCode="General">
                  <c:v>1994.0</c:v>
                </c:pt>
                <c:pt idx="40" formatCode="General">
                  <c:v>1995.0</c:v>
                </c:pt>
                <c:pt idx="41" formatCode="General">
                  <c:v>1996.0</c:v>
                </c:pt>
                <c:pt idx="42" formatCode="General">
                  <c:v>1997.0</c:v>
                </c:pt>
                <c:pt idx="43" formatCode="General">
                  <c:v>1998.0</c:v>
                </c:pt>
                <c:pt idx="44" formatCode="General">
                  <c:v>1999.0</c:v>
                </c:pt>
                <c:pt idx="45" formatCode="General">
                  <c:v>2000.0</c:v>
                </c:pt>
                <c:pt idx="46" formatCode="General">
                  <c:v>2001.0</c:v>
                </c:pt>
                <c:pt idx="47" formatCode="General">
                  <c:v>2002.0</c:v>
                </c:pt>
                <c:pt idx="48" formatCode="General">
                  <c:v>2003.0</c:v>
                </c:pt>
                <c:pt idx="49" formatCode="General">
                  <c:v>2004.0</c:v>
                </c:pt>
                <c:pt idx="50" formatCode="General">
                  <c:v>2005.0</c:v>
                </c:pt>
                <c:pt idx="51" formatCode="General">
                  <c:v>2006.0</c:v>
                </c:pt>
                <c:pt idx="52" formatCode="General">
                  <c:v>2007.0</c:v>
                </c:pt>
                <c:pt idx="53" formatCode="General">
                  <c:v>2008.0</c:v>
                </c:pt>
                <c:pt idx="54" formatCode="General">
                  <c:v>2009.0</c:v>
                </c:pt>
                <c:pt idx="55" formatCode="General">
                  <c:v>2010.0</c:v>
                </c:pt>
                <c:pt idx="56" formatCode="General">
                  <c:v>2011.0</c:v>
                </c:pt>
                <c:pt idx="57" formatCode="General">
                  <c:v>2012.0</c:v>
                </c:pt>
                <c:pt idx="58" formatCode="General">
                  <c:v>2013.0</c:v>
                </c:pt>
                <c:pt idx="59" formatCode="General">
                  <c:v>2014.0</c:v>
                </c:pt>
              </c:numCache>
            </c:numRef>
          </c:cat>
          <c:val>
            <c:numRef>
              <c:f>'2. Constant (2011) US$m.'!$AJ$11:$AJ$70</c:f>
              <c:numCache>
                <c:formatCode>0</c:formatCode>
                <c:ptCount val="60"/>
                <c:pt idx="0">
                  <c:v>146442.5141725488</c:v>
                </c:pt>
                <c:pt idx="1">
                  <c:v>153972.3242965778</c:v>
                </c:pt>
                <c:pt idx="2">
                  <c:v>159621.8315726049</c:v>
                </c:pt>
                <c:pt idx="3">
                  <c:v>146362.4031855481</c:v>
                </c:pt>
                <c:pt idx="4">
                  <c:v>158875.2239014751</c:v>
                </c:pt>
                <c:pt idx="5">
                  <c:v>164952.2875968707</c:v>
                </c:pt>
                <c:pt idx="6">
                  <c:v>171905.7166585264</c:v>
                </c:pt>
                <c:pt idx="7">
                  <c:v>188171.8978034374</c:v>
                </c:pt>
                <c:pt idx="8">
                  <c:v>195497.7777946547</c:v>
                </c:pt>
                <c:pt idx="9">
                  <c:v>198070.8670270387</c:v>
                </c:pt>
                <c:pt idx="10">
                  <c:v>198231.2108094704</c:v>
                </c:pt>
                <c:pt idx="11">
                  <c:v>199911.7547944844</c:v>
                </c:pt>
                <c:pt idx="12">
                  <c:v>208848.3786280793</c:v>
                </c:pt>
                <c:pt idx="13">
                  <c:v>203875.9871079308</c:v>
                </c:pt>
                <c:pt idx="14">
                  <c:v>203533.4466137601</c:v>
                </c:pt>
                <c:pt idx="15">
                  <c:v>208575.3890441874</c:v>
                </c:pt>
                <c:pt idx="16">
                  <c:v>217574.0106160601</c:v>
                </c:pt>
                <c:pt idx="17">
                  <c:v>229048.4876980199</c:v>
                </c:pt>
                <c:pt idx="18">
                  <c:v>233398.8346159763</c:v>
                </c:pt>
                <c:pt idx="19">
                  <c:v>239990.4322517455</c:v>
                </c:pt>
                <c:pt idx="20">
                  <c:v>249336.1743429736</c:v>
                </c:pt>
                <c:pt idx="21">
                  <c:v>251512.3168895692</c:v>
                </c:pt>
                <c:pt idx="22">
                  <c:v>255708.7071729682</c:v>
                </c:pt>
                <c:pt idx="23">
                  <c:v>264638.2774815125</c:v>
                </c:pt>
                <c:pt idx="24">
                  <c:v>269637.346178618</c:v>
                </c:pt>
                <c:pt idx="25">
                  <c:v>273998.0159665692</c:v>
                </c:pt>
                <c:pt idx="26">
                  <c:v>279361.6784947247</c:v>
                </c:pt>
                <c:pt idx="27">
                  <c:v>290526.2102249648</c:v>
                </c:pt>
                <c:pt idx="28">
                  <c:v>294192.5132073061</c:v>
                </c:pt>
                <c:pt idx="29">
                  <c:v>295509.7721573381</c:v>
                </c:pt>
                <c:pt idx="30">
                  <c:v>299079.1128293733</c:v>
                </c:pt>
                <c:pt idx="31">
                  <c:v>305110.8010092486</c:v>
                </c:pt>
                <c:pt idx="32">
                  <c:v>311524.204989414</c:v>
                </c:pt>
                <c:pt idx="33">
                  <c:v>310396.6814706252</c:v>
                </c:pt>
                <c:pt idx="34">
                  <c:v>312969.7480997832</c:v>
                </c:pt>
                <c:pt idx="35">
                  <c:v>316956.7356959153</c:v>
                </c:pt>
                <c:pt idx="36">
                  <c:v>311128.5735758508</c:v>
                </c:pt>
                <c:pt idx="37">
                  <c:v>300299.6092547069</c:v>
                </c:pt>
                <c:pt idx="38">
                  <c:v>290003.5420891907</c:v>
                </c:pt>
                <c:pt idx="39">
                  <c:v>283205.7035877216</c:v>
                </c:pt>
                <c:pt idx="40">
                  <c:v>271340.4189168707</c:v>
                </c:pt>
                <c:pt idx="41">
                  <c:v>272565.2538459771</c:v>
                </c:pt>
                <c:pt idx="42">
                  <c:v>270969.7281472623</c:v>
                </c:pt>
                <c:pt idx="43">
                  <c:v>273385.6919678279</c:v>
                </c:pt>
                <c:pt idx="44">
                  <c:v>280323.9592139068</c:v>
                </c:pt>
                <c:pt idx="45">
                  <c:v>281582.9735410707</c:v>
                </c:pt>
                <c:pt idx="46">
                  <c:v>280866.0057411116</c:v>
                </c:pt>
                <c:pt idx="47">
                  <c:v>288769.3008888823</c:v>
                </c:pt>
                <c:pt idx="48">
                  <c:v>290824.0831482192</c:v>
                </c:pt>
                <c:pt idx="49">
                  <c:v>292183.1340624838</c:v>
                </c:pt>
                <c:pt idx="50">
                  <c:v>288969.2212781835</c:v>
                </c:pt>
                <c:pt idx="51">
                  <c:v>289997.5329020688</c:v>
                </c:pt>
                <c:pt idx="52">
                  <c:v>292581.4566280197</c:v>
                </c:pt>
                <c:pt idx="53">
                  <c:v>300806.7363033854</c:v>
                </c:pt>
                <c:pt idx="54">
                  <c:v>310185.6707465192</c:v>
                </c:pt>
                <c:pt idx="55">
                  <c:v>299259.8321746251</c:v>
                </c:pt>
                <c:pt idx="56">
                  <c:v>289993.9322111161</c:v>
                </c:pt>
                <c:pt idx="57">
                  <c:v>283278.0388163073</c:v>
                </c:pt>
                <c:pt idx="58">
                  <c:v>276462.7786460344</c:v>
                </c:pt>
                <c:pt idx="59">
                  <c:v>269056.7433285471</c:v>
                </c:pt>
              </c:numCache>
            </c:numRef>
          </c:val>
          <c:smooth val="0"/>
        </c:ser>
        <c:dLbls>
          <c:showLegendKey val="0"/>
          <c:showVal val="0"/>
          <c:showCatName val="0"/>
          <c:showSerName val="0"/>
          <c:showPercent val="0"/>
          <c:showBubbleSize val="0"/>
        </c:dLbls>
        <c:marker val="1"/>
        <c:smooth val="0"/>
        <c:axId val="2147207080"/>
        <c:axId val="2146771624"/>
      </c:lineChart>
      <c:catAx>
        <c:axId val="2147207080"/>
        <c:scaling>
          <c:orientation val="minMax"/>
        </c:scaling>
        <c:delete val="0"/>
        <c:axPos val="b"/>
        <c:numFmt formatCode="0" sourceLinked="1"/>
        <c:majorTickMark val="out"/>
        <c:minorTickMark val="none"/>
        <c:tickLblPos val="nextTo"/>
        <c:crossAx val="2146771624"/>
        <c:crosses val="autoZero"/>
        <c:auto val="1"/>
        <c:lblAlgn val="ctr"/>
        <c:lblOffset val="100"/>
        <c:noMultiLvlLbl val="0"/>
      </c:catAx>
      <c:valAx>
        <c:axId val="2146771624"/>
        <c:scaling>
          <c:orientation val="minMax"/>
        </c:scaling>
        <c:delete val="0"/>
        <c:axPos val="l"/>
        <c:majorGridlines/>
        <c:title>
          <c:tx>
            <c:rich>
              <a:bodyPr rot="-5400000" vert="horz"/>
              <a:lstStyle/>
              <a:p>
                <a:pPr>
                  <a:defRPr/>
                </a:pPr>
                <a:r>
                  <a:rPr lang="en-US"/>
                  <a:t>Constant (2011) US$m.</a:t>
                </a:r>
              </a:p>
            </c:rich>
          </c:tx>
          <c:layout/>
          <c:overlay val="0"/>
        </c:title>
        <c:numFmt formatCode="0" sourceLinked="1"/>
        <c:majorTickMark val="out"/>
        <c:minorTickMark val="none"/>
        <c:tickLblPos val="nextTo"/>
        <c:crossAx val="2147207080"/>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127" workbookViewId="0"/>
  </sheetViews>
  <pageMargins left="0.75" right="0.75" top="1" bottom="1" header="0.5" footer="0.5"/>
  <drawing r:id="rId1"/>
</chartsheet>
</file>

<file path=xl/chartsheets/sheet2.xml><?xml version="1.0" encoding="utf-8"?>
<chartsheet xmlns="http://schemas.openxmlformats.org/spreadsheetml/2006/main" xmlns:r="http://schemas.openxmlformats.org/officeDocument/2006/relationships">
  <sheetPr/>
  <sheetViews>
    <sheetView zoomScale="123" workbookViewId="0"/>
  </sheetViews>
  <pageMargins left="0.75" right="0.75" top="1" bottom="1" header="0.5" footer="0.5"/>
  <drawing r:id="rId1"/>
</chartsheet>
</file>

<file path=xl/chartsheets/sheet3.xml><?xml version="1.0" encoding="utf-8"?>
<chartsheet xmlns="http://schemas.openxmlformats.org/spreadsheetml/2006/main" xmlns:r="http://schemas.openxmlformats.org/officeDocument/2006/relationships">
  <sheetPr/>
  <sheetViews>
    <sheetView zoomScale="127" workbookViewId="0"/>
  </sheetViews>
  <pageMargins left="0.75" right="0.75" top="1" bottom="1" header="0.5" footer="0.5"/>
  <drawing r:id="rId1"/>
</chartsheet>
</file>

<file path=xl/chartsheets/sheet4.xml><?xml version="1.0" encoding="utf-8"?>
<chartsheet xmlns="http://schemas.openxmlformats.org/spreadsheetml/2006/main" xmlns:r="http://schemas.openxmlformats.org/officeDocument/2006/relationships">
  <sheetPr/>
  <sheetViews>
    <sheetView zoomScale="127" workbookViewId="0"/>
  </sheetViews>
  <pageMargins left="0.75" right="0.75" top="1" bottom="1"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9210000" cy="5620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10081" cy="561691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10000" cy="5620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10000" cy="5620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5"/>
  <sheetViews>
    <sheetView tabSelected="1" workbookViewId="0">
      <pane xSplit="1" ySplit="7" topLeftCell="B9" activePane="bottomRight" state="frozen"/>
      <selection pane="topRight" activeCell="B1" sqref="B1"/>
      <selection pane="bottomLeft" activeCell="A6" sqref="A6"/>
      <selection pane="bottomRight" activeCell="B2" sqref="B2"/>
    </sheetView>
  </sheetViews>
  <sheetFormatPr baseColWidth="10" defaultRowHeight="13" x14ac:dyDescent="0"/>
  <cols>
    <col min="2" max="2" width="10.7109375" customWidth="1"/>
    <col min="4" max="4" width="10.42578125" customWidth="1"/>
    <col min="5" max="5" width="13.42578125" bestFit="1" customWidth="1"/>
    <col min="6" max="6" width="10.28515625" customWidth="1"/>
    <col min="12" max="12" width="15.28515625" customWidth="1"/>
  </cols>
  <sheetData>
    <row r="1" spans="1:28" ht="57" customHeight="1">
      <c r="B1" s="34" t="s">
        <v>65</v>
      </c>
      <c r="C1" s="35"/>
      <c r="D1" s="35"/>
      <c r="E1" s="35"/>
      <c r="F1" s="35"/>
      <c r="G1" s="35"/>
      <c r="H1" s="35"/>
      <c r="I1" s="35"/>
      <c r="J1" s="35"/>
      <c r="K1" s="35"/>
      <c r="L1" s="35"/>
    </row>
    <row r="2" spans="1:28">
      <c r="B2" s="1" t="s">
        <v>66</v>
      </c>
    </row>
    <row r="3" spans="1:28">
      <c r="B3" s="1" t="s">
        <v>58</v>
      </c>
    </row>
    <row r="4" spans="1:28">
      <c r="B4" s="1" t="s">
        <v>30</v>
      </c>
    </row>
    <row r="5" spans="1:28">
      <c r="B5" s="1" t="s">
        <v>28</v>
      </c>
    </row>
    <row r="6" spans="1:28" s="1" customFormat="1">
      <c r="A6" s="1" t="s">
        <v>32</v>
      </c>
      <c r="B6" s="1" t="s">
        <v>33</v>
      </c>
      <c r="C6" s="1" t="s">
        <v>34</v>
      </c>
      <c r="D6" s="1" t="s">
        <v>54</v>
      </c>
      <c r="E6" s="1" t="s">
        <v>35</v>
      </c>
      <c r="F6" s="1" t="s">
        <v>3</v>
      </c>
      <c r="G6" s="1" t="s">
        <v>10</v>
      </c>
      <c r="H6" s="1" t="s">
        <v>11</v>
      </c>
      <c r="I6" s="1" t="s">
        <v>37</v>
      </c>
      <c r="J6" s="1" t="s">
        <v>0</v>
      </c>
      <c r="K6" s="1" t="s">
        <v>1</v>
      </c>
      <c r="L6" s="1" t="s">
        <v>40</v>
      </c>
      <c r="M6" s="1" t="s">
        <v>61</v>
      </c>
      <c r="N6" s="1" t="s">
        <v>41</v>
      </c>
      <c r="O6" s="1" t="s">
        <v>62</v>
      </c>
      <c r="P6" s="1" t="s">
        <v>63</v>
      </c>
      <c r="Q6" s="1" t="s">
        <v>70</v>
      </c>
      <c r="R6" s="1" t="s">
        <v>45</v>
      </c>
      <c r="S6" s="1" t="s">
        <v>46</v>
      </c>
      <c r="T6" s="1" t="s">
        <v>47</v>
      </c>
      <c r="U6" s="1" t="s">
        <v>71</v>
      </c>
      <c r="V6" s="1" t="s">
        <v>50</v>
      </c>
      <c r="W6" s="1" t="s">
        <v>2</v>
      </c>
      <c r="X6" s="1" t="s">
        <v>13</v>
      </c>
      <c r="Y6" s="1" t="s">
        <v>14</v>
      </c>
      <c r="Z6" s="1" t="s">
        <v>15</v>
      </c>
      <c r="AA6" s="1" t="s">
        <v>16</v>
      </c>
      <c r="AB6" s="1" t="s">
        <v>72</v>
      </c>
    </row>
    <row r="7" spans="1:28">
      <c r="A7" t="s">
        <v>24</v>
      </c>
      <c r="B7" t="s">
        <v>25</v>
      </c>
      <c r="C7" t="s">
        <v>26</v>
      </c>
      <c r="D7" t="s">
        <v>27</v>
      </c>
      <c r="E7" t="s">
        <v>29</v>
      </c>
      <c r="F7" t="s">
        <v>31</v>
      </c>
      <c r="G7" t="s">
        <v>36</v>
      </c>
      <c r="H7" t="s">
        <v>38</v>
      </c>
      <c r="I7" t="s">
        <v>49</v>
      </c>
      <c r="J7" t="s">
        <v>39</v>
      </c>
      <c r="K7" t="s">
        <v>39</v>
      </c>
      <c r="L7" t="s">
        <v>39</v>
      </c>
      <c r="M7" t="s">
        <v>39</v>
      </c>
      <c r="N7" t="s">
        <v>42</v>
      </c>
      <c r="O7" t="s">
        <v>39</v>
      </c>
      <c r="P7" t="s">
        <v>43</v>
      </c>
      <c r="Q7" t="s">
        <v>44</v>
      </c>
      <c r="R7" t="s">
        <v>39</v>
      </c>
      <c r="S7" t="s">
        <v>39</v>
      </c>
      <c r="T7" t="s">
        <v>49</v>
      </c>
      <c r="U7" t="s">
        <v>48</v>
      </c>
      <c r="V7" t="s">
        <v>39</v>
      </c>
      <c r="W7" t="s">
        <v>51</v>
      </c>
      <c r="X7" t="s">
        <v>39</v>
      </c>
      <c r="Y7" t="s">
        <v>39</v>
      </c>
      <c r="Z7" t="s">
        <v>39</v>
      </c>
      <c r="AA7" t="s">
        <v>17</v>
      </c>
      <c r="AB7" t="s">
        <v>18</v>
      </c>
    </row>
    <row r="8" spans="1:28">
      <c r="A8">
        <v>1949</v>
      </c>
      <c r="B8" s="2">
        <v>372</v>
      </c>
      <c r="C8" s="2">
        <v>13503</v>
      </c>
      <c r="D8" s="2"/>
      <c r="E8" s="8">
        <v>205.08</v>
      </c>
      <c r="I8">
        <v>360</v>
      </c>
      <c r="K8" s="4">
        <v>729.8</v>
      </c>
      <c r="M8" s="3">
        <v>4.7839999999999998</v>
      </c>
      <c r="O8" s="4">
        <v>155.5</v>
      </c>
      <c r="R8" s="3">
        <v>2.7759999999999998</v>
      </c>
      <c r="S8" s="4">
        <v>308.60000000000002</v>
      </c>
      <c r="T8">
        <v>370</v>
      </c>
      <c r="V8" s="3">
        <v>7.0780000000000003</v>
      </c>
      <c r="AA8" s="10">
        <v>5.5599999999999996E-4</v>
      </c>
      <c r="AB8">
        <v>779</v>
      </c>
    </row>
    <row r="9" spans="1:28">
      <c r="A9">
        <v>1950</v>
      </c>
      <c r="B9">
        <v>495</v>
      </c>
      <c r="C9">
        <v>14307</v>
      </c>
      <c r="E9" s="4">
        <v>204.7</v>
      </c>
      <c r="I9">
        <v>359</v>
      </c>
      <c r="K9" s="4">
        <v>852.3</v>
      </c>
      <c r="M9" s="3">
        <v>5.7839999999999998</v>
      </c>
      <c r="O9" s="4">
        <v>182.3</v>
      </c>
      <c r="R9" s="3">
        <v>4.2140000000000004</v>
      </c>
      <c r="S9" s="4">
        <v>408.9</v>
      </c>
      <c r="T9">
        <v>357</v>
      </c>
      <c r="V9" s="3">
        <v>7.5620000000000003</v>
      </c>
      <c r="AA9" s="10">
        <v>5.9900000000000003E-4</v>
      </c>
      <c r="AB9">
        <v>849</v>
      </c>
    </row>
    <row r="10" spans="1:28">
      <c r="A10">
        <v>1951</v>
      </c>
      <c r="B10">
        <v>1220</v>
      </c>
      <c r="C10">
        <v>33059</v>
      </c>
      <c r="E10" s="4">
        <v>331.86</v>
      </c>
      <c r="I10">
        <v>475</v>
      </c>
      <c r="K10" s="4">
        <v>1343</v>
      </c>
      <c r="M10" s="3">
        <v>7.6740000000000004</v>
      </c>
      <c r="O10" s="4">
        <v>236.02</v>
      </c>
      <c r="R10" s="3">
        <v>6.5439999999999996</v>
      </c>
      <c r="S10" s="4">
        <v>481.00700000000001</v>
      </c>
      <c r="T10">
        <v>572</v>
      </c>
      <c r="V10" s="3">
        <v>7.7460000000000004</v>
      </c>
      <c r="AA10" s="10">
        <v>6.5200000000000002E-4</v>
      </c>
      <c r="AB10">
        <v>1149</v>
      </c>
    </row>
    <row r="11" spans="1:28">
      <c r="A11">
        <v>1952</v>
      </c>
      <c r="B11">
        <v>1875</v>
      </c>
      <c r="C11">
        <v>47598</v>
      </c>
      <c r="E11" s="4">
        <v>494.92</v>
      </c>
      <c r="I11">
        <v>676</v>
      </c>
      <c r="K11" s="4">
        <v>1910</v>
      </c>
      <c r="M11" s="3">
        <v>7.7919999999999998</v>
      </c>
      <c r="O11" s="4">
        <v>269.07</v>
      </c>
      <c r="R11" s="3">
        <v>10.808</v>
      </c>
      <c r="S11" s="4">
        <v>568.6</v>
      </c>
      <c r="T11">
        <v>831</v>
      </c>
      <c r="V11" s="3">
        <v>8.4350000000000005</v>
      </c>
      <c r="AA11" s="10">
        <v>7.2499999999999995E-4</v>
      </c>
      <c r="AB11">
        <v>1561</v>
      </c>
    </row>
    <row r="12" spans="1:28">
      <c r="A12">
        <v>1953</v>
      </c>
      <c r="B12">
        <v>1970</v>
      </c>
      <c r="C12">
        <v>49377</v>
      </c>
      <c r="E12" s="4">
        <v>491.20100000000002</v>
      </c>
      <c r="I12">
        <v>889</v>
      </c>
      <c r="K12" s="4">
        <v>2086</v>
      </c>
      <c r="L12">
        <v>3167</v>
      </c>
      <c r="M12" s="3">
        <v>8.1203000000000003</v>
      </c>
      <c r="O12" s="4">
        <v>247.9</v>
      </c>
      <c r="R12" s="3">
        <v>12.097</v>
      </c>
      <c r="S12" s="4">
        <v>603.5</v>
      </c>
      <c r="T12">
        <v>1067</v>
      </c>
      <c r="V12" s="3">
        <v>9.8510000000000009</v>
      </c>
      <c r="AA12" s="10">
        <v>8.2700000000000004E-4</v>
      </c>
      <c r="AB12">
        <v>1681</v>
      </c>
    </row>
    <row r="13" spans="1:28">
      <c r="A13">
        <v>1954</v>
      </c>
      <c r="B13">
        <v>1771</v>
      </c>
      <c r="C13">
        <v>42786</v>
      </c>
      <c r="E13" s="4">
        <v>513.30999999999995</v>
      </c>
      <c r="I13">
        <v>885</v>
      </c>
      <c r="K13" s="4">
        <v>1785.18</v>
      </c>
      <c r="L13">
        <v>3214</v>
      </c>
      <c r="M13" s="3">
        <v>10.06</v>
      </c>
      <c r="O13" s="4">
        <v>280.39999999999998</v>
      </c>
      <c r="R13" s="3">
        <v>14.006</v>
      </c>
      <c r="S13" s="4">
        <v>718.3</v>
      </c>
      <c r="T13">
        <v>1141</v>
      </c>
      <c r="V13" s="3">
        <v>10.47</v>
      </c>
      <c r="AA13" s="10">
        <v>9.3400000000000004E-4</v>
      </c>
      <c r="AB13">
        <v>1569</v>
      </c>
    </row>
    <row r="14" spans="1:28">
      <c r="A14">
        <v>1955</v>
      </c>
      <c r="B14">
        <v>1819</v>
      </c>
      <c r="C14">
        <v>40371</v>
      </c>
      <c r="E14" s="4">
        <v>423.08</v>
      </c>
      <c r="I14">
        <v>920</v>
      </c>
      <c r="K14" s="4">
        <v>1679.99</v>
      </c>
      <c r="L14">
        <v>3775</v>
      </c>
      <c r="M14" s="3">
        <v>10.82</v>
      </c>
      <c r="O14" s="4">
        <v>284.60000000000002</v>
      </c>
      <c r="R14" s="3">
        <v>15.22</v>
      </c>
      <c r="S14" s="4">
        <v>770.97</v>
      </c>
      <c r="T14">
        <v>953</v>
      </c>
      <c r="V14" s="3">
        <v>11.19</v>
      </c>
      <c r="AA14" s="6">
        <v>1.077E-3</v>
      </c>
      <c r="AB14">
        <v>1567</v>
      </c>
    </row>
    <row r="15" spans="1:28">
      <c r="A15">
        <v>1956</v>
      </c>
      <c r="B15">
        <v>1888</v>
      </c>
      <c r="C15">
        <v>41513</v>
      </c>
      <c r="E15" s="4">
        <v>423.03</v>
      </c>
      <c r="I15">
        <v>936</v>
      </c>
      <c r="K15" s="4">
        <v>2239.5</v>
      </c>
      <c r="L15">
        <v>3687</v>
      </c>
      <c r="M15" s="3">
        <v>14.49</v>
      </c>
      <c r="O15" s="4">
        <v>301.60000000000002</v>
      </c>
      <c r="R15" s="3">
        <v>9.7919999999999998</v>
      </c>
      <c r="S15" s="4">
        <v>841.31</v>
      </c>
      <c r="T15">
        <v>967</v>
      </c>
      <c r="V15" s="3">
        <v>11.46</v>
      </c>
      <c r="AA15" s="6">
        <v>1.1590000000000001E-3</v>
      </c>
      <c r="AB15">
        <v>1615</v>
      </c>
    </row>
    <row r="16" spans="1:28">
      <c r="A16">
        <v>1957</v>
      </c>
      <c r="B16">
        <v>1829</v>
      </c>
      <c r="C16">
        <v>44159</v>
      </c>
      <c r="E16" s="4">
        <v>455.03</v>
      </c>
      <c r="I16">
        <v>1012</v>
      </c>
      <c r="K16" s="4">
        <v>2378.1999999999998</v>
      </c>
      <c r="L16">
        <v>4582</v>
      </c>
      <c r="M16" s="3">
        <v>13.14</v>
      </c>
      <c r="O16" s="4">
        <v>315.60000000000002</v>
      </c>
      <c r="R16" s="3">
        <v>10.88</v>
      </c>
      <c r="S16" s="4">
        <v>837.2</v>
      </c>
      <c r="T16">
        <v>1049</v>
      </c>
      <c r="V16" s="3">
        <v>11.93</v>
      </c>
      <c r="AA16" s="6">
        <v>1.266E-3</v>
      </c>
      <c r="AB16">
        <v>1574</v>
      </c>
    </row>
    <row r="17" spans="1:28">
      <c r="A17">
        <v>1958</v>
      </c>
      <c r="B17">
        <v>1740</v>
      </c>
      <c r="C17">
        <v>45096</v>
      </c>
      <c r="E17" s="4">
        <v>453.94</v>
      </c>
      <c r="I17">
        <v>988</v>
      </c>
      <c r="K17" s="4">
        <v>2525.9</v>
      </c>
      <c r="L17">
        <v>3504</v>
      </c>
      <c r="M17" s="3">
        <v>13.12</v>
      </c>
      <c r="O17" s="4">
        <v>334.1</v>
      </c>
      <c r="R17" s="3">
        <v>10.63</v>
      </c>
      <c r="S17" s="4">
        <v>751.5</v>
      </c>
      <c r="T17">
        <v>1024</v>
      </c>
      <c r="V17" s="3">
        <v>12.395</v>
      </c>
      <c r="AA17" s="6">
        <v>1.47E-3</v>
      </c>
      <c r="AB17">
        <v>1591</v>
      </c>
    </row>
    <row r="18" spans="1:28">
      <c r="A18">
        <v>1959</v>
      </c>
      <c r="B18">
        <v>1642</v>
      </c>
      <c r="C18">
        <v>45833</v>
      </c>
      <c r="E18" s="4">
        <v>463.21</v>
      </c>
      <c r="I18">
        <v>986</v>
      </c>
      <c r="K18" s="4">
        <v>2732.8</v>
      </c>
      <c r="L18" s="4">
        <v>5668.7</v>
      </c>
      <c r="M18" s="3">
        <v>13.896000000000001</v>
      </c>
      <c r="O18" s="4">
        <v>344.48</v>
      </c>
      <c r="R18" s="3">
        <v>9.9700000000000006</v>
      </c>
      <c r="S18" s="4">
        <v>682.9</v>
      </c>
      <c r="T18">
        <v>1107</v>
      </c>
      <c r="V18" s="3">
        <v>14.07</v>
      </c>
      <c r="AA18" s="6">
        <v>2.153E-3</v>
      </c>
      <c r="AB18">
        <v>1589</v>
      </c>
    </row>
    <row r="19" spans="1:28">
      <c r="A19">
        <v>1960</v>
      </c>
      <c r="B19">
        <v>1654</v>
      </c>
      <c r="C19">
        <v>45380</v>
      </c>
      <c r="E19" s="4">
        <v>474.99</v>
      </c>
      <c r="I19">
        <v>1113</v>
      </c>
      <c r="K19" s="4">
        <v>2921.2</v>
      </c>
      <c r="L19" s="4">
        <v>6194.3</v>
      </c>
      <c r="M19" s="3">
        <v>14.996</v>
      </c>
      <c r="O19" s="4">
        <v>366.7</v>
      </c>
      <c r="R19" s="3">
        <v>6.52</v>
      </c>
      <c r="S19" s="4">
        <v>784.1</v>
      </c>
      <c r="T19">
        <v>1058</v>
      </c>
      <c r="V19" s="3">
        <v>15.08</v>
      </c>
      <c r="AA19" s="6">
        <v>2.405E-3</v>
      </c>
      <c r="AB19">
        <v>1655</v>
      </c>
    </row>
    <row r="20" spans="1:28">
      <c r="A20">
        <v>1961</v>
      </c>
      <c r="B20">
        <v>1715</v>
      </c>
      <c r="C20">
        <v>47808</v>
      </c>
      <c r="E20" s="4">
        <v>484.904</v>
      </c>
      <c r="I20">
        <v>1180</v>
      </c>
      <c r="K20" s="4">
        <v>3109.2</v>
      </c>
      <c r="L20" s="4">
        <v>6736.2</v>
      </c>
      <c r="M20" s="3">
        <v>14.77</v>
      </c>
      <c r="O20" s="4">
        <v>386.8</v>
      </c>
      <c r="R20" s="3">
        <v>7.19</v>
      </c>
      <c r="S20" s="4">
        <v>913.5</v>
      </c>
      <c r="T20">
        <v>1179</v>
      </c>
      <c r="V20" s="3">
        <v>24.55</v>
      </c>
      <c r="AA20" s="6">
        <v>2.7179999999999999E-3</v>
      </c>
      <c r="AB20">
        <v>1709</v>
      </c>
    </row>
    <row r="21" spans="1:28">
      <c r="A21">
        <v>1962</v>
      </c>
      <c r="B21">
        <v>1810</v>
      </c>
      <c r="C21">
        <v>52381</v>
      </c>
      <c r="E21" s="4">
        <v>523.33000000000004</v>
      </c>
      <c r="I21">
        <v>1551</v>
      </c>
      <c r="K21" s="4">
        <v>3381.9</v>
      </c>
      <c r="L21" s="4">
        <v>8811.1</v>
      </c>
      <c r="M21" s="3">
        <v>14.97</v>
      </c>
      <c r="O21" s="4">
        <v>444.7</v>
      </c>
      <c r="R21" s="3">
        <v>8.8002000000000002</v>
      </c>
      <c r="S21" s="4">
        <v>991.96</v>
      </c>
      <c r="T21">
        <v>1371</v>
      </c>
      <c r="V21" s="3">
        <v>28.65</v>
      </c>
      <c r="AA21" s="6">
        <v>2.98E-3</v>
      </c>
      <c r="AB21">
        <v>1814</v>
      </c>
    </row>
    <row r="22" spans="1:28">
      <c r="A22">
        <v>1963</v>
      </c>
      <c r="B22">
        <v>1712</v>
      </c>
      <c r="C22">
        <v>52295</v>
      </c>
      <c r="E22" s="4">
        <v>551.07000000000005</v>
      </c>
      <c r="I22">
        <v>1651</v>
      </c>
      <c r="K22" s="4">
        <v>3483.31</v>
      </c>
      <c r="L22">
        <v>10187</v>
      </c>
      <c r="M22" s="3">
        <v>15.803000000000001</v>
      </c>
      <c r="O22" s="4">
        <v>532.5</v>
      </c>
      <c r="R22" s="3">
        <v>8.6300000000000008</v>
      </c>
      <c r="S22">
        <v>1047</v>
      </c>
      <c r="T22">
        <v>1465</v>
      </c>
      <c r="V22" s="3">
        <v>28.55</v>
      </c>
      <c r="AA22" s="6">
        <v>3.1570000000000001E-3</v>
      </c>
      <c r="AB22">
        <v>1870</v>
      </c>
    </row>
    <row r="23" spans="1:28">
      <c r="A23">
        <v>1964</v>
      </c>
      <c r="B23">
        <v>1813</v>
      </c>
      <c r="C23">
        <v>51213</v>
      </c>
      <c r="E23" s="4">
        <v>616.09</v>
      </c>
      <c r="I23">
        <v>1764</v>
      </c>
      <c r="K23" s="4">
        <v>3701.5</v>
      </c>
      <c r="L23" s="4">
        <v>9997.2999999999993</v>
      </c>
      <c r="M23" s="3">
        <v>16.57</v>
      </c>
      <c r="O23" s="4">
        <v>577.4</v>
      </c>
      <c r="R23" s="3">
        <v>11.5</v>
      </c>
      <c r="S23">
        <v>1208</v>
      </c>
      <c r="T23">
        <v>1570</v>
      </c>
      <c r="V23" s="3">
        <v>32.18</v>
      </c>
      <c r="AA23" s="6">
        <v>3.4429999999999999E-3</v>
      </c>
      <c r="AB23">
        <v>2000</v>
      </c>
    </row>
    <row r="24" spans="1:28">
      <c r="A24">
        <v>1965</v>
      </c>
      <c r="B24">
        <v>1659</v>
      </c>
      <c r="C24">
        <v>51827</v>
      </c>
      <c r="E24" s="4">
        <v>620.63</v>
      </c>
      <c r="I24">
        <v>1974</v>
      </c>
      <c r="K24" s="4">
        <v>3856.96</v>
      </c>
      <c r="L24">
        <v>10182</v>
      </c>
      <c r="M24" s="3">
        <v>18.46</v>
      </c>
      <c r="O24" s="4">
        <v>625.9</v>
      </c>
      <c r="R24" s="3">
        <v>11.8</v>
      </c>
      <c r="S24">
        <v>1232</v>
      </c>
      <c r="T24">
        <v>1897</v>
      </c>
      <c r="V24" s="3">
        <v>33.32</v>
      </c>
      <c r="AA24" s="6">
        <v>3.8210000000000002E-3</v>
      </c>
      <c r="AB24">
        <v>2091</v>
      </c>
    </row>
    <row r="25" spans="1:28">
      <c r="A25">
        <v>1966</v>
      </c>
      <c r="B25">
        <v>1766</v>
      </c>
      <c r="C25">
        <v>63572</v>
      </c>
      <c r="E25" s="4">
        <v>698.29</v>
      </c>
      <c r="I25">
        <v>2080</v>
      </c>
      <c r="K25" s="4">
        <v>4075.3</v>
      </c>
      <c r="L25">
        <v>10356</v>
      </c>
      <c r="M25" s="3">
        <v>21.04</v>
      </c>
      <c r="O25" s="4">
        <v>693.1</v>
      </c>
      <c r="R25" s="3">
        <v>12.3</v>
      </c>
      <c r="S25">
        <v>1266</v>
      </c>
      <c r="T25">
        <v>1947</v>
      </c>
      <c r="V25" s="3">
        <v>36.880000000000003</v>
      </c>
      <c r="AA25" s="6">
        <v>3.9960000000000004E-3</v>
      </c>
      <c r="AB25">
        <v>2153</v>
      </c>
    </row>
    <row r="26" spans="1:28">
      <c r="A26">
        <v>1967</v>
      </c>
      <c r="B26">
        <v>1965</v>
      </c>
      <c r="C26">
        <v>75448</v>
      </c>
      <c r="E26" s="4">
        <v>753.49699999999996</v>
      </c>
      <c r="I26">
        <v>2249</v>
      </c>
      <c r="K26" s="4">
        <v>4407.6000000000004</v>
      </c>
      <c r="L26">
        <v>10946</v>
      </c>
      <c r="M26" s="3">
        <v>27.56</v>
      </c>
      <c r="O26" s="4">
        <v>701.9</v>
      </c>
      <c r="R26" s="3">
        <v>10.199999999999999</v>
      </c>
      <c r="S26">
        <v>1452</v>
      </c>
      <c r="T26">
        <v>2097</v>
      </c>
      <c r="V26" s="3">
        <v>47.76</v>
      </c>
      <c r="AA26" s="6">
        <v>4.5960000000000003E-3</v>
      </c>
      <c r="AB26">
        <v>2276</v>
      </c>
    </row>
    <row r="27" spans="1:28">
      <c r="A27">
        <v>1968</v>
      </c>
      <c r="B27">
        <v>1927</v>
      </c>
      <c r="C27">
        <v>80732</v>
      </c>
      <c r="E27" s="4">
        <v>801.17</v>
      </c>
      <c r="I27">
        <v>2591</v>
      </c>
      <c r="K27" s="4">
        <v>4613.7</v>
      </c>
      <c r="L27" s="4">
        <v>9873.02</v>
      </c>
      <c r="M27" s="3">
        <v>32.290999999999997</v>
      </c>
      <c r="O27" s="4">
        <v>724.6</v>
      </c>
      <c r="R27" s="3">
        <v>9.27</v>
      </c>
      <c r="S27">
        <v>1488</v>
      </c>
      <c r="T27">
        <v>2300</v>
      </c>
      <c r="V27" s="3">
        <v>53.331000000000003</v>
      </c>
      <c r="AA27" s="6">
        <v>5.1590000000000004E-3</v>
      </c>
      <c r="AB27">
        <v>2332</v>
      </c>
    </row>
    <row r="28" spans="1:28">
      <c r="A28">
        <v>1969</v>
      </c>
      <c r="B28">
        <v>1899</v>
      </c>
      <c r="C28">
        <v>81443</v>
      </c>
      <c r="E28" s="4">
        <v>836.74</v>
      </c>
      <c r="I28">
        <v>2640</v>
      </c>
      <c r="K28" s="4">
        <v>4679.6000000000004</v>
      </c>
      <c r="L28">
        <v>11032</v>
      </c>
      <c r="M28" s="3">
        <v>37.453000000000003</v>
      </c>
      <c r="O28" s="4">
        <v>729.2</v>
      </c>
      <c r="R28" s="3">
        <v>9.69</v>
      </c>
      <c r="S28">
        <v>1671</v>
      </c>
      <c r="T28">
        <v>2502</v>
      </c>
      <c r="V28" s="3">
        <v>53.765000000000001</v>
      </c>
      <c r="AA28" s="6">
        <v>5.3949999999999996E-3</v>
      </c>
      <c r="AB28">
        <v>2303</v>
      </c>
    </row>
    <row r="29" spans="1:28">
      <c r="A29">
        <v>1970</v>
      </c>
      <c r="B29">
        <v>1974</v>
      </c>
      <c r="C29">
        <v>79846</v>
      </c>
      <c r="E29" s="4">
        <v>926.82</v>
      </c>
      <c r="I29">
        <v>2967</v>
      </c>
      <c r="K29" s="4">
        <v>4980.8</v>
      </c>
      <c r="L29">
        <v>11541</v>
      </c>
      <c r="M29" s="3">
        <v>41.695999999999998</v>
      </c>
      <c r="O29" s="4">
        <v>806.7</v>
      </c>
      <c r="R29" s="3">
        <v>10.3</v>
      </c>
      <c r="S29">
        <v>1774</v>
      </c>
      <c r="T29">
        <v>2774</v>
      </c>
      <c r="V29" s="3">
        <v>62.539000000000001</v>
      </c>
      <c r="AA29" s="6">
        <v>6.3990000000000002E-3</v>
      </c>
      <c r="AB29">
        <v>2607</v>
      </c>
    </row>
    <row r="30" spans="1:28">
      <c r="A30">
        <v>1971</v>
      </c>
      <c r="B30">
        <v>2098</v>
      </c>
      <c r="C30">
        <v>74862</v>
      </c>
      <c r="E30" s="4">
        <v>1007.8</v>
      </c>
      <c r="I30">
        <v>3195</v>
      </c>
      <c r="K30" s="4">
        <v>5321.5</v>
      </c>
      <c r="L30">
        <v>13012</v>
      </c>
      <c r="M30" s="3">
        <v>45.429000000000002</v>
      </c>
      <c r="O30" s="4">
        <v>956.5</v>
      </c>
      <c r="R30" s="3">
        <v>10.96</v>
      </c>
      <c r="S30">
        <v>1994</v>
      </c>
      <c r="T30">
        <v>3022</v>
      </c>
      <c r="V30" s="3">
        <v>73.317999999999998</v>
      </c>
      <c r="AA30" s="6">
        <v>8.4869999999999998E-3</v>
      </c>
      <c r="AB30">
        <v>2815</v>
      </c>
    </row>
    <row r="31" spans="1:28">
      <c r="A31">
        <v>1972</v>
      </c>
      <c r="B31">
        <v>2211</v>
      </c>
      <c r="C31">
        <v>77639</v>
      </c>
      <c r="E31" s="4">
        <v>1120.0999999999999</v>
      </c>
      <c r="I31">
        <v>3386</v>
      </c>
      <c r="K31" s="4">
        <v>5791.8</v>
      </c>
      <c r="L31">
        <v>14684</v>
      </c>
      <c r="M31" s="3">
        <v>50.509</v>
      </c>
      <c r="O31">
        <v>1117</v>
      </c>
      <c r="R31" s="3">
        <v>12.8</v>
      </c>
      <c r="S31">
        <v>2217</v>
      </c>
      <c r="T31">
        <v>3239</v>
      </c>
      <c r="V31" s="3">
        <v>80.037000000000006</v>
      </c>
      <c r="AA31" s="6">
        <v>9.9609999999999994E-3</v>
      </c>
      <c r="AB31">
        <v>3258</v>
      </c>
    </row>
    <row r="32" spans="1:28">
      <c r="A32">
        <v>1973</v>
      </c>
      <c r="B32">
        <v>2363</v>
      </c>
      <c r="C32">
        <v>78358</v>
      </c>
      <c r="E32" s="4">
        <v>1252.7</v>
      </c>
      <c r="I32">
        <v>3520</v>
      </c>
      <c r="K32" s="4">
        <v>6446.2</v>
      </c>
      <c r="L32">
        <v>16314</v>
      </c>
      <c r="M32" s="3">
        <v>58.667999999999999</v>
      </c>
      <c r="O32">
        <v>1235</v>
      </c>
      <c r="R32" s="3">
        <v>14.9</v>
      </c>
      <c r="S32">
        <v>2432</v>
      </c>
      <c r="T32">
        <v>3505</v>
      </c>
      <c r="V32" s="3">
        <v>83.478999999999999</v>
      </c>
      <c r="AA32" s="7">
        <v>1.2192E-2</v>
      </c>
      <c r="AB32">
        <v>3512</v>
      </c>
    </row>
    <row r="33" spans="1:28">
      <c r="A33">
        <v>1974</v>
      </c>
      <c r="B33">
        <v>2748</v>
      </c>
      <c r="C33">
        <v>85906</v>
      </c>
      <c r="E33" s="4">
        <v>1431.3</v>
      </c>
      <c r="I33">
        <v>4462</v>
      </c>
      <c r="K33" s="4">
        <v>7298.95</v>
      </c>
      <c r="L33">
        <v>18224</v>
      </c>
      <c r="M33" s="3">
        <v>92.440200000000004</v>
      </c>
      <c r="O33">
        <v>1473</v>
      </c>
      <c r="R33" s="3">
        <v>17.600000000000001</v>
      </c>
      <c r="S33">
        <v>2788</v>
      </c>
      <c r="T33">
        <v>3938</v>
      </c>
      <c r="V33" s="4">
        <v>125.24</v>
      </c>
      <c r="AA33" s="7">
        <v>1.5831000000000001E-2</v>
      </c>
      <c r="AB33">
        <v>4160</v>
      </c>
    </row>
    <row r="34" spans="1:28">
      <c r="A34">
        <v>1975</v>
      </c>
      <c r="B34">
        <v>3236</v>
      </c>
      <c r="C34">
        <v>88400</v>
      </c>
      <c r="E34" s="4">
        <v>1757.5</v>
      </c>
      <c r="I34">
        <v>5355</v>
      </c>
      <c r="K34" s="4">
        <v>8517.6</v>
      </c>
      <c r="L34">
        <v>19219</v>
      </c>
      <c r="M34" s="4">
        <v>134.81</v>
      </c>
      <c r="O34">
        <v>1603</v>
      </c>
      <c r="R34" s="3">
        <v>20.7</v>
      </c>
      <c r="S34">
        <v>3230</v>
      </c>
      <c r="T34">
        <v>4771</v>
      </c>
      <c r="V34" s="3">
        <v>99.25</v>
      </c>
      <c r="AA34" s="7">
        <v>3.3000000000000002E-2</v>
      </c>
      <c r="AB34">
        <v>5571</v>
      </c>
    </row>
    <row r="35" spans="1:28">
      <c r="A35">
        <v>1976</v>
      </c>
      <c r="B35">
        <v>3532</v>
      </c>
      <c r="C35">
        <v>91013</v>
      </c>
      <c r="E35" s="4">
        <v>2018.9</v>
      </c>
      <c r="I35">
        <v>5714</v>
      </c>
      <c r="K35" s="4">
        <v>9741.2999999999993</v>
      </c>
      <c r="L35">
        <v>19900</v>
      </c>
      <c r="M35" s="4">
        <v>167.17</v>
      </c>
      <c r="O35">
        <v>1863</v>
      </c>
      <c r="R35" s="3">
        <v>24.4</v>
      </c>
      <c r="S35">
        <v>3477</v>
      </c>
      <c r="T35">
        <v>5333</v>
      </c>
      <c r="V35" s="3">
        <v>93.998000000000005</v>
      </c>
      <c r="AA35" s="7">
        <v>4.0690999999999998E-2</v>
      </c>
      <c r="AB35">
        <v>6132</v>
      </c>
    </row>
    <row r="36" spans="1:28">
      <c r="A36">
        <v>1977</v>
      </c>
      <c r="B36">
        <v>3990</v>
      </c>
      <c r="C36">
        <v>100925</v>
      </c>
      <c r="E36" s="4">
        <v>2218.1999999999998</v>
      </c>
      <c r="I36">
        <v>6382</v>
      </c>
      <c r="K36" s="4">
        <v>11248</v>
      </c>
      <c r="L36">
        <v>20546</v>
      </c>
      <c r="M36" s="4">
        <v>198.79</v>
      </c>
      <c r="O36">
        <v>2341</v>
      </c>
      <c r="R36" s="3">
        <v>25.51</v>
      </c>
      <c r="S36">
        <v>4126</v>
      </c>
      <c r="T36">
        <v>5934</v>
      </c>
      <c r="V36" s="4">
        <v>110.14</v>
      </c>
      <c r="AA36" s="7">
        <v>4.9790000000000001E-2</v>
      </c>
      <c r="AB36">
        <v>6810</v>
      </c>
    </row>
    <row r="37" spans="1:28">
      <c r="A37">
        <v>1978</v>
      </c>
      <c r="B37">
        <v>4528</v>
      </c>
      <c r="C37">
        <v>109247</v>
      </c>
      <c r="E37" s="4">
        <v>2472.1</v>
      </c>
      <c r="I37">
        <v>7294</v>
      </c>
      <c r="K37" s="4">
        <v>12985</v>
      </c>
      <c r="L37">
        <v>21995</v>
      </c>
      <c r="M37" s="4">
        <v>228.499</v>
      </c>
      <c r="O37">
        <v>2738</v>
      </c>
      <c r="R37" s="3">
        <v>28.61</v>
      </c>
      <c r="S37">
        <v>4150</v>
      </c>
      <c r="T37">
        <v>6854</v>
      </c>
      <c r="V37" s="4">
        <v>136.44</v>
      </c>
      <c r="AA37" s="7">
        <v>6.6239000000000006E-2</v>
      </c>
      <c r="AB37">
        <v>7616</v>
      </c>
    </row>
    <row r="38" spans="1:28">
      <c r="A38">
        <v>1979</v>
      </c>
      <c r="B38">
        <v>4784</v>
      </c>
      <c r="C38">
        <v>122279</v>
      </c>
      <c r="E38" s="4">
        <v>2639.4</v>
      </c>
      <c r="I38">
        <v>8045</v>
      </c>
      <c r="K38" s="4">
        <v>14702</v>
      </c>
      <c r="L38">
        <v>23220</v>
      </c>
      <c r="M38" s="4">
        <v>263.51</v>
      </c>
      <c r="O38">
        <v>3340</v>
      </c>
      <c r="R38" s="3">
        <v>30.79</v>
      </c>
      <c r="S38">
        <v>4586</v>
      </c>
      <c r="T38">
        <v>7362</v>
      </c>
      <c r="V38" s="4">
        <v>171.30199999999999</v>
      </c>
      <c r="AA38" s="7">
        <v>9.3268000000000004E-2</v>
      </c>
      <c r="AB38">
        <v>9029</v>
      </c>
    </row>
    <row r="39" spans="1:28">
      <c r="A39">
        <v>1980</v>
      </c>
      <c r="B39">
        <v>5547</v>
      </c>
      <c r="C39">
        <v>138191</v>
      </c>
      <c r="E39" s="4">
        <v>2869.5</v>
      </c>
      <c r="I39">
        <v>9117</v>
      </c>
      <c r="K39" s="4">
        <v>17024</v>
      </c>
      <c r="L39">
        <v>24807</v>
      </c>
      <c r="M39" s="4">
        <v>284.60000000000002</v>
      </c>
      <c r="O39" s="4">
        <v>3947.3</v>
      </c>
      <c r="R39" s="3">
        <v>38</v>
      </c>
      <c r="S39" s="4">
        <v>4753.8</v>
      </c>
      <c r="T39">
        <v>8242</v>
      </c>
      <c r="V39" s="4">
        <v>216.7</v>
      </c>
      <c r="Z39" s="4">
        <v>2106.1</v>
      </c>
      <c r="AA39" s="9">
        <v>0.20317199999999999</v>
      </c>
      <c r="AB39">
        <v>11542</v>
      </c>
    </row>
    <row r="40" spans="1:28">
      <c r="A40">
        <v>1981</v>
      </c>
      <c r="B40">
        <v>6164</v>
      </c>
      <c r="C40">
        <v>169888</v>
      </c>
      <c r="E40" s="4">
        <v>3115.75</v>
      </c>
      <c r="I40">
        <v>10301</v>
      </c>
      <c r="K40" s="4">
        <v>19773.900000000001</v>
      </c>
      <c r="L40">
        <v>26686</v>
      </c>
      <c r="M40" s="4">
        <v>419.26600000000002</v>
      </c>
      <c r="O40" s="4">
        <v>4889.8</v>
      </c>
      <c r="R40" s="3">
        <v>42.51</v>
      </c>
      <c r="S40" s="4">
        <v>5125.8999999999996</v>
      </c>
      <c r="T40">
        <v>9468</v>
      </c>
      <c r="V40" s="4">
        <v>258.95999999999998</v>
      </c>
      <c r="Z40" s="4"/>
      <c r="AA40" s="9">
        <v>0.31306699999999998</v>
      </c>
      <c r="AB40">
        <v>12144</v>
      </c>
    </row>
    <row r="41" spans="1:28">
      <c r="A41">
        <v>1982</v>
      </c>
      <c r="B41">
        <v>7424</v>
      </c>
      <c r="C41">
        <v>213626</v>
      </c>
      <c r="E41" s="4">
        <v>3275.34</v>
      </c>
      <c r="I41">
        <v>11669</v>
      </c>
      <c r="K41" s="4">
        <v>22565.7</v>
      </c>
      <c r="L41">
        <v>27729</v>
      </c>
      <c r="M41" s="4">
        <v>517.29999999999995</v>
      </c>
      <c r="O41" s="4">
        <v>6349.3</v>
      </c>
      <c r="R41" s="3">
        <v>46.93</v>
      </c>
      <c r="S41" s="4">
        <v>5851.9</v>
      </c>
      <c r="T41">
        <v>10956</v>
      </c>
      <c r="V41" s="4">
        <v>318.32</v>
      </c>
      <c r="Z41" s="4"/>
      <c r="AA41" s="9">
        <v>0.44779000000000002</v>
      </c>
      <c r="AB41">
        <v>14870</v>
      </c>
    </row>
    <row r="42" spans="1:28">
      <c r="A42">
        <v>1983</v>
      </c>
      <c r="B42">
        <v>8562</v>
      </c>
      <c r="C42">
        <v>213626</v>
      </c>
      <c r="E42" s="4">
        <v>3386.6</v>
      </c>
      <c r="I42">
        <v>12574</v>
      </c>
      <c r="K42" s="4">
        <v>25158.5</v>
      </c>
      <c r="L42">
        <v>28886</v>
      </c>
      <c r="M42" s="4">
        <v>567.4</v>
      </c>
      <c r="O42" s="4">
        <v>7436.98</v>
      </c>
      <c r="R42" s="3">
        <v>52.16</v>
      </c>
      <c r="S42" s="4">
        <v>5512.98</v>
      </c>
      <c r="T42">
        <v>12395</v>
      </c>
      <c r="V42" s="4">
        <v>382.9</v>
      </c>
      <c r="Z42" s="4"/>
      <c r="AA42" s="9">
        <v>0.55673799999999996</v>
      </c>
      <c r="AB42">
        <v>15830</v>
      </c>
    </row>
    <row r="43" spans="1:28">
      <c r="A43">
        <v>1984</v>
      </c>
      <c r="B43">
        <v>9519</v>
      </c>
      <c r="C43">
        <v>231459</v>
      </c>
      <c r="E43" s="4">
        <v>3448.5</v>
      </c>
      <c r="I43">
        <v>13045</v>
      </c>
      <c r="K43" s="4">
        <v>26928.3</v>
      </c>
      <c r="L43">
        <v>29284</v>
      </c>
      <c r="M43" s="21">
        <v>659.69263812654094</v>
      </c>
      <c r="O43" s="4">
        <v>8486.9</v>
      </c>
      <c r="R43" s="3">
        <v>55.38</v>
      </c>
      <c r="S43" s="4">
        <v>5791.1</v>
      </c>
      <c r="T43">
        <v>12688</v>
      </c>
      <c r="V43" s="4">
        <v>458.9</v>
      </c>
      <c r="Z43" s="4">
        <v>3575.6</v>
      </c>
      <c r="AA43" s="9">
        <v>0.80304399999999998</v>
      </c>
      <c r="AB43">
        <v>17511</v>
      </c>
    </row>
    <row r="44" spans="1:28">
      <c r="A44">
        <v>1985</v>
      </c>
      <c r="B44">
        <v>10187</v>
      </c>
      <c r="C44">
        <v>258165</v>
      </c>
      <c r="D44">
        <v>953</v>
      </c>
      <c r="E44" s="4">
        <v>3574.2</v>
      </c>
      <c r="I44">
        <v>13344</v>
      </c>
      <c r="K44">
        <v>28465</v>
      </c>
      <c r="L44">
        <v>29987</v>
      </c>
      <c r="M44" s="11">
        <v>781.12250944946618</v>
      </c>
      <c r="O44" s="4">
        <v>9175.9</v>
      </c>
      <c r="R44" s="3">
        <v>56.1</v>
      </c>
      <c r="S44" s="4">
        <v>5854.2</v>
      </c>
      <c r="T44">
        <v>15446</v>
      </c>
      <c r="V44" s="4">
        <v>555.5</v>
      </c>
      <c r="Z44" s="4">
        <v>4056.1</v>
      </c>
      <c r="AA44" s="3">
        <v>1.2350000000000001</v>
      </c>
      <c r="AB44">
        <v>18352</v>
      </c>
    </row>
    <row r="45" spans="1:28">
      <c r="A45">
        <v>1986</v>
      </c>
      <c r="B45">
        <v>10811</v>
      </c>
      <c r="C45">
        <v>281105</v>
      </c>
      <c r="E45" s="4">
        <v>3769.9</v>
      </c>
      <c r="I45">
        <v>13333</v>
      </c>
      <c r="K45">
        <v>30045</v>
      </c>
      <c r="L45">
        <v>30744</v>
      </c>
      <c r="M45" s="11">
        <v>821.12517452752695</v>
      </c>
      <c r="O45" s="4">
        <v>10365.799999999999</v>
      </c>
      <c r="R45" s="3">
        <v>59.2</v>
      </c>
      <c r="S45" s="4">
        <v>5949.1</v>
      </c>
      <c r="T45">
        <v>16033</v>
      </c>
      <c r="V45" s="4">
        <v>698.2</v>
      </c>
      <c r="Z45" s="4">
        <v>4299.1000000000004</v>
      </c>
      <c r="AA45" s="3">
        <v>1.8680000000000001</v>
      </c>
      <c r="AB45">
        <v>18639</v>
      </c>
    </row>
    <row r="46" spans="1:28">
      <c r="A46">
        <v>1987</v>
      </c>
      <c r="B46">
        <v>11529</v>
      </c>
      <c r="C46">
        <v>288157</v>
      </c>
      <c r="D46">
        <v>1011</v>
      </c>
      <c r="E46" s="4">
        <v>3852.8</v>
      </c>
      <c r="I46">
        <v>14647</v>
      </c>
      <c r="K46">
        <v>31942</v>
      </c>
      <c r="L46">
        <v>31370</v>
      </c>
      <c r="M46" s="11">
        <v>953.56631881676276</v>
      </c>
      <c r="O46" s="4">
        <v>11812.4</v>
      </c>
      <c r="R46" s="3">
        <v>67.7</v>
      </c>
      <c r="S46" s="4">
        <v>6014.4</v>
      </c>
      <c r="T46">
        <v>18551</v>
      </c>
      <c r="V46" s="4">
        <v>794.5</v>
      </c>
      <c r="Z46" s="4">
        <v>5125.2</v>
      </c>
      <c r="AA46" s="3">
        <v>2.4769999999999999</v>
      </c>
      <c r="AB46">
        <v>19269</v>
      </c>
    </row>
    <row r="47" spans="1:28">
      <c r="A47">
        <v>1988</v>
      </c>
      <c r="B47">
        <v>12336</v>
      </c>
      <c r="C47">
        <v>293093</v>
      </c>
      <c r="D47">
        <v>955</v>
      </c>
      <c r="E47" s="4">
        <v>3734.4</v>
      </c>
      <c r="I47">
        <v>15620</v>
      </c>
      <c r="K47">
        <v>32788</v>
      </c>
      <c r="L47">
        <v>31515</v>
      </c>
      <c r="M47" s="11">
        <v>1144.6929186524244</v>
      </c>
      <c r="N47" s="13">
        <v>54.781999999999996</v>
      </c>
      <c r="O47" s="4">
        <v>13189.8</v>
      </c>
      <c r="R47" s="3">
        <v>78.400000000000006</v>
      </c>
      <c r="S47" s="4">
        <v>6035.3</v>
      </c>
      <c r="T47">
        <v>18865</v>
      </c>
      <c r="U47">
        <v>74</v>
      </c>
      <c r="V47" s="4">
        <v>967.8</v>
      </c>
      <c r="W47" s="12">
        <v>3.7</v>
      </c>
      <c r="X47" s="5"/>
      <c r="Z47" s="4">
        <v>5020.6000000000004</v>
      </c>
      <c r="AA47" s="3">
        <v>3.7890000000000001</v>
      </c>
      <c r="AB47">
        <v>19290</v>
      </c>
    </row>
    <row r="48" spans="1:28">
      <c r="A48">
        <v>1989</v>
      </c>
      <c r="B48">
        <v>12854</v>
      </c>
      <c r="C48">
        <v>304085</v>
      </c>
      <c r="D48">
        <v>965</v>
      </c>
      <c r="E48" s="4">
        <v>3790.7</v>
      </c>
      <c r="F48" s="12">
        <v>1.7</v>
      </c>
      <c r="I48">
        <v>15963</v>
      </c>
      <c r="K48">
        <v>34351</v>
      </c>
      <c r="L48">
        <v>32302</v>
      </c>
      <c r="M48" s="11">
        <v>1220.3334198849634</v>
      </c>
      <c r="N48" s="13">
        <v>53.228000000000002</v>
      </c>
      <c r="O48" s="4">
        <v>14121</v>
      </c>
      <c r="R48" s="3">
        <v>74.2</v>
      </c>
      <c r="S48" s="4">
        <v>6158.3</v>
      </c>
      <c r="T48">
        <v>20248</v>
      </c>
      <c r="U48">
        <v>215</v>
      </c>
      <c r="V48" s="4">
        <v>1143.96</v>
      </c>
      <c r="W48" s="12">
        <v>3.8</v>
      </c>
      <c r="Z48" s="4">
        <v>5549.6</v>
      </c>
      <c r="AA48" s="3">
        <v>7.1580000000000004</v>
      </c>
      <c r="AB48">
        <v>20868</v>
      </c>
    </row>
    <row r="49" spans="1:28">
      <c r="A49">
        <v>1990</v>
      </c>
      <c r="B49">
        <v>13473</v>
      </c>
      <c r="C49">
        <v>306170</v>
      </c>
      <c r="D49">
        <v>990</v>
      </c>
      <c r="E49" s="4">
        <v>3847.4</v>
      </c>
      <c r="F49" s="12">
        <v>1.7</v>
      </c>
      <c r="I49">
        <v>16399</v>
      </c>
      <c r="K49">
        <v>35355</v>
      </c>
      <c r="L49">
        <v>34960</v>
      </c>
      <c r="M49" s="11">
        <v>1485.5298438783898</v>
      </c>
      <c r="N49" s="3">
        <v>58.359000000000002</v>
      </c>
      <c r="O49" s="4">
        <v>14464.4</v>
      </c>
      <c r="R49" s="3">
        <v>80.099999999999994</v>
      </c>
      <c r="S49" s="4">
        <v>6131.9</v>
      </c>
      <c r="T49">
        <v>21251</v>
      </c>
      <c r="U49">
        <v>1464</v>
      </c>
      <c r="V49" s="4">
        <v>1333.3</v>
      </c>
      <c r="W49" s="12">
        <v>3.9</v>
      </c>
      <c r="Z49" s="4">
        <v>5546.2</v>
      </c>
      <c r="AA49" s="3">
        <v>13.866</v>
      </c>
      <c r="AB49">
        <v>22287</v>
      </c>
    </row>
    <row r="50" spans="1:28">
      <c r="A50">
        <v>1991</v>
      </c>
      <c r="B50">
        <v>12830</v>
      </c>
      <c r="C50">
        <v>280292</v>
      </c>
      <c r="E50" s="4">
        <v>3914.7</v>
      </c>
      <c r="F50" s="12">
        <v>4.0999999999999996</v>
      </c>
      <c r="I50">
        <v>17091</v>
      </c>
      <c r="K50">
        <v>36730</v>
      </c>
      <c r="L50">
        <v>33530</v>
      </c>
      <c r="M50" s="11">
        <v>1683.2698208709946</v>
      </c>
      <c r="N50" s="13">
        <v>61.088000000000001</v>
      </c>
      <c r="O50" s="4">
        <v>15592.4</v>
      </c>
      <c r="R50" s="3">
        <v>91.2</v>
      </c>
      <c r="S50" s="4">
        <v>6147.8</v>
      </c>
      <c r="T50">
        <v>21313</v>
      </c>
      <c r="U50">
        <v>1821</v>
      </c>
      <c r="V50" s="4">
        <v>1524.5</v>
      </c>
      <c r="W50" s="12">
        <v>10.5</v>
      </c>
      <c r="Z50" s="4">
        <v>5692.6</v>
      </c>
      <c r="AA50" s="3">
        <v>23.657</v>
      </c>
      <c r="AB50">
        <v>24380</v>
      </c>
    </row>
    <row r="51" spans="1:28">
      <c r="A51">
        <v>1992</v>
      </c>
      <c r="B51">
        <v>13111</v>
      </c>
      <c r="C51">
        <v>305141</v>
      </c>
      <c r="D51" s="12">
        <v>2475</v>
      </c>
      <c r="E51" s="4">
        <v>3292.5</v>
      </c>
      <c r="F51" s="13">
        <v>6</v>
      </c>
      <c r="G51" s="12">
        <v>206</v>
      </c>
      <c r="I51">
        <v>17129</v>
      </c>
      <c r="J51" s="3">
        <v>4.3460000000000001</v>
      </c>
      <c r="K51">
        <v>36416</v>
      </c>
      <c r="L51">
        <v>33508</v>
      </c>
      <c r="M51" s="11">
        <v>2026.8347641741996</v>
      </c>
      <c r="N51" s="3">
        <v>70.284000000000006</v>
      </c>
      <c r="O51" s="4">
        <v>15913.6</v>
      </c>
      <c r="P51" t="s">
        <v>53</v>
      </c>
      <c r="Q51" t="s">
        <v>53</v>
      </c>
      <c r="R51" s="3">
        <v>98.2</v>
      </c>
      <c r="S51" s="4">
        <v>6307.5</v>
      </c>
      <c r="T51">
        <v>23638</v>
      </c>
      <c r="U51">
        <v>2564</v>
      </c>
      <c r="V51" s="4">
        <v>1705.4</v>
      </c>
      <c r="W51" s="12">
        <v>25.7</v>
      </c>
      <c r="Y51" s="12">
        <v>95.5</v>
      </c>
      <c r="Z51" s="4">
        <v>5576.5</v>
      </c>
      <c r="AA51" s="3">
        <v>42.32</v>
      </c>
      <c r="AB51">
        <v>22850</v>
      </c>
    </row>
    <row r="52" spans="1:28">
      <c r="A52">
        <v>1993</v>
      </c>
      <c r="B52">
        <v>13293</v>
      </c>
      <c r="C52">
        <v>297637</v>
      </c>
      <c r="D52">
        <v>4010</v>
      </c>
      <c r="E52" s="4">
        <v>3212.7</v>
      </c>
      <c r="F52" s="12">
        <v>7.8</v>
      </c>
      <c r="G52" s="12">
        <v>4184</v>
      </c>
      <c r="H52">
        <v>23777</v>
      </c>
      <c r="I52">
        <v>17390</v>
      </c>
      <c r="J52" s="3">
        <v>11.11</v>
      </c>
      <c r="K52">
        <v>36771</v>
      </c>
      <c r="L52">
        <v>31459</v>
      </c>
      <c r="M52" s="11">
        <v>2263.5109991783079</v>
      </c>
      <c r="N52" s="3">
        <v>76.89</v>
      </c>
      <c r="O52" s="4">
        <v>16714.599999999999</v>
      </c>
      <c r="P52" s="3">
        <v>17</v>
      </c>
      <c r="Q52" s="20">
        <v>90.2</v>
      </c>
      <c r="R52" s="3">
        <v>92.7</v>
      </c>
      <c r="S52" s="4">
        <v>5945.9</v>
      </c>
      <c r="T52">
        <v>22528</v>
      </c>
      <c r="U52">
        <v>3847</v>
      </c>
      <c r="V52" s="4">
        <v>1758.3</v>
      </c>
      <c r="W52" s="13">
        <v>55</v>
      </c>
      <c r="X52">
        <v>273</v>
      </c>
      <c r="Y52" s="12">
        <v>109</v>
      </c>
      <c r="Z52" s="4">
        <v>6340.1</v>
      </c>
      <c r="AA52" s="3">
        <v>77.716999999999999</v>
      </c>
      <c r="AB52">
        <v>22686</v>
      </c>
    </row>
    <row r="53" spans="1:28">
      <c r="A53">
        <v>1994</v>
      </c>
      <c r="B53">
        <v>13008</v>
      </c>
      <c r="C53">
        <v>288059</v>
      </c>
      <c r="D53">
        <v>4698</v>
      </c>
      <c r="E53" s="4">
        <v>3271.1</v>
      </c>
      <c r="F53" s="12">
        <v>20.9</v>
      </c>
      <c r="G53" s="12">
        <v>9748</v>
      </c>
      <c r="H53">
        <v>27008</v>
      </c>
      <c r="I53">
        <v>17293</v>
      </c>
      <c r="J53" s="3">
        <v>20.87</v>
      </c>
      <c r="K53">
        <v>37574</v>
      </c>
      <c r="L53">
        <v>30144</v>
      </c>
      <c r="M53" s="11">
        <v>2554.0035907970428</v>
      </c>
      <c r="N53" s="3">
        <v>90.751000000000005</v>
      </c>
      <c r="O53" s="4">
        <v>16957.900000000001</v>
      </c>
      <c r="P53" s="3">
        <v>27</v>
      </c>
      <c r="Q53" s="20">
        <v>83.8</v>
      </c>
      <c r="R53" s="4">
        <v>104.5</v>
      </c>
      <c r="S53" s="4">
        <v>5894.6</v>
      </c>
      <c r="T53">
        <v>24019</v>
      </c>
      <c r="U53">
        <v>5117</v>
      </c>
      <c r="V53" s="4">
        <v>1799.7</v>
      </c>
      <c r="W53" s="12">
        <v>155</v>
      </c>
      <c r="X53">
        <v>319</v>
      </c>
      <c r="Y53" s="12">
        <v>128</v>
      </c>
      <c r="Z53" s="4">
        <v>5978.2</v>
      </c>
      <c r="AA53" s="4">
        <v>156.72399999999999</v>
      </c>
      <c r="AB53">
        <v>22490</v>
      </c>
    </row>
    <row r="54" spans="1:28">
      <c r="A54">
        <v>1995</v>
      </c>
      <c r="B54">
        <v>12457</v>
      </c>
      <c r="C54">
        <v>278856</v>
      </c>
      <c r="D54">
        <v>4719</v>
      </c>
      <c r="E54" s="4">
        <v>3251.3</v>
      </c>
      <c r="F54" s="12">
        <v>25.1</v>
      </c>
      <c r="G54" s="12">
        <v>10777</v>
      </c>
      <c r="H54">
        <v>28275</v>
      </c>
      <c r="I54">
        <v>17468</v>
      </c>
      <c r="J54" s="3">
        <v>26.63</v>
      </c>
      <c r="K54">
        <v>36349</v>
      </c>
      <c r="L54">
        <v>30159</v>
      </c>
      <c r="M54" s="11">
        <v>2841.7681643385381</v>
      </c>
      <c r="N54" s="3">
        <v>89.397000000000006</v>
      </c>
      <c r="O54" s="4">
        <v>16299.9</v>
      </c>
      <c r="P54" s="3">
        <v>32.700000000000003</v>
      </c>
      <c r="Q54" s="20">
        <v>122</v>
      </c>
      <c r="R54" s="4">
        <v>103.96</v>
      </c>
      <c r="S54" s="4">
        <v>5837.4</v>
      </c>
      <c r="T54">
        <v>22224</v>
      </c>
      <c r="U54">
        <v>6594</v>
      </c>
      <c r="V54" s="4">
        <v>2012.5</v>
      </c>
      <c r="W54" s="12">
        <v>200</v>
      </c>
      <c r="X54">
        <v>621</v>
      </c>
      <c r="Y54">
        <v>166</v>
      </c>
      <c r="Z54" s="4">
        <v>6483.4</v>
      </c>
      <c r="AA54" s="4">
        <v>302.86399999999998</v>
      </c>
      <c r="AB54">
        <v>21439</v>
      </c>
    </row>
    <row r="55" spans="1:28">
      <c r="A55">
        <v>1996</v>
      </c>
      <c r="B55">
        <v>11511</v>
      </c>
      <c r="C55">
        <v>271417</v>
      </c>
      <c r="D55">
        <v>4777</v>
      </c>
      <c r="E55" s="4">
        <v>3255.7</v>
      </c>
      <c r="F55" s="13">
        <v>38</v>
      </c>
      <c r="G55" s="12">
        <v>10535</v>
      </c>
      <c r="H55">
        <v>30509</v>
      </c>
      <c r="I55">
        <v>17896</v>
      </c>
      <c r="J55" s="3">
        <v>31.88</v>
      </c>
      <c r="K55">
        <v>36188</v>
      </c>
      <c r="L55">
        <v>29998</v>
      </c>
      <c r="M55" s="11">
        <v>3258.8242612982749</v>
      </c>
      <c r="N55" s="4">
        <v>103.13200000000001</v>
      </c>
      <c r="O55" s="4">
        <v>18680.2</v>
      </c>
      <c r="P55" s="3">
        <v>29.9</v>
      </c>
      <c r="Q55">
        <v>169</v>
      </c>
      <c r="R55" s="4">
        <v>108.6</v>
      </c>
      <c r="S55" s="4">
        <v>5989.4</v>
      </c>
      <c r="T55">
        <v>22813</v>
      </c>
      <c r="U55">
        <v>8313</v>
      </c>
      <c r="V55" s="4">
        <v>2001</v>
      </c>
      <c r="W55" s="12">
        <v>270</v>
      </c>
      <c r="X55">
        <v>653</v>
      </c>
      <c r="Y55">
        <v>186</v>
      </c>
      <c r="Z55" s="4">
        <v>6559.6</v>
      </c>
      <c r="AA55" s="4">
        <v>611.52099999999996</v>
      </c>
      <c r="AB55">
        <v>22330</v>
      </c>
    </row>
    <row r="56" spans="1:28">
      <c r="A56">
        <v>1997</v>
      </c>
      <c r="B56">
        <v>10831</v>
      </c>
      <c r="C56">
        <v>276324</v>
      </c>
      <c r="D56">
        <v>4442</v>
      </c>
      <c r="E56" s="4">
        <v>3267.1</v>
      </c>
      <c r="F56" s="12">
        <v>410</v>
      </c>
      <c r="G56" s="12">
        <v>11072</v>
      </c>
      <c r="H56">
        <v>31328</v>
      </c>
      <c r="I56">
        <v>18521</v>
      </c>
      <c r="J56" s="3">
        <v>47.05</v>
      </c>
      <c r="K56">
        <v>36756</v>
      </c>
      <c r="L56">
        <v>29451</v>
      </c>
      <c r="M56" s="11">
        <v>3664.9682859490549</v>
      </c>
      <c r="N56" s="4">
        <v>146.82</v>
      </c>
      <c r="O56" s="4">
        <v>19987.400000000001</v>
      </c>
      <c r="P56" s="3">
        <v>31.4</v>
      </c>
      <c r="Q56">
        <v>302</v>
      </c>
      <c r="R56" s="4">
        <v>118.9</v>
      </c>
      <c r="S56" s="4">
        <v>6055.7</v>
      </c>
      <c r="T56">
        <v>23010</v>
      </c>
      <c r="U56">
        <v>10468</v>
      </c>
      <c r="V56" s="4">
        <v>2088.8000000000002</v>
      </c>
      <c r="W56" s="12">
        <v>770</v>
      </c>
      <c r="X56">
        <v>557</v>
      </c>
      <c r="Y56">
        <v>194</v>
      </c>
      <c r="Z56" s="4">
        <v>6749.6</v>
      </c>
      <c r="AA56" s="4">
        <v>1183.33</v>
      </c>
      <c r="AB56">
        <v>21612</v>
      </c>
    </row>
    <row r="57" spans="1:28">
      <c r="A57">
        <v>1998</v>
      </c>
      <c r="B57">
        <v>11716</v>
      </c>
      <c r="C57">
        <v>274278</v>
      </c>
      <c r="D57">
        <v>5067</v>
      </c>
      <c r="E57" s="4">
        <v>3297.2</v>
      </c>
      <c r="F57" s="12">
        <v>564</v>
      </c>
      <c r="G57" s="12">
        <v>9082</v>
      </c>
      <c r="H57">
        <v>37643</v>
      </c>
      <c r="I57">
        <v>19071</v>
      </c>
      <c r="J57" s="3">
        <v>53.9</v>
      </c>
      <c r="K57">
        <v>36012</v>
      </c>
      <c r="L57">
        <v>29822</v>
      </c>
      <c r="M57" s="11">
        <v>4184.0357255546432</v>
      </c>
      <c r="N57" s="4">
        <v>151.215</v>
      </c>
      <c r="O57" s="4">
        <v>21052.3</v>
      </c>
      <c r="P57" s="3">
        <v>35.4</v>
      </c>
      <c r="Q57">
        <v>553</v>
      </c>
      <c r="R57" s="4">
        <v>128.80000000000001</v>
      </c>
      <c r="S57" s="4">
        <v>6153.7</v>
      </c>
      <c r="T57">
        <v>25087</v>
      </c>
      <c r="U57">
        <v>12133</v>
      </c>
      <c r="V57" s="4">
        <v>2098.1999999999998</v>
      </c>
      <c r="W57" s="12">
        <v>1113</v>
      </c>
      <c r="X57">
        <v>465</v>
      </c>
      <c r="Y57">
        <v>209</v>
      </c>
      <c r="Z57" s="4">
        <v>6755.7</v>
      </c>
      <c r="AA57" s="4">
        <v>2289.4299999999998</v>
      </c>
      <c r="AB57">
        <v>22477</v>
      </c>
    </row>
    <row r="58" spans="1:28">
      <c r="A58">
        <v>1999</v>
      </c>
      <c r="B58">
        <v>12360</v>
      </c>
      <c r="C58">
        <v>280969</v>
      </c>
      <c r="D58">
        <v>5891</v>
      </c>
      <c r="E58" s="4">
        <v>3377.6</v>
      </c>
      <c r="F58" s="12">
        <v>656</v>
      </c>
      <c r="G58" s="12">
        <v>7367</v>
      </c>
      <c r="H58">
        <v>41688</v>
      </c>
      <c r="I58">
        <v>19428</v>
      </c>
      <c r="J58" s="3">
        <v>69.23</v>
      </c>
      <c r="K58">
        <v>36510</v>
      </c>
      <c r="L58">
        <v>30603</v>
      </c>
      <c r="M58" s="11">
        <v>4495.9391257189818</v>
      </c>
      <c r="N58" s="4">
        <v>191.48500000000001</v>
      </c>
      <c r="O58" s="4">
        <v>22239.7</v>
      </c>
      <c r="P58" s="3">
        <v>47.1</v>
      </c>
      <c r="Q58">
        <v>461</v>
      </c>
      <c r="R58" s="4">
        <v>132.12</v>
      </c>
      <c r="S58" s="4">
        <v>6595.2</v>
      </c>
      <c r="T58">
        <v>25809</v>
      </c>
      <c r="U58">
        <v>12800</v>
      </c>
      <c r="V58" s="4">
        <v>2258.8000000000002</v>
      </c>
      <c r="W58">
        <v>1465</v>
      </c>
      <c r="X58">
        <v>449</v>
      </c>
      <c r="Y58">
        <v>208</v>
      </c>
      <c r="Z58" s="4">
        <v>7092.4</v>
      </c>
      <c r="AA58" s="4">
        <v>4167.6400000000003</v>
      </c>
      <c r="AB58">
        <v>22548</v>
      </c>
    </row>
    <row r="59" spans="1:28">
      <c r="A59">
        <v>2000</v>
      </c>
      <c r="B59">
        <v>12314</v>
      </c>
      <c r="C59">
        <v>301697</v>
      </c>
      <c r="D59">
        <v>6519</v>
      </c>
      <c r="E59" s="4">
        <v>3463.3</v>
      </c>
      <c r="F59" s="12">
        <v>746</v>
      </c>
      <c r="G59" s="12">
        <v>5461</v>
      </c>
      <c r="H59">
        <v>44670</v>
      </c>
      <c r="I59">
        <v>19339</v>
      </c>
      <c r="J59" s="3">
        <v>84.93</v>
      </c>
      <c r="K59">
        <v>36702</v>
      </c>
      <c r="L59">
        <v>30554</v>
      </c>
      <c r="M59" s="11">
        <v>4894.7257682826621</v>
      </c>
      <c r="N59" s="4">
        <v>226.041</v>
      </c>
      <c r="O59" s="4">
        <v>24325.1</v>
      </c>
      <c r="P59" s="3">
        <v>60.4</v>
      </c>
      <c r="Q59">
        <v>779</v>
      </c>
      <c r="R59" s="4">
        <v>139.13999999999999</v>
      </c>
      <c r="S59" s="4">
        <v>6481.8</v>
      </c>
      <c r="T59">
        <v>25722</v>
      </c>
      <c r="U59">
        <v>13673</v>
      </c>
      <c r="V59" s="4">
        <v>2392.5</v>
      </c>
      <c r="W59">
        <v>2031</v>
      </c>
      <c r="X59">
        <v>523</v>
      </c>
      <c r="Y59">
        <v>207</v>
      </c>
      <c r="Z59" s="4">
        <v>7598.6</v>
      </c>
      <c r="AA59" s="4">
        <v>6248.27</v>
      </c>
      <c r="AB59">
        <v>23552</v>
      </c>
    </row>
    <row r="60" spans="1:28">
      <c r="A60">
        <v>2001</v>
      </c>
      <c r="B60">
        <v>13191</v>
      </c>
      <c r="C60">
        <v>312743</v>
      </c>
      <c r="D60">
        <v>7638</v>
      </c>
      <c r="E60" s="4">
        <v>3392.8</v>
      </c>
      <c r="F60" s="12">
        <v>887</v>
      </c>
      <c r="G60" s="12">
        <v>5251</v>
      </c>
      <c r="H60">
        <v>44978</v>
      </c>
      <c r="I60">
        <v>21017</v>
      </c>
      <c r="J60" s="4">
        <v>104.8</v>
      </c>
      <c r="K60">
        <v>37187</v>
      </c>
      <c r="L60">
        <v>30648</v>
      </c>
      <c r="M60" s="11">
        <v>4948.4594576828267</v>
      </c>
      <c r="N60" s="4">
        <v>272.42599999999999</v>
      </c>
      <c r="O60">
        <v>24592</v>
      </c>
      <c r="P60" s="3">
        <v>77.7</v>
      </c>
      <c r="Q60">
        <v>860</v>
      </c>
      <c r="R60">
        <v>179</v>
      </c>
      <c r="S60">
        <v>6929</v>
      </c>
      <c r="T60">
        <v>26669</v>
      </c>
      <c r="U60">
        <v>14864</v>
      </c>
      <c r="V60" s="4">
        <v>2598</v>
      </c>
      <c r="W60">
        <v>2864</v>
      </c>
      <c r="X60">
        <v>632</v>
      </c>
      <c r="Y60">
        <v>275</v>
      </c>
      <c r="Z60" s="4">
        <v>7972</v>
      </c>
      <c r="AA60" s="4">
        <v>8843.92</v>
      </c>
      <c r="AB60">
        <v>24874</v>
      </c>
    </row>
    <row r="61" spans="1:28">
      <c r="A61">
        <v>2002</v>
      </c>
      <c r="B61">
        <v>13379</v>
      </c>
      <c r="C61">
        <v>356720</v>
      </c>
      <c r="D61">
        <v>8220</v>
      </c>
      <c r="E61">
        <v>3344</v>
      </c>
      <c r="F61" s="12">
        <v>947</v>
      </c>
      <c r="G61" s="12">
        <v>5775</v>
      </c>
      <c r="H61">
        <v>48924</v>
      </c>
      <c r="I61">
        <v>21269</v>
      </c>
      <c r="J61" s="4">
        <v>129.6</v>
      </c>
      <c r="K61">
        <v>38681</v>
      </c>
      <c r="L61">
        <v>31168</v>
      </c>
      <c r="M61" s="4">
        <v>5030.3</v>
      </c>
      <c r="N61" s="4">
        <v>279.56900000000002</v>
      </c>
      <c r="O61">
        <v>25887</v>
      </c>
      <c r="P61" s="4">
        <v>129.5</v>
      </c>
      <c r="Q61">
        <v>885</v>
      </c>
      <c r="R61">
        <v>163</v>
      </c>
      <c r="S61">
        <v>7149</v>
      </c>
      <c r="T61">
        <v>32461</v>
      </c>
      <c r="U61">
        <v>15407</v>
      </c>
      <c r="V61" s="4">
        <v>2765</v>
      </c>
      <c r="W61">
        <v>3491</v>
      </c>
      <c r="X61">
        <v>662</v>
      </c>
      <c r="Y61">
        <v>328</v>
      </c>
      <c r="Z61" s="4">
        <v>8413.6</v>
      </c>
      <c r="AA61">
        <v>13641</v>
      </c>
      <c r="AB61">
        <v>26991</v>
      </c>
    </row>
    <row r="62" spans="1:28">
      <c r="A62">
        <v>2003</v>
      </c>
      <c r="B62">
        <v>14143</v>
      </c>
      <c r="C62">
        <v>415223</v>
      </c>
      <c r="D62">
        <v>9279</v>
      </c>
      <c r="E62">
        <v>3434</v>
      </c>
      <c r="F62" s="12">
        <v>986</v>
      </c>
      <c r="G62" s="12">
        <v>4757</v>
      </c>
      <c r="H62">
        <v>53194</v>
      </c>
      <c r="I62">
        <v>21075</v>
      </c>
      <c r="J62" s="4">
        <v>151.80000000000001</v>
      </c>
      <c r="K62">
        <v>40684</v>
      </c>
      <c r="L62">
        <v>31060</v>
      </c>
      <c r="M62" s="4">
        <v>4461.7</v>
      </c>
      <c r="N62" s="4">
        <v>314.38</v>
      </c>
      <c r="O62">
        <v>26795</v>
      </c>
      <c r="P62" s="4">
        <v>153.80000000000001</v>
      </c>
      <c r="Q62">
        <v>967</v>
      </c>
      <c r="R62">
        <v>176</v>
      </c>
      <c r="S62">
        <v>7404</v>
      </c>
      <c r="T62">
        <v>31985</v>
      </c>
      <c r="U62">
        <v>16141</v>
      </c>
      <c r="V62" s="4">
        <v>2755.4</v>
      </c>
      <c r="W62">
        <v>4151</v>
      </c>
      <c r="X62">
        <v>762</v>
      </c>
      <c r="Y62">
        <v>360</v>
      </c>
      <c r="Z62" s="4">
        <v>8586.6</v>
      </c>
      <c r="AA62">
        <v>15426</v>
      </c>
      <c r="AB62">
        <v>29338</v>
      </c>
    </row>
    <row r="63" spans="1:28" ht="15">
      <c r="A63">
        <v>2004</v>
      </c>
      <c r="B63">
        <v>14951</v>
      </c>
      <c r="C63">
        <v>464676</v>
      </c>
      <c r="D63" s="4">
        <v>10372.799999999999</v>
      </c>
      <c r="E63">
        <v>3433</v>
      </c>
      <c r="F63">
        <v>1025</v>
      </c>
      <c r="G63">
        <v>4250</v>
      </c>
      <c r="H63">
        <v>52481</v>
      </c>
      <c r="I63">
        <v>21441</v>
      </c>
      <c r="J63" s="4">
        <v>165</v>
      </c>
      <c r="K63">
        <v>42690</v>
      </c>
      <c r="L63">
        <v>30610</v>
      </c>
      <c r="M63" s="4">
        <v>5047.6000000000004</v>
      </c>
      <c r="N63" s="4">
        <v>310.73099999999999</v>
      </c>
      <c r="O63">
        <v>27476</v>
      </c>
      <c r="P63" s="27">
        <v>176.3</v>
      </c>
      <c r="Q63" s="26">
        <v>753</v>
      </c>
      <c r="R63">
        <v>189</v>
      </c>
      <c r="S63">
        <v>7552</v>
      </c>
      <c r="T63">
        <v>32945</v>
      </c>
      <c r="U63">
        <v>17479</v>
      </c>
      <c r="V63" s="4">
        <v>2995.5</v>
      </c>
      <c r="W63">
        <v>4994</v>
      </c>
      <c r="X63">
        <v>762</v>
      </c>
      <c r="Y63">
        <v>396</v>
      </c>
      <c r="Z63" s="4">
        <v>9132.4</v>
      </c>
      <c r="AA63">
        <v>15568</v>
      </c>
      <c r="AB63">
        <v>29524</v>
      </c>
    </row>
    <row r="64" spans="1:28" ht="15">
      <c r="A64">
        <v>2005</v>
      </c>
      <c r="B64">
        <v>16001</v>
      </c>
      <c r="C64">
        <v>503353</v>
      </c>
      <c r="D64" s="4">
        <v>10999.8</v>
      </c>
      <c r="E64">
        <v>3400</v>
      </c>
      <c r="F64">
        <v>1101</v>
      </c>
      <c r="G64">
        <v>4323</v>
      </c>
      <c r="H64">
        <v>58445</v>
      </c>
      <c r="I64">
        <v>20800</v>
      </c>
      <c r="J64" s="4">
        <v>213.9</v>
      </c>
      <c r="K64">
        <v>42545</v>
      </c>
      <c r="L64">
        <v>30600</v>
      </c>
      <c r="M64" s="4">
        <v>5651.7</v>
      </c>
      <c r="N64" s="4">
        <v>318.55200000000002</v>
      </c>
      <c r="O64">
        <v>26959</v>
      </c>
      <c r="P64" s="4">
        <v>219</v>
      </c>
      <c r="Q64" s="26">
        <v>843</v>
      </c>
      <c r="R64">
        <v>196</v>
      </c>
      <c r="S64">
        <v>7693</v>
      </c>
      <c r="T64">
        <v>31471</v>
      </c>
      <c r="U64">
        <v>19078</v>
      </c>
      <c r="V64" s="4">
        <v>3248.1</v>
      </c>
      <c r="W64">
        <v>5757</v>
      </c>
      <c r="X64">
        <v>848</v>
      </c>
      <c r="Y64">
        <v>413</v>
      </c>
      <c r="Z64" s="4">
        <v>9508.07</v>
      </c>
      <c r="AA64">
        <v>16232</v>
      </c>
      <c r="AB64">
        <v>30603</v>
      </c>
    </row>
    <row r="65" spans="1:28" ht="15">
      <c r="A65">
        <v>2006</v>
      </c>
      <c r="B65">
        <v>17066</v>
      </c>
      <c r="C65">
        <v>527660</v>
      </c>
      <c r="D65">
        <v>13831</v>
      </c>
      <c r="E65">
        <v>3434</v>
      </c>
      <c r="F65">
        <v>1171</v>
      </c>
      <c r="G65">
        <v>4959</v>
      </c>
      <c r="H65">
        <v>55358</v>
      </c>
      <c r="I65">
        <v>23173</v>
      </c>
      <c r="J65" s="4">
        <v>251.1</v>
      </c>
      <c r="K65">
        <v>43457</v>
      </c>
      <c r="L65">
        <v>30365</v>
      </c>
      <c r="M65" s="4">
        <v>6064</v>
      </c>
      <c r="N65" s="4">
        <v>296.66500000000002</v>
      </c>
      <c r="O65">
        <v>26631</v>
      </c>
      <c r="P65" s="4">
        <v>293.3</v>
      </c>
      <c r="Q65" s="26">
        <v>968</v>
      </c>
      <c r="R65">
        <v>197</v>
      </c>
      <c r="S65">
        <v>8145</v>
      </c>
      <c r="T65">
        <v>32142</v>
      </c>
      <c r="U65">
        <v>20541</v>
      </c>
      <c r="V65" s="4">
        <v>3241.8</v>
      </c>
      <c r="W65">
        <v>6324</v>
      </c>
      <c r="X65">
        <v>898</v>
      </c>
      <c r="Y65">
        <v>485</v>
      </c>
      <c r="Z65" s="4">
        <v>11506.1</v>
      </c>
      <c r="AA65">
        <v>18747</v>
      </c>
      <c r="AB65">
        <v>31454</v>
      </c>
    </row>
    <row r="66" spans="1:28" ht="15">
      <c r="A66">
        <v>2007</v>
      </c>
      <c r="B66">
        <v>19255</v>
      </c>
      <c r="C66">
        <v>556961</v>
      </c>
      <c r="D66">
        <v>17619</v>
      </c>
      <c r="E66">
        <v>3773</v>
      </c>
      <c r="F66">
        <v>1475</v>
      </c>
      <c r="G66">
        <v>5251</v>
      </c>
      <c r="H66">
        <v>54949</v>
      </c>
      <c r="I66">
        <v>22731</v>
      </c>
      <c r="J66" s="4">
        <v>324.60000000000002</v>
      </c>
      <c r="K66">
        <v>44273</v>
      </c>
      <c r="L66">
        <v>31090</v>
      </c>
      <c r="M66" s="4">
        <v>6234.6</v>
      </c>
      <c r="N66" s="4">
        <v>326.20499999999998</v>
      </c>
      <c r="O66" s="12">
        <v>26275</v>
      </c>
      <c r="P66" s="4">
        <v>352</v>
      </c>
      <c r="Q66" s="26">
        <v>1116</v>
      </c>
      <c r="R66">
        <v>209</v>
      </c>
      <c r="S66">
        <v>8388</v>
      </c>
      <c r="T66">
        <v>34439</v>
      </c>
      <c r="U66">
        <v>23774</v>
      </c>
      <c r="V66" s="4">
        <v>3190.1</v>
      </c>
      <c r="W66">
        <v>6358</v>
      </c>
      <c r="X66">
        <v>929</v>
      </c>
      <c r="Y66">
        <v>506</v>
      </c>
      <c r="Z66" s="4">
        <v>12219.1</v>
      </c>
      <c r="AA66">
        <v>19664</v>
      </c>
      <c r="AB66">
        <v>33486</v>
      </c>
    </row>
    <row r="67" spans="1:28" ht="15">
      <c r="A67">
        <v>2008</v>
      </c>
      <c r="B67">
        <v>21100</v>
      </c>
      <c r="C67" s="4">
        <v>621131.1</v>
      </c>
      <c r="D67">
        <v>21450</v>
      </c>
      <c r="E67">
        <v>4298</v>
      </c>
      <c r="F67">
        <v>1388</v>
      </c>
      <c r="G67">
        <v>6396</v>
      </c>
      <c r="H67">
        <v>49827</v>
      </c>
      <c r="I67">
        <v>24410</v>
      </c>
      <c r="J67" s="4">
        <v>345.7</v>
      </c>
      <c r="K67">
        <v>45063</v>
      </c>
      <c r="L67">
        <v>32824</v>
      </c>
      <c r="M67" s="4">
        <v>7218.7</v>
      </c>
      <c r="N67" s="4">
        <v>321.48599999999999</v>
      </c>
      <c r="O67" s="12">
        <v>28156</v>
      </c>
      <c r="P67" s="4">
        <v>398</v>
      </c>
      <c r="Q67" s="26">
        <v>1276</v>
      </c>
      <c r="R67" s="20">
        <v>199</v>
      </c>
      <c r="S67">
        <v>8448</v>
      </c>
      <c r="T67">
        <v>35932</v>
      </c>
      <c r="U67">
        <v>22525</v>
      </c>
      <c r="V67" s="4">
        <v>3285.1</v>
      </c>
      <c r="W67">
        <v>7558</v>
      </c>
      <c r="X67">
        <v>994</v>
      </c>
      <c r="Y67">
        <v>566</v>
      </c>
      <c r="Z67">
        <v>12756</v>
      </c>
      <c r="AA67">
        <v>22014</v>
      </c>
      <c r="AB67">
        <v>36431</v>
      </c>
    </row>
    <row r="68" spans="1:28" ht="15">
      <c r="A68">
        <v>2009</v>
      </c>
      <c r="B68">
        <v>21828</v>
      </c>
      <c r="C68" s="4">
        <v>668566.69999999995</v>
      </c>
      <c r="D68">
        <v>23633</v>
      </c>
      <c r="E68">
        <v>4048</v>
      </c>
      <c r="F68">
        <v>1355</v>
      </c>
      <c r="G68">
        <v>5966</v>
      </c>
      <c r="H68">
        <v>51824</v>
      </c>
      <c r="I68">
        <v>23252</v>
      </c>
      <c r="J68" s="19">
        <v>312.4850766300666</v>
      </c>
      <c r="K68">
        <v>48146</v>
      </c>
      <c r="L68">
        <v>34171</v>
      </c>
      <c r="M68" s="19">
        <v>7660.1</v>
      </c>
      <c r="N68">
        <v>299</v>
      </c>
      <c r="O68" s="20">
        <v>27571</v>
      </c>
      <c r="P68" s="4">
        <v>261.7</v>
      </c>
      <c r="Q68">
        <v>1006</v>
      </c>
      <c r="R68" s="25">
        <v>199</v>
      </c>
      <c r="S68">
        <v>8733</v>
      </c>
      <c r="T68">
        <v>38960</v>
      </c>
      <c r="U68">
        <v>24661</v>
      </c>
      <c r="V68" s="26">
        <v>3561</v>
      </c>
      <c r="W68">
        <v>6785</v>
      </c>
      <c r="X68">
        <v>967</v>
      </c>
      <c r="Y68">
        <v>575</v>
      </c>
      <c r="Z68">
        <v>12196</v>
      </c>
      <c r="AA68">
        <v>25033</v>
      </c>
      <c r="AB68">
        <v>37425</v>
      </c>
    </row>
    <row r="69" spans="1:28" ht="15">
      <c r="A69">
        <v>2010</v>
      </c>
      <c r="B69">
        <v>19255</v>
      </c>
      <c r="C69" s="4">
        <v>698179.5</v>
      </c>
      <c r="D69">
        <v>19749</v>
      </c>
      <c r="E69">
        <v>3960</v>
      </c>
      <c r="F69">
        <v>1320</v>
      </c>
      <c r="G69">
        <v>5585</v>
      </c>
      <c r="H69">
        <v>47706</v>
      </c>
      <c r="I69">
        <v>25328</v>
      </c>
      <c r="J69" s="19">
        <v>250.66148556235859</v>
      </c>
      <c r="K69">
        <v>46648</v>
      </c>
      <c r="L69">
        <v>34925</v>
      </c>
      <c r="M69" s="19">
        <v>6163.8609999999999</v>
      </c>
      <c r="N69">
        <v>281</v>
      </c>
      <c r="O69" s="26">
        <v>27206</v>
      </c>
      <c r="P69" s="4">
        <v>196</v>
      </c>
      <c r="Q69">
        <v>851</v>
      </c>
      <c r="R69" s="25">
        <v>250</v>
      </c>
      <c r="S69">
        <v>8472</v>
      </c>
      <c r="T69">
        <v>39279</v>
      </c>
      <c r="U69">
        <v>26505</v>
      </c>
      <c r="V69" s="26">
        <v>3563</v>
      </c>
      <c r="W69">
        <v>6630</v>
      </c>
      <c r="X69">
        <v>853</v>
      </c>
      <c r="Y69">
        <v>583</v>
      </c>
      <c r="Z69">
        <v>11132</v>
      </c>
      <c r="AA69">
        <v>26674</v>
      </c>
      <c r="AB69">
        <v>37645</v>
      </c>
    </row>
    <row r="70" spans="1:28" ht="15">
      <c r="A70">
        <v>2011</v>
      </c>
      <c r="B70">
        <v>20607</v>
      </c>
      <c r="C70" s="4">
        <v>711338.40800000005</v>
      </c>
      <c r="D70">
        <v>19865</v>
      </c>
      <c r="E70">
        <v>3956</v>
      </c>
      <c r="F70">
        <v>1166</v>
      </c>
      <c r="G70" s="25">
        <v>5913</v>
      </c>
      <c r="H70">
        <v>43785</v>
      </c>
      <c r="I70">
        <v>24259</v>
      </c>
      <c r="J70" s="26">
        <v>280</v>
      </c>
      <c r="K70">
        <v>46471</v>
      </c>
      <c r="L70">
        <v>34630</v>
      </c>
      <c r="M70" s="19">
        <v>5128.0159999999996</v>
      </c>
      <c r="N70">
        <v>296</v>
      </c>
      <c r="O70" s="26">
        <v>27429</v>
      </c>
      <c r="P70" s="4">
        <v>211.7</v>
      </c>
      <c r="Q70">
        <v>855</v>
      </c>
      <c r="R70" s="25">
        <v>221</v>
      </c>
      <c r="S70">
        <v>8379</v>
      </c>
      <c r="T70">
        <v>40534</v>
      </c>
      <c r="U70">
        <v>28015</v>
      </c>
      <c r="V70" s="26">
        <v>3528</v>
      </c>
      <c r="W70">
        <v>7255</v>
      </c>
      <c r="X70">
        <v>763</v>
      </c>
      <c r="Y70">
        <v>479</v>
      </c>
      <c r="Z70">
        <v>10059</v>
      </c>
      <c r="AA70">
        <v>28692</v>
      </c>
      <c r="AB70">
        <v>37608</v>
      </c>
    </row>
    <row r="71" spans="1:28" s="14" customFormat="1" ht="15">
      <c r="A71" s="14">
        <v>2012</v>
      </c>
      <c r="B71" s="26">
        <v>20276</v>
      </c>
      <c r="C71" s="4">
        <v>684779.60600000003</v>
      </c>
      <c r="D71">
        <v>19910</v>
      </c>
      <c r="E71">
        <v>4023</v>
      </c>
      <c r="F71">
        <v>1229</v>
      </c>
      <c r="G71" s="26">
        <v>5589</v>
      </c>
      <c r="H71">
        <v>42007</v>
      </c>
      <c r="I71">
        <v>25617</v>
      </c>
      <c r="J71" s="26">
        <v>340</v>
      </c>
      <c r="K71">
        <v>46725</v>
      </c>
      <c r="L71" s="26">
        <v>36168</v>
      </c>
      <c r="M71" s="27">
        <v>4603.576</v>
      </c>
      <c r="N71">
        <v>298</v>
      </c>
      <c r="O71" s="26">
        <v>26254</v>
      </c>
      <c r="P71" s="4">
        <v>199</v>
      </c>
      <c r="Q71">
        <v>883</v>
      </c>
      <c r="R71" s="25">
        <v>214</v>
      </c>
      <c r="S71">
        <v>8067</v>
      </c>
      <c r="T71">
        <v>41560</v>
      </c>
      <c r="U71">
        <v>29266</v>
      </c>
      <c r="V71" s="27">
        <v>3219.6170000000002</v>
      </c>
      <c r="W71">
        <v>8084</v>
      </c>
      <c r="X71">
        <v>790</v>
      </c>
      <c r="Y71">
        <v>423</v>
      </c>
      <c r="Z71" s="26">
        <v>10828</v>
      </c>
      <c r="AA71">
        <v>31987</v>
      </c>
      <c r="AB71">
        <v>36838</v>
      </c>
    </row>
    <row r="72" spans="1:28" ht="15">
      <c r="A72" s="14">
        <v>2013</v>
      </c>
      <c r="B72" s="26">
        <v>18593</v>
      </c>
      <c r="C72" s="4">
        <v>639703.96</v>
      </c>
      <c r="D72" s="26">
        <v>18892</v>
      </c>
      <c r="E72" s="26">
        <v>3939</v>
      </c>
      <c r="F72" s="26">
        <v>1326</v>
      </c>
      <c r="G72" s="26">
        <v>5459</v>
      </c>
      <c r="H72" s="26">
        <v>40765</v>
      </c>
      <c r="I72" s="26">
        <v>23724</v>
      </c>
      <c r="J72" s="26">
        <v>361</v>
      </c>
      <c r="K72" s="26">
        <v>47010</v>
      </c>
      <c r="L72" s="25">
        <v>35901</v>
      </c>
      <c r="M72" s="27">
        <v>4535</v>
      </c>
      <c r="N72" s="26">
        <v>271</v>
      </c>
      <c r="O72" s="26">
        <v>25526</v>
      </c>
      <c r="P72" s="27">
        <v>213.6</v>
      </c>
      <c r="Q72" s="26">
        <v>923</v>
      </c>
      <c r="R72" s="25">
        <v>220</v>
      </c>
      <c r="S72" s="26">
        <v>7769</v>
      </c>
      <c r="T72" s="26">
        <v>43247</v>
      </c>
      <c r="U72" s="26">
        <v>29317</v>
      </c>
      <c r="V72" s="26">
        <v>3602</v>
      </c>
      <c r="W72" s="26">
        <v>8391</v>
      </c>
      <c r="X72" s="26">
        <v>726</v>
      </c>
      <c r="Y72" s="26">
        <v>381</v>
      </c>
      <c r="Z72" s="26">
        <v>9495</v>
      </c>
      <c r="AA72" s="26">
        <v>35089</v>
      </c>
      <c r="AB72" s="26">
        <v>36217</v>
      </c>
    </row>
    <row r="73" spans="1:28" ht="15">
      <c r="A73" s="14">
        <v>2014</v>
      </c>
      <c r="B73" s="26">
        <v>19538</v>
      </c>
      <c r="C73" s="4">
        <v>609913.68000000005</v>
      </c>
      <c r="D73" s="26">
        <v>14232</v>
      </c>
      <c r="E73" s="26">
        <v>3911</v>
      </c>
      <c r="F73" s="26">
        <v>1235</v>
      </c>
      <c r="G73" s="25">
        <v>5031</v>
      </c>
      <c r="H73" s="26">
        <v>41991</v>
      </c>
      <c r="I73" s="26">
        <v>25022</v>
      </c>
      <c r="J73" s="26">
        <v>384</v>
      </c>
      <c r="K73" s="26">
        <v>46947</v>
      </c>
      <c r="L73" s="25">
        <v>35013</v>
      </c>
      <c r="M73" s="30">
        <v>4008</v>
      </c>
      <c r="N73" s="25">
        <v>271</v>
      </c>
      <c r="O73" s="26">
        <v>23296</v>
      </c>
      <c r="P73" s="4">
        <v>225.7</v>
      </c>
      <c r="Q73" s="26">
        <v>981</v>
      </c>
      <c r="R73" s="25">
        <v>224</v>
      </c>
      <c r="S73" s="26">
        <v>7602</v>
      </c>
      <c r="T73" s="26">
        <v>42697</v>
      </c>
      <c r="U73" s="26">
        <v>33124</v>
      </c>
      <c r="V73" s="25">
        <v>3166</v>
      </c>
      <c r="W73" s="25">
        <v>8515</v>
      </c>
      <c r="X73" s="26">
        <v>745</v>
      </c>
      <c r="Y73" s="26">
        <v>370</v>
      </c>
      <c r="Z73" s="26">
        <v>9596</v>
      </c>
      <c r="AA73" s="26">
        <v>38405</v>
      </c>
      <c r="AB73" s="26">
        <v>36902</v>
      </c>
    </row>
    <row r="74" spans="1:28" ht="15">
      <c r="A74" s="14"/>
      <c r="B74" s="26"/>
      <c r="M74" s="4"/>
    </row>
    <row r="75" spans="1:28">
      <c r="B75" s="33" t="s">
        <v>20</v>
      </c>
      <c r="C75" s="33"/>
      <c r="D75" s="33"/>
      <c r="E75" s="33"/>
      <c r="F75" s="33"/>
      <c r="G75" s="33"/>
      <c r="H75" s="33"/>
      <c r="I75" s="33"/>
      <c r="J75" s="33"/>
    </row>
    <row r="76" spans="1:28" ht="28" customHeight="1">
      <c r="B76" s="33" t="s">
        <v>21</v>
      </c>
      <c r="C76" s="33"/>
      <c r="D76" s="33"/>
      <c r="E76" s="33"/>
      <c r="F76" s="33"/>
      <c r="G76" s="33"/>
      <c r="H76" s="33"/>
      <c r="I76" s="33"/>
      <c r="J76" s="33"/>
    </row>
    <row r="77" spans="1:28" ht="52" customHeight="1">
      <c r="B77" s="36" t="s">
        <v>64</v>
      </c>
      <c r="C77" s="36"/>
      <c r="D77" s="36"/>
      <c r="E77" s="36"/>
      <c r="F77" s="36"/>
      <c r="G77" s="36"/>
      <c r="H77" s="36"/>
      <c r="I77" s="36"/>
      <c r="J77" s="36"/>
    </row>
    <row r="78" spans="1:28" ht="26" customHeight="1">
      <c r="B78" s="33" t="s">
        <v>23</v>
      </c>
      <c r="C78" s="33"/>
      <c r="D78" s="33"/>
      <c r="E78" s="33"/>
      <c r="F78" s="33"/>
      <c r="G78" s="33"/>
      <c r="H78" s="33"/>
      <c r="I78" s="33"/>
      <c r="J78" s="33"/>
    </row>
    <row r="79" spans="1:28" ht="27" customHeight="1">
      <c r="B79" s="33" t="s">
        <v>8</v>
      </c>
      <c r="C79" s="33"/>
      <c r="D79" s="33"/>
      <c r="E79" s="33"/>
      <c r="F79" s="33"/>
      <c r="G79" s="33"/>
      <c r="H79" s="33"/>
      <c r="I79" s="33"/>
      <c r="J79" s="33"/>
    </row>
    <row r="80" spans="1:28">
      <c r="B80" t="s">
        <v>9</v>
      </c>
    </row>
    <row r="81" spans="2:10" ht="26" customHeight="1">
      <c r="B81" s="33" t="s">
        <v>67</v>
      </c>
      <c r="C81" s="33"/>
      <c r="D81" s="33"/>
      <c r="E81" s="33"/>
      <c r="F81" s="33"/>
      <c r="G81" s="33"/>
      <c r="H81" s="33"/>
      <c r="I81" s="33"/>
      <c r="J81" s="33"/>
    </row>
    <row r="82" spans="2:10">
      <c r="B82" t="s">
        <v>59</v>
      </c>
    </row>
    <row r="83" spans="2:10">
      <c r="B83" t="s">
        <v>60</v>
      </c>
    </row>
    <row r="84" spans="2:10" ht="40" customHeight="1">
      <c r="B84" s="33" t="s">
        <v>69</v>
      </c>
      <c r="C84" s="33"/>
      <c r="D84" s="33"/>
      <c r="E84" s="33"/>
      <c r="F84" s="33"/>
      <c r="G84" s="33"/>
      <c r="H84" s="33"/>
      <c r="I84" s="33"/>
      <c r="J84" s="33"/>
    </row>
    <row r="85" spans="2:10" ht="52" customHeight="1">
      <c r="B85" s="33" t="s">
        <v>68</v>
      </c>
      <c r="C85" s="33"/>
      <c r="D85" s="33"/>
      <c r="E85" s="33"/>
      <c r="F85" s="33"/>
      <c r="G85" s="33"/>
      <c r="H85" s="33"/>
      <c r="I85" s="33"/>
      <c r="J85" s="33"/>
    </row>
  </sheetData>
  <mergeCells count="9">
    <mergeCell ref="B79:J79"/>
    <mergeCell ref="B81:J81"/>
    <mergeCell ref="B84:J84"/>
    <mergeCell ref="B85:J85"/>
    <mergeCell ref="B1:L1"/>
    <mergeCell ref="B75:J75"/>
    <mergeCell ref="B77:J77"/>
    <mergeCell ref="B76:J76"/>
    <mergeCell ref="B78:J78"/>
  </mergeCells>
  <phoneticPr fontId="3"/>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2"/>
  <sheetViews>
    <sheetView workbookViewId="0">
      <pane xSplit="2" ySplit="4" topLeftCell="C5" activePane="bottomRight" state="frozen"/>
      <selection pane="topRight" activeCell="B1" sqref="B1"/>
      <selection pane="bottomLeft" activeCell="A4" sqref="A4"/>
      <selection pane="bottomRight" activeCell="D1" sqref="D1"/>
    </sheetView>
  </sheetViews>
  <sheetFormatPr baseColWidth="10" defaultRowHeight="13" x14ac:dyDescent="0"/>
  <cols>
    <col min="34" max="39" width="10.7109375" customWidth="1"/>
  </cols>
  <sheetData>
    <row r="1" spans="2:39">
      <c r="C1" s="1" t="s">
        <v>74</v>
      </c>
    </row>
    <row r="2" spans="2:39">
      <c r="C2" t="s">
        <v>19</v>
      </c>
    </row>
    <row r="3" spans="2:39">
      <c r="C3" t="s">
        <v>58</v>
      </c>
    </row>
    <row r="4" spans="2:39">
      <c r="B4" s="1" t="s">
        <v>32</v>
      </c>
      <c r="C4" s="1" t="s">
        <v>33</v>
      </c>
      <c r="D4" s="1" t="s">
        <v>34</v>
      </c>
      <c r="E4" s="1" t="s">
        <v>54</v>
      </c>
      <c r="F4" s="1" t="s">
        <v>35</v>
      </c>
      <c r="G4" s="1" t="s">
        <v>3</v>
      </c>
      <c r="H4" s="1" t="s">
        <v>10</v>
      </c>
      <c r="I4" s="1" t="s">
        <v>11</v>
      </c>
      <c r="J4" s="1" t="s">
        <v>37</v>
      </c>
      <c r="K4" s="1" t="s">
        <v>0</v>
      </c>
      <c r="L4" s="1" t="s">
        <v>1</v>
      </c>
      <c r="M4" s="1" t="s">
        <v>40</v>
      </c>
      <c r="N4" s="1" t="s">
        <v>61</v>
      </c>
      <c r="O4" s="1" t="s">
        <v>41</v>
      </c>
      <c r="P4" s="1" t="s">
        <v>62</v>
      </c>
      <c r="Q4" s="1" t="s">
        <v>63</v>
      </c>
      <c r="R4" s="1" t="s">
        <v>70</v>
      </c>
      <c r="S4" s="1" t="s">
        <v>45</v>
      </c>
      <c r="T4" s="1" t="s">
        <v>46</v>
      </c>
      <c r="U4" s="1" t="s">
        <v>47</v>
      </c>
      <c r="V4" s="1" t="s">
        <v>71</v>
      </c>
      <c r="W4" s="1" t="s">
        <v>50</v>
      </c>
      <c r="X4" s="1" t="s">
        <v>2</v>
      </c>
      <c r="Y4" s="1" t="s">
        <v>13</v>
      </c>
      <c r="Z4" s="1" t="s">
        <v>14</v>
      </c>
      <c r="AA4" s="1" t="s">
        <v>15</v>
      </c>
      <c r="AB4" s="1" t="s">
        <v>16</v>
      </c>
      <c r="AC4" s="1" t="s">
        <v>72</v>
      </c>
      <c r="AD4" s="1" t="s">
        <v>12</v>
      </c>
      <c r="AE4" s="1" t="s">
        <v>52</v>
      </c>
      <c r="AF4" s="4" t="s">
        <v>55</v>
      </c>
      <c r="AG4" s="4"/>
      <c r="AH4" s="4" t="s">
        <v>4</v>
      </c>
      <c r="AI4" s="4" t="s">
        <v>5</v>
      </c>
      <c r="AJ4" s="4" t="s">
        <v>6</v>
      </c>
      <c r="AK4" s="4" t="s">
        <v>7</v>
      </c>
      <c r="AL4" s="4"/>
      <c r="AM4" s="4"/>
    </row>
    <row r="5" spans="2:39" s="4" customFormat="1">
      <c r="B5" s="4">
        <v>1949</v>
      </c>
      <c r="D5" s="4">
        <v>124471</v>
      </c>
      <c r="E5" s="4" t="s">
        <v>22</v>
      </c>
      <c r="F5" s="4">
        <v>2276</v>
      </c>
      <c r="G5" s="4" t="s">
        <v>22</v>
      </c>
      <c r="H5" s="4" t="s">
        <v>22</v>
      </c>
      <c r="I5" s="4" t="s">
        <v>22</v>
      </c>
      <c r="J5" s="4">
        <v>1225</v>
      </c>
      <c r="K5" s="4" t="s">
        <v>22</v>
      </c>
      <c r="L5" s="4">
        <v>18569</v>
      </c>
      <c r="N5">
        <v>988</v>
      </c>
      <c r="O5" s="4" t="s">
        <v>22</v>
      </c>
      <c r="P5" s="4">
        <v>7266</v>
      </c>
      <c r="Q5" s="4" t="s">
        <v>22</v>
      </c>
      <c r="R5" s="4" t="s">
        <v>22</v>
      </c>
      <c r="S5" s="3">
        <v>29</v>
      </c>
      <c r="T5" s="4">
        <v>3940</v>
      </c>
      <c r="U5" s="4">
        <v>1273</v>
      </c>
      <c r="V5" s="4" t="s">
        <v>22</v>
      </c>
      <c r="W5" s="4">
        <v>889</v>
      </c>
      <c r="X5" s="4" t="s">
        <v>22</v>
      </c>
      <c r="Y5" s="4" t="s">
        <v>22</v>
      </c>
      <c r="Z5" s="4" t="s">
        <v>22</v>
      </c>
      <c r="AA5" s="4" t="s">
        <v>53</v>
      </c>
      <c r="AB5" s="4" t="s">
        <v>53</v>
      </c>
    </row>
    <row r="6" spans="2:39" s="4" customFormat="1">
      <c r="B6" s="4">
        <v>1950</v>
      </c>
      <c r="C6">
        <v>4500</v>
      </c>
      <c r="D6" s="4">
        <v>133771</v>
      </c>
      <c r="E6" s="4" t="s">
        <v>22</v>
      </c>
      <c r="F6" s="4">
        <v>2296</v>
      </c>
      <c r="G6" s="4" t="s">
        <v>22</v>
      </c>
      <c r="H6" s="4" t="s">
        <v>22</v>
      </c>
      <c r="I6" s="4" t="s">
        <v>22</v>
      </c>
      <c r="J6" s="4">
        <v>1151</v>
      </c>
      <c r="K6" s="4" t="s">
        <v>22</v>
      </c>
      <c r="L6" s="4">
        <v>20078</v>
      </c>
      <c r="N6">
        <v>1107</v>
      </c>
      <c r="O6" s="4" t="s">
        <v>22</v>
      </c>
      <c r="P6" s="4">
        <v>8578</v>
      </c>
      <c r="Q6" s="4" t="s">
        <v>22</v>
      </c>
      <c r="R6" s="4" t="s">
        <v>22</v>
      </c>
      <c r="S6" s="3">
        <v>43</v>
      </c>
      <c r="T6" s="4">
        <v>4789</v>
      </c>
      <c r="U6" s="4">
        <v>1118</v>
      </c>
      <c r="V6" s="4" t="s">
        <v>22</v>
      </c>
      <c r="W6" s="4">
        <v>956</v>
      </c>
      <c r="X6" s="4" t="s">
        <v>22</v>
      </c>
      <c r="Y6" s="4" t="s">
        <v>22</v>
      </c>
      <c r="Z6" s="4" t="s">
        <v>22</v>
      </c>
      <c r="AA6" s="4" t="s">
        <v>53</v>
      </c>
      <c r="AB6" s="4" t="s">
        <v>53</v>
      </c>
      <c r="AC6" s="4">
        <v>29712</v>
      </c>
      <c r="AD6" s="4">
        <f>SUM(C6:D6,F6,J6,L6,P6,S6:U6,W6,AC6)</f>
        <v>206992</v>
      </c>
      <c r="AE6" s="4">
        <f>AD6-D6</f>
        <v>73221</v>
      </c>
    </row>
    <row r="7" spans="2:39" s="4" customFormat="1">
      <c r="B7" s="4">
        <v>1951</v>
      </c>
      <c r="C7">
        <v>9119</v>
      </c>
      <c r="D7" s="4">
        <v>286220</v>
      </c>
      <c r="E7" s="4" t="s">
        <v>22</v>
      </c>
      <c r="F7" s="4">
        <v>3398</v>
      </c>
      <c r="G7" s="4" t="s">
        <v>22</v>
      </c>
      <c r="H7" s="4" t="s">
        <v>22</v>
      </c>
      <c r="I7" s="4" t="s">
        <v>22</v>
      </c>
      <c r="J7" s="4">
        <v>1378</v>
      </c>
      <c r="K7" s="4" t="s">
        <v>22</v>
      </c>
      <c r="L7" s="4">
        <v>26892</v>
      </c>
      <c r="N7">
        <v>1305</v>
      </c>
      <c r="O7" s="4" t="s">
        <v>22</v>
      </c>
      <c r="P7" s="4">
        <v>9717</v>
      </c>
      <c r="Q7" s="4" t="s">
        <v>22</v>
      </c>
      <c r="R7" s="4" t="s">
        <v>22</v>
      </c>
      <c r="S7" s="3">
        <v>61</v>
      </c>
      <c r="T7" s="4">
        <v>5033</v>
      </c>
      <c r="U7" s="4">
        <v>1546</v>
      </c>
      <c r="V7" s="4" t="s">
        <v>22</v>
      </c>
      <c r="W7" s="4">
        <v>993</v>
      </c>
      <c r="X7" s="4" t="s">
        <v>22</v>
      </c>
      <c r="Y7" s="4" t="s">
        <v>22</v>
      </c>
      <c r="Z7" s="4" t="s">
        <v>22</v>
      </c>
      <c r="AA7" s="4" t="s">
        <v>53</v>
      </c>
      <c r="AB7" s="4" t="s">
        <v>53</v>
      </c>
      <c r="AC7" s="4">
        <v>34983</v>
      </c>
      <c r="AD7" s="4">
        <f t="shared" ref="AD7" si="0">SUM(C7:D7,F7,J7,L7,P7,S7:U7,W7,AC7)</f>
        <v>379340</v>
      </c>
      <c r="AE7" s="4">
        <f t="shared" ref="AE7:AE68" si="1">AD7-D7</f>
        <v>93120</v>
      </c>
    </row>
    <row r="8" spans="2:39" s="4" customFormat="1">
      <c r="B8" s="4">
        <v>1952</v>
      </c>
      <c r="C8">
        <v>14657</v>
      </c>
      <c r="D8" s="4">
        <v>403187</v>
      </c>
      <c r="E8" s="4" t="s">
        <v>22</v>
      </c>
      <c r="F8" s="4">
        <v>5022</v>
      </c>
      <c r="G8" s="4" t="s">
        <v>22</v>
      </c>
      <c r="H8" s="4" t="s">
        <v>22</v>
      </c>
      <c r="I8" s="4" t="s">
        <v>22</v>
      </c>
      <c r="J8" s="4">
        <v>1889</v>
      </c>
      <c r="K8" s="4" t="s">
        <v>22</v>
      </c>
      <c r="L8" s="4">
        <v>34162</v>
      </c>
      <c r="N8">
        <v>1260</v>
      </c>
      <c r="O8" s="4" t="s">
        <v>22</v>
      </c>
      <c r="P8" s="4">
        <v>10875</v>
      </c>
      <c r="Q8" s="4" t="s">
        <v>22</v>
      </c>
      <c r="R8" s="4" t="s">
        <v>22</v>
      </c>
      <c r="S8" s="3">
        <v>99</v>
      </c>
      <c r="T8" s="4">
        <v>5950</v>
      </c>
      <c r="U8" s="4">
        <v>2062</v>
      </c>
      <c r="V8" s="4" t="s">
        <v>22</v>
      </c>
      <c r="W8" s="4">
        <v>1085</v>
      </c>
      <c r="X8" s="4" t="s">
        <v>22</v>
      </c>
      <c r="Y8" s="4" t="s">
        <v>22</v>
      </c>
      <c r="Z8" s="4" t="s">
        <v>22</v>
      </c>
      <c r="AA8" s="4" t="s">
        <v>53</v>
      </c>
      <c r="AB8" s="4" t="s">
        <v>53</v>
      </c>
      <c r="AC8" s="4">
        <v>44751</v>
      </c>
      <c r="AD8" s="4">
        <f>SUM(C8:D8,F8,J8,L8,N8,P8,S8:U8,W8,AC8)</f>
        <v>524999</v>
      </c>
      <c r="AE8" s="4">
        <f t="shared" si="1"/>
        <v>121812</v>
      </c>
    </row>
    <row r="9" spans="2:39" s="4" customFormat="1">
      <c r="B9" s="4">
        <v>1953</v>
      </c>
      <c r="C9">
        <v>16819</v>
      </c>
      <c r="D9" s="4">
        <v>415115</v>
      </c>
      <c r="E9" s="4" t="s">
        <v>22</v>
      </c>
      <c r="F9" s="4">
        <v>5000</v>
      </c>
      <c r="G9" s="4" t="s">
        <v>22</v>
      </c>
      <c r="H9" s="4" t="s">
        <v>22</v>
      </c>
      <c r="I9" s="4" t="s">
        <v>22</v>
      </c>
      <c r="J9" s="4">
        <v>2461</v>
      </c>
      <c r="K9" s="4" t="s">
        <v>22</v>
      </c>
      <c r="L9" s="4">
        <v>38049</v>
      </c>
      <c r="M9" s="4">
        <v>20306.377009818374</v>
      </c>
      <c r="N9">
        <v>1205</v>
      </c>
      <c r="O9" s="4" t="s">
        <v>22</v>
      </c>
      <c r="P9" s="4">
        <v>9879</v>
      </c>
      <c r="Q9" s="4" t="s">
        <v>22</v>
      </c>
      <c r="R9" s="4" t="s">
        <v>22</v>
      </c>
      <c r="S9" s="4">
        <v>111</v>
      </c>
      <c r="T9" s="4">
        <v>6315</v>
      </c>
      <c r="U9" s="4">
        <v>2595</v>
      </c>
      <c r="V9" s="4" t="s">
        <v>22</v>
      </c>
      <c r="W9" s="4">
        <v>1256</v>
      </c>
      <c r="X9" s="4" t="s">
        <v>22</v>
      </c>
      <c r="Y9" s="4" t="s">
        <v>22</v>
      </c>
      <c r="Z9" s="4" t="s">
        <v>22</v>
      </c>
      <c r="AA9" s="4" t="s">
        <v>53</v>
      </c>
      <c r="AB9" s="4">
        <v>1941</v>
      </c>
      <c r="AC9" s="4">
        <v>49719</v>
      </c>
      <c r="AD9" s="4">
        <f>SUM(C9:D9,F9,J9,L9,N9,P9,S9:U9,W9,AB9:AC9)</f>
        <v>550465</v>
      </c>
      <c r="AE9" s="4">
        <f t="shared" si="1"/>
        <v>135350</v>
      </c>
    </row>
    <row r="10" spans="2:39" s="4" customFormat="1">
      <c r="B10" s="4">
        <v>1954</v>
      </c>
      <c r="C10">
        <v>15647</v>
      </c>
      <c r="D10" s="4">
        <v>358167</v>
      </c>
      <c r="E10" s="4" t="s">
        <v>22</v>
      </c>
      <c r="F10" s="4">
        <v>5158</v>
      </c>
      <c r="G10" s="4" t="s">
        <v>22</v>
      </c>
      <c r="H10" s="4" t="s">
        <v>22</v>
      </c>
      <c r="I10" s="4" t="s">
        <v>22</v>
      </c>
      <c r="J10" s="4">
        <v>2450</v>
      </c>
      <c r="K10" s="4" t="s">
        <v>22</v>
      </c>
      <c r="L10" s="4">
        <v>32434</v>
      </c>
      <c r="M10" s="4">
        <v>20559.131525238379</v>
      </c>
      <c r="N10">
        <v>1297</v>
      </c>
      <c r="O10" s="4" t="s">
        <v>22</v>
      </c>
      <c r="P10" s="4">
        <v>10835</v>
      </c>
      <c r="Q10" s="4" t="s">
        <v>22</v>
      </c>
      <c r="R10" s="4" t="s">
        <v>22</v>
      </c>
      <c r="S10" s="4">
        <v>127</v>
      </c>
      <c r="T10" s="4">
        <v>7227</v>
      </c>
      <c r="U10" s="4">
        <v>2657</v>
      </c>
      <c r="V10" s="4" t="s">
        <v>22</v>
      </c>
      <c r="W10" s="4">
        <v>1320</v>
      </c>
      <c r="X10" s="4" t="s">
        <v>22</v>
      </c>
      <c r="Y10" s="4" t="s">
        <v>22</v>
      </c>
      <c r="Z10" s="4" t="s">
        <v>22</v>
      </c>
      <c r="AA10" s="4" t="s">
        <v>53</v>
      </c>
      <c r="AB10" s="4">
        <v>1963</v>
      </c>
      <c r="AC10" s="4">
        <v>47202</v>
      </c>
      <c r="AD10" s="4">
        <f>SUM(C10:D10,F10,J10,L10,N10,P10,S10:U10,W10,AB10:AC10)</f>
        <v>486484</v>
      </c>
      <c r="AE10" s="4">
        <f t="shared" si="1"/>
        <v>128317</v>
      </c>
    </row>
    <row r="11" spans="2:39" s="4" customFormat="1">
      <c r="B11" s="4">
        <v>1955</v>
      </c>
      <c r="C11">
        <v>15494</v>
      </c>
      <c r="D11" s="4">
        <v>339037</v>
      </c>
      <c r="E11" s="4" t="s">
        <v>22</v>
      </c>
      <c r="F11" s="4">
        <v>4272</v>
      </c>
      <c r="G11" s="4" t="s">
        <v>22</v>
      </c>
      <c r="H11" s="4" t="s">
        <v>22</v>
      </c>
      <c r="I11" s="4" t="s">
        <v>22</v>
      </c>
      <c r="J11" s="4">
        <v>2415</v>
      </c>
      <c r="K11" s="4" t="s">
        <v>22</v>
      </c>
      <c r="L11" s="4">
        <v>30225</v>
      </c>
      <c r="M11" s="4">
        <v>23755.514172548854</v>
      </c>
      <c r="N11">
        <v>1319</v>
      </c>
      <c r="O11" s="4" t="s">
        <v>22</v>
      </c>
      <c r="P11" s="4">
        <v>10674</v>
      </c>
      <c r="Q11" s="4" t="s">
        <v>22</v>
      </c>
      <c r="R11" s="4" t="s">
        <v>22</v>
      </c>
      <c r="S11" s="4">
        <v>138</v>
      </c>
      <c r="T11" s="4">
        <v>7611</v>
      </c>
      <c r="U11" s="4">
        <v>2199</v>
      </c>
      <c r="V11" s="4" t="s">
        <v>22</v>
      </c>
      <c r="W11" s="4">
        <v>1412</v>
      </c>
      <c r="X11" s="4" t="s">
        <v>22</v>
      </c>
      <c r="Y11" s="4" t="s">
        <v>22</v>
      </c>
      <c r="Z11" s="4" t="s">
        <v>22</v>
      </c>
      <c r="AA11" s="4" t="s">
        <v>53</v>
      </c>
      <c r="AB11" s="4">
        <v>1985</v>
      </c>
      <c r="AC11" s="4">
        <v>44943</v>
      </c>
      <c r="AD11" s="4">
        <f>SUM(C11:D11,F11,J11,L11:N11,P11,S11:U11,W11,AB11:AC11)</f>
        <v>485479.51417254884</v>
      </c>
      <c r="AE11" s="4">
        <f t="shared" si="1"/>
        <v>146442.51417254884</v>
      </c>
      <c r="AH11" s="4">
        <f>SUM(C11:D11,F11,J11,L11:N11,P11,S11:U11,W11,AB11:AC11)</f>
        <v>485479.51417254884</v>
      </c>
      <c r="AJ11" s="4">
        <f t="shared" ref="AJ11:AJ67" si="2">AH11-D11</f>
        <v>146442.51417254884</v>
      </c>
    </row>
    <row r="12" spans="2:39" s="4" customFormat="1">
      <c r="B12" s="4">
        <v>1956</v>
      </c>
      <c r="C12">
        <v>15812</v>
      </c>
      <c r="D12" s="4">
        <v>343474</v>
      </c>
      <c r="E12" s="4" t="s">
        <v>22</v>
      </c>
      <c r="F12" s="4">
        <v>4154</v>
      </c>
      <c r="G12" s="4" t="s">
        <v>22</v>
      </c>
      <c r="H12" s="4" t="s">
        <v>22</v>
      </c>
      <c r="I12" s="4" t="s">
        <v>22</v>
      </c>
      <c r="J12" s="4">
        <v>2317</v>
      </c>
      <c r="K12" s="4" t="s">
        <v>22</v>
      </c>
      <c r="L12" s="4">
        <v>38632</v>
      </c>
      <c r="M12" s="4">
        <v>22624.324296577794</v>
      </c>
      <c r="N12">
        <v>1704</v>
      </c>
      <c r="O12" s="4" t="s">
        <v>22</v>
      </c>
      <c r="P12" s="4">
        <v>10988</v>
      </c>
      <c r="Q12" s="4" t="s">
        <v>22</v>
      </c>
      <c r="R12" s="4" t="s">
        <v>22</v>
      </c>
      <c r="S12" s="3">
        <v>88</v>
      </c>
      <c r="T12" s="4">
        <v>8152</v>
      </c>
      <c r="U12" s="4">
        <v>2149</v>
      </c>
      <c r="V12" s="4" t="s">
        <v>22</v>
      </c>
      <c r="W12" s="4">
        <v>1402</v>
      </c>
      <c r="X12" s="4" t="s">
        <v>22</v>
      </c>
      <c r="Y12" s="4" t="s">
        <v>22</v>
      </c>
      <c r="Z12" s="4" t="s">
        <v>22</v>
      </c>
      <c r="AA12" s="4" t="s">
        <v>53</v>
      </c>
      <c r="AB12" s="4">
        <v>1838</v>
      </c>
      <c r="AC12" s="4">
        <v>44112</v>
      </c>
      <c r="AD12" s="4">
        <f t="shared" ref="AD12:AD35" si="3">SUM(C12:D12,F12,J12,L12:N12,P12,S12:U12,W12,AB12:AC12)</f>
        <v>497446.32429657778</v>
      </c>
      <c r="AE12" s="4">
        <f t="shared" si="1"/>
        <v>153972.32429657778</v>
      </c>
      <c r="AH12" s="4">
        <f t="shared" ref="AH12:AH68" si="4">SUM(C12:D12,F12,J12,L12:N12,P12,S12:U12,W12,AB12:AC12)</f>
        <v>497446.32429657778</v>
      </c>
      <c r="AJ12" s="4">
        <f t="shared" si="2"/>
        <v>153972.32429657778</v>
      </c>
    </row>
    <row r="13" spans="2:39" s="4" customFormat="1">
      <c r="B13" s="4">
        <v>1957</v>
      </c>
      <c r="C13">
        <v>15101</v>
      </c>
      <c r="D13" s="4">
        <v>353274</v>
      </c>
      <c r="E13" s="4" t="s">
        <v>22</v>
      </c>
      <c r="F13" s="4">
        <v>4331</v>
      </c>
      <c r="G13" s="4" t="s">
        <v>22</v>
      </c>
      <c r="H13" s="4" t="s">
        <v>22</v>
      </c>
      <c r="I13" s="4" t="s">
        <v>22</v>
      </c>
      <c r="J13" s="4">
        <v>2438</v>
      </c>
      <c r="K13" s="4" t="s">
        <v>22</v>
      </c>
      <c r="L13" s="4">
        <v>41354</v>
      </c>
      <c r="M13" s="4">
        <v>27534.831572604951</v>
      </c>
      <c r="N13">
        <v>1775</v>
      </c>
      <c r="O13" s="4" t="s">
        <v>22</v>
      </c>
      <c r="P13" s="4">
        <v>11336</v>
      </c>
      <c r="Q13" s="4" t="s">
        <v>22</v>
      </c>
      <c r="R13" s="4" t="s">
        <v>22</v>
      </c>
      <c r="S13" s="3">
        <v>93</v>
      </c>
      <c r="T13" s="4">
        <v>7646</v>
      </c>
      <c r="U13" s="4">
        <v>2269</v>
      </c>
      <c r="V13" s="4" t="s">
        <v>22</v>
      </c>
      <c r="W13" s="4">
        <v>1440</v>
      </c>
      <c r="X13" s="4" t="s">
        <v>22</v>
      </c>
      <c r="Y13" s="4" t="s">
        <v>22</v>
      </c>
      <c r="Z13" s="4" t="s">
        <v>22</v>
      </c>
      <c r="AA13" s="4" t="s">
        <v>53</v>
      </c>
      <c r="AB13" s="4">
        <v>1708</v>
      </c>
      <c r="AC13" s="4">
        <v>42596</v>
      </c>
      <c r="AD13" s="4">
        <f t="shared" si="3"/>
        <v>512895.83157260495</v>
      </c>
      <c r="AE13" s="4">
        <f t="shared" si="1"/>
        <v>159621.83157260495</v>
      </c>
      <c r="AH13" s="4">
        <f t="shared" si="4"/>
        <v>512895.83157260495</v>
      </c>
      <c r="AJ13" s="4">
        <f t="shared" si="2"/>
        <v>159621.83157260495</v>
      </c>
    </row>
    <row r="14" spans="2:39" s="4" customFormat="1">
      <c r="B14" s="4">
        <v>1958</v>
      </c>
      <c r="C14">
        <v>14066</v>
      </c>
      <c r="D14" s="4">
        <v>351179</v>
      </c>
      <c r="E14" s="4" t="s">
        <v>22</v>
      </c>
      <c r="F14" s="4">
        <v>4266</v>
      </c>
      <c r="G14" s="4" t="s">
        <v>22</v>
      </c>
      <c r="H14" s="4" t="s">
        <v>22</v>
      </c>
      <c r="I14" s="4" t="s">
        <v>22</v>
      </c>
      <c r="J14" s="4">
        <v>2363</v>
      </c>
      <c r="K14" s="4" t="s">
        <v>22</v>
      </c>
      <c r="L14" s="4">
        <v>38092</v>
      </c>
      <c r="M14" s="4">
        <v>20626.403185548141</v>
      </c>
      <c r="N14" s="4">
        <v>1748</v>
      </c>
      <c r="O14" s="4" t="s">
        <v>22</v>
      </c>
      <c r="P14" s="4">
        <v>11672</v>
      </c>
      <c r="Q14" s="4" t="s">
        <v>22</v>
      </c>
      <c r="R14" s="4" t="s">
        <v>22</v>
      </c>
      <c r="S14" s="3">
        <v>90</v>
      </c>
      <c r="T14" s="4">
        <v>6717</v>
      </c>
      <c r="U14" s="4">
        <v>2112</v>
      </c>
      <c r="V14" s="4" t="s">
        <v>22</v>
      </c>
      <c r="W14" s="4">
        <v>1472</v>
      </c>
      <c r="X14" s="4" t="s">
        <v>22</v>
      </c>
      <c r="Y14" s="4" t="s">
        <v>22</v>
      </c>
      <c r="Z14" s="4" t="s">
        <v>22</v>
      </c>
      <c r="AA14" s="4" t="s">
        <v>53</v>
      </c>
      <c r="AB14" s="4">
        <v>1659</v>
      </c>
      <c r="AC14" s="4">
        <v>41479</v>
      </c>
      <c r="AD14" s="4">
        <f t="shared" si="3"/>
        <v>497541.40318554814</v>
      </c>
      <c r="AE14" s="4">
        <f t="shared" si="1"/>
        <v>146362.40318554814</v>
      </c>
      <c r="AH14" s="4">
        <f t="shared" si="4"/>
        <v>497541.40318554814</v>
      </c>
      <c r="AJ14" s="4">
        <f t="shared" si="2"/>
        <v>146362.40318554814</v>
      </c>
    </row>
    <row r="15" spans="2:39" s="4" customFormat="1">
      <c r="B15" s="4">
        <v>1959</v>
      </c>
      <c r="C15">
        <v>13160</v>
      </c>
      <c r="D15" s="4">
        <v>353638</v>
      </c>
      <c r="E15" s="4" t="s">
        <v>22</v>
      </c>
      <c r="F15" s="4">
        <v>4300</v>
      </c>
      <c r="G15" s="4" t="s">
        <v>22</v>
      </c>
      <c r="H15" s="4" t="s">
        <v>22</v>
      </c>
      <c r="I15" s="4" t="s">
        <v>22</v>
      </c>
      <c r="J15" s="4">
        <v>2318</v>
      </c>
      <c r="K15" s="4" t="s">
        <v>22</v>
      </c>
      <c r="L15" s="4">
        <v>38954</v>
      </c>
      <c r="M15" s="4">
        <v>33046.223901475088</v>
      </c>
      <c r="N15" s="4">
        <v>1810</v>
      </c>
      <c r="O15" s="4" t="s">
        <v>22</v>
      </c>
      <c r="P15" s="4">
        <v>12035</v>
      </c>
      <c r="Q15" s="4" t="s">
        <v>22</v>
      </c>
      <c r="R15" s="4" t="s">
        <v>22</v>
      </c>
      <c r="S15" s="3">
        <v>84</v>
      </c>
      <c r="T15" s="4">
        <v>6039</v>
      </c>
      <c r="U15" s="4">
        <v>2234</v>
      </c>
      <c r="V15" s="4" t="s">
        <v>22</v>
      </c>
      <c r="W15" s="4">
        <v>1652</v>
      </c>
      <c r="X15" s="4" t="s">
        <v>22</v>
      </c>
      <c r="Y15" s="4" t="s">
        <v>22</v>
      </c>
      <c r="Z15" s="4" t="s">
        <v>22</v>
      </c>
      <c r="AA15" s="4" t="s">
        <v>53</v>
      </c>
      <c r="AB15" s="4">
        <v>1974</v>
      </c>
      <c r="AC15" s="4">
        <v>41269</v>
      </c>
      <c r="AD15" s="4">
        <f t="shared" si="3"/>
        <v>512513.22390147508</v>
      </c>
      <c r="AE15" s="4">
        <f t="shared" si="1"/>
        <v>158875.22390147508</v>
      </c>
      <c r="AH15" s="4">
        <f t="shared" si="4"/>
        <v>512513.22390147508</v>
      </c>
      <c r="AJ15" s="4">
        <f t="shared" si="2"/>
        <v>158875.22390147508</v>
      </c>
    </row>
    <row r="16" spans="2:39" s="4" customFormat="1">
      <c r="B16" s="4">
        <v>1960</v>
      </c>
      <c r="C16">
        <v>12869</v>
      </c>
      <c r="D16" s="4">
        <v>344934</v>
      </c>
      <c r="E16" s="4" t="s">
        <v>22</v>
      </c>
      <c r="F16" s="4">
        <v>4396</v>
      </c>
      <c r="G16" s="4" t="s">
        <v>22</v>
      </c>
      <c r="H16" s="4" t="s">
        <v>22</v>
      </c>
      <c r="I16" s="4" t="s">
        <v>22</v>
      </c>
      <c r="J16" s="4">
        <v>2584</v>
      </c>
      <c r="K16" s="4" t="s">
        <v>22</v>
      </c>
      <c r="L16" s="4">
        <v>39985</v>
      </c>
      <c r="M16" s="4">
        <v>35581.287596870738</v>
      </c>
      <c r="N16" s="4">
        <v>1923</v>
      </c>
      <c r="O16" s="4" t="s">
        <v>22</v>
      </c>
      <c r="P16" s="4">
        <v>12638</v>
      </c>
      <c r="Q16" s="4" t="s">
        <v>22</v>
      </c>
      <c r="R16" s="4" t="s">
        <v>22</v>
      </c>
      <c r="S16" s="3">
        <v>55</v>
      </c>
      <c r="T16" s="4">
        <v>6776</v>
      </c>
      <c r="U16" s="4">
        <v>2127</v>
      </c>
      <c r="V16" s="4" t="s">
        <v>22</v>
      </c>
      <c r="W16" s="4">
        <v>1719</v>
      </c>
      <c r="X16" s="4" t="s">
        <v>22</v>
      </c>
      <c r="Y16" s="4" t="s">
        <v>22</v>
      </c>
      <c r="Z16" s="4" t="s">
        <v>22</v>
      </c>
      <c r="AA16" s="4" t="s">
        <v>53</v>
      </c>
      <c r="AB16" s="4">
        <v>2177</v>
      </c>
      <c r="AC16" s="4">
        <v>42122</v>
      </c>
      <c r="AD16" s="4">
        <f t="shared" si="3"/>
        <v>509886.28759687074</v>
      </c>
      <c r="AE16" s="4">
        <f t="shared" si="1"/>
        <v>164952.28759687074</v>
      </c>
      <c r="AH16" s="4">
        <f t="shared" si="4"/>
        <v>509886.28759687074</v>
      </c>
      <c r="AJ16" s="4">
        <f t="shared" si="2"/>
        <v>164952.28759687074</v>
      </c>
    </row>
    <row r="17" spans="2:36" s="4" customFormat="1">
      <c r="B17" s="4">
        <v>1961</v>
      </c>
      <c r="C17">
        <v>13135</v>
      </c>
      <c r="D17" s="4">
        <v>359524</v>
      </c>
      <c r="E17" s="4" t="s">
        <v>22</v>
      </c>
      <c r="F17" s="4">
        <v>4444</v>
      </c>
      <c r="G17" s="4" t="s">
        <v>22</v>
      </c>
      <c r="H17" s="4" t="s">
        <v>22</v>
      </c>
      <c r="I17" s="4" t="s">
        <v>22</v>
      </c>
      <c r="J17" s="4">
        <v>2648</v>
      </c>
      <c r="K17" s="4" t="s">
        <v>22</v>
      </c>
      <c r="L17" s="4">
        <v>41555</v>
      </c>
      <c r="M17" s="4">
        <v>37832.716658526442</v>
      </c>
      <c r="N17" s="4">
        <v>1860</v>
      </c>
      <c r="O17" s="4" t="s">
        <v>22</v>
      </c>
      <c r="P17" s="4">
        <v>12980</v>
      </c>
      <c r="Q17" s="4" t="s">
        <v>22</v>
      </c>
      <c r="R17" s="4" t="s">
        <v>22</v>
      </c>
      <c r="S17" s="3">
        <v>60</v>
      </c>
      <c r="T17" s="4">
        <v>7792</v>
      </c>
      <c r="U17" s="4">
        <v>2314</v>
      </c>
      <c r="V17" s="4" t="s">
        <v>22</v>
      </c>
      <c r="W17" s="4">
        <v>2756</v>
      </c>
      <c r="X17" s="4" t="s">
        <v>22</v>
      </c>
      <c r="Y17" s="4" t="s">
        <v>22</v>
      </c>
      <c r="Z17" s="4" t="s">
        <v>22</v>
      </c>
      <c r="AA17" s="4" t="s">
        <v>53</v>
      </c>
      <c r="AB17" s="4">
        <v>2448</v>
      </c>
      <c r="AC17" s="4">
        <v>42081</v>
      </c>
      <c r="AD17" s="4">
        <f t="shared" si="3"/>
        <v>531429.71665852645</v>
      </c>
      <c r="AE17" s="4">
        <f t="shared" si="1"/>
        <v>171905.71665852645</v>
      </c>
      <c r="AH17" s="4">
        <f t="shared" si="4"/>
        <v>531429.71665852645</v>
      </c>
      <c r="AJ17" s="4">
        <f t="shared" si="2"/>
        <v>171905.71665852645</v>
      </c>
    </row>
    <row r="18" spans="2:36" s="4" customFormat="1">
      <c r="B18" s="4">
        <v>1962</v>
      </c>
      <c r="C18">
        <v>13643</v>
      </c>
      <c r="D18" s="4">
        <v>389566</v>
      </c>
      <c r="E18" s="4" t="s">
        <v>22</v>
      </c>
      <c r="F18" s="4">
        <v>4730</v>
      </c>
      <c r="G18" s="4" t="s">
        <v>22</v>
      </c>
      <c r="H18" s="4" t="s">
        <v>22</v>
      </c>
      <c r="I18" s="4" t="s">
        <v>22</v>
      </c>
      <c r="J18" s="4">
        <v>3242</v>
      </c>
      <c r="K18" s="4" t="s">
        <v>22</v>
      </c>
      <c r="L18" s="4">
        <v>42947</v>
      </c>
      <c r="M18" s="4">
        <v>48099.897803437445</v>
      </c>
      <c r="N18" s="4">
        <v>1891</v>
      </c>
      <c r="O18" s="4" t="s">
        <v>22</v>
      </c>
      <c r="P18" s="4">
        <v>14356</v>
      </c>
      <c r="Q18" s="4" t="s">
        <v>22</v>
      </c>
      <c r="R18" s="4" t="s">
        <v>22</v>
      </c>
      <c r="S18" s="3">
        <v>73</v>
      </c>
      <c r="T18" s="4">
        <v>8272</v>
      </c>
      <c r="U18" s="4">
        <v>2556</v>
      </c>
      <c r="V18" s="4" t="s">
        <v>22</v>
      </c>
      <c r="W18" s="4">
        <v>3133</v>
      </c>
      <c r="X18" s="4" t="s">
        <v>22</v>
      </c>
      <c r="Y18" s="4" t="s">
        <v>22</v>
      </c>
      <c r="Z18" s="4" t="s">
        <v>22</v>
      </c>
      <c r="AA18" s="4" t="s">
        <v>53</v>
      </c>
      <c r="AB18" s="4">
        <v>2607</v>
      </c>
      <c r="AC18" s="4">
        <v>42622</v>
      </c>
      <c r="AD18" s="4">
        <f t="shared" si="3"/>
        <v>577737.89780343743</v>
      </c>
      <c r="AE18" s="4">
        <f t="shared" si="1"/>
        <v>188171.89780343743</v>
      </c>
      <c r="AH18" s="4">
        <f t="shared" si="4"/>
        <v>577737.89780343743</v>
      </c>
      <c r="AJ18" s="4">
        <f t="shared" si="2"/>
        <v>188171.89780343743</v>
      </c>
    </row>
    <row r="19" spans="2:36" s="4" customFormat="1">
      <c r="B19" s="4">
        <v>1963</v>
      </c>
      <c r="C19">
        <v>13032</v>
      </c>
      <c r="D19" s="4">
        <v>384261</v>
      </c>
      <c r="E19" s="4" t="s">
        <v>22</v>
      </c>
      <c r="F19" s="4">
        <v>4876</v>
      </c>
      <c r="G19" s="4" t="s">
        <v>22</v>
      </c>
      <c r="H19" s="4" t="s">
        <v>22</v>
      </c>
      <c r="I19" s="4" t="s">
        <v>22</v>
      </c>
      <c r="J19" s="4">
        <v>3252</v>
      </c>
      <c r="K19" s="4" t="s">
        <v>22</v>
      </c>
      <c r="L19" s="4">
        <v>42153</v>
      </c>
      <c r="M19" s="4">
        <v>53998.777794654758</v>
      </c>
      <c r="N19" s="4">
        <v>1939</v>
      </c>
      <c r="O19" s="4" t="s">
        <v>22</v>
      </c>
      <c r="P19" s="4">
        <v>15977</v>
      </c>
      <c r="Q19" s="4" t="s">
        <v>22</v>
      </c>
      <c r="R19" s="4" t="s">
        <v>22</v>
      </c>
      <c r="S19" s="3">
        <v>70</v>
      </c>
      <c r="T19" s="4">
        <v>8449</v>
      </c>
      <c r="U19" s="4">
        <v>2662</v>
      </c>
      <c r="V19" s="4" t="s">
        <v>22</v>
      </c>
      <c r="W19" s="4">
        <v>3060</v>
      </c>
      <c r="X19" s="4" t="s">
        <v>22</v>
      </c>
      <c r="Y19" s="4" t="s">
        <v>22</v>
      </c>
      <c r="Z19" s="4" t="s">
        <v>22</v>
      </c>
      <c r="AA19" s="4" t="s">
        <v>53</v>
      </c>
      <c r="AB19" s="4">
        <v>2679</v>
      </c>
      <c r="AC19" s="4">
        <v>43350</v>
      </c>
      <c r="AD19" s="4">
        <f t="shared" si="3"/>
        <v>579758.77779465471</v>
      </c>
      <c r="AE19" s="4">
        <f t="shared" si="1"/>
        <v>195497.77779465471</v>
      </c>
      <c r="AH19" s="4">
        <f t="shared" si="4"/>
        <v>579758.77779465471</v>
      </c>
      <c r="AJ19" s="4">
        <f t="shared" si="2"/>
        <v>195497.77779465471</v>
      </c>
    </row>
    <row r="20" spans="2:36" s="4" customFormat="1">
      <c r="B20" s="4">
        <v>1964</v>
      </c>
      <c r="C20">
        <v>13180</v>
      </c>
      <c r="D20" s="4">
        <v>371450</v>
      </c>
      <c r="E20" s="4" t="s">
        <v>22</v>
      </c>
      <c r="F20" s="4">
        <v>5233</v>
      </c>
      <c r="G20" s="4" t="s">
        <v>22</v>
      </c>
      <c r="H20" s="4" t="s">
        <v>22</v>
      </c>
      <c r="I20" s="4" t="s">
        <v>22</v>
      </c>
      <c r="J20" s="4">
        <v>3370</v>
      </c>
      <c r="K20" s="4" t="s">
        <v>22</v>
      </c>
      <c r="L20" s="4">
        <v>43393</v>
      </c>
      <c r="M20" s="4">
        <v>51778.867027038701</v>
      </c>
      <c r="N20" s="4">
        <v>2016</v>
      </c>
      <c r="O20" s="4" t="s">
        <v>22</v>
      </c>
      <c r="P20" s="4">
        <v>16362</v>
      </c>
      <c r="Q20" s="4" t="s">
        <v>22</v>
      </c>
      <c r="R20" s="4" t="s">
        <v>22</v>
      </c>
      <c r="S20" s="3">
        <v>90</v>
      </c>
      <c r="T20" s="4">
        <v>9215</v>
      </c>
      <c r="U20" s="4">
        <v>2700</v>
      </c>
      <c r="V20" s="4" t="s">
        <v>22</v>
      </c>
      <c r="W20" s="4">
        <v>3336</v>
      </c>
      <c r="X20" s="4" t="s">
        <v>22</v>
      </c>
      <c r="Y20" s="4" t="s">
        <v>22</v>
      </c>
      <c r="Z20" s="4" t="s">
        <v>22</v>
      </c>
      <c r="AA20" s="4" t="s">
        <v>53</v>
      </c>
      <c r="AB20" s="4">
        <v>2873</v>
      </c>
      <c r="AC20" s="4">
        <v>44524</v>
      </c>
      <c r="AD20" s="4">
        <f t="shared" si="3"/>
        <v>569520.86702703871</v>
      </c>
      <c r="AE20" s="4">
        <f t="shared" si="1"/>
        <v>198070.86702703871</v>
      </c>
      <c r="AH20" s="4">
        <f t="shared" si="4"/>
        <v>569520.86702703871</v>
      </c>
      <c r="AJ20" s="4">
        <f t="shared" si="2"/>
        <v>198070.86702703871</v>
      </c>
    </row>
    <row r="21" spans="2:36" s="4" customFormat="1">
      <c r="B21" s="4">
        <v>1965</v>
      </c>
      <c r="C21">
        <v>12214</v>
      </c>
      <c r="D21" s="4">
        <v>369734</v>
      </c>
      <c r="E21" s="4" t="s">
        <v>22</v>
      </c>
      <c r="F21" s="4">
        <v>5066</v>
      </c>
      <c r="G21" s="4" t="s">
        <v>22</v>
      </c>
      <c r="H21" s="4" t="s">
        <v>22</v>
      </c>
      <c r="I21" s="4" t="s">
        <v>22</v>
      </c>
      <c r="J21" s="4">
        <v>3576</v>
      </c>
      <c r="K21" s="4" t="s">
        <v>22</v>
      </c>
      <c r="L21" s="4">
        <v>44021</v>
      </c>
      <c r="M21" s="4">
        <v>51085.21080947038</v>
      </c>
      <c r="N21" s="4">
        <v>2180</v>
      </c>
      <c r="O21" s="4" t="s">
        <v>22</v>
      </c>
      <c r="P21" s="4">
        <v>16982</v>
      </c>
      <c r="Q21" s="4" t="s">
        <v>22</v>
      </c>
      <c r="R21" s="4" t="s">
        <v>22</v>
      </c>
      <c r="S21" s="3">
        <v>89</v>
      </c>
      <c r="T21" s="4">
        <v>8883</v>
      </c>
      <c r="U21" s="4">
        <v>3129</v>
      </c>
      <c r="V21" s="4" t="s">
        <v>22</v>
      </c>
      <c r="W21" s="4">
        <v>3338</v>
      </c>
      <c r="X21" s="4" t="s">
        <v>22</v>
      </c>
      <c r="Y21" s="4" t="s">
        <v>22</v>
      </c>
      <c r="Z21" s="4" t="s">
        <v>22</v>
      </c>
      <c r="AA21" s="4" t="s">
        <v>53</v>
      </c>
      <c r="AB21" s="4">
        <v>3010</v>
      </c>
      <c r="AC21" s="4">
        <v>44658</v>
      </c>
      <c r="AD21" s="4">
        <f t="shared" si="3"/>
        <v>567965.21080947039</v>
      </c>
      <c r="AE21" s="4">
        <f t="shared" si="1"/>
        <v>198231.21080947039</v>
      </c>
      <c r="AH21" s="4">
        <f t="shared" si="4"/>
        <v>567965.21080947039</v>
      </c>
      <c r="AJ21" s="4">
        <f t="shared" si="2"/>
        <v>198231.21080947039</v>
      </c>
    </row>
    <row r="22" spans="2:36" s="4" customFormat="1">
      <c r="B22" s="4">
        <v>1966</v>
      </c>
      <c r="C22">
        <v>12064</v>
      </c>
      <c r="D22" s="4">
        <v>440352</v>
      </c>
      <c r="E22" s="4" t="s">
        <v>22</v>
      </c>
      <c r="F22" s="4">
        <v>5471</v>
      </c>
      <c r="G22" s="4" t="s">
        <v>22</v>
      </c>
      <c r="H22" s="4" t="s">
        <v>22</v>
      </c>
      <c r="I22" s="4" t="s">
        <v>22</v>
      </c>
      <c r="J22" s="4">
        <v>3519</v>
      </c>
      <c r="K22" s="4" t="s">
        <v>22</v>
      </c>
      <c r="L22" s="4">
        <v>45348</v>
      </c>
      <c r="M22" s="4">
        <v>50141.75479448431</v>
      </c>
      <c r="N22" s="4">
        <v>2366</v>
      </c>
      <c r="O22" s="4" t="s">
        <v>22</v>
      </c>
      <c r="P22" s="4">
        <v>18224</v>
      </c>
      <c r="Q22" s="4" t="s">
        <v>22</v>
      </c>
      <c r="R22" s="4" t="s">
        <v>22</v>
      </c>
      <c r="S22" s="3">
        <v>90</v>
      </c>
      <c r="T22" s="4">
        <v>8628</v>
      </c>
      <c r="U22" s="4">
        <v>3110</v>
      </c>
      <c r="V22" s="4" t="s">
        <v>22</v>
      </c>
      <c r="W22" s="4">
        <v>3517</v>
      </c>
      <c r="X22" s="4" t="s">
        <v>22</v>
      </c>
      <c r="Y22" s="4" t="s">
        <v>22</v>
      </c>
      <c r="Z22" s="4" t="s">
        <v>22</v>
      </c>
      <c r="AA22" s="4" t="s">
        <v>53</v>
      </c>
      <c r="AB22" s="4">
        <v>3016</v>
      </c>
      <c r="AC22" s="4">
        <v>44417</v>
      </c>
      <c r="AD22" s="4">
        <f t="shared" si="3"/>
        <v>640263.75479448435</v>
      </c>
      <c r="AE22" s="4">
        <f t="shared" si="1"/>
        <v>199911.75479448435</v>
      </c>
      <c r="AH22" s="4">
        <f t="shared" si="4"/>
        <v>640263.75479448435</v>
      </c>
      <c r="AJ22" s="4">
        <f t="shared" si="2"/>
        <v>199911.75479448435</v>
      </c>
    </row>
    <row r="23" spans="2:36" s="4" customFormat="1">
      <c r="B23" s="4">
        <v>1967</v>
      </c>
      <c r="C23">
        <v>12826</v>
      </c>
      <c r="D23" s="4">
        <v>508501</v>
      </c>
      <c r="E23" s="4" t="s">
        <v>22</v>
      </c>
      <c r="F23" s="4">
        <v>5736</v>
      </c>
      <c r="G23" s="4" t="s">
        <v>22</v>
      </c>
      <c r="H23" s="4" t="s">
        <v>22</v>
      </c>
      <c r="I23" s="4" t="s">
        <v>22</v>
      </c>
      <c r="J23" s="4">
        <v>3516</v>
      </c>
      <c r="K23" s="4" t="s">
        <v>22</v>
      </c>
      <c r="L23" s="4">
        <v>47702</v>
      </c>
      <c r="M23" s="4">
        <v>52160.378628079314</v>
      </c>
      <c r="N23" s="4">
        <v>3047</v>
      </c>
      <c r="O23" s="4" t="s">
        <v>22</v>
      </c>
      <c r="P23" s="4">
        <v>17902</v>
      </c>
      <c r="Q23" s="4" t="s">
        <v>22</v>
      </c>
      <c r="R23" s="4" t="s">
        <v>22</v>
      </c>
      <c r="S23" s="3">
        <v>73</v>
      </c>
      <c r="T23" s="4">
        <v>9562</v>
      </c>
      <c r="U23" s="4">
        <v>3207</v>
      </c>
      <c r="V23" s="4" t="s">
        <v>22</v>
      </c>
      <c r="W23" s="4">
        <v>4316</v>
      </c>
      <c r="X23" s="4" t="s">
        <v>22</v>
      </c>
      <c r="Y23" s="4" t="s">
        <v>22</v>
      </c>
      <c r="Z23" s="4" t="s">
        <v>22</v>
      </c>
      <c r="AA23" s="4" t="s">
        <v>53</v>
      </c>
      <c r="AB23" s="4">
        <v>3249</v>
      </c>
      <c r="AC23" s="4">
        <v>45552</v>
      </c>
      <c r="AD23" s="4">
        <f t="shared" si="3"/>
        <v>717349.37862807931</v>
      </c>
      <c r="AE23" s="4">
        <f t="shared" si="1"/>
        <v>208848.37862807931</v>
      </c>
      <c r="AH23" s="4">
        <f t="shared" si="4"/>
        <v>717349.37862807931</v>
      </c>
      <c r="AJ23" s="4">
        <f t="shared" si="2"/>
        <v>208848.37862807931</v>
      </c>
    </row>
    <row r="24" spans="2:36" s="4" customFormat="1">
      <c r="B24" s="4">
        <v>1968</v>
      </c>
      <c r="C24">
        <v>12459</v>
      </c>
      <c r="D24" s="4">
        <v>522093</v>
      </c>
      <c r="E24" s="4" t="s">
        <v>22</v>
      </c>
      <c r="F24" s="4">
        <v>5938</v>
      </c>
      <c r="G24" s="4" t="s">
        <v>22</v>
      </c>
      <c r="H24" s="4" t="s">
        <v>22</v>
      </c>
      <c r="I24" s="4" t="s">
        <v>22</v>
      </c>
      <c r="J24" s="4">
        <v>3752</v>
      </c>
      <c r="K24" s="4" t="s">
        <v>22</v>
      </c>
      <c r="L24" s="4">
        <v>47759</v>
      </c>
      <c r="M24" s="4">
        <v>46294.98710793085</v>
      </c>
      <c r="N24" s="4">
        <v>3558</v>
      </c>
      <c r="O24" s="4" t="s">
        <v>22</v>
      </c>
      <c r="P24" s="4">
        <v>18119</v>
      </c>
      <c r="Q24" s="4" t="s">
        <v>22</v>
      </c>
      <c r="R24" s="4" t="s">
        <v>22</v>
      </c>
      <c r="S24" s="3">
        <v>65</v>
      </c>
      <c r="T24" s="4">
        <v>9452</v>
      </c>
      <c r="U24" s="4">
        <v>3400</v>
      </c>
      <c r="V24" s="4" t="s">
        <v>22</v>
      </c>
      <c r="W24" s="4">
        <v>4544</v>
      </c>
      <c r="X24" s="4" t="s">
        <v>22</v>
      </c>
      <c r="Y24" s="4" t="s">
        <v>22</v>
      </c>
      <c r="Z24" s="4" t="s">
        <v>22</v>
      </c>
      <c r="AA24" s="4" t="s">
        <v>53</v>
      </c>
      <c r="AB24" s="4">
        <v>3632</v>
      </c>
      <c r="AC24" s="4">
        <v>44903</v>
      </c>
      <c r="AD24" s="4">
        <f t="shared" si="3"/>
        <v>725968.98710793082</v>
      </c>
      <c r="AE24" s="4">
        <f t="shared" si="1"/>
        <v>203875.98710793082</v>
      </c>
      <c r="AH24" s="4">
        <f t="shared" si="4"/>
        <v>725968.98710793082</v>
      </c>
      <c r="AJ24" s="4">
        <f t="shared" si="2"/>
        <v>203875.98710793082</v>
      </c>
    </row>
    <row r="25" spans="2:36" s="4" customFormat="1">
      <c r="B25" s="4">
        <v>1969</v>
      </c>
      <c r="C25">
        <v>11734</v>
      </c>
      <c r="D25" s="4">
        <v>499637</v>
      </c>
      <c r="E25" s="4" t="s">
        <v>22</v>
      </c>
      <c r="F25" s="4">
        <v>5978</v>
      </c>
      <c r="G25" s="4" t="s">
        <v>22</v>
      </c>
      <c r="H25" s="4" t="s">
        <v>22</v>
      </c>
      <c r="I25" s="4" t="s">
        <v>22</v>
      </c>
      <c r="J25" s="4">
        <v>3694</v>
      </c>
      <c r="K25" s="4" t="s">
        <v>22</v>
      </c>
      <c r="L25" s="4">
        <v>45683</v>
      </c>
      <c r="M25" s="4">
        <v>50778.446613760076</v>
      </c>
      <c r="N25" s="4">
        <v>4028</v>
      </c>
      <c r="O25" s="4" t="s">
        <v>22</v>
      </c>
      <c r="P25" s="4">
        <v>17883</v>
      </c>
      <c r="Q25" s="4" t="s">
        <v>22</v>
      </c>
      <c r="R25" s="4" t="s">
        <v>22</v>
      </c>
      <c r="S25" s="3">
        <v>66</v>
      </c>
      <c r="T25" s="4">
        <v>9880</v>
      </c>
      <c r="U25" s="4">
        <v>3588</v>
      </c>
      <c r="V25" s="4" t="s">
        <v>22</v>
      </c>
      <c r="W25" s="4">
        <v>4265</v>
      </c>
      <c r="X25" s="4" t="s">
        <v>22</v>
      </c>
      <c r="Y25" s="4" t="s">
        <v>22</v>
      </c>
      <c r="Z25" s="4" t="s">
        <v>22</v>
      </c>
      <c r="AA25" s="4" t="s">
        <v>53</v>
      </c>
      <c r="AB25" s="4">
        <v>3521</v>
      </c>
      <c r="AC25" s="4">
        <v>42435</v>
      </c>
      <c r="AD25" s="4">
        <f t="shared" si="3"/>
        <v>703170.44661376008</v>
      </c>
      <c r="AE25" s="4">
        <f t="shared" si="1"/>
        <v>203533.44661376008</v>
      </c>
      <c r="AH25" s="4">
        <f t="shared" si="4"/>
        <v>703170.44661376008</v>
      </c>
      <c r="AJ25" s="4">
        <f t="shared" si="2"/>
        <v>203533.44661376008</v>
      </c>
    </row>
    <row r="26" spans="2:36" s="4" customFormat="1">
      <c r="B26" s="4">
        <v>1970</v>
      </c>
      <c r="C26">
        <v>11645</v>
      </c>
      <c r="D26" s="4">
        <v>462570</v>
      </c>
      <c r="E26" s="4" t="s">
        <v>22</v>
      </c>
      <c r="F26" s="4">
        <v>6372</v>
      </c>
      <c r="G26" s="4" t="s">
        <v>22</v>
      </c>
      <c r="H26" s="4" t="s">
        <v>22</v>
      </c>
      <c r="I26" s="4" t="s">
        <v>22</v>
      </c>
      <c r="J26" s="4">
        <v>3898</v>
      </c>
      <c r="K26" s="4" t="s">
        <v>22</v>
      </c>
      <c r="L26" s="4">
        <v>45939</v>
      </c>
      <c r="M26" s="4">
        <v>51356.389044187352</v>
      </c>
      <c r="N26" s="4">
        <v>4346</v>
      </c>
      <c r="O26" s="4" t="s">
        <v>22</v>
      </c>
      <c r="P26" s="4">
        <v>18876</v>
      </c>
      <c r="Q26" s="4" t="s">
        <v>22</v>
      </c>
      <c r="R26" s="4" t="s">
        <v>22</v>
      </c>
      <c r="S26" s="3">
        <v>67</v>
      </c>
      <c r="T26" s="4">
        <v>10117</v>
      </c>
      <c r="U26" s="4">
        <v>3598</v>
      </c>
      <c r="V26" s="4" t="s">
        <v>22</v>
      </c>
      <c r="W26" s="4">
        <v>4746</v>
      </c>
      <c r="X26" s="4" t="s">
        <v>22</v>
      </c>
      <c r="Y26" s="4" t="s">
        <v>22</v>
      </c>
      <c r="Z26" s="4" t="s">
        <v>22</v>
      </c>
      <c r="AA26" s="4" t="s">
        <v>53</v>
      </c>
      <c r="AB26" s="4">
        <v>3906</v>
      </c>
      <c r="AC26" s="4">
        <v>43709</v>
      </c>
      <c r="AD26" s="4">
        <f t="shared" si="3"/>
        <v>671145.38904418738</v>
      </c>
      <c r="AE26" s="4">
        <f t="shared" si="1"/>
        <v>208575.38904418738</v>
      </c>
      <c r="AH26" s="4">
        <f t="shared" si="4"/>
        <v>671145.38904418738</v>
      </c>
      <c r="AJ26" s="4">
        <f t="shared" si="2"/>
        <v>208575.38904418738</v>
      </c>
    </row>
    <row r="27" spans="2:36" s="4" customFormat="1">
      <c r="B27" s="4">
        <v>1971</v>
      </c>
      <c r="C27">
        <v>11971</v>
      </c>
      <c r="D27" s="4">
        <v>415992</v>
      </c>
      <c r="E27" s="4" t="s">
        <v>22</v>
      </c>
      <c r="F27" s="4">
        <v>6640</v>
      </c>
      <c r="G27" s="4" t="s">
        <v>22</v>
      </c>
      <c r="H27" s="4" t="s">
        <v>22</v>
      </c>
      <c r="I27" s="4" t="s">
        <v>22</v>
      </c>
      <c r="J27" s="4">
        <v>3965</v>
      </c>
      <c r="K27" s="4" t="s">
        <v>22</v>
      </c>
      <c r="L27" s="4">
        <v>46568</v>
      </c>
      <c r="M27" s="4">
        <v>55021.010616060084</v>
      </c>
      <c r="N27" s="4">
        <v>4593</v>
      </c>
      <c r="O27" s="4" t="s">
        <v>22</v>
      </c>
      <c r="P27" s="4">
        <v>21214</v>
      </c>
      <c r="Q27" s="4" t="s">
        <v>22</v>
      </c>
      <c r="R27" s="4" t="s">
        <v>22</v>
      </c>
      <c r="S27" s="3">
        <v>68</v>
      </c>
      <c r="T27" s="4">
        <v>10580</v>
      </c>
      <c r="U27" s="4">
        <v>3689</v>
      </c>
      <c r="V27" s="4" t="s">
        <v>22</v>
      </c>
      <c r="W27" s="4">
        <v>5176</v>
      </c>
      <c r="X27" s="4" t="s">
        <v>22</v>
      </c>
      <c r="Y27" s="4" t="s">
        <v>22</v>
      </c>
      <c r="Z27" s="4" t="s">
        <v>22</v>
      </c>
      <c r="AA27" s="4" t="s">
        <v>53</v>
      </c>
      <c r="AB27" s="4">
        <v>4476</v>
      </c>
      <c r="AC27" s="4">
        <v>43613</v>
      </c>
      <c r="AD27" s="4">
        <f t="shared" si="3"/>
        <v>633566.01061606011</v>
      </c>
      <c r="AE27" s="4">
        <f t="shared" si="1"/>
        <v>217574.01061606011</v>
      </c>
      <c r="AH27" s="4">
        <f t="shared" si="4"/>
        <v>633566.01061606011</v>
      </c>
      <c r="AJ27" s="4">
        <f t="shared" si="2"/>
        <v>217574.01061606011</v>
      </c>
    </row>
    <row r="28" spans="2:36" s="4" customFormat="1">
      <c r="B28" s="4">
        <v>1972</v>
      </c>
      <c r="C28">
        <v>12065</v>
      </c>
      <c r="D28" s="4">
        <v>417618</v>
      </c>
      <c r="E28" s="4" t="s">
        <v>22</v>
      </c>
      <c r="F28" s="4">
        <v>6999</v>
      </c>
      <c r="G28" s="4" t="s">
        <v>22</v>
      </c>
      <c r="H28" s="4" t="s">
        <v>22</v>
      </c>
      <c r="I28" s="4" t="s">
        <v>22</v>
      </c>
      <c r="J28" s="4">
        <v>3943</v>
      </c>
      <c r="K28" s="4" t="s">
        <v>22</v>
      </c>
      <c r="L28" s="4">
        <v>47787</v>
      </c>
      <c r="M28" s="4">
        <v>58856.487698020006</v>
      </c>
      <c r="N28" s="4">
        <v>4897</v>
      </c>
      <c r="O28" s="4" t="s">
        <v>22</v>
      </c>
      <c r="P28" s="4">
        <v>23545</v>
      </c>
      <c r="Q28" s="4" t="s">
        <v>22</v>
      </c>
      <c r="R28" s="4" t="s">
        <v>22</v>
      </c>
      <c r="S28" s="3">
        <v>75</v>
      </c>
      <c r="T28" s="4">
        <v>10913</v>
      </c>
      <c r="U28" s="4">
        <v>3688</v>
      </c>
      <c r="V28" s="4" t="s">
        <v>22</v>
      </c>
      <c r="W28" s="4">
        <v>5186</v>
      </c>
      <c r="X28" s="4" t="s">
        <v>22</v>
      </c>
      <c r="Y28" s="4" t="s">
        <v>22</v>
      </c>
      <c r="Z28" s="4" t="s">
        <v>22</v>
      </c>
      <c r="AA28" s="4" t="s">
        <v>53</v>
      </c>
      <c r="AB28" s="4">
        <v>4704</v>
      </c>
      <c r="AC28" s="4">
        <v>46390</v>
      </c>
      <c r="AD28" s="4">
        <f t="shared" si="3"/>
        <v>646666.48769801995</v>
      </c>
      <c r="AE28" s="4">
        <f t="shared" si="1"/>
        <v>229048.48769801995</v>
      </c>
      <c r="AH28" s="4">
        <f t="shared" si="4"/>
        <v>646666.48769801995</v>
      </c>
      <c r="AJ28" s="4">
        <f t="shared" si="2"/>
        <v>229048.48769801995</v>
      </c>
    </row>
    <row r="29" spans="2:36" s="4" customFormat="1">
      <c r="B29" s="4">
        <v>1973</v>
      </c>
      <c r="C29">
        <v>11942</v>
      </c>
      <c r="D29" s="4">
        <v>396804</v>
      </c>
      <c r="E29" s="4" t="s">
        <v>22</v>
      </c>
      <c r="F29" s="4">
        <v>7319</v>
      </c>
      <c r="G29" s="4" t="s">
        <v>22</v>
      </c>
      <c r="H29" s="4" t="s">
        <v>22</v>
      </c>
      <c r="I29" s="4" t="s">
        <v>22</v>
      </c>
      <c r="J29" s="4">
        <v>3750</v>
      </c>
      <c r="K29" s="4" t="s">
        <v>22</v>
      </c>
      <c r="L29" s="4">
        <v>49531</v>
      </c>
      <c r="M29" s="4">
        <v>61114.834615976273</v>
      </c>
      <c r="N29" s="4">
        <v>4924</v>
      </c>
      <c r="O29" s="4" t="s">
        <v>22</v>
      </c>
      <c r="P29" s="4">
        <v>23507</v>
      </c>
      <c r="Q29" s="4" t="s">
        <v>22</v>
      </c>
      <c r="R29" s="4" t="s">
        <v>22</v>
      </c>
      <c r="S29" s="3">
        <v>82</v>
      </c>
      <c r="T29" s="4">
        <v>11083</v>
      </c>
      <c r="U29" s="4">
        <v>3714</v>
      </c>
      <c r="V29" s="4" t="s">
        <v>22</v>
      </c>
      <c r="W29" s="4">
        <v>4901</v>
      </c>
      <c r="X29" s="4" t="s">
        <v>22</v>
      </c>
      <c r="Y29" s="4" t="s">
        <v>22</v>
      </c>
      <c r="Z29" s="4" t="s">
        <v>22</v>
      </c>
      <c r="AA29" s="4" t="s">
        <v>53</v>
      </c>
      <c r="AB29" s="4">
        <v>4987</v>
      </c>
      <c r="AC29" s="4">
        <v>46544</v>
      </c>
      <c r="AD29" s="4">
        <f t="shared" si="3"/>
        <v>630202.83461597632</v>
      </c>
      <c r="AE29" s="4">
        <f t="shared" si="1"/>
        <v>233398.83461597632</v>
      </c>
      <c r="AH29" s="4">
        <f t="shared" si="4"/>
        <v>630202.83461597632</v>
      </c>
      <c r="AJ29" s="4">
        <f t="shared" si="2"/>
        <v>233398.83461597632</v>
      </c>
    </row>
    <row r="30" spans="2:36" s="4" customFormat="1">
      <c r="B30" s="4">
        <v>1974</v>
      </c>
      <c r="C30">
        <v>12286</v>
      </c>
      <c r="D30" s="4">
        <v>391792</v>
      </c>
      <c r="E30" s="4" t="s">
        <v>22</v>
      </c>
      <c r="F30" s="4">
        <v>7422</v>
      </c>
      <c r="G30" s="4" t="s">
        <v>22</v>
      </c>
      <c r="H30" s="4" t="s">
        <v>22</v>
      </c>
      <c r="I30" s="4" t="s">
        <v>22</v>
      </c>
      <c r="J30" s="4">
        <v>4124</v>
      </c>
      <c r="K30" s="4" t="s">
        <v>22</v>
      </c>
      <c r="L30" s="4">
        <v>49348</v>
      </c>
      <c r="M30" s="4">
        <v>63825.432251745515</v>
      </c>
      <c r="N30" s="4">
        <v>6115</v>
      </c>
      <c r="O30" s="4" t="s">
        <v>22</v>
      </c>
      <c r="P30" s="4">
        <v>23481</v>
      </c>
      <c r="Q30" s="4" t="s">
        <v>22</v>
      </c>
      <c r="R30" s="4" t="s">
        <v>22</v>
      </c>
      <c r="S30" s="3">
        <v>89</v>
      </c>
      <c r="T30" s="4">
        <v>11592</v>
      </c>
      <c r="U30" s="4">
        <v>3814</v>
      </c>
      <c r="V30" s="4" t="s">
        <v>22</v>
      </c>
      <c r="W30" s="4">
        <v>5746</v>
      </c>
      <c r="X30" s="4" t="s">
        <v>22</v>
      </c>
      <c r="Y30" s="4" t="s">
        <v>22</v>
      </c>
      <c r="Z30" s="4" t="s">
        <v>22</v>
      </c>
      <c r="AA30" s="4" t="s">
        <v>53</v>
      </c>
      <c r="AB30" s="4">
        <v>5591</v>
      </c>
      <c r="AC30" s="4">
        <v>46557</v>
      </c>
      <c r="AD30" s="4">
        <f t="shared" si="3"/>
        <v>631782.43225174549</v>
      </c>
      <c r="AE30" s="4">
        <f t="shared" si="1"/>
        <v>239990.43225174549</v>
      </c>
      <c r="AH30" s="4">
        <f t="shared" si="4"/>
        <v>631782.43225174549</v>
      </c>
      <c r="AJ30" s="4">
        <f t="shared" si="2"/>
        <v>239990.43225174549</v>
      </c>
    </row>
    <row r="31" spans="2:36" s="4" customFormat="1">
      <c r="B31" s="4">
        <v>1975</v>
      </c>
      <c r="C31">
        <v>13020</v>
      </c>
      <c r="D31" s="4">
        <v>369430</v>
      </c>
      <c r="E31" s="4" t="s">
        <v>22</v>
      </c>
      <c r="F31" s="4">
        <v>8082</v>
      </c>
      <c r="G31" s="4" t="s">
        <v>22</v>
      </c>
      <c r="H31" s="4" t="s">
        <v>22</v>
      </c>
      <c r="I31" s="4" t="s">
        <v>22</v>
      </c>
      <c r="J31" s="4">
        <v>4516</v>
      </c>
      <c r="K31" s="4" t="s">
        <v>22</v>
      </c>
      <c r="L31" s="4">
        <v>51562</v>
      </c>
      <c r="M31" s="4">
        <v>63536.17434297366</v>
      </c>
      <c r="N31" s="4">
        <v>7867</v>
      </c>
      <c r="O31" s="4" t="s">
        <v>22</v>
      </c>
      <c r="P31" s="4">
        <v>21864</v>
      </c>
      <c r="Q31" s="4" t="s">
        <v>22</v>
      </c>
      <c r="R31" s="4" t="s">
        <v>22</v>
      </c>
      <c r="S31" s="3">
        <v>95</v>
      </c>
      <c r="T31" s="4">
        <v>12185</v>
      </c>
      <c r="U31" s="4">
        <v>4136</v>
      </c>
      <c r="V31" s="4" t="s">
        <v>22</v>
      </c>
      <c r="W31" s="4">
        <v>3782</v>
      </c>
      <c r="X31" s="4" t="s">
        <v>22</v>
      </c>
      <c r="Y31" s="4" t="s">
        <v>22</v>
      </c>
      <c r="Z31" s="4" t="s">
        <v>22</v>
      </c>
      <c r="AA31" s="4" t="s">
        <v>53</v>
      </c>
      <c r="AB31" s="4">
        <v>9778</v>
      </c>
      <c r="AC31" s="4">
        <v>48913</v>
      </c>
      <c r="AD31" s="4">
        <f t="shared" si="3"/>
        <v>618766.17434297362</v>
      </c>
      <c r="AE31" s="4">
        <f t="shared" si="1"/>
        <v>249336.17434297362</v>
      </c>
      <c r="AH31" s="4">
        <f t="shared" si="4"/>
        <v>618766.17434297362</v>
      </c>
      <c r="AJ31" s="4">
        <f t="shared" si="2"/>
        <v>249336.17434297362</v>
      </c>
    </row>
    <row r="32" spans="2:36" s="4" customFormat="1">
      <c r="B32" s="4">
        <v>1976</v>
      </c>
      <c r="C32">
        <v>13449</v>
      </c>
      <c r="D32" s="4">
        <v>359713</v>
      </c>
      <c r="E32" s="4" t="s">
        <v>22</v>
      </c>
      <c r="F32" s="4">
        <v>8505</v>
      </c>
      <c r="G32" s="4" t="s">
        <v>22</v>
      </c>
      <c r="H32" s="4" t="s">
        <v>22</v>
      </c>
      <c r="I32" s="4" t="s">
        <v>22</v>
      </c>
      <c r="J32" s="4">
        <v>4421</v>
      </c>
      <c r="K32" s="4" t="s">
        <v>22</v>
      </c>
      <c r="L32" s="4">
        <v>53793</v>
      </c>
      <c r="M32" s="4">
        <v>63077.316889569156</v>
      </c>
      <c r="N32" s="4">
        <v>8609</v>
      </c>
      <c r="O32" s="4" t="s">
        <v>22</v>
      </c>
      <c r="P32" s="4">
        <v>21797</v>
      </c>
      <c r="Q32" s="4" t="s">
        <v>22</v>
      </c>
      <c r="R32" s="4" t="s">
        <v>22</v>
      </c>
      <c r="S32" s="3">
        <v>102</v>
      </c>
      <c r="T32" s="4">
        <v>12027</v>
      </c>
      <c r="U32" s="4">
        <v>4235</v>
      </c>
      <c r="V32" s="4" t="s">
        <v>22</v>
      </c>
      <c r="W32" s="4">
        <v>3029</v>
      </c>
      <c r="X32" s="4" t="s">
        <v>22</v>
      </c>
      <c r="Y32" s="4" t="s">
        <v>22</v>
      </c>
      <c r="Z32" s="4" t="s">
        <v>22</v>
      </c>
      <c r="AA32" s="4" t="s">
        <v>53</v>
      </c>
      <c r="AB32" s="4">
        <v>10273</v>
      </c>
      <c r="AC32" s="4">
        <v>48195</v>
      </c>
      <c r="AD32" s="4">
        <f t="shared" si="3"/>
        <v>611225.31688956916</v>
      </c>
      <c r="AE32" s="4">
        <f t="shared" si="1"/>
        <v>251512.31688956916</v>
      </c>
      <c r="AH32" s="4">
        <f t="shared" si="4"/>
        <v>611225.31688956916</v>
      </c>
      <c r="AJ32" s="4">
        <f t="shared" si="2"/>
        <v>251512.31688956916</v>
      </c>
    </row>
    <row r="33" spans="2:37" s="4" customFormat="1">
      <c r="B33" s="4">
        <v>1977</v>
      </c>
      <c r="C33">
        <v>13957</v>
      </c>
      <c r="D33" s="4">
        <v>374591</v>
      </c>
      <c r="E33" s="4" t="s">
        <v>22</v>
      </c>
      <c r="F33" s="4">
        <v>8724</v>
      </c>
      <c r="G33" s="4" t="s">
        <v>22</v>
      </c>
      <c r="H33" s="4" t="s">
        <v>22</v>
      </c>
      <c r="I33" s="4" t="s">
        <v>22</v>
      </c>
      <c r="J33" s="4">
        <v>4443</v>
      </c>
      <c r="K33" s="4" t="s">
        <v>22</v>
      </c>
      <c r="L33" s="4">
        <v>56728</v>
      </c>
      <c r="M33" s="4">
        <v>62806.707172968148</v>
      </c>
      <c r="N33" s="4">
        <v>9127</v>
      </c>
      <c r="O33" s="4" t="s">
        <v>22</v>
      </c>
      <c r="P33" s="4">
        <v>23324</v>
      </c>
      <c r="Q33" s="4" t="s">
        <v>22</v>
      </c>
      <c r="R33" s="4" t="s">
        <v>22</v>
      </c>
      <c r="S33" s="3">
        <v>100</v>
      </c>
      <c r="T33" s="4">
        <v>13404</v>
      </c>
      <c r="U33" s="4">
        <v>4321</v>
      </c>
      <c r="V33" s="4" t="s">
        <v>22</v>
      </c>
      <c r="W33" s="4">
        <v>2790</v>
      </c>
      <c r="X33" s="4" t="s">
        <v>22</v>
      </c>
      <c r="Y33" s="4" t="s">
        <v>22</v>
      </c>
      <c r="Z33" s="4" t="s">
        <v>22</v>
      </c>
      <c r="AA33" s="4" t="s">
        <v>53</v>
      </c>
      <c r="AB33" s="4">
        <v>9891</v>
      </c>
      <c r="AC33" s="4">
        <v>46093</v>
      </c>
      <c r="AD33" s="4">
        <f t="shared" si="3"/>
        <v>630299.70717296819</v>
      </c>
      <c r="AE33" s="4">
        <f t="shared" si="1"/>
        <v>255708.70717296819</v>
      </c>
      <c r="AH33" s="4">
        <f t="shared" si="4"/>
        <v>630299.70717296819</v>
      </c>
      <c r="AJ33" s="4">
        <f t="shared" si="2"/>
        <v>255708.70717296819</v>
      </c>
    </row>
    <row r="34" spans="2:37" s="4" customFormat="1">
      <c r="B34" s="4">
        <v>1978</v>
      </c>
      <c r="C34">
        <v>14528</v>
      </c>
      <c r="D34" s="4">
        <v>376673</v>
      </c>
      <c r="E34" s="4" t="s">
        <v>22</v>
      </c>
      <c r="F34" s="4">
        <v>9307</v>
      </c>
      <c r="G34" s="4" t="s">
        <v>22</v>
      </c>
      <c r="H34" s="4" t="s">
        <v>22</v>
      </c>
      <c r="I34" s="4" t="s">
        <v>22</v>
      </c>
      <c r="J34" s="4">
        <v>4616</v>
      </c>
      <c r="K34" s="4" t="s">
        <v>22</v>
      </c>
      <c r="L34" s="4">
        <v>59944</v>
      </c>
      <c r="M34" s="4">
        <v>65477.277481512559</v>
      </c>
      <c r="N34" s="4">
        <v>9323</v>
      </c>
      <c r="O34" s="4" t="s">
        <v>22</v>
      </c>
      <c r="P34" s="4">
        <v>24333</v>
      </c>
      <c r="Q34" s="4" t="s">
        <v>22</v>
      </c>
      <c r="R34" s="4" t="s">
        <v>22</v>
      </c>
      <c r="S34" s="4">
        <v>109</v>
      </c>
      <c r="T34" s="4">
        <v>12953</v>
      </c>
      <c r="U34" s="4">
        <v>4615</v>
      </c>
      <c r="V34" s="4" t="s">
        <v>22</v>
      </c>
      <c r="W34" s="4">
        <v>2818</v>
      </c>
      <c r="X34" s="4" t="s">
        <v>22</v>
      </c>
      <c r="Y34" s="4" t="s">
        <v>22</v>
      </c>
      <c r="Z34" s="4" t="s">
        <v>22</v>
      </c>
      <c r="AA34" s="4" t="s">
        <v>53</v>
      </c>
      <c r="AB34" s="4">
        <v>9057</v>
      </c>
      <c r="AC34" s="4">
        <v>47558</v>
      </c>
      <c r="AD34" s="4">
        <f t="shared" si="3"/>
        <v>641311.27748151252</v>
      </c>
      <c r="AE34" s="4">
        <f t="shared" si="1"/>
        <v>264638.27748151252</v>
      </c>
      <c r="AH34" s="4">
        <f t="shared" si="4"/>
        <v>641311.27748151252</v>
      </c>
      <c r="AJ34" s="4">
        <f t="shared" si="2"/>
        <v>264638.27748151252</v>
      </c>
    </row>
    <row r="35" spans="2:37" s="4" customFormat="1">
      <c r="B35" s="4">
        <v>1979</v>
      </c>
      <c r="C35">
        <v>14300</v>
      </c>
      <c r="D35" s="4">
        <v>378917</v>
      </c>
      <c r="E35" s="4" t="s">
        <v>22</v>
      </c>
      <c r="F35" s="4">
        <v>9512</v>
      </c>
      <c r="G35" s="4" t="s">
        <v>22</v>
      </c>
      <c r="H35" s="4" t="s">
        <v>22</v>
      </c>
      <c r="I35" s="4" t="s">
        <v>22</v>
      </c>
      <c r="J35" s="4">
        <v>4645</v>
      </c>
      <c r="K35" s="4" t="s">
        <v>22</v>
      </c>
      <c r="L35" s="4">
        <v>61340</v>
      </c>
      <c r="M35" s="4">
        <v>66391.346178618071</v>
      </c>
      <c r="N35" s="4">
        <v>9031</v>
      </c>
      <c r="O35" s="4" t="s">
        <v>22</v>
      </c>
      <c r="P35" s="4">
        <v>25894</v>
      </c>
      <c r="Q35" s="4" t="s">
        <v>22</v>
      </c>
      <c r="R35" s="4" t="s">
        <v>22</v>
      </c>
      <c r="S35" s="4">
        <v>112</v>
      </c>
      <c r="T35" s="4">
        <v>13736</v>
      </c>
      <c r="U35" s="4">
        <v>4732</v>
      </c>
      <c r="V35" s="4" t="s">
        <v>22</v>
      </c>
      <c r="W35" s="4">
        <v>2864</v>
      </c>
      <c r="X35" s="4" t="s">
        <v>22</v>
      </c>
      <c r="Y35" s="4" t="s">
        <v>22</v>
      </c>
      <c r="Z35" s="4" t="s">
        <v>22</v>
      </c>
      <c r="AA35" s="4" t="s">
        <v>53</v>
      </c>
      <c r="AB35" s="4">
        <v>8036</v>
      </c>
      <c r="AC35" s="4">
        <v>49044</v>
      </c>
      <c r="AD35" s="4">
        <f t="shared" si="3"/>
        <v>648554.34617861803</v>
      </c>
      <c r="AE35" s="4">
        <f t="shared" si="1"/>
        <v>269637.34617861803</v>
      </c>
      <c r="AH35" s="4">
        <f t="shared" si="4"/>
        <v>648554.34617861803</v>
      </c>
      <c r="AJ35" s="4">
        <f t="shared" si="2"/>
        <v>269637.34617861803</v>
      </c>
    </row>
    <row r="36" spans="2:37" s="4" customFormat="1">
      <c r="B36" s="4">
        <v>1980</v>
      </c>
      <c r="C36">
        <v>14728</v>
      </c>
      <c r="D36" s="4">
        <v>377260</v>
      </c>
      <c r="E36" s="4" t="s">
        <v>22</v>
      </c>
      <c r="F36" s="4">
        <v>9696</v>
      </c>
      <c r="G36" s="4" t="s">
        <v>22</v>
      </c>
      <c r="H36" s="4" t="s">
        <v>22</v>
      </c>
      <c r="I36" s="4" t="s">
        <v>22</v>
      </c>
      <c r="J36" s="4">
        <v>4687</v>
      </c>
      <c r="K36" s="4" t="s">
        <v>22</v>
      </c>
      <c r="L36" s="4">
        <v>62559</v>
      </c>
      <c r="M36" s="4">
        <v>67282.015966569234</v>
      </c>
      <c r="N36" s="4">
        <v>7811</v>
      </c>
      <c r="O36" s="4" t="s">
        <v>22</v>
      </c>
      <c r="P36" s="4">
        <v>25233</v>
      </c>
      <c r="Q36" s="4" t="s">
        <v>22</v>
      </c>
      <c r="R36" s="4" t="s">
        <v>22</v>
      </c>
      <c r="S36" s="4">
        <v>130</v>
      </c>
      <c r="T36" s="4">
        <v>13364</v>
      </c>
      <c r="U36" s="4">
        <v>4777</v>
      </c>
      <c r="V36" s="4" t="s">
        <v>22</v>
      </c>
      <c r="W36" s="4">
        <v>3105</v>
      </c>
      <c r="X36" s="4" t="s">
        <v>22</v>
      </c>
      <c r="Y36" s="4" t="s">
        <v>22</v>
      </c>
      <c r="Z36" s="4" t="s">
        <v>22</v>
      </c>
      <c r="AA36" s="4">
        <v>14193</v>
      </c>
      <c r="AB36" s="4">
        <v>8329</v>
      </c>
      <c r="AC36" s="4">
        <v>52297</v>
      </c>
      <c r="AD36" s="4">
        <f>SUM(C36:D36,F36,J36,L36:N36,P36,S36:U36,W36,AA36:AC36)</f>
        <v>665451.01596656919</v>
      </c>
      <c r="AE36" s="4">
        <f t="shared" si="1"/>
        <v>288191.01596656919</v>
      </c>
      <c r="AH36" s="4">
        <f t="shared" si="4"/>
        <v>651258.01596656919</v>
      </c>
      <c r="AJ36" s="4">
        <f t="shared" si="2"/>
        <v>273998.01596656919</v>
      </c>
    </row>
    <row r="37" spans="2:37" s="4" customFormat="1">
      <c r="B37" s="4">
        <v>1981</v>
      </c>
      <c r="C37">
        <v>14694</v>
      </c>
      <c r="D37" s="4">
        <v>420423</v>
      </c>
      <c r="E37" s="4" t="s">
        <v>22</v>
      </c>
      <c r="F37" s="4">
        <v>9782</v>
      </c>
      <c r="G37" s="4" t="s">
        <v>22</v>
      </c>
      <c r="H37" s="4" t="s">
        <v>22</v>
      </c>
      <c r="I37" s="4" t="s">
        <v>22</v>
      </c>
      <c r="J37" s="4">
        <v>4737</v>
      </c>
      <c r="K37" s="4" t="s">
        <v>22</v>
      </c>
      <c r="L37" s="4">
        <v>64116</v>
      </c>
      <c r="M37" s="4">
        <v>68072.678494724736</v>
      </c>
      <c r="N37" s="4">
        <v>9245</v>
      </c>
      <c r="O37" s="4" t="s">
        <v>22</v>
      </c>
      <c r="P37" s="4">
        <v>26536</v>
      </c>
      <c r="Q37" s="4" t="s">
        <v>22</v>
      </c>
      <c r="R37" s="4" t="s">
        <v>22</v>
      </c>
      <c r="S37" s="4">
        <v>135</v>
      </c>
      <c r="T37" s="4">
        <v>13499</v>
      </c>
      <c r="U37" s="4">
        <v>4829</v>
      </c>
      <c r="V37" s="4" t="s">
        <v>22</v>
      </c>
      <c r="W37" s="4">
        <v>3091</v>
      </c>
      <c r="X37" s="4" t="s">
        <v>22</v>
      </c>
      <c r="Y37" s="4" t="s">
        <v>22</v>
      </c>
      <c r="Z37" s="4" t="s">
        <v>22</v>
      </c>
      <c r="AB37" s="4">
        <v>9397</v>
      </c>
      <c r="AC37" s="4">
        <v>51228</v>
      </c>
      <c r="AH37" s="4">
        <f t="shared" si="4"/>
        <v>699784.67849472468</v>
      </c>
      <c r="AI37" s="4">
        <f>AH37+AA37</f>
        <v>699784.67849472468</v>
      </c>
      <c r="AJ37" s="4">
        <f t="shared" si="2"/>
        <v>279361.67849472468</v>
      </c>
    </row>
    <row r="38" spans="2:37" s="4" customFormat="1">
      <c r="B38" s="4">
        <v>1982</v>
      </c>
      <c r="C38">
        <v>15687</v>
      </c>
      <c r="D38" s="4">
        <v>497983</v>
      </c>
      <c r="E38" s="4" t="s">
        <v>22</v>
      </c>
      <c r="F38" s="4">
        <v>9458</v>
      </c>
      <c r="G38" s="4" t="s">
        <v>22</v>
      </c>
      <c r="H38" s="4" t="s">
        <v>22</v>
      </c>
      <c r="I38" s="4" t="s">
        <v>22</v>
      </c>
      <c r="J38" s="4">
        <v>4874</v>
      </c>
      <c r="K38" s="4" t="s">
        <v>22</v>
      </c>
      <c r="L38" s="4">
        <v>65342</v>
      </c>
      <c r="M38" s="4">
        <v>67194.210224964801</v>
      </c>
      <c r="N38" s="4">
        <v>9434</v>
      </c>
      <c r="O38" s="4" t="s">
        <v>22</v>
      </c>
      <c r="P38" s="4">
        <v>29606</v>
      </c>
      <c r="Q38" s="4" t="s">
        <v>22</v>
      </c>
      <c r="R38" s="4" t="s">
        <v>22</v>
      </c>
      <c r="S38" s="4">
        <v>136</v>
      </c>
      <c r="T38" s="4">
        <v>14558</v>
      </c>
      <c r="U38" s="4">
        <v>5018</v>
      </c>
      <c r="V38" s="4" t="s">
        <v>22</v>
      </c>
      <c r="W38" s="4">
        <v>3096</v>
      </c>
      <c r="X38" s="4" t="s">
        <v>22</v>
      </c>
      <c r="Y38" s="4" t="s">
        <v>22</v>
      </c>
      <c r="Z38" s="4" t="s">
        <v>22</v>
      </c>
      <c r="AB38" s="4">
        <v>10273</v>
      </c>
      <c r="AC38" s="4">
        <v>55850</v>
      </c>
      <c r="AH38" s="4">
        <f t="shared" si="4"/>
        <v>788509.21022496477</v>
      </c>
      <c r="AJ38" s="4">
        <f t="shared" si="2"/>
        <v>290526.21022496477</v>
      </c>
    </row>
    <row r="39" spans="2:37" s="4" customFormat="1">
      <c r="B39" s="4">
        <v>1983</v>
      </c>
      <c r="C39">
        <v>17261</v>
      </c>
      <c r="D39" s="4">
        <v>482484</v>
      </c>
      <c r="E39" s="4" t="s">
        <v>22</v>
      </c>
      <c r="F39" s="4">
        <v>9083</v>
      </c>
      <c r="G39" s="4" t="s">
        <v>22</v>
      </c>
      <c r="H39" s="4" t="s">
        <v>22</v>
      </c>
      <c r="I39" s="4" t="s">
        <v>22</v>
      </c>
      <c r="J39" s="4">
        <v>4913</v>
      </c>
      <c r="K39" s="4" t="s">
        <v>22</v>
      </c>
      <c r="L39" s="4">
        <v>66555</v>
      </c>
      <c r="M39" s="4">
        <v>67777.51320730611</v>
      </c>
      <c r="N39" s="4">
        <v>8605</v>
      </c>
      <c r="O39" s="4" t="s">
        <v>22</v>
      </c>
      <c r="P39" s="4">
        <v>30253</v>
      </c>
      <c r="Q39" s="4" t="s">
        <v>22</v>
      </c>
      <c r="R39" s="4" t="s">
        <v>22</v>
      </c>
      <c r="S39" s="4">
        <v>139</v>
      </c>
      <c r="T39" s="4">
        <v>13338</v>
      </c>
      <c r="U39" s="4">
        <v>5236</v>
      </c>
      <c r="V39" s="4" t="s">
        <v>22</v>
      </c>
      <c r="W39" s="4">
        <v>2977</v>
      </c>
      <c r="X39" s="4" t="s">
        <v>22</v>
      </c>
      <c r="Y39" s="4" t="s">
        <v>22</v>
      </c>
      <c r="Z39" s="4" t="s">
        <v>22</v>
      </c>
      <c r="AB39" s="4">
        <v>9720</v>
      </c>
      <c r="AC39" s="4">
        <v>58335</v>
      </c>
      <c r="AH39" s="4">
        <f t="shared" si="4"/>
        <v>776676.51320730615</v>
      </c>
      <c r="AJ39" s="4">
        <f t="shared" si="2"/>
        <v>294192.51320730615</v>
      </c>
    </row>
    <row r="40" spans="2:37" s="4" customFormat="1">
      <c r="B40" s="4">
        <v>1984</v>
      </c>
      <c r="C40">
        <v>18546</v>
      </c>
      <c r="D40" s="4">
        <v>501126</v>
      </c>
      <c r="E40" s="4" t="s">
        <v>22</v>
      </c>
      <c r="F40" s="4">
        <v>8697</v>
      </c>
      <c r="G40" s="4" t="s">
        <v>22</v>
      </c>
      <c r="H40" s="4" t="s">
        <v>22</v>
      </c>
      <c r="I40" s="4" t="s">
        <v>22</v>
      </c>
      <c r="J40" s="4">
        <v>4794</v>
      </c>
      <c r="K40" s="4" t="s">
        <v>22</v>
      </c>
      <c r="L40" s="4">
        <v>66160</v>
      </c>
      <c r="M40" s="4">
        <v>67095.772157338099</v>
      </c>
      <c r="N40" s="21">
        <v>8447</v>
      </c>
      <c r="O40" s="4" t="s">
        <v>22</v>
      </c>
      <c r="P40" s="4">
        <v>31146</v>
      </c>
      <c r="Q40" s="4" t="s">
        <v>22</v>
      </c>
      <c r="R40" s="4" t="s">
        <v>22</v>
      </c>
      <c r="S40" s="4">
        <v>140</v>
      </c>
      <c r="T40" s="4">
        <v>11994</v>
      </c>
      <c r="U40" s="4">
        <v>5043</v>
      </c>
      <c r="V40" s="4" t="s">
        <v>22</v>
      </c>
      <c r="W40" s="4">
        <v>2770</v>
      </c>
      <c r="X40" s="4" t="s">
        <v>22</v>
      </c>
      <c r="Y40" s="4" t="s">
        <v>22</v>
      </c>
      <c r="Z40" s="4" t="s">
        <v>22</v>
      </c>
      <c r="AA40" s="4">
        <v>14729</v>
      </c>
      <c r="AB40" s="4">
        <v>9449</v>
      </c>
      <c r="AC40" s="4">
        <v>61228</v>
      </c>
      <c r="AD40" s="4">
        <f t="shared" ref="AD40:AD54" si="5">SUM(C40:D40,F40,J40,L40:N40,P40,S40:U40,W40,AA40:AC40)</f>
        <v>811364.7721573381</v>
      </c>
      <c r="AE40" s="4">
        <f t="shared" si="1"/>
        <v>310238.7721573381</v>
      </c>
      <c r="AH40" s="4">
        <f t="shared" si="4"/>
        <v>796635.7721573381</v>
      </c>
      <c r="AI40" s="4">
        <f>AH40+AA40</f>
        <v>811364.7721573381</v>
      </c>
      <c r="AJ40" s="4">
        <f t="shared" si="2"/>
        <v>295509.7721573381</v>
      </c>
      <c r="AK40" s="4">
        <f t="shared" ref="AK40:AK67" si="6">AJ40+AA40</f>
        <v>310238.7721573381</v>
      </c>
    </row>
    <row r="41" spans="2:37" s="4" customFormat="1">
      <c r="B41" s="4">
        <v>1985</v>
      </c>
      <c r="C41">
        <v>19264</v>
      </c>
      <c r="D41" s="4">
        <v>539726</v>
      </c>
      <c r="E41" s="4" t="s">
        <v>22</v>
      </c>
      <c r="F41" s="4">
        <v>8596</v>
      </c>
      <c r="G41" s="4" t="s">
        <v>22</v>
      </c>
      <c r="H41" s="4" t="s">
        <v>22</v>
      </c>
      <c r="I41" s="4" t="s">
        <v>22</v>
      </c>
      <c r="J41" s="4">
        <v>4686</v>
      </c>
      <c r="K41" s="4" t="s">
        <v>22</v>
      </c>
      <c r="L41" s="4">
        <v>66083</v>
      </c>
      <c r="M41" s="4">
        <v>67239.112829373305</v>
      </c>
      <c r="N41" s="15">
        <v>8383</v>
      </c>
      <c r="O41" s="4" t="s">
        <v>22</v>
      </c>
      <c r="P41" s="4">
        <v>30835</v>
      </c>
      <c r="Q41" s="4" t="s">
        <v>22</v>
      </c>
      <c r="R41" s="4" t="s">
        <v>22</v>
      </c>
      <c r="S41" s="4">
        <v>136</v>
      </c>
      <c r="T41" s="4">
        <v>13416</v>
      </c>
      <c r="U41" s="4">
        <v>5810</v>
      </c>
      <c r="V41" s="4" t="s">
        <v>22</v>
      </c>
      <c r="W41" s="4">
        <v>2803</v>
      </c>
      <c r="X41" s="4" t="s">
        <v>22</v>
      </c>
      <c r="Y41" s="4" t="s">
        <v>22</v>
      </c>
      <c r="Z41" s="4" t="s">
        <v>22</v>
      </c>
      <c r="AA41" s="4">
        <v>15354</v>
      </c>
      <c r="AB41" s="4">
        <v>10025</v>
      </c>
      <c r="AC41" s="4">
        <v>61803</v>
      </c>
      <c r="AD41" s="4">
        <f t="shared" si="5"/>
        <v>854159.11282937333</v>
      </c>
      <c r="AE41" s="4">
        <f t="shared" si="1"/>
        <v>314433.11282937333</v>
      </c>
      <c r="AH41" s="4">
        <f t="shared" si="4"/>
        <v>838805.11282937333</v>
      </c>
      <c r="AI41" s="4">
        <f t="shared" ref="AI41:AI66" si="7">AH41+AA41</f>
        <v>854159.11282937333</v>
      </c>
      <c r="AJ41" s="4">
        <f t="shared" si="2"/>
        <v>299079.11282937333</v>
      </c>
      <c r="AK41" s="4">
        <f t="shared" si="6"/>
        <v>314433.11282937333</v>
      </c>
    </row>
    <row r="42" spans="2:37" s="4" customFormat="1">
      <c r="B42" s="4">
        <v>1986</v>
      </c>
      <c r="C42">
        <v>19664</v>
      </c>
      <c r="D42" s="4">
        <v>576961</v>
      </c>
      <c r="E42" s="4" t="s">
        <v>22</v>
      </c>
      <c r="F42" s="4">
        <v>8951</v>
      </c>
      <c r="G42" s="4" t="s">
        <v>22</v>
      </c>
      <c r="H42" s="4" t="s">
        <v>22</v>
      </c>
      <c r="I42" s="4" t="s">
        <v>22</v>
      </c>
      <c r="J42" s="4">
        <v>4514</v>
      </c>
      <c r="K42" s="4" t="s">
        <v>22</v>
      </c>
      <c r="L42" s="4">
        <v>68025</v>
      </c>
      <c r="M42" s="4">
        <v>69022.801009248578</v>
      </c>
      <c r="N42" s="15">
        <v>7164</v>
      </c>
      <c r="O42" s="4" t="s">
        <v>22</v>
      </c>
      <c r="P42" s="4">
        <v>32925</v>
      </c>
      <c r="Q42" s="4" t="s">
        <v>22</v>
      </c>
      <c r="R42" s="4" t="s">
        <v>22</v>
      </c>
      <c r="S42" s="4">
        <v>143</v>
      </c>
      <c r="T42" s="4">
        <v>13620</v>
      </c>
      <c r="U42" s="4">
        <v>5627</v>
      </c>
      <c r="V42" s="4" t="s">
        <v>22</v>
      </c>
      <c r="W42" s="4">
        <v>3152</v>
      </c>
      <c r="X42" s="4" t="s">
        <v>22</v>
      </c>
      <c r="Y42" s="4" t="s">
        <v>22</v>
      </c>
      <c r="Z42" s="4" t="s">
        <v>22</v>
      </c>
      <c r="AA42" s="4">
        <v>14958</v>
      </c>
      <c r="AB42" s="4">
        <v>11264</v>
      </c>
      <c r="AC42" s="4">
        <v>61039</v>
      </c>
      <c r="AD42" s="4">
        <f t="shared" si="5"/>
        <v>897029.80100924859</v>
      </c>
      <c r="AE42" s="4">
        <f t="shared" si="1"/>
        <v>320068.80100924859</v>
      </c>
      <c r="AH42" s="4">
        <f t="shared" si="4"/>
        <v>882071.80100924859</v>
      </c>
      <c r="AI42" s="4">
        <f t="shared" si="7"/>
        <v>897029.80100924859</v>
      </c>
      <c r="AJ42" s="4">
        <f t="shared" si="2"/>
        <v>305110.80100924859</v>
      </c>
      <c r="AK42" s="4">
        <f t="shared" si="6"/>
        <v>320068.80100924859</v>
      </c>
    </row>
    <row r="43" spans="2:37" s="4" customFormat="1">
      <c r="B43" s="4">
        <v>1987</v>
      </c>
      <c r="C43">
        <v>20070</v>
      </c>
      <c r="D43" s="4">
        <v>570108</v>
      </c>
      <c r="E43" s="4" t="s">
        <v>22</v>
      </c>
      <c r="F43" s="4">
        <v>9008</v>
      </c>
      <c r="G43" s="4" t="s">
        <v>22</v>
      </c>
      <c r="H43" s="4" t="s">
        <v>22</v>
      </c>
      <c r="I43" s="4" t="s">
        <v>22</v>
      </c>
      <c r="J43" s="4">
        <v>4769</v>
      </c>
      <c r="K43" s="4" t="s">
        <v>22</v>
      </c>
      <c r="L43" s="4">
        <v>70018</v>
      </c>
      <c r="M43" s="4">
        <v>70258.204989413993</v>
      </c>
      <c r="N43" s="15">
        <v>7148</v>
      </c>
      <c r="O43" s="4" t="s">
        <v>22</v>
      </c>
      <c r="P43" s="4">
        <v>35824</v>
      </c>
      <c r="Q43" s="4" t="s">
        <v>22</v>
      </c>
      <c r="R43" s="4" t="s">
        <v>22</v>
      </c>
      <c r="S43" s="4">
        <v>164</v>
      </c>
      <c r="T43" s="4">
        <v>13866</v>
      </c>
      <c r="U43" s="4">
        <v>5988</v>
      </c>
      <c r="V43" s="4" t="s">
        <v>22</v>
      </c>
      <c r="W43" s="4">
        <v>3280</v>
      </c>
      <c r="X43" s="4" t="s">
        <v>22</v>
      </c>
      <c r="Y43" s="4" t="s">
        <v>22</v>
      </c>
      <c r="Z43" s="4" t="s">
        <v>22</v>
      </c>
      <c r="AA43" s="4">
        <v>16943</v>
      </c>
      <c r="AB43" s="4">
        <v>10757</v>
      </c>
      <c r="AC43" s="4">
        <v>60374</v>
      </c>
      <c r="AD43" s="4">
        <f t="shared" si="5"/>
        <v>898575.20498941396</v>
      </c>
      <c r="AE43" s="4">
        <f t="shared" si="1"/>
        <v>328467.20498941396</v>
      </c>
      <c r="AH43" s="4">
        <f t="shared" si="4"/>
        <v>881632.20498941396</v>
      </c>
      <c r="AI43" s="4">
        <f t="shared" si="7"/>
        <v>898575.20498941396</v>
      </c>
      <c r="AJ43" s="4">
        <f t="shared" si="2"/>
        <v>311524.20498941396</v>
      </c>
      <c r="AK43" s="4">
        <f t="shared" si="6"/>
        <v>328467.20498941396</v>
      </c>
    </row>
    <row r="44" spans="2:37" ht="15">
      <c r="B44">
        <v>1988</v>
      </c>
      <c r="C44" s="4">
        <v>20715.817187115579</v>
      </c>
      <c r="D44" s="4">
        <v>557492.17258121492</v>
      </c>
      <c r="E44" s="4" t="s">
        <v>22</v>
      </c>
      <c r="F44" s="4">
        <v>8626.7017384565115</v>
      </c>
      <c r="G44" s="4" t="s">
        <v>22</v>
      </c>
      <c r="H44" s="4" t="s">
        <v>22</v>
      </c>
      <c r="I44" s="4" t="s">
        <v>22</v>
      </c>
      <c r="J44">
        <v>4864</v>
      </c>
      <c r="K44" s="4" t="s">
        <v>22</v>
      </c>
      <c r="L44" s="4">
        <v>69949.166209388641</v>
      </c>
      <c r="M44" s="4">
        <v>69695.302533919152</v>
      </c>
      <c r="N44" s="21">
        <v>7558.1821965333229</v>
      </c>
      <c r="O44" s="20">
        <v>4583</v>
      </c>
      <c r="P44" s="4">
        <v>38037.646779589435</v>
      </c>
      <c r="Q44" s="4" t="s">
        <v>22</v>
      </c>
      <c r="R44" s="4" t="s">
        <v>22</v>
      </c>
      <c r="S44" s="4">
        <v>187</v>
      </c>
      <c r="T44" s="4">
        <v>13803.594958218258</v>
      </c>
      <c r="U44" s="4">
        <v>5707.6967556325899</v>
      </c>
      <c r="V44">
        <v>8468</v>
      </c>
      <c r="W44" s="4">
        <v>3640.653401412319</v>
      </c>
      <c r="X44" s="21">
        <v>9880.5243931836612</v>
      </c>
      <c r="Y44" s="4" t="s">
        <v>22</v>
      </c>
      <c r="Z44" s="4" t="s">
        <v>22</v>
      </c>
      <c r="AA44" s="4">
        <v>15823.836581244095</v>
      </c>
      <c r="AB44" s="4">
        <v>9396.1569969176016</v>
      </c>
      <c r="AC44" s="27">
        <v>58214.762713441894</v>
      </c>
      <c r="AD44" s="4">
        <f t="shared" si="5"/>
        <v>883712.69063308428</v>
      </c>
      <c r="AE44" s="4">
        <f t="shared" si="1"/>
        <v>326220.51805186935</v>
      </c>
      <c r="AH44" s="4">
        <f t="shared" si="4"/>
        <v>867888.85405184014</v>
      </c>
      <c r="AI44" s="4">
        <f t="shared" si="7"/>
        <v>883712.69063308428</v>
      </c>
      <c r="AJ44" s="4">
        <f t="shared" si="2"/>
        <v>310396.68147062522</v>
      </c>
      <c r="AK44" s="4">
        <f t="shared" si="6"/>
        <v>326220.51805186929</v>
      </c>
    </row>
    <row r="45" spans="2:37" ht="15">
      <c r="B45">
        <v>1989</v>
      </c>
      <c r="C45" s="4">
        <v>20611.049004124183</v>
      </c>
      <c r="D45" s="4">
        <v>551766.27988034277</v>
      </c>
      <c r="E45" s="4"/>
      <c r="F45" s="4">
        <v>8493.0120643708706</v>
      </c>
      <c r="G45" s="20">
        <v>4521</v>
      </c>
      <c r="H45" s="11" t="s">
        <v>22</v>
      </c>
      <c r="I45" s="4" t="s">
        <v>22</v>
      </c>
      <c r="J45">
        <v>4744</v>
      </c>
      <c r="K45" s="4" t="s">
        <v>22</v>
      </c>
      <c r="L45" s="4">
        <v>70806.605754167205</v>
      </c>
      <c r="M45" s="4">
        <v>69504.745278590577</v>
      </c>
      <c r="N45" s="21">
        <v>7086.7365986061886</v>
      </c>
      <c r="O45" s="20">
        <v>3808</v>
      </c>
      <c r="P45" s="4">
        <v>38337.832598137058</v>
      </c>
      <c r="Q45" s="4" t="s">
        <v>22</v>
      </c>
      <c r="R45" s="4" t="s">
        <v>22</v>
      </c>
      <c r="S45" s="4">
        <v>172</v>
      </c>
      <c r="T45" s="4">
        <v>13934.123910163888</v>
      </c>
      <c r="U45" s="4">
        <v>5859.2168405365028</v>
      </c>
      <c r="V45">
        <v>7140</v>
      </c>
      <c r="W45" s="4">
        <v>3821.2227135281678</v>
      </c>
      <c r="X45" s="21">
        <v>10230.515720462647</v>
      </c>
      <c r="Y45" s="4" t="s">
        <v>22</v>
      </c>
      <c r="Z45" s="4" t="s">
        <v>22</v>
      </c>
      <c r="AA45" s="4">
        <v>16378.77024376975</v>
      </c>
      <c r="AB45" s="4">
        <v>10871.867989180344</v>
      </c>
      <c r="AC45" s="27">
        <v>58727.335348378205</v>
      </c>
      <c r="AD45" s="4">
        <f t="shared" si="5"/>
        <v>881114.79822389572</v>
      </c>
      <c r="AE45" s="4">
        <f t="shared" si="1"/>
        <v>329348.51834355295</v>
      </c>
      <c r="AH45" s="4">
        <f t="shared" si="4"/>
        <v>864736.02798012597</v>
      </c>
      <c r="AI45" s="4">
        <f t="shared" si="7"/>
        <v>881114.79822389572</v>
      </c>
      <c r="AJ45" s="4">
        <f t="shared" si="2"/>
        <v>312969.7480997832</v>
      </c>
      <c r="AK45" s="4">
        <f t="shared" si="6"/>
        <v>329348.51834355295</v>
      </c>
    </row>
    <row r="46" spans="2:37" ht="15">
      <c r="B46">
        <v>1990</v>
      </c>
      <c r="C46" s="4">
        <v>20591.671717221612</v>
      </c>
      <c r="D46" s="4">
        <v>527097.06990241818</v>
      </c>
      <c r="E46">
        <v>268</v>
      </c>
      <c r="F46" s="4">
        <v>8332.3464706702271</v>
      </c>
      <c r="G46" s="20">
        <v>3649</v>
      </c>
      <c r="H46" s="11" t="s">
        <v>22</v>
      </c>
      <c r="I46" s="4" t="s">
        <v>22</v>
      </c>
      <c r="J46">
        <v>4747</v>
      </c>
      <c r="K46" s="4" t="s">
        <v>22</v>
      </c>
      <c r="L46" s="4">
        <v>70493.401216546918</v>
      </c>
      <c r="M46" s="4">
        <v>73248.873914881435</v>
      </c>
      <c r="N46" s="21">
        <v>7164.8556728783578</v>
      </c>
      <c r="O46">
        <v>3237</v>
      </c>
      <c r="P46" s="4">
        <v>36874.66803602517</v>
      </c>
      <c r="Q46" s="4" t="s">
        <v>22</v>
      </c>
      <c r="R46" s="4" t="s">
        <v>22</v>
      </c>
      <c r="S46" s="4">
        <v>179</v>
      </c>
      <c r="T46" s="4">
        <v>13542.055682715361</v>
      </c>
      <c r="U46" s="4">
        <v>5906.5204243288636</v>
      </c>
      <c r="V46">
        <v>7417</v>
      </c>
      <c r="W46" s="4">
        <v>3928.3649338820051</v>
      </c>
      <c r="X46" s="21">
        <v>4584.8863873547061</v>
      </c>
      <c r="Y46" s="4" t="s">
        <v>22</v>
      </c>
      <c r="Z46" s="4" t="s">
        <v>22</v>
      </c>
      <c r="AA46" s="4">
        <v>15338.316696407332</v>
      </c>
      <c r="AB46" s="4">
        <v>13136.986028190979</v>
      </c>
      <c r="AC46" s="27">
        <v>58810.991598574561</v>
      </c>
      <c r="AD46" s="4">
        <f t="shared" si="5"/>
        <v>859392.12229474087</v>
      </c>
      <c r="AE46" s="4">
        <f t="shared" si="1"/>
        <v>332295.05239232269</v>
      </c>
      <c r="AH46" s="4">
        <f t="shared" si="4"/>
        <v>844053.80559833348</v>
      </c>
      <c r="AI46" s="4">
        <f t="shared" si="7"/>
        <v>859392.12229474075</v>
      </c>
      <c r="AJ46" s="4">
        <f t="shared" si="2"/>
        <v>316956.7356959153</v>
      </c>
      <c r="AK46" s="4">
        <f t="shared" si="6"/>
        <v>332295.05239232263</v>
      </c>
    </row>
    <row r="47" spans="2:37" ht="15">
      <c r="B47">
        <v>1991</v>
      </c>
      <c r="C47" s="4">
        <v>19017.442023949054</v>
      </c>
      <c r="D47" s="4">
        <v>462940.57813130837</v>
      </c>
      <c r="E47" t="s">
        <v>53</v>
      </c>
      <c r="F47" s="4">
        <v>8214.5311448083594</v>
      </c>
      <c r="G47" s="20">
        <v>1980</v>
      </c>
      <c r="H47" s="11" t="s">
        <v>22</v>
      </c>
      <c r="I47" s="4" t="s">
        <v>22</v>
      </c>
      <c r="J47">
        <v>4833</v>
      </c>
      <c r="K47" s="4" t="s">
        <v>22</v>
      </c>
      <c r="L47" s="4">
        <v>70952.48236273478</v>
      </c>
      <c r="M47" s="4">
        <v>67787.805369920155</v>
      </c>
      <c r="N47" s="21">
        <v>6795.3303545914714</v>
      </c>
      <c r="O47" s="20">
        <v>2524</v>
      </c>
      <c r="P47" s="4">
        <v>37394.471430133075</v>
      </c>
      <c r="Q47" s="4" t="s">
        <v>22</v>
      </c>
      <c r="R47" s="4" t="s">
        <v>22</v>
      </c>
      <c r="S47" s="4">
        <v>197</v>
      </c>
      <c r="T47" s="4">
        <v>13164.676984052427</v>
      </c>
      <c r="U47" s="4">
        <v>5727.8221347896897</v>
      </c>
      <c r="V47">
        <v>5223</v>
      </c>
      <c r="W47" s="4">
        <v>4049.2734538703698</v>
      </c>
      <c r="X47" s="21">
        <v>4706.9346450725052</v>
      </c>
      <c r="Y47" s="4" t="s">
        <v>22</v>
      </c>
      <c r="Z47" s="4" t="s">
        <v>22</v>
      </c>
      <c r="AA47" s="4">
        <v>14861.136845251382</v>
      </c>
      <c r="AB47" s="4">
        <v>13504.426080444202</v>
      </c>
      <c r="AC47" s="27">
        <v>59490.3122365573</v>
      </c>
      <c r="AD47" s="4">
        <f t="shared" si="5"/>
        <v>788930.28855241067</v>
      </c>
      <c r="AE47" s="4">
        <f t="shared" si="1"/>
        <v>325989.7104211023</v>
      </c>
      <c r="AH47" s="4">
        <f t="shared" si="4"/>
        <v>774069.15170715924</v>
      </c>
      <c r="AI47" s="4">
        <f t="shared" si="7"/>
        <v>788930.28855241067</v>
      </c>
      <c r="AJ47" s="4">
        <f t="shared" si="2"/>
        <v>311128.57357585087</v>
      </c>
      <c r="AK47" s="4">
        <f t="shared" si="6"/>
        <v>325989.71042110224</v>
      </c>
    </row>
    <row r="48" spans="2:37" ht="15">
      <c r="B48">
        <v>1992</v>
      </c>
      <c r="C48" s="4">
        <v>18807.427397846946</v>
      </c>
      <c r="D48" s="4">
        <v>489166.1403195142</v>
      </c>
      <c r="E48">
        <v>152</v>
      </c>
      <c r="F48" s="4">
        <v>6745.0204673092694</v>
      </c>
      <c r="G48" s="20">
        <v>1494</v>
      </c>
      <c r="H48" s="20">
        <v>2254</v>
      </c>
      <c r="I48" s="4" t="s">
        <v>22</v>
      </c>
      <c r="J48">
        <v>4744</v>
      </c>
      <c r="K48">
        <v>54.5</v>
      </c>
      <c r="L48" s="4">
        <v>68720.161256076768</v>
      </c>
      <c r="M48" s="4">
        <v>64469.974433088966</v>
      </c>
      <c r="N48" s="21">
        <v>7061.849855102254</v>
      </c>
      <c r="O48">
        <v>2362</v>
      </c>
      <c r="P48" s="4">
        <v>36319.75919157199</v>
      </c>
      <c r="Q48" s="4" t="s">
        <v>22</v>
      </c>
      <c r="R48" s="4" t="s">
        <v>22</v>
      </c>
      <c r="S48" s="4">
        <v>206</v>
      </c>
      <c r="T48" s="4">
        <v>13089.924435305373</v>
      </c>
      <c r="U48" s="4">
        <v>6207.279105792988</v>
      </c>
      <c r="V48">
        <v>5060</v>
      </c>
      <c r="W48" s="4">
        <v>4157.9754536163964</v>
      </c>
      <c r="X48" s="21">
        <v>3704.0718154318988</v>
      </c>
      <c r="Y48" s="32"/>
      <c r="Z48" s="31">
        <v>550.12150279905416</v>
      </c>
      <c r="AA48" s="4">
        <v>13743.635600688844</v>
      </c>
      <c r="AB48" s="4">
        <v>14204.543529072846</v>
      </c>
      <c r="AC48" s="19">
        <v>55565.694129923038</v>
      </c>
      <c r="AD48" s="4">
        <f t="shared" si="5"/>
        <v>803209.38517490996</v>
      </c>
      <c r="AE48" s="4">
        <f t="shared" si="1"/>
        <v>314043.24485539575</v>
      </c>
      <c r="AH48" s="4">
        <f t="shared" si="4"/>
        <v>789465.74957422109</v>
      </c>
      <c r="AI48" s="4">
        <f t="shared" si="7"/>
        <v>803209.38517490996</v>
      </c>
      <c r="AJ48" s="4">
        <f t="shared" si="2"/>
        <v>300299.60925470688</v>
      </c>
      <c r="AK48" s="4">
        <f t="shared" si="6"/>
        <v>314043.24485539575</v>
      </c>
    </row>
    <row r="49" spans="1:39">
      <c r="B49">
        <v>1993</v>
      </c>
      <c r="C49" s="4">
        <v>18760.159405707964</v>
      </c>
      <c r="D49" s="4">
        <v>463456.95124891889</v>
      </c>
      <c r="E49">
        <v>133</v>
      </c>
      <c r="F49" s="4">
        <v>6405.1466949846599</v>
      </c>
      <c r="G49" s="20">
        <v>1128</v>
      </c>
      <c r="H49" s="20">
        <v>2862</v>
      </c>
      <c r="I49">
        <v>2929</v>
      </c>
      <c r="J49">
        <v>4757</v>
      </c>
      <c r="K49">
        <v>73.400000000000006</v>
      </c>
      <c r="L49" s="4">
        <v>67958.85655666914</v>
      </c>
      <c r="M49" s="4">
        <v>57957.271573190883</v>
      </c>
      <c r="N49" s="21">
        <v>6892.9087678118649</v>
      </c>
      <c r="O49" s="23">
        <v>2110</v>
      </c>
      <c r="P49" s="4">
        <v>36513.446490682974</v>
      </c>
      <c r="Q49" s="4">
        <v>100.15932542373511</v>
      </c>
      <c r="R49" s="21">
        <v>177.47270332855717</v>
      </c>
      <c r="S49" s="4">
        <v>188</v>
      </c>
      <c r="T49" s="4">
        <v>12028.655384901611</v>
      </c>
      <c r="U49" s="4">
        <v>5784.4038183824068</v>
      </c>
      <c r="V49">
        <v>5546</v>
      </c>
      <c r="W49" s="4">
        <v>4025.2334834648354</v>
      </c>
      <c r="X49" s="21">
        <v>2234.807804571316</v>
      </c>
      <c r="Y49" s="4">
        <v>1115.7384826072773</v>
      </c>
      <c r="Z49" s="21">
        <v>472.05980190050326</v>
      </c>
      <c r="AA49" s="4">
        <v>14942.889671459336</v>
      </c>
      <c r="AB49" s="4">
        <v>15704.91703240367</v>
      </c>
      <c r="AC49" s="19">
        <v>53027.542880990761</v>
      </c>
      <c r="AD49" s="4">
        <f t="shared" si="5"/>
        <v>768403.3830095689</v>
      </c>
      <c r="AE49" s="4">
        <f t="shared" si="1"/>
        <v>304946.43176065001</v>
      </c>
      <c r="AH49" s="4">
        <f t="shared" si="4"/>
        <v>753460.49333810958</v>
      </c>
      <c r="AI49" s="4">
        <f t="shared" si="7"/>
        <v>768403.3830095689</v>
      </c>
      <c r="AJ49" s="4">
        <f t="shared" si="2"/>
        <v>290003.54208919068</v>
      </c>
      <c r="AK49" s="4">
        <f t="shared" si="6"/>
        <v>304946.43176065001</v>
      </c>
      <c r="AL49" s="4"/>
      <c r="AM49" s="4"/>
    </row>
    <row r="50" spans="1:39">
      <c r="B50">
        <v>1994</v>
      </c>
      <c r="C50" s="4">
        <v>18487.641949623165</v>
      </c>
      <c r="D50" s="4">
        <v>437144.55328610784</v>
      </c>
      <c r="E50">
        <v>127</v>
      </c>
      <c r="F50" s="4">
        <v>6370.1101450785936</v>
      </c>
      <c r="G50" s="20">
        <v>967</v>
      </c>
      <c r="H50" s="20">
        <v>3217</v>
      </c>
      <c r="I50">
        <v>3026</v>
      </c>
      <c r="J50">
        <v>4638</v>
      </c>
      <c r="K50">
        <v>93.4</v>
      </c>
      <c r="L50" s="4">
        <v>68308.416647363978</v>
      </c>
      <c r="M50" s="4">
        <v>54051.169411643241</v>
      </c>
      <c r="N50" s="21">
        <v>7011.6500443929517</v>
      </c>
      <c r="O50">
        <v>2095</v>
      </c>
      <c r="P50" s="4">
        <v>35610.746610203365</v>
      </c>
      <c r="Q50" s="4">
        <v>117.03253086704568</v>
      </c>
      <c r="R50" s="31">
        <v>95.777096683659877</v>
      </c>
      <c r="S50" s="4">
        <v>207</v>
      </c>
      <c r="T50" s="4">
        <v>11599.900318216023</v>
      </c>
      <c r="U50" s="4">
        <v>6082.1779655215078</v>
      </c>
      <c r="V50">
        <v>5536</v>
      </c>
      <c r="W50" s="4">
        <v>3915.8230759459143</v>
      </c>
      <c r="X50" s="21">
        <v>2662.8523987080193</v>
      </c>
      <c r="Y50" s="4">
        <v>1151.6261121025163</v>
      </c>
      <c r="Z50" s="21">
        <v>458.5183844714856</v>
      </c>
      <c r="AA50" s="4">
        <v>13455.060156760213</v>
      </c>
      <c r="AB50" s="4">
        <v>15354.453637997669</v>
      </c>
      <c r="AC50" s="19">
        <v>51568.613781735265</v>
      </c>
      <c r="AD50" s="4">
        <f t="shared" si="5"/>
        <v>733805.31703058979</v>
      </c>
      <c r="AE50" s="4">
        <f t="shared" si="1"/>
        <v>296660.76374448196</v>
      </c>
      <c r="AH50" s="4">
        <f t="shared" si="4"/>
        <v>720350.25687382952</v>
      </c>
      <c r="AI50" s="4">
        <f t="shared" si="7"/>
        <v>733805.31703058979</v>
      </c>
      <c r="AJ50" s="4">
        <f t="shared" si="2"/>
        <v>283205.70358772168</v>
      </c>
      <c r="AK50" s="4">
        <f t="shared" si="6"/>
        <v>296660.7637444819</v>
      </c>
      <c r="AL50" s="4"/>
      <c r="AM50" s="4"/>
    </row>
    <row r="51" spans="1:39">
      <c r="B51">
        <v>1995</v>
      </c>
      <c r="C51" s="4">
        <v>17424.983128448072</v>
      </c>
      <c r="D51" s="4">
        <v>411630.55622880935</v>
      </c>
      <c r="E51">
        <v>119</v>
      </c>
      <c r="F51" s="4">
        <v>6240.0222945233454</v>
      </c>
      <c r="G51" s="20">
        <v>952</v>
      </c>
      <c r="H51" s="20">
        <v>3421</v>
      </c>
      <c r="I51">
        <v>2902</v>
      </c>
      <c r="J51">
        <v>4589</v>
      </c>
      <c r="K51">
        <v>92.6</v>
      </c>
      <c r="L51" s="4">
        <v>64926.927252326168</v>
      </c>
      <c r="M51" s="4">
        <v>53161.732448807976</v>
      </c>
      <c r="N51" s="21">
        <v>7161.6170963917011</v>
      </c>
      <c r="O51">
        <v>1609</v>
      </c>
      <c r="P51" s="4">
        <v>32523.334917688357</v>
      </c>
      <c r="Q51" s="4">
        <v>113.41017897274052</v>
      </c>
      <c r="R51" s="21">
        <v>99.678813776123874</v>
      </c>
      <c r="S51" s="4">
        <v>202</v>
      </c>
      <c r="T51" s="4">
        <v>11270.579241062782</v>
      </c>
      <c r="U51" s="4">
        <v>5492.7181559398059</v>
      </c>
      <c r="V51">
        <v>5571</v>
      </c>
      <c r="W51" s="4">
        <v>4205.4409809888939</v>
      </c>
      <c r="X51" s="21">
        <v>2591.8951676322395</v>
      </c>
      <c r="Y51" s="4">
        <v>2039.5263241281666</v>
      </c>
      <c r="Z51" s="4">
        <v>522.94550877258314</v>
      </c>
      <c r="AA51" s="4">
        <v>13940.426958416254</v>
      </c>
      <c r="AB51" s="4">
        <v>15773.930922378395</v>
      </c>
      <c r="AC51" s="19">
        <v>48368.132478315041</v>
      </c>
      <c r="AD51" s="4">
        <f t="shared" si="5"/>
        <v>696911.40210409625</v>
      </c>
      <c r="AE51" s="4">
        <f t="shared" si="1"/>
        <v>285280.8458752869</v>
      </c>
      <c r="AH51" s="4">
        <f t="shared" si="4"/>
        <v>682970.97514568001</v>
      </c>
      <c r="AI51" s="4">
        <f t="shared" si="7"/>
        <v>696911.40210409625</v>
      </c>
      <c r="AJ51" s="4">
        <f t="shared" si="2"/>
        <v>271340.41891687067</v>
      </c>
      <c r="AK51" s="4">
        <f t="shared" si="6"/>
        <v>285280.8458752869</v>
      </c>
      <c r="AL51" s="4"/>
      <c r="AM51" s="4"/>
    </row>
    <row r="52" spans="1:39">
      <c r="B52">
        <v>1996</v>
      </c>
      <c r="C52" s="4">
        <v>16001.494447374936</v>
      </c>
      <c r="D52" s="4">
        <v>389240.12622994371</v>
      </c>
      <c r="E52">
        <v>107</v>
      </c>
      <c r="F52" s="4">
        <v>6122.4114345277449</v>
      </c>
      <c r="G52" s="20">
        <v>781</v>
      </c>
      <c r="H52" s="20">
        <v>3206</v>
      </c>
      <c r="I52">
        <v>2878</v>
      </c>
      <c r="J52">
        <v>4604</v>
      </c>
      <c r="K52">
        <v>90.1</v>
      </c>
      <c r="L52" s="4">
        <v>63368.940802616562</v>
      </c>
      <c r="M52" s="4">
        <v>52124.18770747535</v>
      </c>
      <c r="N52" s="21">
        <v>7590.5280083741736</v>
      </c>
      <c r="O52">
        <v>1504</v>
      </c>
      <c r="P52" s="4">
        <v>35847.979938380493</v>
      </c>
      <c r="Q52" s="3">
        <v>88.171148886248375</v>
      </c>
      <c r="R52" s="4">
        <v>111.01044293099014</v>
      </c>
      <c r="S52" s="4">
        <v>208</v>
      </c>
      <c r="T52" s="4">
        <v>11335.45539040547</v>
      </c>
      <c r="U52" s="4">
        <v>5568.2043403757853</v>
      </c>
      <c r="V52">
        <v>5862</v>
      </c>
      <c r="W52" s="4">
        <v>4054.8696704889453</v>
      </c>
      <c r="X52" s="21">
        <v>2518.8624154908671</v>
      </c>
      <c r="Y52" s="4">
        <v>2026.2554890015219</v>
      </c>
      <c r="Z52" s="4">
        <v>536.39285466708202</v>
      </c>
      <c r="AA52" s="4">
        <v>13619.615183501724</v>
      </c>
      <c r="AB52" s="4">
        <v>17660.173584666703</v>
      </c>
      <c r="AC52" s="19">
        <v>48079.008521290969</v>
      </c>
      <c r="AD52" s="4">
        <f t="shared" si="5"/>
        <v>675424.99525942258</v>
      </c>
      <c r="AE52" s="4">
        <f t="shared" si="1"/>
        <v>286184.86902947887</v>
      </c>
      <c r="AH52" s="4">
        <f t="shared" si="4"/>
        <v>661805.38007592084</v>
      </c>
      <c r="AI52" s="4">
        <f t="shared" si="7"/>
        <v>675424.99525942258</v>
      </c>
      <c r="AJ52" s="4">
        <f t="shared" si="2"/>
        <v>272565.25384597713</v>
      </c>
      <c r="AK52" s="4">
        <f t="shared" si="6"/>
        <v>286184.86902947887</v>
      </c>
      <c r="AL52" s="4"/>
      <c r="AM52" s="4"/>
    </row>
    <row r="53" spans="1:39">
      <c r="B53">
        <v>1997</v>
      </c>
      <c r="C53" s="4">
        <v>14745.614205919857</v>
      </c>
      <c r="D53" s="4">
        <v>387226.55111099494</v>
      </c>
      <c r="E53">
        <v>74.400000000000006</v>
      </c>
      <c r="F53" s="4">
        <v>6045.4619378261359</v>
      </c>
      <c r="G53" s="20">
        <v>729</v>
      </c>
      <c r="H53" s="20">
        <v>3235</v>
      </c>
      <c r="I53">
        <v>2723</v>
      </c>
      <c r="J53">
        <v>4662</v>
      </c>
      <c r="K53">
        <v>120</v>
      </c>
      <c r="L53" s="4">
        <v>63586.54274365204</v>
      </c>
      <c r="M53" s="4">
        <v>50229.318823248061</v>
      </c>
      <c r="N53" s="21">
        <v>8088.4999938005103</v>
      </c>
      <c r="O53">
        <v>1809</v>
      </c>
      <c r="P53" s="4">
        <v>37588.571918505419</v>
      </c>
      <c r="Q53" s="3">
        <v>85.389433634181543</v>
      </c>
      <c r="R53" s="4">
        <v>182.3964750696253</v>
      </c>
      <c r="S53" s="4">
        <v>225</v>
      </c>
      <c r="T53" s="4">
        <v>11216.836291808984</v>
      </c>
      <c r="U53" s="4">
        <v>5474.9927723097426</v>
      </c>
      <c r="V53">
        <v>6414</v>
      </c>
      <c r="W53" s="4">
        <v>4143.2289423284328</v>
      </c>
      <c r="X53" s="21">
        <v>2824.2465087801861</v>
      </c>
      <c r="Y53" s="4">
        <v>1630.521830829626</v>
      </c>
      <c r="Z53" s="4">
        <v>514.60123686633472</v>
      </c>
      <c r="AA53" s="4">
        <v>13743.270010605924</v>
      </c>
      <c r="AB53" s="4">
        <v>18399.237648848353</v>
      </c>
      <c r="AC53" s="19">
        <v>46564.422869014728</v>
      </c>
      <c r="AD53" s="4">
        <f t="shared" si="5"/>
        <v>671939.54926886316</v>
      </c>
      <c r="AE53" s="4">
        <f t="shared" si="1"/>
        <v>284712.99815786822</v>
      </c>
      <c r="AH53" s="4">
        <f t="shared" si="4"/>
        <v>658196.27925825724</v>
      </c>
      <c r="AI53" s="4">
        <f t="shared" si="7"/>
        <v>671939.54926886316</v>
      </c>
      <c r="AJ53" s="4">
        <f t="shared" si="2"/>
        <v>270969.7281472623</v>
      </c>
      <c r="AK53" s="4">
        <f t="shared" si="6"/>
        <v>284712.99815786822</v>
      </c>
      <c r="AL53" s="4"/>
      <c r="AM53" s="4"/>
    </row>
    <row r="54" spans="1:39">
      <c r="B54">
        <v>1998</v>
      </c>
      <c r="C54" s="4">
        <v>15255.495089471926</v>
      </c>
      <c r="D54" s="4">
        <v>378482.88791984104</v>
      </c>
      <c r="E54">
        <v>70.400000000000006</v>
      </c>
      <c r="F54" s="4">
        <v>6043.477638738208</v>
      </c>
      <c r="G54" s="20">
        <v>843</v>
      </c>
      <c r="H54" s="20">
        <v>2494</v>
      </c>
      <c r="I54">
        <v>2956</v>
      </c>
      <c r="J54">
        <v>4713</v>
      </c>
      <c r="K54">
        <v>127</v>
      </c>
      <c r="L54" s="4">
        <v>61930.814014147792</v>
      </c>
      <c r="M54" s="4">
        <v>50390.601649328419</v>
      </c>
      <c r="N54" s="21">
        <v>8813.9836875531601</v>
      </c>
      <c r="O54">
        <v>1632</v>
      </c>
      <c r="P54" s="4">
        <v>38829.048188549939</v>
      </c>
      <c r="Q54" s="3">
        <v>91.982255467828679</v>
      </c>
      <c r="R54" s="4">
        <v>317.26706549129176</v>
      </c>
      <c r="S54" s="4">
        <v>241</v>
      </c>
      <c r="T54" s="4">
        <v>11176.455172757269</v>
      </c>
      <c r="U54" s="4">
        <v>5837.517517847843</v>
      </c>
      <c r="V54">
        <v>6653</v>
      </c>
      <c r="W54" s="4">
        <v>4051.809285804271</v>
      </c>
      <c r="X54" s="21">
        <v>2565.0667588154774</v>
      </c>
      <c r="Y54" s="4">
        <v>1274.8386471651609</v>
      </c>
      <c r="Z54" s="4">
        <v>513.78002525101249</v>
      </c>
      <c r="AA54" s="4">
        <v>13508.016109259968</v>
      </c>
      <c r="AB54" s="4">
        <v>19279.35011015059</v>
      </c>
      <c r="AC54" s="19">
        <v>46823.139613478466</v>
      </c>
      <c r="AD54" s="4">
        <f t="shared" si="5"/>
        <v>665376.59599692887</v>
      </c>
      <c r="AE54" s="4">
        <f t="shared" si="1"/>
        <v>286893.70807708782</v>
      </c>
      <c r="AF54" t="s">
        <v>56</v>
      </c>
      <c r="AG54" t="s">
        <v>57</v>
      </c>
      <c r="AH54" s="4">
        <f t="shared" si="4"/>
        <v>651868.57988766895</v>
      </c>
      <c r="AI54" s="4">
        <f t="shared" si="7"/>
        <v>665376.59599692887</v>
      </c>
      <c r="AJ54" s="4">
        <f t="shared" si="2"/>
        <v>273385.69196782791</v>
      </c>
      <c r="AK54" s="4">
        <f t="shared" si="6"/>
        <v>286893.70807708788</v>
      </c>
      <c r="AL54" s="4"/>
      <c r="AM54" s="4"/>
    </row>
    <row r="55" spans="1:39">
      <c r="B55">
        <v>1999</v>
      </c>
      <c r="C55" s="4">
        <v>15914.070898478629</v>
      </c>
      <c r="D55" s="4">
        <v>379414.27416579088</v>
      </c>
      <c r="E55">
        <v>81.5</v>
      </c>
      <c r="F55" s="4">
        <v>6122.3698944091948</v>
      </c>
      <c r="G55" s="20">
        <v>956</v>
      </c>
      <c r="H55" s="20">
        <v>1955</v>
      </c>
      <c r="I55">
        <v>3205</v>
      </c>
      <c r="J55">
        <v>4686</v>
      </c>
      <c r="K55">
        <v>158</v>
      </c>
      <c r="L55" s="4">
        <v>62454.121724406221</v>
      </c>
      <c r="M55" s="4">
        <v>51417.303363292398</v>
      </c>
      <c r="N55" s="21">
        <v>9227.710548938554</v>
      </c>
      <c r="O55">
        <v>1878</v>
      </c>
      <c r="P55" s="4">
        <v>40351.032006596295</v>
      </c>
      <c r="Q55" s="4">
        <v>119.56287002886089</v>
      </c>
      <c r="R55" s="4">
        <v>242.59404719589509</v>
      </c>
      <c r="S55" s="4">
        <v>245</v>
      </c>
      <c r="T55" s="4">
        <v>11721.264621336235</v>
      </c>
      <c r="U55" s="4">
        <v>5868.5978345629528</v>
      </c>
      <c r="V55">
        <v>6543</v>
      </c>
      <c r="W55" s="4">
        <v>4263.7110207323121</v>
      </c>
      <c r="X55" s="4">
        <v>2314.9148427599453</v>
      </c>
      <c r="Y55" s="4">
        <v>1113.7890787085255</v>
      </c>
      <c r="Z55" s="4">
        <v>483.32017986365668</v>
      </c>
      <c r="AA55" s="4">
        <v>13860.96597145635</v>
      </c>
      <c r="AB55" s="4">
        <v>21287.282354635081</v>
      </c>
      <c r="AC55" s="19">
        <v>46765.494946518957</v>
      </c>
      <c r="AD55" s="4">
        <f>SUM(C55:D55,F55,I55:J55,L55:N55:P55,S55:U55:W55,AA55:AC55)</f>
        <v>685225.19935115415</v>
      </c>
      <c r="AE55" s="4">
        <f t="shared" si="1"/>
        <v>305810.92518536327</v>
      </c>
      <c r="AF55" s="4">
        <f>SUM(C55,F55,I55:J55,L55:P55,T55:W55,AA55:AC55)</f>
        <v>305565.92518536316</v>
      </c>
      <c r="AG55" s="4"/>
      <c r="AH55" s="4">
        <f t="shared" si="4"/>
        <v>659738.23337969778</v>
      </c>
      <c r="AI55" s="4">
        <f t="shared" si="7"/>
        <v>673599.19935115415</v>
      </c>
      <c r="AJ55" s="4">
        <f t="shared" si="2"/>
        <v>280323.9592139069</v>
      </c>
      <c r="AK55" s="4">
        <f t="shared" si="6"/>
        <v>294184.92518536327</v>
      </c>
      <c r="AL55" s="4"/>
      <c r="AM55" s="4"/>
    </row>
    <row r="56" spans="1:39">
      <c r="B56">
        <v>2000</v>
      </c>
      <c r="C56" s="4">
        <v>15653.409992269149</v>
      </c>
      <c r="D56" s="4">
        <v>394096.81629403791</v>
      </c>
      <c r="E56">
        <v>90.1</v>
      </c>
      <c r="F56" s="4">
        <v>6121.9319602864725</v>
      </c>
      <c r="G56" s="20">
        <v>986</v>
      </c>
      <c r="H56" s="20">
        <v>1378</v>
      </c>
      <c r="I56">
        <v>3305</v>
      </c>
      <c r="J56">
        <v>4532</v>
      </c>
      <c r="K56">
        <v>187</v>
      </c>
      <c r="L56" s="4">
        <v>61733.452194355981</v>
      </c>
      <c r="M56" s="4">
        <v>50590.619377220719</v>
      </c>
      <c r="N56" s="21">
        <v>9737.9005774487705</v>
      </c>
      <c r="O56">
        <v>2020</v>
      </c>
      <c r="P56" s="4">
        <v>43050.149717709712</v>
      </c>
      <c r="Q56" s="4">
        <v>149.36861878432489</v>
      </c>
      <c r="R56" s="4">
        <v>316.77509071277848</v>
      </c>
      <c r="S56" s="4">
        <v>250</v>
      </c>
      <c r="T56" s="4">
        <v>11258.894392950602</v>
      </c>
      <c r="U56" s="4">
        <v>5673.7204126939378</v>
      </c>
      <c r="V56">
        <v>6351</v>
      </c>
      <c r="W56" s="4">
        <v>4391.0813101638732</v>
      </c>
      <c r="X56" s="4">
        <v>2203.4674829948353</v>
      </c>
      <c r="Y56" s="4">
        <v>1157.6871103619239</v>
      </c>
      <c r="Z56" s="4">
        <v>439.98857286526334</v>
      </c>
      <c r="AA56" s="4">
        <v>14357.418437644506</v>
      </c>
      <c r="AB56" s="4">
        <v>20601.330415693719</v>
      </c>
      <c r="AC56" s="19">
        <v>47988.483190277933</v>
      </c>
      <c r="AD56" s="4">
        <f>SUM(C56:D56,F56,I56:J56,L56:N56:P56,S56:U56:W56,AA56:AC56)</f>
        <v>701713.20827275317</v>
      </c>
      <c r="AE56" s="4">
        <f t="shared" si="1"/>
        <v>307616.39197871526</v>
      </c>
      <c r="AF56" s="4">
        <f t="shared" ref="AF56:AF68" si="8">SUM(C56,F56,I56:J56,L56:P56,T56:W56,AA56:AC56)</f>
        <v>307366.39197871543</v>
      </c>
      <c r="AG56" s="4"/>
      <c r="AH56" s="4">
        <f t="shared" si="4"/>
        <v>675679.78983510868</v>
      </c>
      <c r="AI56" s="4">
        <f t="shared" si="7"/>
        <v>690037.20827275317</v>
      </c>
      <c r="AJ56" s="4">
        <f t="shared" si="2"/>
        <v>281582.97354107077</v>
      </c>
      <c r="AK56" s="4">
        <f t="shared" si="6"/>
        <v>295940.39197871526</v>
      </c>
      <c r="AL56" s="4"/>
      <c r="AM56" s="4"/>
    </row>
    <row r="57" spans="1:39">
      <c r="B57">
        <v>2001</v>
      </c>
      <c r="C57" s="4">
        <v>16068.402339055125</v>
      </c>
      <c r="D57" s="4">
        <v>397297.53276072926</v>
      </c>
      <c r="E57">
        <v>102</v>
      </c>
      <c r="F57" s="4">
        <v>5852.4952635610953</v>
      </c>
      <c r="G57" s="20">
        <v>1092</v>
      </c>
      <c r="H57" s="20">
        <v>1277</v>
      </c>
      <c r="I57">
        <v>3179</v>
      </c>
      <c r="J57">
        <v>4813</v>
      </c>
      <c r="K57">
        <v>218</v>
      </c>
      <c r="L57" s="4">
        <v>61545.874995800921</v>
      </c>
      <c r="M57" s="4">
        <v>49759.112872878984</v>
      </c>
      <c r="N57" s="21">
        <v>9523.4759429173064</v>
      </c>
      <c r="O57">
        <v>2230</v>
      </c>
      <c r="P57" s="4">
        <v>42342.085296467274</v>
      </c>
      <c r="Q57" s="4">
        <v>187.50375814260326</v>
      </c>
      <c r="R57" s="4">
        <v>371.47486934929589</v>
      </c>
      <c r="S57" s="4">
        <v>313</v>
      </c>
      <c r="T57" s="4">
        <v>11554.734363409736</v>
      </c>
      <c r="U57" s="4">
        <v>5710.3067460996917</v>
      </c>
      <c r="V57">
        <v>6544</v>
      </c>
      <c r="W57" s="4">
        <v>4567.5150926211263</v>
      </c>
      <c r="X57" s="4">
        <v>2311.0651765071334</v>
      </c>
      <c r="Y57" s="4">
        <v>1304.0033383419395</v>
      </c>
      <c r="Z57" s="4">
        <v>540.10369986525018</v>
      </c>
      <c r="AA57" s="4">
        <v>14540.777068976353</v>
      </c>
      <c r="AB57" s="4">
        <v>18885.673245727168</v>
      </c>
      <c r="AC57" s="19">
        <v>49930.329582573293</v>
      </c>
      <c r="AD57" s="4">
        <f>SUM(C57:D57,F57,I57:J57,L57:N57:P57,S57:U57:W57,AA57:AC57)</f>
        <v>704657.31557081721</v>
      </c>
      <c r="AE57" s="4">
        <f t="shared" si="1"/>
        <v>307359.78281008796</v>
      </c>
      <c r="AF57" s="4">
        <f t="shared" si="8"/>
        <v>307046.78281008807</v>
      </c>
      <c r="AG57" s="4"/>
      <c r="AH57" s="4">
        <f t="shared" si="4"/>
        <v>678163.5385018409</v>
      </c>
      <c r="AI57" s="4">
        <f t="shared" si="7"/>
        <v>692704.31557081721</v>
      </c>
      <c r="AJ57" s="4">
        <f t="shared" si="2"/>
        <v>280866.00574111164</v>
      </c>
      <c r="AK57" s="4">
        <f t="shared" si="6"/>
        <v>295406.78281008801</v>
      </c>
      <c r="AL57" s="4"/>
      <c r="AM57" s="4"/>
    </row>
    <row r="58" spans="1:39">
      <c r="B58">
        <v>2002</v>
      </c>
      <c r="C58" s="4">
        <v>16149.923259792895</v>
      </c>
      <c r="D58" s="4">
        <v>446089.22603659902</v>
      </c>
      <c r="E58">
        <v>102</v>
      </c>
      <c r="F58" s="4">
        <v>5675.1363857666338</v>
      </c>
      <c r="G58" s="20">
        <v>1101</v>
      </c>
      <c r="H58" s="20">
        <v>1381</v>
      </c>
      <c r="I58">
        <v>3397</v>
      </c>
      <c r="J58">
        <v>4755</v>
      </c>
      <c r="K58">
        <v>260</v>
      </c>
      <c r="L58" s="4">
        <v>62814.406898945592</v>
      </c>
      <c r="M58" s="4">
        <v>49894.46434769909</v>
      </c>
      <c r="N58" s="4">
        <v>9341.9461779288031</v>
      </c>
      <c r="O58">
        <v>2169</v>
      </c>
      <c r="P58" s="4">
        <v>43501.197146861705</v>
      </c>
      <c r="Q58" s="4">
        <v>306.60991897532602</v>
      </c>
      <c r="R58" s="4">
        <v>370.25892612755143</v>
      </c>
      <c r="S58" s="4">
        <v>279</v>
      </c>
      <c r="T58" s="4">
        <v>11542.246881490413</v>
      </c>
      <c r="U58" s="4">
        <v>6862.0832068171203</v>
      </c>
      <c r="V58">
        <v>6657</v>
      </c>
      <c r="W58" s="4">
        <v>4694.6868706494042</v>
      </c>
      <c r="X58" s="4">
        <v>2298.6498969879667</v>
      </c>
      <c r="Y58" s="4">
        <v>1321.3324982007618</v>
      </c>
      <c r="Z58" s="4">
        <v>599.01371202990413</v>
      </c>
      <c r="AA58" s="4">
        <v>14889.615756582974</v>
      </c>
      <c r="AB58" s="4">
        <v>20094.321234806306</v>
      </c>
      <c r="AC58" s="19">
        <v>53164.888478124216</v>
      </c>
      <c r="AD58" s="4">
        <f>SUM(C58:D58,F58,I58:J58,L58:N58:P58,S58:U58:W58,AA58:AC58)</f>
        <v>761971.14268206421</v>
      </c>
      <c r="AE58" s="4">
        <f t="shared" si="1"/>
        <v>315881.91664546519</v>
      </c>
      <c r="AF58" s="4">
        <f t="shared" si="8"/>
        <v>315602.91664546519</v>
      </c>
      <c r="AG58" s="4"/>
      <c r="AH58" s="4">
        <f t="shared" si="4"/>
        <v>734858.52692548127</v>
      </c>
      <c r="AI58" s="4">
        <f t="shared" si="7"/>
        <v>749748.14268206421</v>
      </c>
      <c r="AJ58" s="4">
        <f t="shared" si="2"/>
        <v>288769.30088888225</v>
      </c>
      <c r="AK58" s="4">
        <f t="shared" si="6"/>
        <v>303658.91664546524</v>
      </c>
      <c r="AL58" s="4"/>
      <c r="AM58" s="4"/>
    </row>
    <row r="59" spans="1:39">
      <c r="B59">
        <v>2003</v>
      </c>
      <c r="C59" s="4">
        <v>16447.261685525285</v>
      </c>
      <c r="D59" s="4">
        <v>507723.21051415609</v>
      </c>
      <c r="E59">
        <v>115</v>
      </c>
      <c r="F59" s="4">
        <v>5736.5043113786796</v>
      </c>
      <c r="G59" s="20">
        <v>1123</v>
      </c>
      <c r="H59" s="20">
        <v>1118</v>
      </c>
      <c r="I59">
        <v>3691</v>
      </c>
      <c r="J59">
        <v>4614</v>
      </c>
      <c r="K59">
        <v>301</v>
      </c>
      <c r="L59" s="4">
        <v>64702.47287509116</v>
      </c>
      <c r="M59" s="4">
        <v>49212.607123553593</v>
      </c>
      <c r="N59" s="4">
        <v>8003.4068703047978</v>
      </c>
      <c r="O59">
        <v>2336</v>
      </c>
      <c r="P59" s="4">
        <v>43853.303510115249</v>
      </c>
      <c r="Q59" s="4">
        <v>353.68649505457529</v>
      </c>
      <c r="R59" s="4">
        <v>362.20191750940899</v>
      </c>
      <c r="S59" s="4">
        <v>296</v>
      </c>
      <c r="T59" s="4">
        <v>11706.643644145717</v>
      </c>
      <c r="U59" s="4">
        <v>6598.1294063142223</v>
      </c>
      <c r="V59">
        <v>6920</v>
      </c>
      <c r="W59" s="4">
        <v>4529.6631147325998</v>
      </c>
      <c r="X59" s="4">
        <v>2371.0596596593814</v>
      </c>
      <c r="Y59" s="4">
        <v>1401.4191418833525</v>
      </c>
      <c r="Z59" s="4">
        <v>623.66691156836782</v>
      </c>
      <c r="AA59" s="4">
        <v>14747.469166058901</v>
      </c>
      <c r="AB59" s="4">
        <v>18136.019626970785</v>
      </c>
      <c r="AC59" s="19">
        <v>56988.070980087126</v>
      </c>
      <c r="AD59" s="4">
        <f>SUM(C59:D59,F59,I59:J59,L59:N59:P59,S59:U59:W59,AA59:AC59)</f>
        <v>826241.76282843424</v>
      </c>
      <c r="AE59" s="4">
        <f t="shared" si="1"/>
        <v>318518.55231427815</v>
      </c>
      <c r="AF59" s="4">
        <f t="shared" si="8"/>
        <v>318222.55231427809</v>
      </c>
      <c r="AG59" s="4"/>
      <c r="AH59" s="4">
        <f t="shared" si="4"/>
        <v>798547.2936623753</v>
      </c>
      <c r="AI59" s="4">
        <f t="shared" si="7"/>
        <v>813294.76282843424</v>
      </c>
      <c r="AJ59" s="4">
        <f t="shared" si="2"/>
        <v>290824.08314821922</v>
      </c>
      <c r="AK59" s="4">
        <f t="shared" si="6"/>
        <v>305571.55231427809</v>
      </c>
      <c r="AL59" s="4"/>
      <c r="AM59" s="4"/>
    </row>
    <row r="60" spans="1:39" ht="15">
      <c r="B60">
        <v>2004</v>
      </c>
      <c r="C60" s="4">
        <v>17069.772245275723</v>
      </c>
      <c r="D60" s="4">
        <v>553377.74045707169</v>
      </c>
      <c r="E60">
        <v>126</v>
      </c>
      <c r="F60" s="4">
        <v>5617.3228580550758</v>
      </c>
      <c r="G60">
        <v>1097</v>
      </c>
      <c r="H60">
        <v>1016</v>
      </c>
      <c r="I60">
        <v>3541</v>
      </c>
      <c r="J60">
        <v>4640</v>
      </c>
      <c r="K60">
        <v>317</v>
      </c>
      <c r="L60" s="4">
        <v>66473.61965452916</v>
      </c>
      <c r="M60" s="4">
        <v>47704.971633680223</v>
      </c>
      <c r="N60" s="4">
        <v>8799.3167122264367</v>
      </c>
      <c r="O60">
        <v>2162</v>
      </c>
      <c r="P60" s="4">
        <v>43993.295211025055</v>
      </c>
      <c r="Q60" s="27">
        <v>381.80481054168337</v>
      </c>
      <c r="R60" s="27">
        <v>417.77397206591377</v>
      </c>
      <c r="S60" s="4">
        <v>311</v>
      </c>
      <c r="T60" s="4">
        <v>11794.591724928707</v>
      </c>
      <c r="U60" s="4">
        <v>6764.6838781059305</v>
      </c>
      <c r="V60">
        <v>7234</v>
      </c>
      <c r="W60" s="4">
        <v>4811.0221674321829</v>
      </c>
      <c r="X60" s="4">
        <v>2549.6908461168473</v>
      </c>
      <c r="Y60" s="4">
        <v>1301.8612478451482</v>
      </c>
      <c r="Z60" s="4">
        <v>661.50949660291394</v>
      </c>
      <c r="AA60" s="4">
        <v>15222.498338686819</v>
      </c>
      <c r="AB60" s="4">
        <v>16551.152881698206</v>
      </c>
      <c r="AC60" s="19">
        <v>57652.385095527025</v>
      </c>
      <c r="AD60" s="4">
        <f>SUM(C60:AC60)-(E60+H60)</f>
        <v>880447.01323141472</v>
      </c>
      <c r="AE60" s="4">
        <f t="shared" si="1"/>
        <v>327069.27277434303</v>
      </c>
      <c r="AF60" s="4">
        <f t="shared" si="8"/>
        <v>320031.6324011705</v>
      </c>
      <c r="AG60" s="4">
        <f>AE60-AF60</f>
        <v>7037.6403731725295</v>
      </c>
      <c r="AH60" s="4">
        <f t="shared" si="4"/>
        <v>845560.87451955548</v>
      </c>
      <c r="AI60" s="4">
        <f t="shared" si="7"/>
        <v>860783.37285824225</v>
      </c>
      <c r="AJ60" s="4">
        <f t="shared" si="2"/>
        <v>292183.13406248379</v>
      </c>
      <c r="AK60" s="4">
        <f t="shared" si="6"/>
        <v>307405.63240117062</v>
      </c>
      <c r="AL60" s="4"/>
      <c r="AM60" s="4"/>
    </row>
    <row r="61" spans="1:39" ht="15">
      <c r="B61">
        <v>2005</v>
      </c>
      <c r="C61" s="4">
        <v>17820.505064784247</v>
      </c>
      <c r="D61" s="4">
        <v>579767.72020908829</v>
      </c>
      <c r="E61">
        <v>130</v>
      </c>
      <c r="F61" s="4">
        <v>5412.6220471443612</v>
      </c>
      <c r="G61">
        <v>1122</v>
      </c>
      <c r="H61">
        <v>1060</v>
      </c>
      <c r="I61">
        <v>3872</v>
      </c>
      <c r="J61">
        <v>4422</v>
      </c>
      <c r="K61">
        <v>395</v>
      </c>
      <c r="L61" s="4">
        <v>65117.662942193187</v>
      </c>
      <c r="M61" s="4">
        <v>46962.912521996477</v>
      </c>
      <c r="N61" s="4">
        <v>9515.1070741116491</v>
      </c>
      <c r="O61">
        <v>2141</v>
      </c>
      <c r="P61" s="4">
        <v>42319.504063945264</v>
      </c>
      <c r="Q61" s="4">
        <v>444.3171666699651</v>
      </c>
      <c r="R61" s="27">
        <v>455.4932683511413</v>
      </c>
      <c r="S61" s="4">
        <v>314</v>
      </c>
      <c r="T61" s="4">
        <v>11816.977438452053</v>
      </c>
      <c r="U61" s="4">
        <v>6365.1423535387148</v>
      </c>
      <c r="V61">
        <v>7733</v>
      </c>
      <c r="W61" s="4">
        <v>5099.737568656411</v>
      </c>
      <c r="X61" s="4">
        <v>2696.9627787550935</v>
      </c>
      <c r="Y61" s="4">
        <v>1410.8183099667935</v>
      </c>
      <c r="Z61" s="4">
        <v>674.16508533866408</v>
      </c>
      <c r="AA61" s="4">
        <v>15332.044238256905</v>
      </c>
      <c r="AB61" s="4">
        <v>15668.545345459519</v>
      </c>
      <c r="AC61" s="19">
        <v>58134.504857901593</v>
      </c>
      <c r="AD61" s="4">
        <f>SUM(C61:AC61)-(E61+H61)</f>
        <v>905013.74233461032</v>
      </c>
      <c r="AE61" s="4">
        <f t="shared" si="1"/>
        <v>325246.02212552202</v>
      </c>
      <c r="AF61" s="4">
        <f t="shared" si="8"/>
        <v>317733.26551644038</v>
      </c>
      <c r="AG61" s="4">
        <f t="shared" ref="AG61:AG68" si="9">AE61-AF61</f>
        <v>7512.7566090816399</v>
      </c>
      <c r="AH61" s="4">
        <f t="shared" si="4"/>
        <v>868736.9414872718</v>
      </c>
      <c r="AI61" s="4">
        <f t="shared" si="7"/>
        <v>884068.98572552868</v>
      </c>
      <c r="AJ61" s="4">
        <f t="shared" si="2"/>
        <v>288969.22127818351</v>
      </c>
      <c r="AK61" s="4">
        <f t="shared" si="6"/>
        <v>304301.26551644044</v>
      </c>
      <c r="AL61" s="4"/>
      <c r="AM61" s="4"/>
    </row>
    <row r="62" spans="1:39" ht="15">
      <c r="B62">
        <v>2006</v>
      </c>
      <c r="C62" s="4">
        <v>18648.791513857283</v>
      </c>
      <c r="D62" s="4">
        <v>588771.36463974183</v>
      </c>
      <c r="E62">
        <v>160</v>
      </c>
      <c r="F62" s="4">
        <v>5370.5646391338405</v>
      </c>
      <c r="G62">
        <v>1113</v>
      </c>
      <c r="H62">
        <v>1071</v>
      </c>
      <c r="I62">
        <v>3576</v>
      </c>
      <c r="J62">
        <v>4835</v>
      </c>
      <c r="K62">
        <v>444</v>
      </c>
      <c r="L62" s="4">
        <v>65412.171368528492</v>
      </c>
      <c r="M62" s="4">
        <v>45878.548000197516</v>
      </c>
      <c r="N62" s="4">
        <v>9893.071209703392</v>
      </c>
      <c r="O62">
        <v>1919</v>
      </c>
      <c r="P62" s="4">
        <v>40956.898200866366</v>
      </c>
      <c r="Q62" s="4">
        <v>558.56446814409423</v>
      </c>
      <c r="R62" s="27">
        <v>504.11642426341638</v>
      </c>
      <c r="S62" s="4">
        <v>308</v>
      </c>
      <c r="T62" s="4">
        <v>12366.878312475115</v>
      </c>
      <c r="U62" s="4">
        <v>6352.7004055246971</v>
      </c>
      <c r="V62">
        <v>8235</v>
      </c>
      <c r="W62" s="4">
        <v>4953.9438513247142</v>
      </c>
      <c r="X62" s="4">
        <v>2779.5917250275588</v>
      </c>
      <c r="Y62" s="4">
        <v>1431.0395509118248</v>
      </c>
      <c r="Z62" s="4">
        <v>772.31448673770524</v>
      </c>
      <c r="AA62" s="4">
        <v>17923.76225666071</v>
      </c>
      <c r="AB62" s="4">
        <v>16511.586284074303</v>
      </c>
      <c r="AC62" s="19">
        <v>58509.37911638293</v>
      </c>
      <c r="AD62" s="4">
        <f>SUM(C62:AC62)-(E62+H62)</f>
        <v>918025.28645355604</v>
      </c>
      <c r="AE62" s="4">
        <f t="shared" si="1"/>
        <v>329253.9218138142</v>
      </c>
      <c r="AF62" s="4">
        <f t="shared" si="8"/>
        <v>321343.29515872931</v>
      </c>
      <c r="AG62" s="4">
        <f t="shared" si="9"/>
        <v>7910.6266550848959</v>
      </c>
      <c r="AH62" s="4">
        <f t="shared" si="4"/>
        <v>878768.89754181064</v>
      </c>
      <c r="AI62" s="4">
        <f t="shared" si="7"/>
        <v>896692.65979847137</v>
      </c>
      <c r="AJ62" s="4">
        <f t="shared" si="2"/>
        <v>289997.53290206881</v>
      </c>
      <c r="AK62" s="4">
        <f t="shared" si="6"/>
        <v>307921.29515872954</v>
      </c>
      <c r="AL62" s="4"/>
      <c r="AM62" s="4"/>
    </row>
    <row r="63" spans="1:39" ht="15">
      <c r="B63">
        <v>2007</v>
      </c>
      <c r="C63" s="4">
        <v>20332.016342245621</v>
      </c>
      <c r="D63" s="4">
        <v>604229.20316995762</v>
      </c>
      <c r="E63">
        <v>198</v>
      </c>
      <c r="F63" s="4">
        <v>5795.0867099622392</v>
      </c>
      <c r="G63">
        <v>1293</v>
      </c>
      <c r="H63">
        <v>1103</v>
      </c>
      <c r="I63">
        <v>3449</v>
      </c>
      <c r="J63">
        <v>4663</v>
      </c>
      <c r="K63">
        <v>538</v>
      </c>
      <c r="L63" s="4">
        <v>65663.309294634208</v>
      </c>
      <c r="M63" s="4">
        <v>45918.586648723962</v>
      </c>
      <c r="N63" s="4">
        <v>9885.2182407526252</v>
      </c>
      <c r="O63">
        <v>1955</v>
      </c>
      <c r="P63" s="30">
        <v>39686.523286487216</v>
      </c>
      <c r="Q63" s="4">
        <v>608.81913181059201</v>
      </c>
      <c r="R63" s="27">
        <v>549.61736515574705</v>
      </c>
      <c r="S63" s="4">
        <v>319</v>
      </c>
      <c r="T63" s="4">
        <v>12533.521294176189</v>
      </c>
      <c r="U63" s="4">
        <v>6757.4291376962055</v>
      </c>
      <c r="V63">
        <v>9309</v>
      </c>
      <c r="W63" s="4">
        <v>4741.924396088164</v>
      </c>
      <c r="X63" s="4">
        <v>2665.5469508932579</v>
      </c>
      <c r="Y63" s="4">
        <v>1439.4623965191938</v>
      </c>
      <c r="Z63" s="4">
        <v>777.26598080260317</v>
      </c>
      <c r="AA63" s="4">
        <v>18518.393641078284</v>
      </c>
      <c r="AB63" s="4">
        <v>15924.834810007535</v>
      </c>
      <c r="AC63" s="19">
        <v>60361.006467245825</v>
      </c>
      <c r="AD63" s="4">
        <f>SUM(C63:AC63)-(E63+H63)</f>
        <v>937913.76526423683</v>
      </c>
      <c r="AE63" s="4">
        <f t="shared" si="1"/>
        <v>333684.56209427922</v>
      </c>
      <c r="AF63" s="4">
        <f t="shared" si="8"/>
        <v>325493.85026909801</v>
      </c>
      <c r="AG63" s="4">
        <f t="shared" si="9"/>
        <v>8190.7118251812062</v>
      </c>
      <c r="AH63" s="4">
        <f t="shared" si="4"/>
        <v>896810.65979797731</v>
      </c>
      <c r="AI63" s="4">
        <f t="shared" si="7"/>
        <v>915329.05343905557</v>
      </c>
      <c r="AJ63" s="4">
        <f t="shared" si="2"/>
        <v>292581.45662801969</v>
      </c>
      <c r="AK63" s="4">
        <f t="shared" si="6"/>
        <v>311099.85026909795</v>
      </c>
      <c r="AL63" s="4"/>
      <c r="AM63" s="4"/>
    </row>
    <row r="64" spans="1:39" ht="15">
      <c r="A64" s="24"/>
      <c r="B64">
        <v>2008</v>
      </c>
      <c r="C64" s="4">
        <v>21911.314441874027</v>
      </c>
      <c r="D64" s="4">
        <v>648932.0353030425</v>
      </c>
      <c r="E64">
        <v>233</v>
      </c>
      <c r="F64" s="4">
        <v>6317.834782658656</v>
      </c>
      <c r="G64">
        <v>1083</v>
      </c>
      <c r="H64">
        <v>1266</v>
      </c>
      <c r="I64">
        <v>2941</v>
      </c>
      <c r="J64" s="24">
        <v>4843</v>
      </c>
      <c r="K64" s="24">
        <v>519</v>
      </c>
      <c r="L64" s="4">
        <v>65005.786779293769</v>
      </c>
      <c r="M64" s="4">
        <v>47238.033257760835</v>
      </c>
      <c r="N64" s="4">
        <v>10989.191093448704</v>
      </c>
      <c r="O64" s="24">
        <v>1817</v>
      </c>
      <c r="P64" s="30">
        <v>41139.175045413889</v>
      </c>
      <c r="Q64" s="4">
        <v>596.50056484701884</v>
      </c>
      <c r="R64" s="27">
        <v>566.80895256648751</v>
      </c>
      <c r="S64" s="4">
        <v>294</v>
      </c>
      <c r="T64" s="4">
        <v>12316.908396976189</v>
      </c>
      <c r="U64" s="4">
        <v>6794.4860312309147</v>
      </c>
      <c r="V64">
        <v>8452</v>
      </c>
      <c r="W64" s="27">
        <v>4759.8379404379448</v>
      </c>
      <c r="X64" s="4">
        <v>2937.8028594119573</v>
      </c>
      <c r="Y64" s="4">
        <v>1473.6984730905895</v>
      </c>
      <c r="Z64" s="4">
        <v>823.0822947374844</v>
      </c>
      <c r="AA64" s="4">
        <v>18575.597397662783</v>
      </c>
      <c r="AB64" s="4">
        <v>16142.076476714705</v>
      </c>
      <c r="AC64" s="19">
        <v>63055.092057575886</v>
      </c>
      <c r="AD64" s="4">
        <f>SUM(C64:AC64)-(E64+H64)</f>
        <v>989524.26214874419</v>
      </c>
      <c r="AE64" s="4">
        <f t="shared" si="1"/>
        <v>340592.22684570169</v>
      </c>
      <c r="AF64" s="4">
        <f t="shared" si="8"/>
        <v>332298.33370104828</v>
      </c>
      <c r="AG64" s="4">
        <f t="shared" si="9"/>
        <v>8293.8931446534116</v>
      </c>
      <c r="AH64" s="4">
        <f t="shared" si="4"/>
        <v>949738.77160642797</v>
      </c>
      <c r="AI64" s="4">
        <f t="shared" si="7"/>
        <v>968314.36900409078</v>
      </c>
      <c r="AJ64" s="4">
        <f t="shared" si="2"/>
        <v>300806.73630338546</v>
      </c>
      <c r="AK64" s="4">
        <f t="shared" si="6"/>
        <v>319382.33370104822</v>
      </c>
      <c r="AL64" s="4"/>
      <c r="AM64" s="4"/>
    </row>
    <row r="65" spans="1:39" ht="15">
      <c r="A65" s="24"/>
      <c r="B65">
        <v>2009</v>
      </c>
      <c r="C65" s="4">
        <v>22912.05645472895</v>
      </c>
      <c r="D65" s="4">
        <v>700983.53123625903</v>
      </c>
      <c r="E65">
        <v>251</v>
      </c>
      <c r="F65" s="4">
        <v>5950.5708153120813</v>
      </c>
      <c r="G65">
        <v>1029</v>
      </c>
      <c r="H65">
        <v>1153</v>
      </c>
      <c r="I65">
        <v>3027</v>
      </c>
      <c r="J65">
        <v>4553</v>
      </c>
      <c r="K65">
        <v>470</v>
      </c>
      <c r="L65" s="4">
        <v>69392.055695099625</v>
      </c>
      <c r="M65" s="4">
        <v>49023.22847608204</v>
      </c>
      <c r="N65" s="19">
        <v>11521.722978222106</v>
      </c>
      <c r="O65">
        <v>1619</v>
      </c>
      <c r="P65" s="30">
        <v>39984.479090919071</v>
      </c>
      <c r="Q65" s="4">
        <v>378.85677274302782</v>
      </c>
      <c r="R65" s="4">
        <v>427.68789232886598</v>
      </c>
      <c r="S65" s="20">
        <v>293</v>
      </c>
      <c r="T65" s="4">
        <v>12582.706889248639</v>
      </c>
      <c r="U65" s="4">
        <v>7210.8120464715084</v>
      </c>
      <c r="V65" s="4">
        <v>8912.7983061078085</v>
      </c>
      <c r="W65" s="27">
        <v>5205.9896406339021</v>
      </c>
      <c r="X65" s="4">
        <v>2497.9757649726257</v>
      </c>
      <c r="Y65" s="4">
        <v>1409.7594871973886</v>
      </c>
      <c r="Z65" s="4">
        <v>828.86759091386239</v>
      </c>
      <c r="AA65" s="4">
        <v>17811.138212822567</v>
      </c>
      <c r="AB65" s="4">
        <v>17275.88908460219</v>
      </c>
      <c r="AC65" s="27">
        <v>64280.159575199024</v>
      </c>
      <c r="AD65" s="4">
        <f t="shared" ref="AD65:AD70" si="10">SUM(C65:AC65)</f>
        <v>1050985.2860098644</v>
      </c>
      <c r="AE65" s="4">
        <f t="shared" si="1"/>
        <v>350001.75477360538</v>
      </c>
      <c r="AF65" s="4">
        <f t="shared" si="8"/>
        <v>341262.60726544948</v>
      </c>
      <c r="AG65" s="4">
        <f t="shared" si="9"/>
        <v>8739.1475081559038</v>
      </c>
      <c r="AH65" s="4">
        <f t="shared" si="4"/>
        <v>1011169.2019827783</v>
      </c>
      <c r="AI65" s="4">
        <f t="shared" si="7"/>
        <v>1028980.3401956009</v>
      </c>
      <c r="AJ65" s="4">
        <f t="shared" si="2"/>
        <v>310185.67074651923</v>
      </c>
      <c r="AK65" s="4">
        <f t="shared" si="6"/>
        <v>327996.80895934178</v>
      </c>
      <c r="AL65" s="4"/>
      <c r="AM65" s="4"/>
    </row>
    <row r="66" spans="1:39" ht="15">
      <c r="A66" s="24"/>
      <c r="B66">
        <v>2010</v>
      </c>
      <c r="C66" s="4">
        <v>20694.369652546822</v>
      </c>
      <c r="D66" s="4">
        <v>720220.43646380503</v>
      </c>
      <c r="E66">
        <v>202</v>
      </c>
      <c r="F66" s="4">
        <v>5699.3153170091227</v>
      </c>
      <c r="G66">
        <v>978</v>
      </c>
      <c r="H66">
        <v>1069</v>
      </c>
      <c r="I66">
        <v>2748</v>
      </c>
      <c r="J66">
        <v>4848</v>
      </c>
      <c r="K66">
        <v>366</v>
      </c>
      <c r="L66" s="4">
        <v>66220.083898082012</v>
      </c>
      <c r="M66" s="4">
        <v>49557.925610908955</v>
      </c>
      <c r="N66" s="19">
        <v>8853.9700461831089</v>
      </c>
      <c r="O66">
        <v>1452</v>
      </c>
      <c r="P66">
        <v>38857</v>
      </c>
      <c r="Q66" s="4">
        <v>286.86628903895269</v>
      </c>
      <c r="R66" s="4">
        <v>356.96021925758629</v>
      </c>
      <c r="S66" s="30">
        <v>359.38361246695808</v>
      </c>
      <c r="T66" s="4">
        <v>12052.91088299956</v>
      </c>
      <c r="U66" s="4">
        <v>7099.5176239195762</v>
      </c>
      <c r="V66" s="4">
        <v>9326.7266233724458</v>
      </c>
      <c r="W66" s="27">
        <v>5133.9818032246621</v>
      </c>
      <c r="X66" s="4">
        <v>2300.5638304028203</v>
      </c>
      <c r="Y66" s="4">
        <v>1232.7495081607699</v>
      </c>
      <c r="Z66" s="4">
        <v>825.06374371089601</v>
      </c>
      <c r="AA66" s="4">
        <v>15969.01242470479</v>
      </c>
      <c r="AB66" s="4">
        <v>16955.868533899746</v>
      </c>
      <c r="AC66" s="27">
        <v>62927.505193384604</v>
      </c>
      <c r="AD66" s="4">
        <f t="shared" si="10"/>
        <v>1056593.2112770784</v>
      </c>
      <c r="AE66" s="4">
        <f t="shared" si="1"/>
        <v>336372.77481327334</v>
      </c>
      <c r="AF66" s="4">
        <f t="shared" si="8"/>
        <v>328396.18761023541</v>
      </c>
      <c r="AG66" s="4">
        <f t="shared" si="9"/>
        <v>7976.5872030379251</v>
      </c>
      <c r="AH66" s="4">
        <f t="shared" si="4"/>
        <v>1019480.2686384302</v>
      </c>
      <c r="AI66" s="4">
        <f t="shared" si="7"/>
        <v>1035449.2810631349</v>
      </c>
      <c r="AJ66" s="4">
        <f t="shared" si="2"/>
        <v>299259.83217462513</v>
      </c>
      <c r="AK66" s="4">
        <f t="shared" si="6"/>
        <v>315228.84459932992</v>
      </c>
      <c r="AL66" s="4"/>
      <c r="AM66" s="4"/>
    </row>
    <row r="67" spans="1:39" ht="15">
      <c r="A67" s="24"/>
      <c r="B67">
        <v>2011</v>
      </c>
      <c r="C67" s="4">
        <v>20483.447523496507</v>
      </c>
      <c r="D67" s="4">
        <v>711338</v>
      </c>
      <c r="E67">
        <v>197</v>
      </c>
      <c r="F67" s="4">
        <v>5499.369025459855</v>
      </c>
      <c r="G67">
        <v>829</v>
      </c>
      <c r="H67" s="20">
        <v>1106</v>
      </c>
      <c r="I67">
        <v>2474</v>
      </c>
      <c r="J67">
        <v>4519</v>
      </c>
      <c r="K67">
        <v>389</v>
      </c>
      <c r="L67" s="4">
        <v>64600.904444424908</v>
      </c>
      <c r="M67" s="4">
        <v>48140.330978684229</v>
      </c>
      <c r="N67" s="19">
        <v>7128.6057539327949</v>
      </c>
      <c r="O67">
        <v>1472</v>
      </c>
      <c r="P67">
        <v>38130</v>
      </c>
      <c r="Q67" s="4">
        <v>296.83502054931188</v>
      </c>
      <c r="R67" s="4">
        <v>344.60521542864052</v>
      </c>
      <c r="S67" s="30">
        <v>307.21955374788371</v>
      </c>
      <c r="T67" s="4">
        <v>11647.930501599627</v>
      </c>
      <c r="U67" s="4">
        <v>7232.2640608711517</v>
      </c>
      <c r="V67" s="4">
        <v>9455.4300798443473</v>
      </c>
      <c r="W67" s="27">
        <v>4904.3917901472114</v>
      </c>
      <c r="X67" s="4">
        <v>2379.8727834831766</v>
      </c>
      <c r="Y67" s="4">
        <v>1060.6025272938821</v>
      </c>
      <c r="Z67" s="4">
        <v>665.67943668647786</v>
      </c>
      <c r="AA67" s="4">
        <v>13983.35516357449</v>
      </c>
      <c r="AB67" s="4">
        <v>17130.017030152299</v>
      </c>
      <c r="AC67" s="27">
        <v>60270.45154859966</v>
      </c>
      <c r="AD67" s="4">
        <f t="shared" si="10"/>
        <v>1035985.3124379764</v>
      </c>
      <c r="AE67" s="4">
        <f t="shared" si="1"/>
        <v>324647.31243797636</v>
      </c>
      <c r="AF67" s="4">
        <f t="shared" si="8"/>
        <v>317071.49790078704</v>
      </c>
      <c r="AG67" s="4">
        <f t="shared" si="9"/>
        <v>7575.8145371893188</v>
      </c>
      <c r="AH67" s="4">
        <f t="shared" si="4"/>
        <v>1001331.9322111162</v>
      </c>
      <c r="AI67" s="4">
        <f>AH67+AA67</f>
        <v>1015315.2873746906</v>
      </c>
      <c r="AJ67" s="4">
        <f t="shared" si="2"/>
        <v>289993.93221111619</v>
      </c>
      <c r="AK67" s="4">
        <f t="shared" si="6"/>
        <v>303977.2873746907</v>
      </c>
      <c r="AL67" s="4"/>
      <c r="AM67" s="4"/>
    </row>
    <row r="68" spans="1:39" ht="15">
      <c r="A68" s="24"/>
      <c r="B68">
        <v>2012</v>
      </c>
      <c r="C68" s="27">
        <v>20266.965106894535</v>
      </c>
      <c r="D68" s="4">
        <v>670896.88083343836</v>
      </c>
      <c r="E68">
        <v>193</v>
      </c>
      <c r="F68" s="4">
        <v>5438.0401626835792</v>
      </c>
      <c r="G68">
        <v>849</v>
      </c>
      <c r="H68">
        <v>1011</v>
      </c>
      <c r="I68">
        <v>2298</v>
      </c>
      <c r="J68">
        <v>4659</v>
      </c>
      <c r="K68">
        <v>455</v>
      </c>
      <c r="L68" s="4">
        <v>63708.068944223094</v>
      </c>
      <c r="M68" s="27">
        <v>49288.403414920431</v>
      </c>
      <c r="N68" s="27">
        <v>6304.9495619590452</v>
      </c>
      <c r="O68">
        <v>1401</v>
      </c>
      <c r="P68">
        <v>35419</v>
      </c>
      <c r="Q68" s="4">
        <v>272.88229242409938</v>
      </c>
      <c r="R68" s="4">
        <v>345.17512600210409</v>
      </c>
      <c r="S68" s="30">
        <v>289.76860382433847</v>
      </c>
      <c r="T68" s="4">
        <v>10945.280101953475</v>
      </c>
      <c r="U68" s="4">
        <v>7363.1071161512145</v>
      </c>
      <c r="V68" s="4">
        <v>9538.390836203338</v>
      </c>
      <c r="W68" s="27">
        <v>4355.4395193203027</v>
      </c>
      <c r="X68" s="4">
        <v>2566.214859021858</v>
      </c>
      <c r="Y68" s="4">
        <v>1060.1292118826138</v>
      </c>
      <c r="Z68" s="4">
        <v>573.13481820567654</v>
      </c>
      <c r="AA68" s="27">
        <v>14692.990007963968</v>
      </c>
      <c r="AB68" s="4">
        <v>17537.844841603117</v>
      </c>
      <c r="AC68" s="27">
        <v>57702.171442774372</v>
      </c>
      <c r="AD68" s="4">
        <f t="shared" si="10"/>
        <v>989430.8368014493</v>
      </c>
      <c r="AE68" s="4">
        <f t="shared" si="1"/>
        <v>318533.95596801094</v>
      </c>
      <c r="AF68" s="4">
        <f t="shared" si="8"/>
        <v>310918.65105665044</v>
      </c>
      <c r="AG68" s="4">
        <f t="shared" si="9"/>
        <v>7615.3049113604939</v>
      </c>
      <c r="AH68" s="4">
        <f t="shared" si="4"/>
        <v>954174.91964974569</v>
      </c>
      <c r="AI68" s="4">
        <f>AH68+AA68</f>
        <v>968867.90965770965</v>
      </c>
      <c r="AJ68" s="4">
        <f>AH68-D68</f>
        <v>283278.03881630732</v>
      </c>
      <c r="AK68" s="4">
        <f t="shared" ref="AK68" si="11">AJ68+AA68</f>
        <v>297971.02882427128</v>
      </c>
      <c r="AL68" s="4"/>
      <c r="AM68" s="4"/>
    </row>
    <row r="69" spans="1:39" ht="15">
      <c r="B69">
        <v>2013</v>
      </c>
      <c r="C69" s="27">
        <v>18752.079628341726</v>
      </c>
      <c r="D69" s="4">
        <v>617686.62972943811</v>
      </c>
      <c r="E69">
        <v>180</v>
      </c>
      <c r="F69" s="27">
        <v>5265.9247722102164</v>
      </c>
      <c r="G69">
        <v>907</v>
      </c>
      <c r="H69" s="14">
        <v>966</v>
      </c>
      <c r="I69">
        <v>2199</v>
      </c>
      <c r="J69">
        <v>4281</v>
      </c>
      <c r="K69">
        <v>470</v>
      </c>
      <c r="L69" s="27">
        <v>63547.853817307259</v>
      </c>
      <c r="M69" s="30">
        <v>48199.28045329194</v>
      </c>
      <c r="N69" s="27">
        <v>6269.1640208284862</v>
      </c>
      <c r="O69">
        <v>1252</v>
      </c>
      <c r="P69">
        <v>34022</v>
      </c>
      <c r="Q69" s="27">
        <v>292.96881230472809</v>
      </c>
      <c r="R69" s="27">
        <v>357.0404856722958</v>
      </c>
      <c r="S69" s="30">
        <v>292.81544717788728</v>
      </c>
      <c r="T69" s="27">
        <v>10309.931647004119</v>
      </c>
      <c r="U69" s="27">
        <v>7502.067475956359</v>
      </c>
      <c r="V69" s="27">
        <v>9457.1998191929997</v>
      </c>
      <c r="W69" s="27">
        <v>4858.8073522006252</v>
      </c>
      <c r="X69" s="27">
        <v>2561.3658123396781</v>
      </c>
      <c r="Y69" s="27">
        <v>960.12666988341209</v>
      </c>
      <c r="Z69" s="27">
        <v>507.69704239663542</v>
      </c>
      <c r="AA69" s="27">
        <v>12705.214366385711</v>
      </c>
      <c r="AB69" s="27">
        <v>17897.532350551402</v>
      </c>
      <c r="AC69" s="27">
        <v>55264.321681164402</v>
      </c>
      <c r="AD69" s="4">
        <f t="shared" si="10"/>
        <v>926965.02138364804</v>
      </c>
      <c r="AE69" s="4">
        <f t="shared" ref="AE69" si="12">AD69-D69</f>
        <v>309278.39165420993</v>
      </c>
      <c r="AF69" s="4">
        <f t="shared" ref="AF69" si="13">SUM(C69,F69,I69:J69,L69:P69,T69:W69,AA69:AC69)</f>
        <v>301783.37738443521</v>
      </c>
      <c r="AG69" s="4">
        <f t="shared" ref="AG69" si="14">AE69-AF69</f>
        <v>7495.0142697747215</v>
      </c>
      <c r="AH69" s="4">
        <f t="shared" ref="AH69" si="15">SUM(C69:D69,F69,J69,L69:N69,P69,S69:U69,W69,AB69:AC69)</f>
        <v>894149.40837547253</v>
      </c>
      <c r="AI69" s="4">
        <f>AH69+AA69</f>
        <v>906854.62274185824</v>
      </c>
      <c r="AJ69" s="4">
        <f>AH69-D69</f>
        <v>276462.77864603442</v>
      </c>
      <c r="AK69" s="4">
        <f t="shared" ref="AK69" si="16">AJ69+AA69</f>
        <v>289167.99301242013</v>
      </c>
      <c r="AL69" s="4"/>
      <c r="AM69" s="4"/>
    </row>
    <row r="70" spans="1:39">
      <c r="B70">
        <v>2014</v>
      </c>
      <c r="C70" s="4">
        <v>18445.816294586497</v>
      </c>
      <c r="D70" s="4">
        <v>577510.77653510275</v>
      </c>
      <c r="E70">
        <v>133</v>
      </c>
      <c r="F70" s="4">
        <v>5190.7821225281095</v>
      </c>
      <c r="G70" s="4">
        <v>855</v>
      </c>
      <c r="H70" s="20">
        <v>894</v>
      </c>
      <c r="I70" s="4">
        <v>2251</v>
      </c>
      <c r="J70" s="4">
        <v>4489</v>
      </c>
      <c r="K70" s="4">
        <v>496</v>
      </c>
      <c r="L70" s="4">
        <v>63021.619529667951</v>
      </c>
      <c r="M70" s="21">
        <v>46589.739363022396</v>
      </c>
      <c r="N70" s="21">
        <v>5584.9842631451611</v>
      </c>
      <c r="O70" s="20">
        <v>1249</v>
      </c>
      <c r="P70">
        <v>31020</v>
      </c>
      <c r="Q70" s="4">
        <v>307.28688164262405</v>
      </c>
      <c r="R70" s="4">
        <v>378.28953183314098</v>
      </c>
      <c r="S70" s="21">
        <v>294.94622397938292</v>
      </c>
      <c r="T70" s="4">
        <v>10010.950963803205</v>
      </c>
      <c r="U70" s="4">
        <v>7261.42204010559</v>
      </c>
      <c r="V70" s="4">
        <v>10673.099873838331</v>
      </c>
      <c r="W70" s="21">
        <v>4269.1743211444236</v>
      </c>
      <c r="X70" s="21">
        <v>2562.1684785361517</v>
      </c>
      <c r="Y70" s="4">
        <v>984.28715854230165</v>
      </c>
      <c r="Z70" s="4">
        <v>489.48304282898312</v>
      </c>
      <c r="AA70" s="4">
        <v>12844.478729247316</v>
      </c>
      <c r="AB70" s="4">
        <v>17964.122344225994</v>
      </c>
      <c r="AC70" s="19">
        <v>54914.185862338352</v>
      </c>
      <c r="AD70" s="4">
        <f t="shared" si="10"/>
        <v>880684.61356011883</v>
      </c>
      <c r="AE70" s="4">
        <f t="shared" ref="AE70" si="17">AD70-D70</f>
        <v>303173.83702501608</v>
      </c>
      <c r="AF70" s="4">
        <f t="shared" ref="AF70" si="18">SUM(C70,F70,I70:J70,L70:P70,T70:W70,AA70:AC70)</f>
        <v>295779.37570765335</v>
      </c>
      <c r="AG70" s="4">
        <f t="shared" ref="AG70" si="19">AE70-AF70</f>
        <v>7394.4613173627295</v>
      </c>
      <c r="AH70" s="4">
        <f t="shared" ref="AH70" si="20">SUM(C70:D70,F70,J70,L70:N70,P70,S70:U70,W70,AB70:AC70)</f>
        <v>846567.51986364985</v>
      </c>
      <c r="AI70" s="4">
        <f>AH70+AA70</f>
        <v>859411.9985928972</v>
      </c>
      <c r="AJ70" s="4">
        <f>AH70-D70</f>
        <v>269056.74332854711</v>
      </c>
      <c r="AK70" s="4">
        <f t="shared" ref="AK70" si="21">AJ70+AA70</f>
        <v>281901.2220577944</v>
      </c>
      <c r="AL70" s="4"/>
      <c r="AM70" s="4"/>
    </row>
    <row r="71" spans="1:39">
      <c r="C71" s="4"/>
      <c r="D71" s="6"/>
      <c r="E71" s="4"/>
      <c r="F71" s="4"/>
      <c r="G71" s="4"/>
      <c r="H71" s="4"/>
      <c r="I71" s="4"/>
      <c r="J71" s="4"/>
      <c r="K71" s="4"/>
      <c r="L71" s="4"/>
      <c r="M71" s="21"/>
      <c r="P71" s="4"/>
      <c r="Q71" s="4"/>
      <c r="R71" s="4"/>
      <c r="S71" s="4"/>
      <c r="T71" s="4"/>
      <c r="V71" s="4"/>
      <c r="W71" s="4"/>
      <c r="X71" s="4"/>
      <c r="Y71" s="4"/>
      <c r="Z71" s="4"/>
      <c r="AA71" s="4"/>
      <c r="AB71" s="4"/>
      <c r="AC71" s="4"/>
      <c r="AD71" s="17"/>
    </row>
    <row r="72" spans="1:39" ht="13" customHeight="1">
      <c r="C72" s="33" t="s">
        <v>20</v>
      </c>
      <c r="D72" s="33"/>
      <c r="E72" s="33"/>
      <c r="F72" s="33"/>
      <c r="G72" s="33"/>
      <c r="H72" s="33"/>
      <c r="I72" s="33"/>
      <c r="J72" s="33"/>
      <c r="K72" s="33"/>
      <c r="AE72" s="7"/>
    </row>
    <row r="73" spans="1:39" ht="27" customHeight="1">
      <c r="C73" s="33" t="s">
        <v>21</v>
      </c>
      <c r="D73" s="33"/>
      <c r="E73" s="33"/>
      <c r="F73" s="33"/>
      <c r="G73" s="33"/>
      <c r="H73" s="33"/>
      <c r="I73" s="33"/>
      <c r="J73" s="33"/>
      <c r="K73" s="33"/>
    </row>
    <row r="74" spans="1:39" ht="52" customHeight="1">
      <c r="C74" s="36" t="s">
        <v>64</v>
      </c>
      <c r="D74" s="36"/>
      <c r="E74" s="36"/>
      <c r="F74" s="36"/>
      <c r="G74" s="36"/>
      <c r="H74" s="36"/>
      <c r="I74" s="36"/>
      <c r="J74" s="36"/>
      <c r="K74" s="36"/>
    </row>
    <row r="75" spans="1:39" ht="26" customHeight="1">
      <c r="C75" s="33" t="s">
        <v>23</v>
      </c>
      <c r="D75" s="33"/>
      <c r="E75" s="33"/>
      <c r="F75" s="33"/>
      <c r="G75" s="33"/>
      <c r="H75" s="33"/>
      <c r="I75" s="33"/>
      <c r="J75" s="33"/>
      <c r="K75" s="33"/>
    </row>
    <row r="76" spans="1:39" ht="27" customHeight="1">
      <c r="C76" s="33" t="s">
        <v>8</v>
      </c>
      <c r="D76" s="33"/>
      <c r="E76" s="33"/>
      <c r="F76" s="33"/>
      <c r="G76" s="33"/>
      <c r="H76" s="33"/>
      <c r="I76" s="33"/>
      <c r="J76" s="33"/>
      <c r="K76" s="33"/>
    </row>
    <row r="77" spans="1:39">
      <c r="C77" t="s">
        <v>9</v>
      </c>
      <c r="T77" s="4"/>
    </row>
    <row r="78" spans="1:39" ht="26" customHeight="1">
      <c r="C78" s="33" t="s">
        <v>67</v>
      </c>
      <c r="D78" s="33"/>
      <c r="E78" s="33"/>
      <c r="F78" s="33"/>
      <c r="G78" s="33"/>
      <c r="H78" s="33"/>
      <c r="I78" s="33"/>
      <c r="J78" s="33"/>
      <c r="K78" s="33"/>
    </row>
    <row r="79" spans="1:39">
      <c r="C79" t="s">
        <v>59</v>
      </c>
    </row>
    <row r="80" spans="1:39">
      <c r="C80" t="s">
        <v>60</v>
      </c>
    </row>
    <row r="81" spans="3:11" ht="42" customHeight="1">
      <c r="C81" s="33" t="s">
        <v>69</v>
      </c>
      <c r="D81" s="33"/>
      <c r="E81" s="33"/>
      <c r="F81" s="33"/>
      <c r="G81" s="33"/>
      <c r="H81" s="33"/>
      <c r="I81" s="33"/>
      <c r="J81" s="33"/>
      <c r="K81" s="33"/>
    </row>
    <row r="82" spans="3:11" ht="53" customHeight="1">
      <c r="C82" s="33" t="s">
        <v>68</v>
      </c>
      <c r="D82" s="33"/>
      <c r="E82" s="33"/>
      <c r="F82" s="33"/>
      <c r="G82" s="33"/>
      <c r="H82" s="33"/>
      <c r="I82" s="33"/>
      <c r="J82" s="33"/>
      <c r="K82" s="33"/>
    </row>
  </sheetData>
  <mergeCells count="8">
    <mergeCell ref="C81:K81"/>
    <mergeCell ref="C82:K82"/>
    <mergeCell ref="C72:K72"/>
    <mergeCell ref="C73:K73"/>
    <mergeCell ref="C74:K74"/>
    <mergeCell ref="C75:K75"/>
    <mergeCell ref="C76:K76"/>
    <mergeCell ref="C78:K78"/>
  </mergeCells>
  <phoneticPr fontId="3"/>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8"/>
  <sheetViews>
    <sheetView workbookViewId="0">
      <pane xSplit="1" ySplit="4" topLeftCell="B5" activePane="bottomRight" state="frozen"/>
      <selection pane="topRight" activeCell="B1" sqref="B1"/>
      <selection pane="bottomLeft" activeCell="A4" sqref="A4"/>
      <selection pane="bottomRight" activeCell="AC4" sqref="AC4"/>
    </sheetView>
  </sheetViews>
  <sheetFormatPr baseColWidth="10" defaultRowHeight="13" x14ac:dyDescent="0"/>
  <cols>
    <col min="2" max="2" width="6.42578125" customWidth="1"/>
    <col min="3" max="3" width="6.85546875" bestFit="1" customWidth="1"/>
    <col min="4" max="4" width="7.140625" bestFit="1" customWidth="1"/>
    <col min="5" max="5" width="7.7109375" bestFit="1" customWidth="1"/>
    <col min="6" max="6" width="7.85546875" bestFit="1" customWidth="1"/>
    <col min="7" max="7" width="7.7109375" bestFit="1" customWidth="1"/>
    <col min="8" max="8" width="9.85546875" bestFit="1" customWidth="1"/>
    <col min="9" max="9" width="8.42578125" bestFit="1" customWidth="1"/>
    <col min="10" max="10" width="7" bestFit="1" customWidth="1"/>
    <col min="11" max="11" width="6.85546875" bestFit="1" customWidth="1"/>
    <col min="12" max="12" width="8.28515625" bestFit="1" customWidth="1"/>
    <col min="13" max="13" width="6.85546875" bestFit="1" customWidth="1"/>
    <col min="14" max="14" width="7.85546875" bestFit="1" customWidth="1"/>
    <col min="15" max="16" width="6.85546875" bestFit="1" customWidth="1"/>
    <col min="17" max="17" width="8.5703125" bestFit="1" customWidth="1"/>
    <col min="18" max="18" width="11.140625" bestFit="1" customWidth="1"/>
    <col min="19" max="19" width="11" bestFit="1" customWidth="1"/>
    <col min="20" max="20" width="7.28515625" bestFit="1" customWidth="1"/>
    <col min="21" max="21" width="6.85546875" bestFit="1" customWidth="1"/>
    <col min="22" max="22" width="8" bestFit="1" customWidth="1"/>
    <col min="23" max="23" width="8.140625" bestFit="1" customWidth="1"/>
    <col min="24" max="24" width="10.5703125" bestFit="1" customWidth="1"/>
    <col min="25" max="25" width="7.85546875" bestFit="1" customWidth="1"/>
    <col min="26" max="26" width="5.85546875" bestFit="1" customWidth="1"/>
    <col min="27" max="28" width="6.85546875" bestFit="1" customWidth="1"/>
  </cols>
  <sheetData>
    <row r="1" spans="1:30">
      <c r="A1" s="1" t="s">
        <v>73</v>
      </c>
    </row>
    <row r="2" spans="1:30">
      <c r="A2" s="14" t="s">
        <v>58</v>
      </c>
    </row>
    <row r="3" spans="1:30">
      <c r="A3" s="1"/>
    </row>
    <row r="4" spans="1:30">
      <c r="A4" s="1" t="s">
        <v>32</v>
      </c>
      <c r="B4" s="1" t="s">
        <v>33</v>
      </c>
      <c r="C4" s="1" t="s">
        <v>34</v>
      </c>
      <c r="D4" s="1" t="s">
        <v>54</v>
      </c>
      <c r="E4" s="1" t="s">
        <v>35</v>
      </c>
      <c r="F4" s="1" t="s">
        <v>3</v>
      </c>
      <c r="G4" s="1" t="s">
        <v>10</v>
      </c>
      <c r="H4" s="1" t="s">
        <v>11</v>
      </c>
      <c r="I4" s="1" t="s">
        <v>37</v>
      </c>
      <c r="J4" s="1" t="s">
        <v>0</v>
      </c>
      <c r="K4" s="1" t="s">
        <v>1</v>
      </c>
      <c r="L4" s="1" t="s">
        <v>40</v>
      </c>
      <c r="M4" s="1" t="s">
        <v>61</v>
      </c>
      <c r="N4" s="1" t="s">
        <v>41</v>
      </c>
      <c r="O4" s="1" t="s">
        <v>62</v>
      </c>
      <c r="P4" s="1" t="s">
        <v>63</v>
      </c>
      <c r="Q4" s="1" t="s">
        <v>70</v>
      </c>
      <c r="R4" s="1" t="s">
        <v>45</v>
      </c>
      <c r="S4" s="1" t="s">
        <v>46</v>
      </c>
      <c r="T4" s="1" t="s">
        <v>47</v>
      </c>
      <c r="U4" s="1" t="s">
        <v>71</v>
      </c>
      <c r="V4" s="1" t="s">
        <v>50</v>
      </c>
      <c r="W4" s="1" t="s">
        <v>2</v>
      </c>
      <c r="X4" s="1" t="s">
        <v>13</v>
      </c>
      <c r="Y4" s="1" t="s">
        <v>14</v>
      </c>
      <c r="Z4" s="1" t="s">
        <v>15</v>
      </c>
      <c r="AA4" s="1" t="s">
        <v>16</v>
      </c>
      <c r="AB4" s="1" t="s">
        <v>72</v>
      </c>
      <c r="AC4" s="1"/>
      <c r="AD4" s="1"/>
    </row>
    <row r="5" spans="1:30">
      <c r="A5">
        <v>1949</v>
      </c>
      <c r="B5" s="16">
        <v>2.144463019542284E-2</v>
      </c>
      <c r="C5" s="16">
        <v>5.0530451866404716E-2</v>
      </c>
      <c r="D5" s="16"/>
      <c r="E5" s="16"/>
      <c r="F5" s="16"/>
      <c r="G5" s="16"/>
      <c r="H5" s="16"/>
      <c r="I5" s="16"/>
      <c r="J5" s="16"/>
      <c r="K5" s="16"/>
      <c r="L5" s="16"/>
      <c r="M5" s="16">
        <v>5.9063333333333329E-2</v>
      </c>
      <c r="N5" s="16"/>
      <c r="O5" s="16"/>
      <c r="P5" s="16"/>
      <c r="Q5" s="16"/>
      <c r="R5" s="16"/>
      <c r="S5" s="16"/>
      <c r="T5" s="16">
        <v>2.709233360181592E-2</v>
      </c>
      <c r="U5" s="16"/>
      <c r="V5" s="16"/>
      <c r="W5" s="16"/>
      <c r="X5" s="16"/>
      <c r="Y5" s="16"/>
      <c r="Z5" s="16"/>
      <c r="AA5" s="16"/>
      <c r="AB5" s="16">
        <v>6.1732308423805372E-2</v>
      </c>
    </row>
    <row r="6" spans="1:30">
      <c r="A6">
        <v>1950</v>
      </c>
      <c r="B6" s="16">
        <v>2.5882352941176471E-2</v>
      </c>
      <c r="C6" s="16">
        <v>4.8708826283087925E-2</v>
      </c>
      <c r="D6" s="16"/>
      <c r="E6" s="16"/>
      <c r="F6" s="16"/>
      <c r="G6" s="16"/>
      <c r="H6" s="16"/>
      <c r="I6" s="16">
        <v>1.6645029673590505E-2</v>
      </c>
      <c r="J6" s="16"/>
      <c r="K6" s="16">
        <v>5.5408538265609514E-2</v>
      </c>
      <c r="L6" s="16"/>
      <c r="M6" s="16">
        <v>6.0088353658536584E-2</v>
      </c>
      <c r="N6" s="16"/>
      <c r="O6" s="16"/>
      <c r="P6" s="16"/>
      <c r="Q6" s="16"/>
      <c r="R6" s="16">
        <v>1.3374692258064516E-2</v>
      </c>
      <c r="S6" s="16"/>
      <c r="T6" s="16">
        <v>2.3684734293106881E-2</v>
      </c>
      <c r="U6" s="16"/>
      <c r="V6" s="16"/>
      <c r="W6" s="16"/>
      <c r="X6" s="16"/>
      <c r="Y6" s="16"/>
      <c r="Z6" s="16"/>
      <c r="AA6" s="16"/>
      <c r="AB6" s="16">
        <v>6.4503874791065188E-2</v>
      </c>
    </row>
    <row r="7" spans="1:30">
      <c r="A7">
        <v>1951</v>
      </c>
      <c r="B7" s="16">
        <v>5.475763016157989E-2</v>
      </c>
      <c r="C7" s="16">
        <v>9.7447310243183496E-2</v>
      </c>
      <c r="D7" s="16"/>
      <c r="E7" s="16"/>
      <c r="F7" s="16"/>
      <c r="G7" s="16"/>
      <c r="H7" s="16"/>
      <c r="I7" s="16">
        <v>2.0529887193672474E-2</v>
      </c>
      <c r="J7" s="16"/>
      <c r="K7" s="16">
        <v>7.1274292152103555E-2</v>
      </c>
      <c r="L7" s="16"/>
      <c r="M7" s="16">
        <v>6.6368413705583759E-2</v>
      </c>
      <c r="N7" s="16"/>
      <c r="O7" s="16">
        <v>4.2582784699962725E-2</v>
      </c>
      <c r="P7" s="16"/>
      <c r="Q7" s="16"/>
      <c r="R7" s="16">
        <v>1.5583489114521842E-2</v>
      </c>
      <c r="S7" s="16"/>
      <c r="T7" s="16">
        <v>3.0482280841993073E-2</v>
      </c>
      <c r="U7" s="16"/>
      <c r="V7" s="16"/>
      <c r="W7" s="16"/>
      <c r="X7" s="16"/>
      <c r="Y7" s="16"/>
      <c r="Z7" s="16"/>
      <c r="AA7" s="16"/>
      <c r="AB7" s="16">
        <v>7.8371188868426436E-2</v>
      </c>
    </row>
    <row r="8" spans="1:30">
      <c r="A8">
        <v>1952</v>
      </c>
      <c r="B8" s="16">
        <v>7.4493444576877232E-2</v>
      </c>
      <c r="C8" s="16">
        <v>0.13284398548702206</v>
      </c>
      <c r="D8" s="16"/>
      <c r="E8" s="16"/>
      <c r="F8" s="16"/>
      <c r="G8" s="16"/>
      <c r="H8" s="16"/>
      <c r="I8" s="16">
        <v>2.7395039714702547E-2</v>
      </c>
      <c r="J8" s="16"/>
      <c r="K8" s="16">
        <v>8.6049304258241754E-2</v>
      </c>
      <c r="L8" s="16"/>
      <c r="M8" s="16">
        <v>6.4288716707021798E-2</v>
      </c>
      <c r="N8" s="16"/>
      <c r="O8" s="16">
        <v>4.5029573802938636E-2</v>
      </c>
      <c r="P8" s="16"/>
      <c r="Q8" s="16"/>
      <c r="R8" s="16">
        <v>2.3721090272034819E-2</v>
      </c>
      <c r="S8" s="16"/>
      <c r="T8" s="16">
        <v>4.0082963534632456E-2</v>
      </c>
      <c r="U8" s="16"/>
      <c r="V8" s="16"/>
      <c r="W8" s="16"/>
      <c r="X8" s="16"/>
      <c r="Y8" s="16"/>
      <c r="Z8" s="16"/>
      <c r="AA8" s="16"/>
      <c r="AB8" s="16">
        <v>9.8299748110831239E-2</v>
      </c>
    </row>
    <row r="9" spans="1:30">
      <c r="A9">
        <v>1953</v>
      </c>
      <c r="B9" s="16">
        <v>7.4635347603712821E-2</v>
      </c>
      <c r="C9" s="16">
        <v>0.13016211941478845</v>
      </c>
      <c r="D9" s="16"/>
      <c r="E9" s="16">
        <v>4.8625764956809814E-2</v>
      </c>
      <c r="F9" s="16"/>
      <c r="G9" s="16"/>
      <c r="H9" s="16"/>
      <c r="I9" s="16">
        <v>3.3633474576271187E-2</v>
      </c>
      <c r="J9" s="16"/>
      <c r="K9" s="16">
        <v>9.0140072595520412E-2</v>
      </c>
      <c r="L9" s="16">
        <v>4.2136827278911562E-2</v>
      </c>
      <c r="M9" s="16">
        <v>5.1145882162661742E-2</v>
      </c>
      <c r="N9" s="16"/>
      <c r="O9" s="16">
        <v>3.7514758343102778E-2</v>
      </c>
      <c r="P9" s="16"/>
      <c r="Q9" s="16"/>
      <c r="R9" s="16">
        <v>2.8858176836191605E-2</v>
      </c>
      <c r="S9" s="16"/>
      <c r="T9" s="16">
        <v>5.0778089753961836E-2</v>
      </c>
      <c r="U9" s="16"/>
      <c r="V9" s="16">
        <v>4.0141223211382117E-2</v>
      </c>
      <c r="W9" s="16"/>
      <c r="X9" s="16"/>
      <c r="Y9" s="16"/>
      <c r="Z9" s="16"/>
      <c r="AA9" s="16"/>
      <c r="AB9" s="16">
        <v>9.8870721091636277E-2</v>
      </c>
    </row>
    <row r="10" spans="1:30">
      <c r="A10">
        <v>1954</v>
      </c>
      <c r="B10" s="16">
        <v>6.6752101315442319E-2</v>
      </c>
      <c r="C10" s="16">
        <v>0.11249112659392664</v>
      </c>
      <c r="D10" s="16"/>
      <c r="E10" s="16">
        <v>4.8802437117605464E-2</v>
      </c>
      <c r="F10" s="16"/>
      <c r="G10" s="16"/>
      <c r="H10" s="16"/>
      <c r="I10" s="16">
        <v>3.1943692474282623E-2</v>
      </c>
      <c r="J10" s="16"/>
      <c r="K10" s="16">
        <v>7.2868781410080893E-2</v>
      </c>
      <c r="L10" s="16">
        <v>3.9734751074589132E-2</v>
      </c>
      <c r="M10" s="16">
        <v>5.493501602564102E-2</v>
      </c>
      <c r="N10" s="16"/>
      <c r="O10" s="16">
        <v>3.9821777028018188E-2</v>
      </c>
      <c r="P10" s="16"/>
      <c r="Q10" s="16"/>
      <c r="R10" s="16">
        <v>3.2583658558246825E-2</v>
      </c>
      <c r="S10" s="16"/>
      <c r="T10" s="16">
        <v>5.0046054651519803E-2</v>
      </c>
      <c r="U10" s="16"/>
      <c r="V10" s="16">
        <v>4.1565278019801984E-2</v>
      </c>
      <c r="W10" s="16"/>
      <c r="X10" s="16"/>
      <c r="Y10" s="16"/>
      <c r="Z10" s="16"/>
      <c r="AA10" s="16"/>
      <c r="AB10" s="16">
        <v>8.7186041342520559E-2</v>
      </c>
    </row>
    <row r="11" spans="1:30">
      <c r="A11">
        <v>1955</v>
      </c>
      <c r="B11" s="16">
        <v>6.2188034188034189E-2</v>
      </c>
      <c r="C11" s="16">
        <v>9.7344023147869066E-2</v>
      </c>
      <c r="D11" s="16"/>
      <c r="E11" s="16">
        <v>3.7834193952560408E-2</v>
      </c>
      <c r="F11" s="16"/>
      <c r="G11" s="16"/>
      <c r="H11" s="16"/>
      <c r="I11" s="16">
        <v>3.18118948824343E-2</v>
      </c>
      <c r="J11" s="16"/>
      <c r="K11" s="16">
        <v>6.410710880919139E-2</v>
      </c>
      <c r="L11" s="16">
        <v>4.0836605365044243E-2</v>
      </c>
      <c r="M11" s="16">
        <v>5.1136130374479886E-2</v>
      </c>
      <c r="N11" s="16"/>
      <c r="O11" s="16">
        <v>3.6659289648749337E-2</v>
      </c>
      <c r="P11" s="16"/>
      <c r="Q11" s="16"/>
      <c r="R11" s="16">
        <v>3.2280403680336488E-2</v>
      </c>
      <c r="S11" s="16"/>
      <c r="T11" s="16">
        <v>3.9253645275558122E-2</v>
      </c>
      <c r="U11" s="16"/>
      <c r="V11" s="16">
        <v>4.2011115730337077E-2</v>
      </c>
      <c r="W11" s="16"/>
      <c r="X11" s="16"/>
      <c r="Y11" s="16"/>
      <c r="Z11" s="16"/>
      <c r="AA11" s="16"/>
      <c r="AB11" s="16">
        <v>8.0400205233453051E-2</v>
      </c>
    </row>
    <row r="12" spans="1:30">
      <c r="A12">
        <v>1956</v>
      </c>
      <c r="B12" s="16">
        <v>5.7382529937389827E-2</v>
      </c>
      <c r="C12" s="16">
        <v>9.4897702594582231E-2</v>
      </c>
      <c r="D12" s="16"/>
      <c r="E12" s="16">
        <v>3.5581709543369477E-2</v>
      </c>
      <c r="F12" s="16"/>
      <c r="G12" s="16"/>
      <c r="H12" s="16"/>
      <c r="I12" s="16">
        <v>3.0262860098936275E-2</v>
      </c>
      <c r="J12" s="16"/>
      <c r="K12" s="16">
        <v>7.6911816832460733E-2</v>
      </c>
      <c r="L12" s="16">
        <v>3.6236910603015073E-2</v>
      </c>
      <c r="M12" s="16">
        <v>5.9415974729241879E-2</v>
      </c>
      <c r="N12" s="16"/>
      <c r="O12" s="16">
        <v>3.5695539853300734E-2</v>
      </c>
      <c r="P12" s="16"/>
      <c r="Q12" s="16"/>
      <c r="R12" s="16">
        <v>1.8954333051823417E-2</v>
      </c>
      <c r="S12" s="16">
        <v>5.7937601878125002E-2</v>
      </c>
      <c r="T12" s="16">
        <v>3.5212293350812031E-2</v>
      </c>
      <c r="U12" s="16"/>
      <c r="V12" s="16">
        <v>4.0026545644599301E-2</v>
      </c>
      <c r="W12" s="16"/>
      <c r="X12" s="16"/>
      <c r="Y12" s="16"/>
      <c r="Z12" s="16"/>
      <c r="AA12" s="16"/>
      <c r="AB12" s="16">
        <v>7.7066234014124838E-2</v>
      </c>
    </row>
    <row r="13" spans="1:30">
      <c r="A13">
        <v>1957</v>
      </c>
      <c r="B13" s="16">
        <v>5.3065250819624571E-2</v>
      </c>
      <c r="C13" s="16">
        <v>9.5774006398091416E-2</v>
      </c>
      <c r="D13" s="16"/>
      <c r="E13" s="16">
        <v>3.6083870055042266E-2</v>
      </c>
      <c r="F13" s="16"/>
      <c r="G13" s="16"/>
      <c r="H13" s="16"/>
      <c r="I13" s="16">
        <v>3.0787952540310314E-2</v>
      </c>
      <c r="J13" s="16"/>
      <c r="K13" s="16">
        <v>7.3342592261401038E-2</v>
      </c>
      <c r="L13" s="16">
        <v>4.1412259981515709E-2</v>
      </c>
      <c r="M13" s="16">
        <v>5.0027430167597767E-2</v>
      </c>
      <c r="N13" s="16"/>
      <c r="O13" s="16">
        <v>3.4790026302305724E-2</v>
      </c>
      <c r="P13" s="16"/>
      <c r="Q13" s="16"/>
      <c r="R13" s="16">
        <v>1.9471965927240462E-2</v>
      </c>
      <c r="S13" s="16">
        <v>5.3168472968299713E-2</v>
      </c>
      <c r="T13" s="16">
        <v>3.586570021881838E-2</v>
      </c>
      <c r="U13" s="16"/>
      <c r="V13" s="16">
        <v>3.9796177371048257E-2</v>
      </c>
      <c r="W13" s="16"/>
      <c r="X13" s="16"/>
      <c r="Y13" s="16"/>
      <c r="Z13" s="16"/>
      <c r="AA13" s="16"/>
      <c r="AB13" s="16">
        <v>7.1205609590590357E-2</v>
      </c>
    </row>
    <row r="14" spans="1:30">
      <c r="A14">
        <v>1958</v>
      </c>
      <c r="B14" s="16">
        <v>4.8754518198884808E-2</v>
      </c>
      <c r="C14" s="16">
        <v>9.6534303756823286E-2</v>
      </c>
      <c r="D14" s="16"/>
      <c r="E14" s="16">
        <v>3.5709622086583466E-2</v>
      </c>
      <c r="F14" s="16"/>
      <c r="G14" s="16"/>
      <c r="H14" s="16"/>
      <c r="I14" s="16">
        <v>2.8771112405358183E-2</v>
      </c>
      <c r="J14" s="16"/>
      <c r="K14" s="16">
        <v>6.7710739121373098E-2</v>
      </c>
      <c r="L14" s="16">
        <v>2.9641991003460207E-2</v>
      </c>
      <c r="M14" s="16">
        <v>4.7661407249466957E-2</v>
      </c>
      <c r="N14" s="16"/>
      <c r="O14" s="16">
        <v>3.4296882992259567E-2</v>
      </c>
      <c r="P14" s="16"/>
      <c r="Q14" s="16"/>
      <c r="R14" s="16">
        <v>1.9255192501122585E-2</v>
      </c>
      <c r="S14" s="16">
        <v>4.7181996153846155E-2</v>
      </c>
      <c r="T14" s="16">
        <v>3.5060088334988186E-2</v>
      </c>
      <c r="U14" s="16"/>
      <c r="V14" s="16">
        <v>3.9381527575277332E-2</v>
      </c>
      <c r="W14" s="16"/>
      <c r="X14" s="16"/>
      <c r="Y14" s="16"/>
      <c r="Z14" s="16"/>
      <c r="AA14" s="16"/>
      <c r="AB14" s="16">
        <v>6.9023861171366593E-2</v>
      </c>
    </row>
    <row r="15" spans="1:30">
      <c r="A15">
        <v>1959</v>
      </c>
      <c r="B15" s="16">
        <v>4.3350846159938748E-2</v>
      </c>
      <c r="C15" s="16">
        <v>9.0467308166790036E-2</v>
      </c>
      <c r="D15" s="16"/>
      <c r="E15" s="16">
        <v>3.5183289548107698E-2</v>
      </c>
      <c r="F15" s="16"/>
      <c r="G15" s="16"/>
      <c r="H15" s="16"/>
      <c r="I15" s="16">
        <v>2.5890137590589224E-2</v>
      </c>
      <c r="J15" s="16"/>
      <c r="K15" s="16">
        <v>6.7088296766467062E-2</v>
      </c>
      <c r="L15" s="16">
        <v>4.42772105471246E-2</v>
      </c>
      <c r="M15" s="16">
        <v>4.8564738461538463E-2</v>
      </c>
      <c r="N15" s="16"/>
      <c r="O15" s="16">
        <v>3.3302026541514804E-2</v>
      </c>
      <c r="P15" s="16"/>
      <c r="Q15" s="16"/>
      <c r="R15" s="16">
        <v>1.7570502533857578E-2</v>
      </c>
      <c r="S15" s="16">
        <v>4.0238330454545453E-2</v>
      </c>
      <c r="T15" s="16">
        <v>3.5758123909813297E-2</v>
      </c>
      <c r="U15" s="16"/>
      <c r="V15" s="16">
        <v>4.1913547399702829E-2</v>
      </c>
      <c r="W15" s="16"/>
      <c r="X15" s="16"/>
      <c r="Y15" s="16"/>
      <c r="Z15" s="16"/>
      <c r="AA15" s="16"/>
      <c r="AB15" s="16">
        <v>6.5262033842615405E-2</v>
      </c>
    </row>
    <row r="16" spans="1:30">
      <c r="A16">
        <v>1960</v>
      </c>
      <c r="B16" s="16">
        <v>4.1928614885418776E-2</v>
      </c>
      <c r="C16" s="16">
        <v>8.6195925732465928E-2</v>
      </c>
      <c r="D16" s="16"/>
      <c r="E16" s="16">
        <v>3.3973491313829783E-2</v>
      </c>
      <c r="F16" s="16"/>
      <c r="G16" s="16"/>
      <c r="H16" s="16"/>
      <c r="I16" s="16">
        <v>2.7288775560241261E-2</v>
      </c>
      <c r="J16" s="16"/>
      <c r="K16" s="16">
        <v>6.462669775379426E-2</v>
      </c>
      <c r="L16" s="16">
        <v>4.0049579401652886E-2</v>
      </c>
      <c r="M16" s="16">
        <v>4.8573070342205323E-2</v>
      </c>
      <c r="N16" s="16"/>
      <c r="O16" s="16">
        <v>3.059551898134184E-2</v>
      </c>
      <c r="P16" s="16"/>
      <c r="Q16" s="16"/>
      <c r="R16" s="16">
        <v>1.003878427480916E-2</v>
      </c>
      <c r="S16" s="16">
        <v>4.1338014617224882E-2</v>
      </c>
      <c r="T16" s="16">
        <v>3.2004355980398087E-2</v>
      </c>
      <c r="U16" s="16"/>
      <c r="V16" s="16">
        <v>4.124513724420191E-2</v>
      </c>
      <c r="W16" s="16"/>
      <c r="X16" s="16"/>
      <c r="Y16" s="16"/>
      <c r="Z16" s="16"/>
      <c r="AA16" s="16">
        <v>1.9058128784170913E-2</v>
      </c>
      <c r="AB16" s="16">
        <v>6.3710205181506718E-2</v>
      </c>
    </row>
    <row r="17" spans="1:28">
      <c r="A17">
        <v>1961</v>
      </c>
      <c r="B17" s="16">
        <v>4.165351079590994E-2</v>
      </c>
      <c r="C17" s="16">
        <v>8.7757331008214395E-2</v>
      </c>
      <c r="D17" s="16"/>
      <c r="E17" s="16">
        <v>3.2590767860046652E-2</v>
      </c>
      <c r="F17" s="16"/>
      <c r="G17" s="16"/>
      <c r="H17" s="16"/>
      <c r="I17" s="16">
        <v>2.5868116450368291E-2</v>
      </c>
      <c r="J17" s="16"/>
      <c r="K17" s="16">
        <v>6.3044868760432762E-2</v>
      </c>
      <c r="L17" s="16">
        <v>3.9731188317249699E-2</v>
      </c>
      <c r="M17" s="16">
        <v>4.2435729342327151E-2</v>
      </c>
      <c r="N17" s="16"/>
      <c r="O17" s="16">
        <v>2.9017792948469585E-2</v>
      </c>
      <c r="P17" s="16"/>
      <c r="Q17" s="16"/>
      <c r="R17" s="16">
        <v>1.107037713740458E-2</v>
      </c>
      <c r="S17" s="16">
        <v>4.5545001923076922E-2</v>
      </c>
      <c r="T17" s="16">
        <v>3.0042043572429608E-2</v>
      </c>
      <c r="U17" s="16"/>
      <c r="V17" s="16">
        <v>6.2380647655259816E-2</v>
      </c>
      <c r="W17" s="16"/>
      <c r="X17" s="16"/>
      <c r="Y17" s="16"/>
      <c r="Z17" s="16"/>
      <c r="AA17" s="16">
        <v>3.7584178971190464E-2</v>
      </c>
      <c r="AB17" s="16">
        <v>6.2342684127968485E-2</v>
      </c>
    </row>
    <row r="18" spans="1:28">
      <c r="A18">
        <v>1962</v>
      </c>
      <c r="B18" s="16">
        <v>4.0523900145527821E-2</v>
      </c>
      <c r="C18" s="16">
        <v>8.944079228207974E-2</v>
      </c>
      <c r="D18" s="16"/>
      <c r="E18" s="16">
        <v>3.2847486956589393E-2</v>
      </c>
      <c r="F18" s="16"/>
      <c r="G18" s="16"/>
      <c r="H18" s="16"/>
      <c r="I18" s="16">
        <v>3.0182731040924747E-2</v>
      </c>
      <c r="J18" s="16"/>
      <c r="K18" s="16">
        <v>6.1416970606312293E-2</v>
      </c>
      <c r="L18" s="16">
        <v>4.7763341776607536E-2</v>
      </c>
      <c r="M18" s="16">
        <v>4.0484345238095236E-2</v>
      </c>
      <c r="N18" s="16"/>
      <c r="O18" s="16">
        <v>2.9693746775639702E-2</v>
      </c>
      <c r="P18" s="16"/>
      <c r="Q18" s="16"/>
      <c r="R18" s="16">
        <v>1.2866951358463212E-2</v>
      </c>
      <c r="S18" s="16">
        <v>4.5924205285714288E-2</v>
      </c>
      <c r="T18" s="16">
        <v>3.2415179099184302E-2</v>
      </c>
      <c r="U18" s="16"/>
      <c r="V18" s="16">
        <v>6.8460182359952326E-2</v>
      </c>
      <c r="W18" s="16"/>
      <c r="X18" s="16"/>
      <c r="Y18" s="16"/>
      <c r="Z18" s="16"/>
      <c r="AA18" s="16">
        <v>3.7041746665767129E-2</v>
      </c>
      <c r="AB18" s="16">
        <v>6.3181359060987083E-2</v>
      </c>
    </row>
    <row r="19" spans="1:28">
      <c r="A19">
        <v>1963</v>
      </c>
      <c r="B19" s="16">
        <v>3.5695669398052583E-2</v>
      </c>
      <c r="C19" s="16">
        <v>8.4650560479138839E-2</v>
      </c>
      <c r="D19" s="16"/>
      <c r="E19" s="16">
        <v>3.2166269270727826E-2</v>
      </c>
      <c r="F19" s="16"/>
      <c r="G19" s="16"/>
      <c r="H19" s="16"/>
      <c r="I19" s="16">
        <v>3.041523893740098E-2</v>
      </c>
      <c r="J19" s="16"/>
      <c r="K19" s="16">
        <v>5.643125654902445E-2</v>
      </c>
      <c r="L19" s="16">
        <v>5.2048171917450363E-2</v>
      </c>
      <c r="M19" s="16">
        <v>3.8244831321022729E-2</v>
      </c>
      <c r="N19" s="16"/>
      <c r="O19" s="16">
        <v>3.1042112750263435E-2</v>
      </c>
      <c r="P19" s="16"/>
      <c r="Q19" s="16"/>
      <c r="R19" s="16">
        <v>1.1812742594414848E-2</v>
      </c>
      <c r="S19" s="16">
        <v>4.4714813372093022E-2</v>
      </c>
      <c r="T19" s="16">
        <v>3.2084273230984867E-2</v>
      </c>
      <c r="U19" s="16"/>
      <c r="V19" s="16">
        <v>6.2829430296377609E-2</v>
      </c>
      <c r="W19" s="16"/>
      <c r="X19" s="16"/>
      <c r="Y19" s="16"/>
      <c r="Z19" s="16"/>
      <c r="AA19" s="16">
        <v>3.3810264385692165E-2</v>
      </c>
      <c r="AB19" s="16">
        <v>6.1494952152323326E-2</v>
      </c>
    </row>
    <row r="20" spans="1:28">
      <c r="A20">
        <v>1964</v>
      </c>
      <c r="B20" s="16">
        <v>3.4501132276541897E-2</v>
      </c>
      <c r="C20" s="16">
        <v>7.7168688314623674E-2</v>
      </c>
      <c r="D20" s="16"/>
      <c r="E20" s="16">
        <v>3.2134741389966387E-2</v>
      </c>
      <c r="F20" s="16"/>
      <c r="G20" s="16"/>
      <c r="H20" s="16"/>
      <c r="I20" s="16">
        <v>2.8429144708214477E-2</v>
      </c>
      <c r="J20" s="16"/>
      <c r="K20" s="16">
        <v>5.405220025601068E-2</v>
      </c>
      <c r="L20" s="16">
        <v>4.6576987277274891E-2</v>
      </c>
      <c r="M20" s="16">
        <v>3.5735617088607598E-2</v>
      </c>
      <c r="N20" s="16"/>
      <c r="O20" s="16">
        <v>3.0748138008800878E-2</v>
      </c>
      <c r="P20" s="16"/>
      <c r="Q20" s="16"/>
      <c r="R20" s="16">
        <v>1.3789983948158497E-2</v>
      </c>
      <c r="S20" s="16">
        <v>4.3856370345963756E-2</v>
      </c>
      <c r="T20" s="16">
        <v>3.1191639845829858E-2</v>
      </c>
      <c r="U20" s="16"/>
      <c r="V20" s="16">
        <v>6.5431143610547665E-2</v>
      </c>
      <c r="W20" s="16"/>
      <c r="X20" s="16"/>
      <c r="Y20" s="16"/>
      <c r="Z20" s="16"/>
      <c r="AA20" s="16">
        <v>3.4091071660229906E-2</v>
      </c>
      <c r="AB20" s="16">
        <v>6.0190201035271458E-2</v>
      </c>
    </row>
    <row r="21" spans="1:28">
      <c r="A21">
        <v>1965</v>
      </c>
      <c r="B21" s="16">
        <v>2.8638011393060589E-2</v>
      </c>
      <c r="C21" s="16">
        <v>7.2069528941421865E-2</v>
      </c>
      <c r="D21" s="16"/>
      <c r="E21" s="16">
        <v>2.9730616479040493E-2</v>
      </c>
      <c r="F21" s="16"/>
      <c r="G21" s="16"/>
      <c r="H21" s="16"/>
      <c r="I21" s="16">
        <v>2.8321377331420372E-2</v>
      </c>
      <c r="J21" s="16"/>
      <c r="K21" s="16">
        <v>5.2326782021096176E-2</v>
      </c>
      <c r="L21" s="16">
        <v>4.3461940331732868E-2</v>
      </c>
      <c r="M21" s="16">
        <v>3.4984677419354841E-2</v>
      </c>
      <c r="N21" s="16"/>
      <c r="O21" s="16">
        <v>3.0976162790103262E-2</v>
      </c>
      <c r="P21" s="16"/>
      <c r="Q21" s="16"/>
      <c r="R21" s="16">
        <v>1.3507301722425584E-2</v>
      </c>
      <c r="S21" s="16">
        <v>4.0042634730538922E-2</v>
      </c>
      <c r="T21" s="16">
        <v>3.3979365193093074E-2</v>
      </c>
      <c r="U21" s="16"/>
      <c r="V21" s="16">
        <v>6.0783077707006368E-2</v>
      </c>
      <c r="W21" s="16"/>
      <c r="X21" s="16"/>
      <c r="Y21" s="16"/>
      <c r="Z21" s="16"/>
      <c r="AA21" s="16">
        <v>3.5383125870724466E-2</v>
      </c>
      <c r="AB21" s="16">
        <v>5.8264600980829244E-2</v>
      </c>
    </row>
    <row r="22" spans="1:28">
      <c r="A22">
        <v>1966</v>
      </c>
      <c r="B22" s="16">
        <v>2.7245518220247462E-2</v>
      </c>
      <c r="C22" s="16">
        <v>8.0708414003237375E-2</v>
      </c>
      <c r="D22" s="16"/>
      <c r="E22" s="16">
        <v>3.1125910244198897E-2</v>
      </c>
      <c r="F22" s="16"/>
      <c r="G22" s="16"/>
      <c r="H22" s="16"/>
      <c r="I22" s="16">
        <v>2.6367496989288204E-2</v>
      </c>
      <c r="J22" s="16"/>
      <c r="K22" s="16">
        <v>5.1074160529231943E-2</v>
      </c>
      <c r="L22" s="16">
        <v>4.1530808857904451E-2</v>
      </c>
      <c r="M22" s="16">
        <v>3.5846899999999994E-2</v>
      </c>
      <c r="N22" s="16"/>
      <c r="O22" s="16">
        <v>3.3694763539129778E-2</v>
      </c>
      <c r="P22" s="16"/>
      <c r="Q22" s="16"/>
      <c r="R22" s="16">
        <v>1.3413916463909164E-2</v>
      </c>
      <c r="S22" s="16">
        <v>3.780348048780488E-2</v>
      </c>
      <c r="T22" s="16">
        <v>3.5679598306730925E-2</v>
      </c>
      <c r="U22" s="16"/>
      <c r="V22" s="16">
        <v>6.1410100996677743E-2</v>
      </c>
      <c r="W22" s="16"/>
      <c r="X22" s="16"/>
      <c r="Y22" s="16"/>
      <c r="Z22" s="16"/>
      <c r="AA22" s="16">
        <v>3.1307540506874426E-2</v>
      </c>
      <c r="AB22" s="16">
        <v>5.6377490900521091E-2</v>
      </c>
    </row>
    <row r="23" spans="1:28">
      <c r="A23">
        <v>1967</v>
      </c>
      <c r="B23" s="16">
        <v>2.8193061493873569E-2</v>
      </c>
      <c r="C23" s="16">
        <v>9.0633671691993517E-2</v>
      </c>
      <c r="D23" s="16"/>
      <c r="E23" s="16">
        <v>3.1345770475714137E-2</v>
      </c>
      <c r="F23" s="16"/>
      <c r="G23" s="16"/>
      <c r="H23" s="16"/>
      <c r="I23" s="16">
        <v>2.5882109236541072E-2</v>
      </c>
      <c r="J23" s="16"/>
      <c r="K23" s="16">
        <v>5.1135409854969935E-2</v>
      </c>
      <c r="L23" s="16">
        <v>4.3319536989073253E-2</v>
      </c>
      <c r="M23" s="16">
        <v>4.3457056918093477E-2</v>
      </c>
      <c r="N23" s="16"/>
      <c r="O23" s="16">
        <v>3.1203487842957182E-2</v>
      </c>
      <c r="P23" s="16"/>
      <c r="Q23" s="16"/>
      <c r="R23" s="16">
        <v>1.102537459807074E-2</v>
      </c>
      <c r="S23" s="16">
        <v>3.9503542222222229E-2</v>
      </c>
      <c r="T23" s="16">
        <v>3.5125628140703517E-2</v>
      </c>
      <c r="U23" s="16"/>
      <c r="V23" s="16">
        <v>7.1136852303120363E-2</v>
      </c>
      <c r="W23" s="16"/>
      <c r="X23" s="16"/>
      <c r="Y23" s="16"/>
      <c r="Z23" s="16"/>
      <c r="AA23" s="16">
        <v>3.2455645023424261E-2</v>
      </c>
      <c r="AB23" s="16">
        <v>5.6503065961619622E-2</v>
      </c>
    </row>
    <row r="24" spans="1:28">
      <c r="A24">
        <v>1968</v>
      </c>
      <c r="B24" s="16">
        <v>2.5311633894208665E-2</v>
      </c>
      <c r="C24" s="16">
        <v>8.8731109523547833E-2</v>
      </c>
      <c r="D24" s="16"/>
      <c r="E24" s="16">
        <v>3.1150956802891566E-2</v>
      </c>
      <c r="F24" s="16"/>
      <c r="G24" s="16"/>
      <c r="H24" s="16"/>
      <c r="I24" s="16">
        <v>2.6759341499184103E-2</v>
      </c>
      <c r="J24" s="16"/>
      <c r="K24" s="16">
        <v>4.9249614497965832E-2</v>
      </c>
      <c r="L24" s="16">
        <v>3.6188059794977509E-2</v>
      </c>
      <c r="M24" s="16">
        <v>4.6901782821824375E-2</v>
      </c>
      <c r="N24" s="16"/>
      <c r="O24" s="16">
        <v>2.9864223967645806E-2</v>
      </c>
      <c r="P24" s="16"/>
      <c r="Q24" s="16"/>
      <c r="R24" s="16">
        <v>9.1318894505494509E-3</v>
      </c>
      <c r="S24" s="16">
        <v>3.6515818262806241E-2</v>
      </c>
      <c r="T24" s="16">
        <v>3.607843137254902E-2</v>
      </c>
      <c r="U24" s="16"/>
      <c r="V24" s="16">
        <v>7.3032141680327872E-2</v>
      </c>
      <c r="W24" s="16"/>
      <c r="X24" s="16"/>
      <c r="Y24" s="16"/>
      <c r="Z24" s="16"/>
      <c r="AA24" s="16">
        <v>3.2610619472633919E-2</v>
      </c>
      <c r="AB24" s="16">
        <v>5.3417628733736483E-2</v>
      </c>
    </row>
    <row r="25" spans="1:28">
      <c r="A25">
        <v>1969</v>
      </c>
      <c r="B25" s="16">
        <v>2.2654339397554429E-2</v>
      </c>
      <c r="C25" s="16">
        <v>8.2729442836101383E-2</v>
      </c>
      <c r="D25" s="16"/>
      <c r="E25" s="16">
        <v>2.9318168962042909E-2</v>
      </c>
      <c r="F25" s="16"/>
      <c r="G25" s="16"/>
      <c r="H25" s="16"/>
      <c r="I25" s="16">
        <v>2.3916076314025328E-2</v>
      </c>
      <c r="J25" s="16"/>
      <c r="K25" s="16">
        <v>4.3807854676751821E-2</v>
      </c>
      <c r="L25" s="16">
        <v>3.6105616733601069E-2</v>
      </c>
      <c r="M25" s="16">
        <v>4.7887841463414633E-2</v>
      </c>
      <c r="N25" s="16"/>
      <c r="O25" s="16">
        <v>2.7310020967117987E-2</v>
      </c>
      <c r="P25" s="16"/>
      <c r="Q25" s="16"/>
      <c r="R25" s="16">
        <v>8.1640273809523815E-3</v>
      </c>
      <c r="S25" s="16">
        <v>3.2225715002024959E-2</v>
      </c>
      <c r="T25" s="16">
        <v>3.6042524993517532E-2</v>
      </c>
      <c r="U25" s="16"/>
      <c r="V25" s="16">
        <v>6.7158347227414331E-2</v>
      </c>
      <c r="W25" s="16"/>
      <c r="X25" s="16"/>
      <c r="Y25" s="16"/>
      <c r="Z25" s="16"/>
      <c r="AA25" s="16">
        <v>3.0657125109464691E-2</v>
      </c>
      <c r="AB25" s="16">
        <v>4.8976033005125152E-2</v>
      </c>
    </row>
    <row r="26" spans="1:28">
      <c r="A26">
        <v>1970</v>
      </c>
      <c r="B26" s="16">
        <v>2.1889796959380786E-2</v>
      </c>
      <c r="C26" s="16">
        <v>7.6897000048153322E-2</v>
      </c>
      <c r="D26" s="16"/>
      <c r="E26" s="16">
        <v>2.9186437250585482E-2</v>
      </c>
      <c r="F26" s="16"/>
      <c r="G26" s="16"/>
      <c r="H26" s="16"/>
      <c r="I26" s="16">
        <v>2.4291199659415601E-2</v>
      </c>
      <c r="J26" s="16"/>
      <c r="K26" s="16">
        <v>4.1174425023314434E-2</v>
      </c>
      <c r="L26" s="16">
        <v>3.2004991680532446E-2</v>
      </c>
      <c r="M26" s="16">
        <v>4.1973021944835917E-2</v>
      </c>
      <c r="N26" s="16"/>
      <c r="O26" s="16">
        <v>2.3204145278026909E-2</v>
      </c>
      <c r="P26" s="16"/>
      <c r="Q26" s="16"/>
      <c r="R26" s="16">
        <v>7.5487985538316192E-3</v>
      </c>
      <c r="S26" s="16">
        <v>3.0514655291041696E-2</v>
      </c>
      <c r="T26" s="16">
        <v>3.4728394907169773E-2</v>
      </c>
      <c r="U26" s="16"/>
      <c r="V26" s="16">
        <v>6.9577934506104333E-2</v>
      </c>
      <c r="W26" s="16"/>
      <c r="X26" s="16"/>
      <c r="Y26" s="16"/>
      <c r="Z26" s="16"/>
      <c r="AA26" s="16">
        <v>3.3057879087184133E-2</v>
      </c>
      <c r="AB26" s="16">
        <v>5.0429433611884865E-2</v>
      </c>
    </row>
    <row r="27" spans="1:28">
      <c r="A27">
        <v>1971</v>
      </c>
      <c r="B27" s="16">
        <v>2.131485639394894E-2</v>
      </c>
      <c r="C27" s="16">
        <v>6.6434751741580506E-2</v>
      </c>
      <c r="D27" s="16"/>
      <c r="E27" s="16">
        <v>2.8989269266970905E-2</v>
      </c>
      <c r="F27" s="16"/>
      <c r="G27" s="16"/>
      <c r="H27" s="16"/>
      <c r="I27" s="16">
        <v>2.3622221893622369E-2</v>
      </c>
      <c r="J27" s="16"/>
      <c r="K27" s="16">
        <v>3.9478343988916538E-2</v>
      </c>
      <c r="L27" s="16">
        <v>3.2510493703777732E-2</v>
      </c>
      <c r="M27" s="16">
        <v>4.1191991730591369E-2</v>
      </c>
      <c r="N27" s="16"/>
      <c r="O27" s="16">
        <v>2.5242049216322119E-2</v>
      </c>
      <c r="P27" s="16"/>
      <c r="Q27" s="16"/>
      <c r="R27" s="16">
        <v>7.8880518108831402E-3</v>
      </c>
      <c r="S27" s="16">
        <v>3.0378744020232183E-2</v>
      </c>
      <c r="T27" s="16">
        <v>3.3915044049155491E-2</v>
      </c>
      <c r="U27" s="16"/>
      <c r="V27" s="16">
        <v>7.2803067241208524E-2</v>
      </c>
      <c r="W27" s="16"/>
      <c r="X27" s="16"/>
      <c r="Y27" s="16"/>
      <c r="Z27" s="16"/>
      <c r="AA27" s="16">
        <v>3.5116428920471177E-2</v>
      </c>
      <c r="AB27" s="16">
        <v>4.8812207386856252E-2</v>
      </c>
    </row>
    <row r="28" spans="1:28">
      <c r="A28">
        <v>1972</v>
      </c>
      <c r="B28" s="16">
        <v>2.0115909855976999E-2</v>
      </c>
      <c r="C28" s="16">
        <v>6.271831327247758E-2</v>
      </c>
      <c r="D28" s="16"/>
      <c r="E28" s="16">
        <v>2.8807600886197E-2</v>
      </c>
      <c r="F28" s="16"/>
      <c r="G28" s="16"/>
      <c r="H28" s="16"/>
      <c r="I28" s="16">
        <v>2.179973345866356E-2</v>
      </c>
      <c r="J28" s="16"/>
      <c r="K28" s="16">
        <v>3.8457047804433646E-2</v>
      </c>
      <c r="L28" s="16">
        <v>3.3650342599170428E-2</v>
      </c>
      <c r="M28" s="16">
        <v>3.9565251449161835E-2</v>
      </c>
      <c r="N28" s="16"/>
      <c r="O28" s="16">
        <v>2.6957983436648136E-2</v>
      </c>
      <c r="P28" s="16"/>
      <c r="Q28" s="16"/>
      <c r="R28" s="16">
        <v>8.1692015124907053E-3</v>
      </c>
      <c r="S28" s="16">
        <v>3.015054874814704E-2</v>
      </c>
      <c r="T28" s="16">
        <v>3.2914659675223057E-2</v>
      </c>
      <c r="U28" s="16"/>
      <c r="V28" s="16">
        <v>6.8280756740425524E-2</v>
      </c>
      <c r="W28" s="16"/>
      <c r="X28" s="16"/>
      <c r="Y28" s="16"/>
      <c r="Z28" s="16"/>
      <c r="AA28" s="16">
        <v>3.4455205811138014E-2</v>
      </c>
      <c r="AB28" s="16">
        <v>5.0417047089955279E-2</v>
      </c>
    </row>
    <row r="29" spans="1:28">
      <c r="A29">
        <v>1973</v>
      </c>
      <c r="B29" s="16">
        <v>1.8324079531002822E-2</v>
      </c>
      <c r="C29" s="16">
        <v>5.668770686006764E-2</v>
      </c>
      <c r="D29" s="16"/>
      <c r="E29" s="16">
        <v>2.8353135123155473E-2</v>
      </c>
      <c r="F29" s="16"/>
      <c r="G29" s="16"/>
      <c r="H29" s="16"/>
      <c r="I29" s="16">
        <v>1.9758075832842188E-2</v>
      </c>
      <c r="J29" s="16"/>
      <c r="K29" s="16">
        <v>3.74263587661533E-2</v>
      </c>
      <c r="L29" s="16">
        <v>3.3566519896300565E-2</v>
      </c>
      <c r="M29" s="16">
        <v>3.5177090640908029E-2</v>
      </c>
      <c r="N29" s="16"/>
      <c r="O29" s="16">
        <v>2.4755541532983403E-2</v>
      </c>
      <c r="P29" s="16"/>
      <c r="Q29" s="16"/>
      <c r="R29" s="16">
        <v>7.8248325196901645E-3</v>
      </c>
      <c r="S29" s="16">
        <v>2.889493506956408E-2</v>
      </c>
      <c r="T29" s="16">
        <v>3.1336051210528196E-2</v>
      </c>
      <c r="U29" s="16"/>
      <c r="V29" s="16">
        <v>5.9305587802976616E-2</v>
      </c>
      <c r="W29" s="16"/>
      <c r="X29" s="16"/>
      <c r="Y29" s="16"/>
      <c r="Z29" s="16"/>
      <c r="AA29" s="16">
        <v>3.3494505494505493E-2</v>
      </c>
      <c r="AB29" s="16">
        <v>4.7112482393185322E-2</v>
      </c>
    </row>
    <row r="30" spans="1:28">
      <c r="A30">
        <v>1974</v>
      </c>
      <c r="B30" s="16">
        <v>1.783975382697776E-2</v>
      </c>
      <c r="C30" s="16">
        <v>5.7291673613658341E-2</v>
      </c>
      <c r="D30" s="16"/>
      <c r="E30" s="16">
        <v>2.76141847386293E-2</v>
      </c>
      <c r="F30" s="16"/>
      <c r="G30" s="16"/>
      <c r="H30" s="16"/>
      <c r="I30" s="16">
        <v>2.2348439315622873E-2</v>
      </c>
      <c r="J30" s="16"/>
      <c r="K30" s="16">
        <v>3.6744415542210279E-2</v>
      </c>
      <c r="L30" s="16">
        <v>3.4645070529637993E-2</v>
      </c>
      <c r="M30" s="16">
        <v>4.8244688346459161E-2</v>
      </c>
      <c r="N30" s="16"/>
      <c r="O30" s="16">
        <v>2.3344172340531412E-2</v>
      </c>
      <c r="P30" s="16"/>
      <c r="Q30" s="16"/>
      <c r="R30" s="16">
        <v>7.5820401537804363E-3</v>
      </c>
      <c r="S30" s="16">
        <v>2.9195245824388712E-2</v>
      </c>
      <c r="T30" s="16">
        <v>3.0355353426347029E-2</v>
      </c>
      <c r="U30" s="16"/>
      <c r="V30" s="16">
        <v>7.4000488299440018E-2</v>
      </c>
      <c r="W30" s="16"/>
      <c r="X30" s="16"/>
      <c r="Y30" s="16"/>
      <c r="Z30" s="16"/>
      <c r="AA30" s="16">
        <v>3.19300227405796E-2</v>
      </c>
      <c r="AB30" s="16">
        <v>4.9223196431318256E-2</v>
      </c>
    </row>
    <row r="31" spans="1:28">
      <c r="A31">
        <v>1975</v>
      </c>
      <c r="B31" s="16">
        <v>1.8638298362525271E-2</v>
      </c>
      <c r="C31" s="16">
        <v>5.3978964080174635E-2</v>
      </c>
      <c r="D31" s="16"/>
      <c r="E31" s="16">
        <v>3.0650371471185853E-2</v>
      </c>
      <c r="F31" s="16"/>
      <c r="G31" s="16"/>
      <c r="H31" s="16"/>
      <c r="I31" s="16">
        <v>2.3972495422618756E-2</v>
      </c>
      <c r="J31" s="16"/>
      <c r="K31" s="16">
        <v>3.8062397596566523E-2</v>
      </c>
      <c r="L31" s="16">
        <v>3.4879584762526998E-2</v>
      </c>
      <c r="M31" s="16">
        <v>5.8473216222077642E-2</v>
      </c>
      <c r="N31" s="16"/>
      <c r="O31" s="16">
        <v>2.226867356083314E-2</v>
      </c>
      <c r="P31" s="16"/>
      <c r="Q31" s="16"/>
      <c r="R31" s="16">
        <v>9.6266621705748089E-3</v>
      </c>
      <c r="S31" s="16">
        <v>3.0639638015917434E-2</v>
      </c>
      <c r="T31" s="16">
        <v>3.2084302833855632E-2</v>
      </c>
      <c r="U31" s="16"/>
      <c r="V31" s="16">
        <v>5.2751427624602332E-2</v>
      </c>
      <c r="W31" s="16"/>
      <c r="X31" s="16"/>
      <c r="Y31" s="16"/>
      <c r="Z31" s="16"/>
      <c r="AA31" s="16">
        <v>5.1194243850112328E-2</v>
      </c>
      <c r="AB31" s="16">
        <v>5.2203491477459077E-2</v>
      </c>
    </row>
    <row r="32" spans="1:28">
      <c r="A32">
        <v>1976</v>
      </c>
      <c r="B32" s="16">
        <v>1.7660529815894478E-2</v>
      </c>
      <c r="C32" s="16">
        <v>4.9881753285011578E-2</v>
      </c>
      <c r="D32" s="16"/>
      <c r="E32" s="16">
        <v>3.0933691928745063E-2</v>
      </c>
      <c r="F32" s="16"/>
      <c r="G32" s="16"/>
      <c r="H32" s="16"/>
      <c r="I32" s="16">
        <v>2.2042031847920009E-2</v>
      </c>
      <c r="J32" s="16"/>
      <c r="K32" s="16">
        <v>3.7574232177466776E-2</v>
      </c>
      <c r="L32" s="16">
        <v>3.3311014395714766E-2</v>
      </c>
      <c r="M32" s="16">
        <v>5.8292273841529539E-2</v>
      </c>
      <c r="N32" s="16"/>
      <c r="O32" s="16">
        <v>2.0610406562672063E-2</v>
      </c>
      <c r="P32" s="16"/>
      <c r="Q32" s="16"/>
      <c r="R32" s="16">
        <v>9.8621668253093542E-3</v>
      </c>
      <c r="S32" s="16">
        <v>2.9012232364868249E-2</v>
      </c>
      <c r="T32" s="16">
        <v>3.1240297816752485E-2</v>
      </c>
      <c r="U32" s="16"/>
      <c r="V32" s="16">
        <v>4.0189607669012584E-2</v>
      </c>
      <c r="W32" s="16"/>
      <c r="X32" s="16"/>
      <c r="Y32" s="16"/>
      <c r="Z32" s="16"/>
      <c r="AA32" s="16">
        <v>4.9430015513906293E-2</v>
      </c>
      <c r="AB32" s="16">
        <v>4.8561065619209025E-2</v>
      </c>
    </row>
    <row r="33" spans="1:28">
      <c r="A33">
        <v>1977</v>
      </c>
      <c r="B33" s="16">
        <v>1.8056504640838474E-2</v>
      </c>
      <c r="C33" s="16">
        <v>4.9713687580813987E-2</v>
      </c>
      <c r="D33" s="16"/>
      <c r="E33" s="16">
        <v>3.143247371785865E-2</v>
      </c>
      <c r="F33" s="16"/>
      <c r="G33" s="16"/>
      <c r="H33" s="16"/>
      <c r="I33" s="16">
        <v>2.2163031285921161E-2</v>
      </c>
      <c r="J33" s="16"/>
      <c r="K33" s="16">
        <v>3.8472230347272915E-2</v>
      </c>
      <c r="L33" s="16">
        <v>3.2277625915103532E-2</v>
      </c>
      <c r="M33" s="16">
        <v>5.9185356544211122E-2</v>
      </c>
      <c r="N33" s="16"/>
      <c r="O33" s="16">
        <v>2.1316896103305994E-2</v>
      </c>
      <c r="P33" s="16"/>
      <c r="Q33" s="16"/>
      <c r="R33" s="16">
        <v>1.0033842131435258E-2</v>
      </c>
      <c r="S33" s="16">
        <v>3.1506765631204373E-2</v>
      </c>
      <c r="T33" s="16">
        <v>3.0981768059645386E-2</v>
      </c>
      <c r="U33" s="16"/>
      <c r="V33" s="16">
        <v>3.5282715165227789E-2</v>
      </c>
      <c r="W33" s="16"/>
      <c r="X33" s="16"/>
      <c r="Y33" s="16"/>
      <c r="Z33" s="16"/>
      <c r="AA33" s="16">
        <v>4.7135575652199529E-2</v>
      </c>
      <c r="AB33" s="16">
        <v>4.6335041130003467E-2</v>
      </c>
    </row>
    <row r="34" spans="1:28">
      <c r="A34">
        <v>1978</v>
      </c>
      <c r="B34" s="16">
        <v>1.8490915847547952E-2</v>
      </c>
      <c r="C34" s="16">
        <v>4.7628119891008174E-2</v>
      </c>
      <c r="D34" s="16"/>
      <c r="E34" s="16">
        <v>3.2615210226975402E-2</v>
      </c>
      <c r="F34" s="16"/>
      <c r="G34" s="16"/>
      <c r="H34" s="16"/>
      <c r="I34" s="16">
        <v>2.2718211945281938E-2</v>
      </c>
      <c r="J34" s="16"/>
      <c r="K34" s="16">
        <v>3.7518807439929115E-2</v>
      </c>
      <c r="L34" s="16">
        <v>3.2396088019559899E-2</v>
      </c>
      <c r="M34" s="16">
        <v>5.5754445124941744E-2</v>
      </c>
      <c r="N34" s="16"/>
      <c r="O34" s="16">
        <v>2.1192240791534065E-2</v>
      </c>
      <c r="P34" s="16"/>
      <c r="Q34" s="16"/>
      <c r="R34" s="16">
        <v>1.0284939972374459E-2</v>
      </c>
      <c r="S34" s="16">
        <v>2.9365354542431169E-2</v>
      </c>
      <c r="T34" s="16">
        <v>2.8413071505262677E-2</v>
      </c>
      <c r="U34" s="16"/>
      <c r="V34" s="16">
        <v>3.4745042151940055E-2</v>
      </c>
      <c r="W34" s="16"/>
      <c r="X34" s="16"/>
      <c r="Y34" s="16"/>
      <c r="Z34" s="16"/>
      <c r="AA34" s="16">
        <v>4.1872776632493398E-2</v>
      </c>
      <c r="AB34" s="16">
        <v>4.4973544973544971E-2</v>
      </c>
    </row>
    <row r="35" spans="1:28">
      <c r="A35">
        <v>1979</v>
      </c>
      <c r="B35" s="16">
        <v>1.7111564971367458E-2</v>
      </c>
      <c r="C35" s="16">
        <v>4.7724221372258215E-2</v>
      </c>
      <c r="D35" s="16"/>
      <c r="E35" s="16">
        <v>3.2613450565136155E-2</v>
      </c>
      <c r="F35" s="16"/>
      <c r="G35" s="16"/>
      <c r="H35" s="16"/>
      <c r="I35" s="16">
        <v>2.251527372359808E-2</v>
      </c>
      <c r="J35" s="16"/>
      <c r="K35" s="16">
        <v>3.7374823132458102E-2</v>
      </c>
      <c r="L35" s="16">
        <v>3.1490296594653973E-2</v>
      </c>
      <c r="M35" s="16">
        <v>5.1812483286929986E-2</v>
      </c>
      <c r="N35" s="16"/>
      <c r="O35" s="16">
        <v>2.1126961462840932E-2</v>
      </c>
      <c r="P35" s="16"/>
      <c r="Q35" s="16"/>
      <c r="R35" s="16">
        <v>1.0168779082238325E-2</v>
      </c>
      <c r="S35" s="16">
        <v>3.0609861100913759E-2</v>
      </c>
      <c r="T35" s="16">
        <v>2.7665563100557296E-2</v>
      </c>
      <c r="U35" s="16"/>
      <c r="V35" s="16">
        <v>3.4499769014169401E-2</v>
      </c>
      <c r="W35" s="16"/>
      <c r="X35" s="16"/>
      <c r="Y35" s="16"/>
      <c r="Z35" s="16"/>
      <c r="AA35" s="16">
        <v>3.3572045438194573E-2</v>
      </c>
      <c r="AB35" s="16">
        <v>4.5321754843891178E-2</v>
      </c>
    </row>
    <row r="36" spans="1:28">
      <c r="A36">
        <v>1980</v>
      </c>
      <c r="B36" s="16">
        <v>1.764369095709151E-2</v>
      </c>
      <c r="C36" s="16">
        <v>4.9563689184584758E-2</v>
      </c>
      <c r="D36" s="16"/>
      <c r="E36" s="16">
        <v>3.2501953855040948E-2</v>
      </c>
      <c r="F36" s="16"/>
      <c r="G36" s="16"/>
      <c r="H36" s="16"/>
      <c r="I36" s="16">
        <v>2.3630925227055944E-2</v>
      </c>
      <c r="J36" s="16"/>
      <c r="K36" s="16">
        <v>3.8354536320601519E-2</v>
      </c>
      <c r="L36" s="16">
        <v>3.1460203926343022E-2</v>
      </c>
      <c r="M36" s="16">
        <v>4.6608059951787024E-2</v>
      </c>
      <c r="N36" s="16"/>
      <c r="O36" s="16">
        <v>1.9883255325066015E-2</v>
      </c>
      <c r="P36" s="16"/>
      <c r="Q36" s="16"/>
      <c r="R36" s="16">
        <v>1.1531841810289704E-2</v>
      </c>
      <c r="S36" s="16">
        <v>2.9577964298380423E-2</v>
      </c>
      <c r="T36" s="16">
        <v>2.6190188688838188E-2</v>
      </c>
      <c r="U36" s="16"/>
      <c r="V36" s="16">
        <v>3.4588373159496255E-2</v>
      </c>
      <c r="W36" s="16"/>
      <c r="X36" s="16"/>
      <c r="Y36" s="16"/>
      <c r="Z36" s="16">
        <v>2.209145132894854E-2</v>
      </c>
      <c r="AA36" s="16">
        <v>3.8842919997055206E-2</v>
      </c>
      <c r="AB36" s="16">
        <v>4.9497392616989155E-2</v>
      </c>
    </row>
    <row r="37" spans="1:28">
      <c r="A37">
        <v>1981</v>
      </c>
      <c r="B37" s="16">
        <v>1.7099849918578748E-2</v>
      </c>
      <c r="C37" s="16">
        <v>5.4331995458688456E-2</v>
      </c>
      <c r="D37" s="16"/>
      <c r="E37" s="16">
        <v>3.3660494360658572E-2</v>
      </c>
      <c r="F37" s="16"/>
      <c r="G37" s="16"/>
      <c r="H37" s="16"/>
      <c r="I37" s="16">
        <v>2.4386663920474051E-2</v>
      </c>
      <c r="J37" s="16"/>
      <c r="K37" s="16">
        <v>3.9549500628527023E-2</v>
      </c>
      <c r="L37" s="16">
        <v>3.231572191477252E-2</v>
      </c>
      <c r="M37" s="16">
        <v>5.7357013089349033E-2</v>
      </c>
      <c r="N37" s="16"/>
      <c r="O37" s="16">
        <v>2.0531116788959872E-2</v>
      </c>
      <c r="P37" s="16"/>
      <c r="Q37" s="16"/>
      <c r="R37" s="16">
        <v>1.2102738698999936E-2</v>
      </c>
      <c r="S37" s="16">
        <v>3.0415536791887448E-2</v>
      </c>
      <c r="T37" s="16">
        <v>2.6239721528599578E-2</v>
      </c>
      <c r="U37" s="16"/>
      <c r="V37" s="16">
        <v>3.4584997052234404E-2</v>
      </c>
      <c r="W37" s="16"/>
      <c r="X37" s="16"/>
      <c r="Y37" s="16"/>
      <c r="Z37" s="16"/>
      <c r="AA37" s="16">
        <v>3.9623866962241891E-2</v>
      </c>
      <c r="AB37" s="16">
        <v>4.7385856820106209E-2</v>
      </c>
    </row>
    <row r="38" spans="1:28">
      <c r="A38">
        <v>1982</v>
      </c>
      <c r="B38" s="16">
        <v>1.9544093992771003E-2</v>
      </c>
      <c r="C38" s="16">
        <v>6.5666925388274539E-2</v>
      </c>
      <c r="D38" s="16"/>
      <c r="E38" s="16">
        <v>3.2699445914241503E-2</v>
      </c>
      <c r="F38" s="16"/>
      <c r="G38" s="16"/>
      <c r="H38" s="16"/>
      <c r="I38" s="16">
        <v>2.4198950252068079E-2</v>
      </c>
      <c r="J38" s="16"/>
      <c r="K38" s="16">
        <v>3.9243817273168266E-2</v>
      </c>
      <c r="L38" s="16">
        <v>3.2235151881517307E-2</v>
      </c>
      <c r="M38" s="16">
        <v>5.6265934582285522E-2</v>
      </c>
      <c r="N38" s="16"/>
      <c r="O38" s="16">
        <v>2.2608478537310166E-2</v>
      </c>
      <c r="P38" s="16"/>
      <c r="Q38" s="16"/>
      <c r="R38" s="16">
        <v>1.1922660102276019E-2</v>
      </c>
      <c r="S38" s="16">
        <v>3.3372492885697831E-2</v>
      </c>
      <c r="T38" s="16">
        <v>2.7445989819231232E-2</v>
      </c>
      <c r="U38" s="16"/>
      <c r="V38" s="16">
        <v>3.4488320807260241E-2</v>
      </c>
      <c r="W38" s="16"/>
      <c r="X38" s="16"/>
      <c r="Y38" s="16"/>
      <c r="Z38" s="16"/>
      <c r="AA38" s="16">
        <v>4.26782612036153E-2</v>
      </c>
      <c r="AB38" s="16">
        <v>5.291363015258483E-2</v>
      </c>
    </row>
    <row r="39" spans="1:28">
      <c r="A39">
        <v>1983</v>
      </c>
      <c r="B39" s="16">
        <v>2.0812570189554336E-2</v>
      </c>
      <c r="C39" s="16">
        <v>6.0438522039268944E-2</v>
      </c>
      <c r="D39" s="16"/>
      <c r="E39" s="16">
        <v>3.1914131704926685E-2</v>
      </c>
      <c r="F39" s="16"/>
      <c r="G39" s="16"/>
      <c r="H39" s="16"/>
      <c r="I39" s="16">
        <v>2.3647428760569314E-2</v>
      </c>
      <c r="J39" s="16"/>
      <c r="K39" s="16">
        <v>3.9179243704566651E-2</v>
      </c>
      <c r="L39" s="16">
        <v>3.2157369165173054E-2</v>
      </c>
      <c r="M39" s="16">
        <v>5.1724625169672994E-2</v>
      </c>
      <c r="N39" s="16"/>
      <c r="O39" s="16">
        <v>2.2733966603019337E-2</v>
      </c>
      <c r="P39" s="16"/>
      <c r="Q39" s="16"/>
      <c r="R39" s="16">
        <v>1.2045414745567685E-2</v>
      </c>
      <c r="S39" s="16">
        <v>3.026117027116039E-2</v>
      </c>
      <c r="T39" s="16">
        <v>2.7949778341007592E-2</v>
      </c>
      <c r="U39" s="16"/>
      <c r="V39" s="16">
        <v>3.3351243776339232E-2</v>
      </c>
      <c r="W39" s="16"/>
      <c r="X39" s="16"/>
      <c r="Y39" s="16"/>
      <c r="Z39" s="16"/>
      <c r="AA39" s="16">
        <v>4.0036372896306537E-2</v>
      </c>
      <c r="AB39" s="16">
        <v>5.1528773758410452E-2</v>
      </c>
    </row>
    <row r="40" spans="1:28">
      <c r="A40">
        <v>1984</v>
      </c>
      <c r="B40" s="16">
        <v>2.117300069842654E-2</v>
      </c>
      <c r="C40" s="16">
        <v>5.888156095575469E-2</v>
      </c>
      <c r="D40" s="16"/>
      <c r="E40" s="16">
        <v>3.0079024492359222E-2</v>
      </c>
      <c r="F40" s="16"/>
      <c r="G40" s="16"/>
      <c r="H40" s="16"/>
      <c r="I40" s="16">
        <v>2.2354707255297784E-2</v>
      </c>
      <c r="J40" s="16"/>
      <c r="K40" s="16">
        <v>3.8490304383476254E-2</v>
      </c>
      <c r="L40" s="16">
        <v>3.1087048832271761E-2</v>
      </c>
      <c r="M40" s="22">
        <v>4.8354459524699085E-2</v>
      </c>
      <c r="N40" s="16"/>
      <c r="O40" s="16">
        <v>2.2644936236956927E-2</v>
      </c>
      <c r="P40" s="16"/>
      <c r="Q40" s="16"/>
      <c r="R40" s="16">
        <v>1.1535445881052948E-2</v>
      </c>
      <c r="S40" s="16">
        <v>3.0400592147742961E-2</v>
      </c>
      <c r="T40" s="16">
        <v>2.5444343506658886E-2</v>
      </c>
      <c r="U40" s="16"/>
      <c r="V40" s="16">
        <v>3.2674033074217394E-2</v>
      </c>
      <c r="W40" s="16"/>
      <c r="X40" s="16"/>
      <c r="Y40" s="16"/>
      <c r="Z40" s="16">
        <v>2.2622536313042858E-2</v>
      </c>
      <c r="AA40" s="16">
        <v>3.6507027977135897E-2</v>
      </c>
      <c r="AB40" s="16">
        <v>5.307762955688318E-2</v>
      </c>
    </row>
    <row r="41" spans="1:28">
      <c r="A41">
        <v>1985</v>
      </c>
      <c r="B41" s="16">
        <v>2.0973247631322137E-2</v>
      </c>
      <c r="C41" s="16">
        <v>6.1213166645919657E-2</v>
      </c>
      <c r="D41" s="16">
        <v>5.6514261993714052E-2</v>
      </c>
      <c r="E41" s="16">
        <v>2.9312338541025957E-2</v>
      </c>
      <c r="F41" s="16"/>
      <c r="G41" s="16"/>
      <c r="H41" s="16"/>
      <c r="I41" s="16">
        <v>2.1046721071010601E-2</v>
      </c>
      <c r="J41" s="16"/>
      <c r="K41" s="16">
        <v>3.7851876677162929E-2</v>
      </c>
      <c r="L41" s="16">
        <v>3.0461901037169472E-2</v>
      </c>
      <c r="M41" s="22">
        <v>4.6925735567160634E-2</v>
      </c>
      <c r="N41" s="16"/>
      <c r="O41" s="16">
        <v>2.1830514800600841E-2</v>
      </c>
      <c r="P41" s="16"/>
      <c r="Q41" s="16"/>
      <c r="R41" s="16">
        <v>9.6026949167338504E-3</v>
      </c>
      <c r="S41" s="16">
        <v>2.9407302848703742E-2</v>
      </c>
      <c r="T41" s="16">
        <v>2.7960002317027253E-2</v>
      </c>
      <c r="U41" s="16"/>
      <c r="V41" s="16">
        <v>3.1603146757398309E-2</v>
      </c>
      <c r="W41" s="16"/>
      <c r="X41" s="16"/>
      <c r="Y41" s="16"/>
      <c r="Z41" s="16">
        <v>2.309518397570829E-2</v>
      </c>
      <c r="AA41" s="16">
        <v>3.5189691066821682E-2</v>
      </c>
      <c r="AB41" s="16">
        <v>5.0730046052886182E-2</v>
      </c>
    </row>
    <row r="42" spans="1:28">
      <c r="A42">
        <v>1986</v>
      </c>
      <c r="B42" s="16">
        <v>2.1092946710604615E-2</v>
      </c>
      <c r="C42" s="16">
        <v>6.3027320321521058E-2</v>
      </c>
      <c r="D42" s="16" t="s">
        <v>22</v>
      </c>
      <c r="E42" s="16">
        <v>2.9537726239912247E-2</v>
      </c>
      <c r="F42" s="16"/>
      <c r="G42" s="16"/>
      <c r="H42" s="16"/>
      <c r="I42" s="16">
        <v>1.9448192366879873E-2</v>
      </c>
      <c r="J42" s="16"/>
      <c r="K42" s="16">
        <v>3.7234663058397101E-2</v>
      </c>
      <c r="L42" s="16">
        <v>2.9643342686066356E-2</v>
      </c>
      <c r="M42" s="22">
        <v>4.1280369854315428E-2</v>
      </c>
      <c r="N42" s="16"/>
      <c r="O42" s="16">
        <v>2.2290242055066647E-2</v>
      </c>
      <c r="P42" s="16"/>
      <c r="Q42" s="16"/>
      <c r="R42" s="16">
        <v>9.2211838006230531E-3</v>
      </c>
      <c r="S42" s="16">
        <v>2.894953260113188E-2</v>
      </c>
      <c r="T42" s="16">
        <v>2.8084120989609242E-2</v>
      </c>
      <c r="U42" s="16"/>
      <c r="V42" s="16">
        <v>2.7663893041364452E-2</v>
      </c>
      <c r="W42" s="16"/>
      <c r="X42" s="16"/>
      <c r="Y42" s="16"/>
      <c r="Z42" s="16">
        <v>2.1381643815763251E-2</v>
      </c>
      <c r="AA42" s="16">
        <v>3.6570492421210458E-2</v>
      </c>
      <c r="AB42" s="16">
        <v>4.7896821012003113E-2</v>
      </c>
    </row>
    <row r="43" spans="1:28">
      <c r="A43">
        <v>1987</v>
      </c>
      <c r="B43" s="16">
        <v>2.0626210978103549E-2</v>
      </c>
      <c r="C43" s="16">
        <v>6.0839464988862731E-2</v>
      </c>
      <c r="D43" s="16">
        <v>5.8622289226487302E-2</v>
      </c>
      <c r="E43" s="16">
        <v>2.9017947926159686E-2</v>
      </c>
      <c r="F43" s="16"/>
      <c r="G43" s="16"/>
      <c r="H43" s="16"/>
      <c r="I43" s="16">
        <v>2.0316474834313994E-2</v>
      </c>
      <c r="J43" s="16"/>
      <c r="K43" s="16">
        <v>3.7654822479120394E-2</v>
      </c>
      <c r="L43" s="16">
        <v>2.9451804005145053E-2</v>
      </c>
      <c r="M43" s="22">
        <v>4.255542950400211E-2</v>
      </c>
      <c r="N43" s="16"/>
      <c r="O43" s="16">
        <v>2.3228339171586152E-2</v>
      </c>
      <c r="P43" s="16"/>
      <c r="Q43" s="16"/>
      <c r="R43" s="16">
        <v>1.0137993515877117E-2</v>
      </c>
      <c r="S43" s="16">
        <v>2.8938062039001719E-2</v>
      </c>
      <c r="T43" s="16">
        <v>2.9783196439695087E-2</v>
      </c>
      <c r="U43" s="16"/>
      <c r="V43" s="16">
        <v>2.6868233557680955E-2</v>
      </c>
      <c r="W43" s="16"/>
      <c r="X43" s="16"/>
      <c r="Y43" s="16"/>
      <c r="Z43" s="16">
        <v>2.2795624585080224E-2</v>
      </c>
      <c r="AA43" s="16">
        <v>3.3147877346695255E-2</v>
      </c>
      <c r="AB43" s="16">
        <v>4.495118565779805E-2</v>
      </c>
    </row>
    <row r="44" spans="1:28">
      <c r="A44">
        <v>1988</v>
      </c>
      <c r="B44" s="16">
        <v>1.9867671189083565E-2</v>
      </c>
      <c r="C44" s="16">
        <v>5.7464426984025839E-2</v>
      </c>
      <c r="D44" s="16">
        <v>5.6173166284336218E-2</v>
      </c>
      <c r="E44" s="16">
        <v>2.6287484161621851E-2</v>
      </c>
      <c r="F44" s="16" t="s">
        <v>22</v>
      </c>
      <c r="G44" s="16" t="s">
        <v>22</v>
      </c>
      <c r="H44" s="16" t="s">
        <v>22</v>
      </c>
      <c r="I44" s="16">
        <v>2.0874706324153985E-2</v>
      </c>
      <c r="J44" s="16"/>
      <c r="K44" s="16">
        <v>3.5868570373061903E-2</v>
      </c>
      <c r="L44" s="16">
        <v>2.8055978420532542E-2</v>
      </c>
      <c r="M44" s="22">
        <v>4.1982276114271126E-2</v>
      </c>
      <c r="N44" s="16">
        <v>3.8032490974729244E-2</v>
      </c>
      <c r="O44" s="16">
        <v>2.3369300809506072E-2</v>
      </c>
      <c r="P44" s="16"/>
      <c r="Q44" s="16"/>
      <c r="R44" s="16">
        <v>1.053180228153227E-2</v>
      </c>
      <c r="S44" s="16">
        <v>2.7935771748086022E-2</v>
      </c>
      <c r="T44" s="16">
        <v>2.893089862913701E-2</v>
      </c>
      <c r="U44" s="16">
        <v>2.4975530730028013E-2</v>
      </c>
      <c r="V44" s="16">
        <v>2.4965601247981396E-2</v>
      </c>
      <c r="W44" s="22">
        <v>4.2824853351132293E-2</v>
      </c>
      <c r="X44" s="16"/>
      <c r="Y44" s="16"/>
      <c r="Z44" s="16">
        <v>2.0057470970480211E-2</v>
      </c>
      <c r="AA44" s="16">
        <v>2.9322086364339885E-2</v>
      </c>
      <c r="AB44" s="16">
        <v>4.0142608543606864E-2</v>
      </c>
    </row>
    <row r="45" spans="1:28">
      <c r="A45">
        <v>1989</v>
      </c>
      <c r="B45" s="16">
        <v>1.9346143086503842E-2</v>
      </c>
      <c r="C45" s="16">
        <v>5.5468454294639397E-2</v>
      </c>
      <c r="D45" s="16">
        <v>5.1676127235728821E-2</v>
      </c>
      <c r="E45" s="16">
        <v>2.460854323552324E-2</v>
      </c>
      <c r="F45" s="22">
        <v>4.3962707496399606E-2</v>
      </c>
      <c r="G45" s="22" t="s">
        <v>22</v>
      </c>
      <c r="H45" s="16" t="s">
        <v>22</v>
      </c>
      <c r="I45" s="16">
        <v>2.0242201369515597E-2</v>
      </c>
      <c r="J45" s="16"/>
      <c r="K45" s="16">
        <v>3.5033818940622019E-2</v>
      </c>
      <c r="L45" s="16">
        <v>2.6903536388319757E-2</v>
      </c>
      <c r="M45" s="22">
        <v>3.7658706267152064E-2</v>
      </c>
      <c r="N45" s="16">
        <v>3.0896215463199442E-2</v>
      </c>
      <c r="O45" s="16">
        <v>2.2845849246031159E-2</v>
      </c>
      <c r="P45" s="16"/>
      <c r="Q45" s="16"/>
      <c r="R45" s="16">
        <v>8.7272042953841084E-3</v>
      </c>
      <c r="S45" s="16">
        <v>2.6896837875611462E-2</v>
      </c>
      <c r="T45" s="16">
        <v>2.9101570921425183E-2</v>
      </c>
      <c r="U45" s="16">
        <v>1.8171261178495032E-2</v>
      </c>
      <c r="V45" s="16">
        <v>2.499311054164113E-2</v>
      </c>
      <c r="W45" s="22">
        <v>4.7497981335793228E-2</v>
      </c>
      <c r="X45" s="16"/>
      <c r="Y45" s="16"/>
      <c r="Z45" s="16">
        <v>1.978525144553266E-2</v>
      </c>
      <c r="AA45" s="16">
        <v>3.1487265209167288E-2</v>
      </c>
      <c r="AB45" s="16">
        <v>3.8766904366069707E-2</v>
      </c>
    </row>
    <row r="46" spans="1:28">
      <c r="A46">
        <v>1990</v>
      </c>
      <c r="B46" s="16">
        <v>1.9587937422141689E-2</v>
      </c>
      <c r="C46" s="16">
        <v>5.2783153249059356E-2</v>
      </c>
      <c r="D46" s="16">
        <v>5.8883007196811991E-2</v>
      </c>
      <c r="E46" s="16">
        <v>2.3554404589172344E-2</v>
      </c>
      <c r="F46" s="22">
        <v>3.8334434897554524E-2</v>
      </c>
      <c r="G46" s="22" t="s">
        <v>22</v>
      </c>
      <c r="H46" s="16" t="s">
        <v>22</v>
      </c>
      <c r="I46" s="16">
        <v>1.9507570350491527E-2</v>
      </c>
      <c r="J46" s="16"/>
      <c r="K46" s="16">
        <v>3.4368399083808759E-2</v>
      </c>
      <c r="L46" s="16">
        <v>2.6754829032356812E-2</v>
      </c>
      <c r="M46" s="22">
        <v>3.7982612982248636E-2</v>
      </c>
      <c r="N46" s="16">
        <v>2.7932321830278082E-2</v>
      </c>
      <c r="O46" s="16">
        <v>2.1204042600769264E-2</v>
      </c>
      <c r="P46" s="16"/>
      <c r="Q46" s="16"/>
      <c r="R46" s="16">
        <v>8.7259464547165873E-3</v>
      </c>
      <c r="S46" s="16">
        <v>2.5166631096810204E-2</v>
      </c>
      <c r="T46" s="16">
        <v>2.8862268942943678E-2</v>
      </c>
      <c r="U46" s="16">
        <v>2.6124857435062675E-2</v>
      </c>
      <c r="V46" s="16">
        <v>2.4375087316424456E-2</v>
      </c>
      <c r="W46" s="22">
        <v>4.581220493093198E-2</v>
      </c>
      <c r="X46" s="16"/>
      <c r="Y46" s="16"/>
      <c r="Z46" s="16">
        <v>1.7752252215774717E-2</v>
      </c>
      <c r="AA46" s="16">
        <v>3.527705693787208E-2</v>
      </c>
      <c r="AB46" s="16">
        <v>3.8204569445750895E-2</v>
      </c>
    </row>
    <row r="47" spans="1:28">
      <c r="A47">
        <v>1991</v>
      </c>
      <c r="B47" s="16">
        <v>1.8954443385806437E-2</v>
      </c>
      <c r="C47" s="16">
        <v>4.5721835939889488E-2</v>
      </c>
      <c r="D47" s="16" t="s">
        <v>22</v>
      </c>
      <c r="E47" s="16">
        <v>2.2876928471248247E-2</v>
      </c>
      <c r="F47" s="22">
        <v>3.0432315729749245E-2</v>
      </c>
      <c r="G47" s="22" t="s">
        <v>22</v>
      </c>
      <c r="H47" s="16" t="s">
        <v>22</v>
      </c>
      <c r="I47" s="16">
        <v>1.9546801500063476E-2</v>
      </c>
      <c r="J47" s="16"/>
      <c r="K47" s="16">
        <v>3.4485962875170868E-2</v>
      </c>
      <c r="L47" s="16">
        <v>2.1849341848038578E-2</v>
      </c>
      <c r="M47" s="22">
        <v>3.4848672743537729E-2</v>
      </c>
      <c r="N47" s="16">
        <v>2.4451827242524916E-2</v>
      </c>
      <c r="O47" s="16">
        <v>2.0956624394831168E-2</v>
      </c>
      <c r="P47" s="16"/>
      <c r="Q47" s="16"/>
      <c r="R47" s="16">
        <v>8.9809656704556758E-3</v>
      </c>
      <c r="S47" s="16">
        <v>2.3886546867411363E-2</v>
      </c>
      <c r="T47" s="16">
        <v>2.7474871958820566E-2</v>
      </c>
      <c r="U47" s="16">
        <v>2.251650225202113E-2</v>
      </c>
      <c r="V47" s="16">
        <v>2.4231123419661525E-2</v>
      </c>
      <c r="W47" s="22">
        <v>4.7597160141983827E-2</v>
      </c>
      <c r="X47" s="16"/>
      <c r="Y47" s="16"/>
      <c r="Z47" s="16">
        <v>1.6615979454866509E-2</v>
      </c>
      <c r="AA47" s="16">
        <v>3.7543642480797307E-2</v>
      </c>
      <c r="AB47" s="16">
        <v>3.9453382108281705E-2</v>
      </c>
    </row>
    <row r="48" spans="1:28">
      <c r="A48">
        <v>1992</v>
      </c>
      <c r="B48" s="22">
        <v>1.861687699862951E-2</v>
      </c>
      <c r="C48" s="16">
        <v>4.6662639732081415E-2</v>
      </c>
      <c r="D48" s="16">
        <v>4.8819456772590093E-2</v>
      </c>
      <c r="E48" s="16">
        <v>1.8323325300936617E-2</v>
      </c>
      <c r="F48" s="22">
        <v>2.9726338432122371E-2</v>
      </c>
      <c r="G48" s="22">
        <v>7.6073974185855986E-2</v>
      </c>
      <c r="H48" s="16" t="s">
        <v>22</v>
      </c>
      <c r="I48" s="16">
        <v>1.8893772853368924E-2</v>
      </c>
      <c r="K48" s="16">
        <v>3.289710254089917E-2</v>
      </c>
      <c r="L48" s="16">
        <v>2.0349564562558452E-2</v>
      </c>
      <c r="M48" s="22">
        <v>3.6298015404758611E-2</v>
      </c>
      <c r="N48" s="16">
        <v>2.3884447718872805E-2</v>
      </c>
      <c r="O48" s="16">
        <v>1.9751718848600497E-2</v>
      </c>
      <c r="P48" s="16"/>
      <c r="Q48" s="16"/>
      <c r="R48" s="16">
        <v>9.1560405625650335E-3</v>
      </c>
      <c r="S48" s="16">
        <v>2.3509219192020842E-2</v>
      </c>
      <c r="T48" s="16">
        <v>2.9647002752989721E-2</v>
      </c>
      <c r="U48" s="16">
        <v>2.2309955613245384E-2</v>
      </c>
      <c r="V48" s="16">
        <v>2.3903915907115578E-2</v>
      </c>
      <c r="W48" s="22">
        <v>4.2609527550069928E-2</v>
      </c>
      <c r="X48" s="16" t="s">
        <v>22</v>
      </c>
      <c r="Y48" s="22">
        <v>2.2472319185826622E-2</v>
      </c>
      <c r="Z48" s="16">
        <v>1.5113015763337517E-2</v>
      </c>
      <c r="AA48" s="16">
        <v>3.8705665002103568E-2</v>
      </c>
      <c r="AB48" s="16">
        <v>3.6857794671980304E-2</v>
      </c>
    </row>
    <row r="49" spans="1:28">
      <c r="A49">
        <v>1993</v>
      </c>
      <c r="B49" s="16">
        <v>1.8217535039274792E-2</v>
      </c>
      <c r="C49" s="16">
        <v>4.3269367758442728E-2</v>
      </c>
      <c r="D49" s="16">
        <v>3.1994510667496451E-2</v>
      </c>
      <c r="E49" s="16">
        <v>1.735965893433189E-2</v>
      </c>
      <c r="F49" s="22">
        <v>2.6092716117939077E-2</v>
      </c>
      <c r="G49" s="22">
        <v>0.10726747070256176</v>
      </c>
      <c r="H49" s="16">
        <v>2.3304040663427027E-2</v>
      </c>
      <c r="I49" s="16">
        <v>1.9071976696874018E-2</v>
      </c>
      <c r="J49" s="16">
        <v>7.6175039767224792E-3</v>
      </c>
      <c r="K49" s="16">
        <v>3.2966979765262125E-2</v>
      </c>
      <c r="L49" s="16">
        <v>1.8566782934069891E-2</v>
      </c>
      <c r="M49" s="22">
        <v>3.6001264134231076E-2</v>
      </c>
      <c r="N49" s="16">
        <v>2.1669763957678435E-2</v>
      </c>
      <c r="O49" s="16">
        <v>2.0143943641982975E-2</v>
      </c>
      <c r="P49" s="16">
        <v>7.352954064300133E-3</v>
      </c>
      <c r="Q49" s="18">
        <v>8.1203467802194833E-3</v>
      </c>
      <c r="R49" s="16">
        <v>7.8272830208752885E-3</v>
      </c>
      <c r="S49" s="16">
        <v>2.1542101277838361E-2</v>
      </c>
      <c r="T49" s="16">
        <v>2.6873498445660136E-2</v>
      </c>
      <c r="U49" s="16">
        <v>2.4691873154448582E-2</v>
      </c>
      <c r="V49" s="16">
        <v>2.3655811500425939E-2</v>
      </c>
      <c r="W49" s="22">
        <v>2.7475929363952448E-2</v>
      </c>
      <c r="X49" s="16">
        <v>1.9963603214655561E-2</v>
      </c>
      <c r="Y49" s="22">
        <v>1.8173027708967001E-2</v>
      </c>
      <c r="Z49" s="16">
        <v>1.6608134829522805E-2</v>
      </c>
      <c r="AA49" s="16">
        <v>3.9214172544982995E-2</v>
      </c>
      <c r="AB49" s="16">
        <v>3.4192856315380091E-2</v>
      </c>
    </row>
    <row r="50" spans="1:28">
      <c r="A50">
        <v>1994</v>
      </c>
      <c r="B50" s="16">
        <v>1.6966802573186505E-2</v>
      </c>
      <c r="C50" s="16">
        <v>3.9412760688350645E-2</v>
      </c>
      <c r="D50" s="16">
        <v>2.5478190603764786E-2</v>
      </c>
      <c r="E50" s="16">
        <v>1.6771431501230515E-2</v>
      </c>
      <c r="F50" s="22">
        <v>2.4926172862057418E-2</v>
      </c>
      <c r="G50" s="22">
        <v>0.11148177289424208</v>
      </c>
      <c r="H50" s="16">
        <v>2.283400773091283E-2</v>
      </c>
      <c r="I50" s="16">
        <v>1.7701098833608851E-2</v>
      </c>
      <c r="J50" s="16">
        <v>1.0416293198593912E-2</v>
      </c>
      <c r="K50" s="16">
        <v>3.2518198884347281E-2</v>
      </c>
      <c r="L50" s="16">
        <v>1.6927413829894766E-2</v>
      </c>
      <c r="M50" s="22">
        <v>3.5819703192946466E-2</v>
      </c>
      <c r="N50" s="16">
        <v>2.0791507352781138E-2</v>
      </c>
      <c r="O50" s="16">
        <v>1.9320660471524195E-2</v>
      </c>
      <c r="P50" s="16">
        <v>8.3875722696653051E-3</v>
      </c>
      <c r="Q50" s="18">
        <v>4.934927271656557E-3</v>
      </c>
      <c r="R50" s="16">
        <v>8.2081363446066258E-3</v>
      </c>
      <c r="S50" s="16">
        <v>2.0322843115622241E-2</v>
      </c>
      <c r="T50" s="16">
        <v>2.7331370824310686E-2</v>
      </c>
      <c r="U50" s="16">
        <v>2.2732290736980243E-2</v>
      </c>
      <c r="V50" s="16">
        <v>2.2261544765704473E-2</v>
      </c>
      <c r="W50" s="22">
        <v>3.1201537663209357E-2</v>
      </c>
      <c r="X50" s="16">
        <v>1.9395190144638648E-2</v>
      </c>
      <c r="Y50" s="22">
        <v>1.6540747772392506E-2</v>
      </c>
      <c r="Z50" s="16">
        <v>1.4724242126519273E-2</v>
      </c>
      <c r="AA50" s="16">
        <v>4.0513593369920095E-2</v>
      </c>
      <c r="AB50" s="16">
        <v>3.1938908105672313E-2</v>
      </c>
    </row>
    <row r="51" spans="1:28">
      <c r="A51">
        <v>1995</v>
      </c>
      <c r="B51" s="16">
        <v>1.5540900711477667E-2</v>
      </c>
      <c r="C51" s="16">
        <v>3.6384940077374237E-2</v>
      </c>
      <c r="D51" s="16">
        <v>2.0535873590579349E-2</v>
      </c>
      <c r="E51" s="16">
        <v>1.5657521514464173E-2</v>
      </c>
      <c r="F51" s="22">
        <v>2.3741312837802533E-2</v>
      </c>
      <c r="G51" s="22">
        <v>9.3150104304884185E-2</v>
      </c>
      <c r="H51" s="16">
        <v>1.8436227077948668E-2</v>
      </c>
      <c r="I51" s="16">
        <v>1.7133132917134603E-2</v>
      </c>
      <c r="J51" s="16">
        <v>9.6265340558731004E-3</v>
      </c>
      <c r="K51" s="16">
        <v>3.0427765377343298E-2</v>
      </c>
      <c r="L51" s="16">
        <v>1.6315832183721495E-2</v>
      </c>
      <c r="M51" s="22">
        <v>3.17318948779369E-2</v>
      </c>
      <c r="N51" s="16">
        <v>1.5607484092140321E-2</v>
      </c>
      <c r="O51" s="16">
        <v>1.7205990516633195E-2</v>
      </c>
      <c r="P51" s="16">
        <v>8.7881742362537138E-3</v>
      </c>
      <c r="Q51" s="18">
        <v>4.5237692877663242E-3</v>
      </c>
      <c r="R51" s="16">
        <v>6.8800751805060123E-3</v>
      </c>
      <c r="S51" s="16">
        <v>1.9122652418749858E-2</v>
      </c>
      <c r="T51" s="16">
        <v>2.3556421891445852E-2</v>
      </c>
      <c r="U51" s="16">
        <v>1.9555070546998714E-2</v>
      </c>
      <c r="V51" s="16">
        <v>2.2935701399391193E-2</v>
      </c>
      <c r="W51" s="22">
        <v>2.6134476852880808E-2</v>
      </c>
      <c r="X51" s="16">
        <v>3.21593403193201E-2</v>
      </c>
      <c r="Y51" s="16">
        <v>1.5730417745775185E-2</v>
      </c>
      <c r="Z51" s="16">
        <v>1.4497601770999877E-2</v>
      </c>
      <c r="AA51" s="16">
        <v>3.901649734749036E-2</v>
      </c>
      <c r="AB51" s="16">
        <v>2.9005279337075647E-2</v>
      </c>
    </row>
    <row r="52" spans="1:28">
      <c r="A52">
        <v>1996</v>
      </c>
      <c r="B52" s="16">
        <v>1.4037525810645457E-2</v>
      </c>
      <c r="C52" s="16">
        <v>3.3507547676439091E-2</v>
      </c>
      <c r="D52" s="16">
        <v>1.3790287313754436E-2</v>
      </c>
      <c r="E52" s="16">
        <v>1.5401026514345183E-2</v>
      </c>
      <c r="F52" s="22">
        <v>2.4029341090173264E-2</v>
      </c>
      <c r="G52" s="22">
        <v>8.2920111472108246E-2</v>
      </c>
      <c r="H52" s="16">
        <v>1.7319047443339057E-2</v>
      </c>
      <c r="I52" s="16">
        <v>1.6733240578669418E-2</v>
      </c>
      <c r="J52" s="16">
        <v>8.7679094035835806E-3</v>
      </c>
      <c r="K52" s="16">
        <v>2.9486180650571493E-2</v>
      </c>
      <c r="L52" s="16">
        <v>1.5988871003848246E-2</v>
      </c>
      <c r="M52" s="22">
        <v>3.3119129452337477E-2</v>
      </c>
      <c r="N52" s="16">
        <v>1.4709677290528096E-2</v>
      </c>
      <c r="O52" s="16">
        <v>1.8609897877579697E-2</v>
      </c>
      <c r="P52" s="16">
        <v>6.7153173294474053E-3</v>
      </c>
      <c r="Q52" s="18">
        <v>5.015078761123646E-3</v>
      </c>
      <c r="R52" s="16">
        <v>6.8748971297621008E-3</v>
      </c>
      <c r="S52" s="16">
        <v>1.8731216087316854E-2</v>
      </c>
      <c r="T52" s="16">
        <v>2.208445588481581E-2</v>
      </c>
      <c r="U52" s="16">
        <v>1.9679194008086431E-2</v>
      </c>
      <c r="V52" s="16">
        <v>2.1496042944818231E-2</v>
      </c>
      <c r="W52" s="22">
        <v>2.3690729256337733E-2</v>
      </c>
      <c r="X52" s="16">
        <v>3.0345221915677595E-2</v>
      </c>
      <c r="Y52" s="16">
        <v>1.5363606627222649E-2</v>
      </c>
      <c r="Z52" s="16">
        <v>1.3843053254687616E-2</v>
      </c>
      <c r="AA52" s="16">
        <v>4.1396969426189333E-2</v>
      </c>
      <c r="AB52" s="16">
        <v>2.7772438675701682E-2</v>
      </c>
    </row>
    <row r="53" spans="1:28">
      <c r="A53">
        <v>1997</v>
      </c>
      <c r="B53" s="16">
        <v>1.2462432015116688E-2</v>
      </c>
      <c r="C53" s="16">
        <v>3.2098994891691664E-2</v>
      </c>
      <c r="D53" s="16">
        <v>1.2830815735632719E-2</v>
      </c>
      <c r="E53" s="16">
        <v>1.47697579587888E-2</v>
      </c>
      <c r="F53" s="22">
        <v>2.4307013549237966E-2</v>
      </c>
      <c r="G53" s="22">
        <v>8.9424925288748888E-2</v>
      </c>
      <c r="H53" s="16">
        <v>1.6620458437581569E-2</v>
      </c>
      <c r="I53" s="16">
        <v>1.6453736137898318E-2</v>
      </c>
      <c r="J53" s="16">
        <v>1.0498349883743863E-2</v>
      </c>
      <c r="K53" s="16">
        <v>2.9000839877136361E-2</v>
      </c>
      <c r="L53" s="16">
        <v>1.5374455778406539E-2</v>
      </c>
      <c r="M53" s="22">
        <v>3.3658596168664012E-2</v>
      </c>
      <c r="N53" s="16">
        <v>1.6891593412624032E-2</v>
      </c>
      <c r="O53" s="16">
        <v>1.9058007850727574E-2</v>
      </c>
      <c r="P53" s="16">
        <v>6.0762045001486837E-3</v>
      </c>
      <c r="Q53" s="18">
        <v>7.4639262078343089E-3</v>
      </c>
      <c r="R53" s="16">
        <v>7.2408606210453879E-3</v>
      </c>
      <c r="S53" s="16">
        <v>1.7694463193634821E-2</v>
      </c>
      <c r="T53" s="16">
        <v>2.0559787343355597E-2</v>
      </c>
      <c r="U53" s="16">
        <v>2.031306696574969E-2</v>
      </c>
      <c r="V53" s="16">
        <v>2.0684997435171229E-2</v>
      </c>
      <c r="W53" s="22">
        <v>3.017649962005186E-2</v>
      </c>
      <c r="X53" s="16">
        <v>2.3367494972968837E-2</v>
      </c>
      <c r="Y53" s="16">
        <v>1.401365554071206E-2</v>
      </c>
      <c r="Z53" s="16">
        <v>1.3394162973958219E-2</v>
      </c>
      <c r="AA53" s="16">
        <v>4.103672230568306E-2</v>
      </c>
      <c r="AB53" s="16">
        <v>2.5775945683802134E-2</v>
      </c>
    </row>
    <row r="54" spans="1:28">
      <c r="A54">
        <v>1998</v>
      </c>
      <c r="B54" s="16">
        <v>1.2562939015686801E-2</v>
      </c>
      <c r="C54" s="16">
        <v>3.017641913710303E-2</v>
      </c>
      <c r="D54" s="16">
        <v>1.2382430767657741E-2</v>
      </c>
      <c r="E54" s="16">
        <v>1.4639192651100426E-2</v>
      </c>
      <c r="F54" s="22">
        <v>2.4530591474314644E-2</v>
      </c>
      <c r="G54" s="22">
        <v>6.6002194719591872E-2</v>
      </c>
      <c r="H54" s="16">
        <v>1.8259319173664121E-2</v>
      </c>
      <c r="I54" s="16">
        <v>1.63894274399802E-2</v>
      </c>
      <c r="J54" s="16">
        <v>1.0710828390586537E-2</v>
      </c>
      <c r="K54" s="16">
        <v>2.7206561123764243E-2</v>
      </c>
      <c r="L54" s="16">
        <v>1.5173655985102117E-2</v>
      </c>
      <c r="M54" s="22">
        <v>3.5338565779726265E-2</v>
      </c>
      <c r="N54" s="16">
        <v>1.47083365431678E-2</v>
      </c>
      <c r="O54" s="16">
        <v>1.9289943060021294E-2</v>
      </c>
      <c r="P54" s="16">
        <v>6.2649228444802574E-3</v>
      </c>
      <c r="Q54" s="18">
        <v>1.2277796758590571E-2</v>
      </c>
      <c r="R54" s="16">
        <v>7.3960929335155556E-3</v>
      </c>
      <c r="S54" s="16">
        <v>1.6977410170389336E-2</v>
      </c>
      <c r="T54" s="16">
        <v>2.1999193237223331E-2</v>
      </c>
      <c r="U54" s="16">
        <v>2.0190813144239827E-2</v>
      </c>
      <c r="V54" s="16">
        <v>1.9056476450056901E-2</v>
      </c>
      <c r="W54" s="22">
        <v>3.0041748639188667E-2</v>
      </c>
      <c r="X54" s="16">
        <v>1.7772346439590778E-2</v>
      </c>
      <c r="Y54" s="16">
        <v>1.3611867467791949E-2</v>
      </c>
      <c r="Z54" s="16">
        <v>1.2795492210805436E-2</v>
      </c>
      <c r="AA54" s="16">
        <v>3.2611500945907444E-2</v>
      </c>
      <c r="AB54" s="16">
        <v>2.4948418137538932E-2</v>
      </c>
    </row>
    <row r="55" spans="1:28">
      <c r="A55">
        <v>1999</v>
      </c>
      <c r="B55" s="16">
        <v>1.2417030641025771E-2</v>
      </c>
      <c r="C55" s="16">
        <v>2.9083936080740117E-2</v>
      </c>
      <c r="D55" s="16">
        <v>1.2492088210031109E-2</v>
      </c>
      <c r="E55" s="16">
        <v>1.4139316811788346E-2</v>
      </c>
      <c r="F55" s="22">
        <v>2.6985334951356466E-2</v>
      </c>
      <c r="G55" s="22">
        <v>5.2037378424766384E-2</v>
      </c>
      <c r="H55" s="16">
        <v>1.9398629982089535E-2</v>
      </c>
      <c r="I55" s="16">
        <v>1.6010258168297251E-2</v>
      </c>
      <c r="J55" s="16">
        <v>1.2919718995280126E-2</v>
      </c>
      <c r="K55" s="16">
        <v>2.6728063368424135E-2</v>
      </c>
      <c r="L55" s="16">
        <v>1.5332471592617086E-2</v>
      </c>
      <c r="M55" s="22">
        <v>3.5638047505559413E-2</v>
      </c>
      <c r="N55" s="16">
        <v>1.6733116557688988E-2</v>
      </c>
      <c r="O55" s="16">
        <v>1.9636836342766324E-2</v>
      </c>
      <c r="P55" s="16">
        <v>7.7613290504103165E-3</v>
      </c>
      <c r="Q55" s="18">
        <v>9.7025434426939259E-3</v>
      </c>
      <c r="R55" s="16">
        <v>6.6458752515090539E-3</v>
      </c>
      <c r="S55" s="16">
        <v>1.707362534948742E-2</v>
      </c>
      <c r="T55" s="16">
        <v>2.0806561616734897E-2</v>
      </c>
      <c r="U55" s="16">
        <v>1.9228362815340808E-2</v>
      </c>
      <c r="V55" s="16">
        <v>1.9035676302487581E-2</v>
      </c>
      <c r="W55" s="16">
        <v>2.6540366796276232E-2</v>
      </c>
      <c r="X55" s="16">
        <v>1.5986267445074743E-2</v>
      </c>
      <c r="Y55" s="16">
        <v>1.2113052013161492E-2</v>
      </c>
      <c r="Z55" s="16">
        <v>1.2235237290182345E-2</v>
      </c>
      <c r="AA55" s="16">
        <v>3.9845150534557429E-2</v>
      </c>
      <c r="AB55" s="16">
        <v>2.4009652775039615E-2</v>
      </c>
    </row>
    <row r="56" spans="1:28">
      <c r="A56">
        <v>2000</v>
      </c>
      <c r="B56" s="16">
        <v>1.1459547810176223E-2</v>
      </c>
      <c r="C56" s="16">
        <v>2.9334402878047595E-2</v>
      </c>
      <c r="D56" s="16">
        <v>1.246359338599016E-2</v>
      </c>
      <c r="E56" s="16">
        <v>1.3712944008679229E-2</v>
      </c>
      <c r="F56" s="22">
        <v>2.7227608941459182E-2</v>
      </c>
      <c r="G56" s="22">
        <v>3.0661736460359603E-2</v>
      </c>
      <c r="H56" s="16">
        <v>1.9680925851270764E-2</v>
      </c>
      <c r="I56" s="16">
        <v>1.4945547171327796E-2</v>
      </c>
      <c r="J56" s="16">
        <v>1.3787707895904023E-2</v>
      </c>
      <c r="K56" s="16">
        <v>2.5469565181184917E-2</v>
      </c>
      <c r="L56" s="16">
        <v>1.4919455254818279E-2</v>
      </c>
      <c r="M56" s="22">
        <v>3.5916378658800568E-2</v>
      </c>
      <c r="N56" s="16">
        <v>1.726947729655184E-2</v>
      </c>
      <c r="O56" s="16">
        <v>2.0279268345346893E-2</v>
      </c>
      <c r="P56" s="16">
        <v>9.0010471905814342E-3</v>
      </c>
      <c r="Q56" s="18">
        <v>1.2208026306420603E-2</v>
      </c>
      <c r="R56" s="16">
        <v>6.3251204654968633E-3</v>
      </c>
      <c r="S56" s="16">
        <v>1.5494817968519353E-2</v>
      </c>
      <c r="T56" s="16">
        <v>1.7365168801025628E-2</v>
      </c>
      <c r="U56" s="16">
        <v>1.8368624542906963E-2</v>
      </c>
      <c r="V56" s="16">
        <v>1.8791692226248047E-2</v>
      </c>
      <c r="W56" s="16">
        <v>2.507884215023597E-2</v>
      </c>
      <c r="X56" s="16">
        <v>1.6791967077343845E-2</v>
      </c>
      <c r="Y56" s="16">
        <v>1.0931662754628429E-2</v>
      </c>
      <c r="Z56" s="16">
        <v>1.2063050577307444E-2</v>
      </c>
      <c r="AA56" s="16">
        <v>3.7491564733939463E-2</v>
      </c>
      <c r="AB56" s="16">
        <v>2.3604578483881197E-2</v>
      </c>
    </row>
    <row r="57" spans="1:28">
      <c r="A57">
        <v>2001</v>
      </c>
      <c r="B57" s="16">
        <v>1.1713074705248681E-2</v>
      </c>
      <c r="C57" s="16">
        <v>2.9443433684889365E-2</v>
      </c>
      <c r="D57" s="16">
        <v>1.3092922505113451E-2</v>
      </c>
      <c r="E57" s="16">
        <v>1.305927636643572E-2</v>
      </c>
      <c r="F57" s="22">
        <v>2.9274951532957918E-2</v>
      </c>
      <c r="G57" s="22">
        <v>2.7306346572304629E-2</v>
      </c>
      <c r="H57" s="16">
        <v>1.8368982220957078E-2</v>
      </c>
      <c r="I57" s="16">
        <v>1.5735880983221151E-2</v>
      </c>
      <c r="J57" s="16">
        <v>1.5033994637325928E-2</v>
      </c>
      <c r="K57" s="16">
        <v>2.4848551264044005E-2</v>
      </c>
      <c r="L57" s="16">
        <v>1.4560242480676134E-2</v>
      </c>
      <c r="M57" s="22">
        <v>3.379427454941366E-2</v>
      </c>
      <c r="N57" s="16">
        <v>1.8036801694291216E-2</v>
      </c>
      <c r="O57" s="16">
        <v>1.9584395428948589E-2</v>
      </c>
      <c r="P57" s="16">
        <v>1.0578877762219555E-2</v>
      </c>
      <c r="Q57" s="18">
        <v>1.3656032646550402E-2</v>
      </c>
      <c r="R57" s="16">
        <v>7.9360226844775259E-3</v>
      </c>
      <c r="S57" s="16">
        <v>1.5455212782971028E-2</v>
      </c>
      <c r="T57" s="16">
        <v>1.7352609528221659E-2</v>
      </c>
      <c r="U57" s="16">
        <v>1.9066431766072256E-2</v>
      </c>
      <c r="V57" s="16">
        <v>1.9320136445674943E-2</v>
      </c>
      <c r="W57" s="16">
        <v>2.4285731242655526E-2</v>
      </c>
      <c r="X57" s="16">
        <v>1.8690011978209665E-2</v>
      </c>
      <c r="Y57" s="16">
        <v>1.3004824737369356E-2</v>
      </c>
      <c r="Z57" s="16">
        <v>1.1716688933078777E-2</v>
      </c>
      <c r="AA57" s="16">
        <v>3.6815292986866865E-2</v>
      </c>
      <c r="AB57" s="16">
        <v>2.3788638910104562E-2</v>
      </c>
    </row>
    <row r="58" spans="1:28">
      <c r="A58">
        <v>2002</v>
      </c>
      <c r="B58" s="16">
        <v>1.1543366849964804E-2</v>
      </c>
      <c r="C58" s="16">
        <v>3.2495485093406759E-2</v>
      </c>
      <c r="D58" s="16">
        <v>1.3200349911843571E-2</v>
      </c>
      <c r="E58" s="16">
        <v>1.2448951481105067E-2</v>
      </c>
      <c r="F58" s="22">
        <v>2.8533733396161783E-2</v>
      </c>
      <c r="G58" s="22">
        <v>2.7660008669705069E-2</v>
      </c>
      <c r="H58" s="16">
        <v>1.9054929056330404E-2</v>
      </c>
      <c r="I58" s="16">
        <v>1.5493863718978944E-2</v>
      </c>
      <c r="J58" s="16">
        <v>1.6666012260971624E-2</v>
      </c>
      <c r="K58" s="16">
        <v>2.505129294488858E-2</v>
      </c>
      <c r="L58" s="16">
        <v>1.4593468336649889E-2</v>
      </c>
      <c r="M58" s="16">
        <v>3.2118910780519608E-2</v>
      </c>
      <c r="N58" s="16">
        <v>1.6330523930316775E-2</v>
      </c>
      <c r="O58" s="16">
        <v>1.9886135798178651E-2</v>
      </c>
      <c r="P58" s="16">
        <v>1.5959262051889935E-2</v>
      </c>
      <c r="Q58" s="18">
        <v>1.274664103621187E-2</v>
      </c>
      <c r="R58" s="16">
        <v>6.7970476627329966E-3</v>
      </c>
      <c r="S58" s="16">
        <v>1.5346797040380174E-2</v>
      </c>
      <c r="T58" s="16">
        <v>2.1184383296308576E-2</v>
      </c>
      <c r="U58" s="16">
        <v>1.9054300967153968E-2</v>
      </c>
      <c r="V58" s="16">
        <v>1.9670363129842893E-2</v>
      </c>
      <c r="W58" s="16">
        <v>2.2965194682173704E-2</v>
      </c>
      <c r="X58" s="16">
        <v>1.7983198788283132E-2</v>
      </c>
      <c r="Y58" s="16">
        <v>1.3876185755649178E-2</v>
      </c>
      <c r="Z58" s="16">
        <v>1.153720631107235E-2</v>
      </c>
      <c r="AA58" s="16">
        <v>3.8921342735653175E-2</v>
      </c>
      <c r="AB58" s="16">
        <v>2.4468429399009676E-2</v>
      </c>
    </row>
    <row r="59" spans="1:28">
      <c r="A59">
        <v>2003</v>
      </c>
      <c r="B59" s="16">
        <v>1.1486899813189681E-2</v>
      </c>
      <c r="C59" s="16">
        <v>3.6072862799097362E-2</v>
      </c>
      <c r="D59" s="16">
        <v>1.3368438797179236E-2</v>
      </c>
      <c r="E59" s="16">
        <v>1.2435180625162953E-2</v>
      </c>
      <c r="F59" s="22">
        <v>2.7532862817371394E-2</v>
      </c>
      <c r="G59" s="22">
        <v>2.0776952035594848E-2</v>
      </c>
      <c r="H59" s="16">
        <v>1.9788608861180005E-2</v>
      </c>
      <c r="I59" s="16">
        <v>1.5046155823201422E-2</v>
      </c>
      <c r="J59" s="16">
        <v>1.7410456470412328E-2</v>
      </c>
      <c r="K59" s="16">
        <v>2.5607810999198104E-2</v>
      </c>
      <c r="L59" s="16">
        <v>1.4441742494339079E-2</v>
      </c>
      <c r="M59" s="16">
        <v>2.5875247634998769E-2</v>
      </c>
      <c r="N59" s="16">
        <v>1.6777479700039715E-2</v>
      </c>
      <c r="O59" s="16">
        <v>1.9955783732777944E-2</v>
      </c>
      <c r="P59" s="16">
        <v>1.6968357684870379E-2</v>
      </c>
      <c r="Q59" s="18">
        <v>1.1275075850476213E-2</v>
      </c>
      <c r="R59" s="16">
        <v>6.8158670286305144E-3</v>
      </c>
      <c r="S59" s="16">
        <v>1.5505099992607643E-2</v>
      </c>
      <c r="T59" s="16">
        <v>2.0088544097133464E-2</v>
      </c>
      <c r="U59" s="16">
        <v>1.9143190787187476E-2</v>
      </c>
      <c r="V59" s="16">
        <v>1.9205181230862952E-2</v>
      </c>
      <c r="W59" s="16">
        <v>2.102593558347465E-2</v>
      </c>
      <c r="X59" s="16">
        <v>1.8772602114886603E-2</v>
      </c>
      <c r="Y59" s="16">
        <v>1.4037983370861786E-2</v>
      </c>
      <c r="Z59" s="16">
        <v>1.0965135196569453E-2</v>
      </c>
      <c r="AA59" s="16">
        <v>3.3919648255251213E-2</v>
      </c>
      <c r="AB59" s="16">
        <v>2.503321654575786E-2</v>
      </c>
    </row>
    <row r="60" spans="1:28">
      <c r="A60">
        <v>2004</v>
      </c>
      <c r="B60" s="16">
        <v>1.1431693904362553E-2</v>
      </c>
      <c r="C60" s="16">
        <v>3.7855709912687857E-2</v>
      </c>
      <c r="D60" s="16">
        <v>1.38115868415271E-2</v>
      </c>
      <c r="E60" s="16">
        <v>1.1785950926774673E-2</v>
      </c>
      <c r="F60" s="16">
        <v>2.5738498412989298E-2</v>
      </c>
      <c r="G60" s="16">
        <v>1.7824595408399094E-2</v>
      </c>
      <c r="H60" s="16">
        <v>1.7916735172943069E-2</v>
      </c>
      <c r="I60" s="16">
        <v>1.4623706077216933E-2</v>
      </c>
      <c r="J60" s="16">
        <v>1.7036172346919207E-2</v>
      </c>
      <c r="K60" s="16">
        <v>2.5825068283077592E-2</v>
      </c>
      <c r="L60" s="16">
        <v>1.3984320748510654E-2</v>
      </c>
      <c r="M60" s="16">
        <v>2.7245170804809909E-2</v>
      </c>
      <c r="N60" s="16">
        <v>1.5036569189701688E-2</v>
      </c>
      <c r="O60" s="16">
        <v>1.9678320057605423E-2</v>
      </c>
      <c r="P60" s="16">
        <v>1.6698534529242502E-2</v>
      </c>
      <c r="Q60" s="18">
        <v>1.1954467158933434E-2</v>
      </c>
      <c r="R60" s="16">
        <v>6.8866257355754343E-3</v>
      </c>
      <c r="S60" s="16">
        <v>1.5386978850646469E-2</v>
      </c>
      <c r="T60" s="16">
        <v>1.8795512582068127E-2</v>
      </c>
      <c r="U60" s="16">
        <v>1.8905126194975738E-2</v>
      </c>
      <c r="V60" s="16">
        <v>2.0061950606948514E-2</v>
      </c>
      <c r="W60" s="16">
        <v>2.0188545001778725E-2</v>
      </c>
      <c r="X60" s="16">
        <v>1.6845267326558212E-2</v>
      </c>
      <c r="Y60" s="16">
        <v>1.4306519446728195E-2</v>
      </c>
      <c r="Z60" s="16">
        <v>1.08551826115484E-2</v>
      </c>
      <c r="AA60" s="16">
        <v>2.784808643460733E-2</v>
      </c>
      <c r="AB60" s="16">
        <v>2.4301960150638763E-2</v>
      </c>
    </row>
    <row r="61" spans="1:28">
      <c r="A61">
        <v>2005</v>
      </c>
      <c r="B61" s="16">
        <v>1.149864910873323E-2</v>
      </c>
      <c r="C61" s="16">
        <v>3.8442380686895226E-2</v>
      </c>
      <c r="D61" s="16">
        <v>1.3500054545581831E-2</v>
      </c>
      <c r="E61" s="16">
        <v>1.1204666414012424E-2</v>
      </c>
      <c r="F61" s="16">
        <v>2.4206446825372867E-2</v>
      </c>
      <c r="G61" s="16">
        <v>1.7830012410392178E-2</v>
      </c>
      <c r="H61" s="16">
        <v>1.8756081405468965E-2</v>
      </c>
      <c r="I61" s="16">
        <v>1.3460544103666898E-2</v>
      </c>
      <c r="J61" s="16">
        <v>1.9129402335344055E-2</v>
      </c>
      <c r="K61" s="16">
        <v>2.4796663859350549E-2</v>
      </c>
      <c r="L61" s="16">
        <v>1.3775902974424541E-2</v>
      </c>
      <c r="M61" s="16">
        <v>2.9276009353230551E-2</v>
      </c>
      <c r="N61" s="16">
        <v>1.4467612553276178E-2</v>
      </c>
      <c r="O61" s="16">
        <v>1.8759510575718449E-2</v>
      </c>
      <c r="P61" s="16">
        <v>1.7100902765093084E-2</v>
      </c>
      <c r="Q61" s="18">
        <v>1.1640571423758435E-2</v>
      </c>
      <c r="R61" s="16">
        <v>6.4751647698178035E-3</v>
      </c>
      <c r="S61" s="16">
        <v>1.4976243974363816E-2</v>
      </c>
      <c r="T61" s="16">
        <v>1.6065591679441649E-2</v>
      </c>
      <c r="U61" s="16">
        <v>1.940166213381175E-2</v>
      </c>
      <c r="V61" s="16">
        <v>2.105482187896832E-2</v>
      </c>
      <c r="W61" s="16">
        <v>1.9924583308242885E-2</v>
      </c>
      <c r="X61" s="16">
        <v>1.718941151843174E-2</v>
      </c>
      <c r="Y61" s="16">
        <v>1.414704328363999E-2</v>
      </c>
      <c r="Z61" s="16">
        <v>1.0456495010436622E-2</v>
      </c>
      <c r="AA61" s="16">
        <v>2.5013417744639364E-2</v>
      </c>
      <c r="AB61" s="16">
        <v>2.37583053128155E-2</v>
      </c>
    </row>
    <row r="62" spans="1:28">
      <c r="A62">
        <v>2006</v>
      </c>
      <c r="B62" s="16">
        <v>1.1672240012617324E-2</v>
      </c>
      <c r="C62" s="16">
        <v>3.8081972300608405E-2</v>
      </c>
      <c r="D62" s="16">
        <v>1.5677694629571564E-2</v>
      </c>
      <c r="E62" s="16">
        <v>1.0770292309622381E-2</v>
      </c>
      <c r="F62" s="16">
        <v>2.2613560628134036E-2</v>
      </c>
      <c r="G62" s="16">
        <v>1.7037974869083275E-2</v>
      </c>
      <c r="H62" s="16">
        <v>1.6512084505185379E-2</v>
      </c>
      <c r="I62" s="16">
        <v>1.4202109631975799E-2</v>
      </c>
      <c r="J62" s="16">
        <v>1.8751723137607527E-2</v>
      </c>
      <c r="K62" s="16">
        <v>2.4149083371769294E-2</v>
      </c>
      <c r="L62" s="16">
        <v>1.3118444018179619E-2</v>
      </c>
      <c r="M62" s="16">
        <v>2.9067393976940182E-2</v>
      </c>
      <c r="N62" s="16">
        <v>1.2530707296346392E-2</v>
      </c>
      <c r="O62" s="16">
        <v>1.781616296808404E-2</v>
      </c>
      <c r="P62" s="16">
        <v>1.8526135106817245E-2</v>
      </c>
      <c r="Q62" s="18">
        <v>1.1627215537564552E-2</v>
      </c>
      <c r="R62" s="16">
        <v>5.8087933927186627E-3</v>
      </c>
      <c r="S62" s="16">
        <v>1.5061132108965303E-2</v>
      </c>
      <c r="T62" s="16">
        <v>1.4738614509707896E-2</v>
      </c>
      <c r="U62" s="16">
        <v>1.9377822204134709E-2</v>
      </c>
      <c r="V62" s="16">
        <v>2.015350432748916E-2</v>
      </c>
      <c r="W62" s="16">
        <v>1.8350178412572037E-2</v>
      </c>
      <c r="X62" s="16">
        <v>1.631025130800447E-2</v>
      </c>
      <c r="Y62" s="16">
        <v>1.5380261041492966E-2</v>
      </c>
      <c r="Z62" s="16">
        <v>1.1674836410643024E-2</v>
      </c>
      <c r="AA62" s="16">
        <v>2.4719445925229695E-2</v>
      </c>
      <c r="AB62" s="16">
        <v>2.3150532463172932E-2</v>
      </c>
    </row>
    <row r="63" spans="1:28">
      <c r="A63">
        <v>2007</v>
      </c>
      <c r="B63" s="16">
        <v>1.2215894064816671E-2</v>
      </c>
      <c r="C63" s="16">
        <v>3.8470467359114496E-2</v>
      </c>
      <c r="D63" s="16">
        <v>1.8207652802300352E-2</v>
      </c>
      <c r="E63" s="16">
        <v>1.1235553543829975E-2</v>
      </c>
      <c r="F63" s="16">
        <v>2.450792001266237E-2</v>
      </c>
      <c r="G63" s="16">
        <v>1.6496922763597953E-2</v>
      </c>
      <c r="H63" s="16">
        <v>1.5002786565619307E-2</v>
      </c>
      <c r="I63" s="16">
        <v>1.3408531060648961E-2</v>
      </c>
      <c r="J63" s="16">
        <v>2.0508631452042292E-2</v>
      </c>
      <c r="K63" s="16">
        <v>2.3456490549163635E-2</v>
      </c>
      <c r="L63" s="16">
        <v>1.278361197687519E-2</v>
      </c>
      <c r="M63" s="16">
        <v>2.7937702644289509E-2</v>
      </c>
      <c r="N63" s="16">
        <v>1.3053464203182428E-2</v>
      </c>
      <c r="O63" s="22">
        <v>1.6908971749178589E-2</v>
      </c>
      <c r="P63" s="16">
        <v>1.6805439379005725E-2</v>
      </c>
      <c r="Q63" s="18">
        <v>1.1241639993931631E-2</v>
      </c>
      <c r="R63" s="16">
        <v>5.5737941003122923E-3</v>
      </c>
      <c r="S63" s="16">
        <v>1.4656512878703029E-2</v>
      </c>
      <c r="T63" s="16">
        <v>1.4931630742709779E-2</v>
      </c>
      <c r="U63" s="16">
        <v>2.0203585899887376E-2</v>
      </c>
      <c r="V63" s="16">
        <v>1.8840745763032189E-2</v>
      </c>
      <c r="W63" s="16">
        <v>1.5283884782652591E-2</v>
      </c>
      <c r="X63" s="16">
        <v>1.5098926208764015E-2</v>
      </c>
      <c r="Y63" s="16">
        <v>1.439666274335079E-2</v>
      </c>
      <c r="Z63" s="16">
        <v>1.1602309618377438E-2</v>
      </c>
      <c r="AA63" s="16">
        <v>2.3321279945327254E-2</v>
      </c>
      <c r="AB63" s="16">
        <v>2.3095632783780812E-2</v>
      </c>
    </row>
    <row r="64" spans="1:28">
      <c r="A64">
        <v>2008</v>
      </c>
      <c r="B64" s="16">
        <v>1.2879304125995181E-2</v>
      </c>
      <c r="C64" s="16">
        <v>4.2200484761602264E-2</v>
      </c>
      <c r="D64" s="16">
        <v>1.9691669239811051E-2</v>
      </c>
      <c r="E64" s="16">
        <v>1.2408839204771831E-2</v>
      </c>
      <c r="F64" s="16">
        <v>2.0030296256018702E-2</v>
      </c>
      <c r="G64" s="16">
        <v>1.839481129873104E-2</v>
      </c>
      <c r="H64" s="16">
        <v>1.2947448180560756E-2</v>
      </c>
      <c r="I64" s="16">
        <v>1.3923493228196984E-2</v>
      </c>
      <c r="J64" s="16">
        <v>2.1293430526479057E-2</v>
      </c>
      <c r="K64" s="16">
        <v>2.33277459526001E-2</v>
      </c>
      <c r="L64" s="16">
        <v>1.3285518849214381E-2</v>
      </c>
      <c r="M64" s="16">
        <v>3.095513140320539E-2</v>
      </c>
      <c r="N64" s="16">
        <v>1.2111754432991671E-2</v>
      </c>
      <c r="O64" s="22">
        <v>1.7879343262435305E-2</v>
      </c>
      <c r="P64" s="16">
        <v>1.7390213966359785E-2</v>
      </c>
      <c r="Q64" s="18">
        <v>1.1401879540112099E-2</v>
      </c>
      <c r="R64" s="22">
        <v>5.3248848727780644E-3</v>
      </c>
      <c r="S64" s="16">
        <v>1.4205541472765565E-2</v>
      </c>
      <c r="T64" s="16">
        <v>1.4036409035616041E-2</v>
      </c>
      <c r="U64" s="18">
        <v>1.7659620824224877E-2</v>
      </c>
      <c r="V64" s="16">
        <v>1.9101295417980023E-2</v>
      </c>
      <c r="W64" s="16">
        <v>1.4683504954342336E-2</v>
      </c>
      <c r="X64" s="16">
        <v>1.4792974229817721E-2</v>
      </c>
      <c r="Y64" s="16">
        <v>1.4919163289811065E-2</v>
      </c>
      <c r="Z64" s="16">
        <v>1.1726917377283073E-2</v>
      </c>
      <c r="AA64" s="16">
        <v>2.3159607347131364E-2</v>
      </c>
      <c r="AB64" s="16">
        <v>2.4413844754355127E-2</v>
      </c>
    </row>
    <row r="65" spans="1:31">
      <c r="A65">
        <v>2009</v>
      </c>
      <c r="B65" s="16">
        <v>1.4169290488128981E-2</v>
      </c>
      <c r="C65" s="16">
        <v>4.6367969428642269E-2</v>
      </c>
      <c r="D65" s="16">
        <v>2.0584764250626438E-2</v>
      </c>
      <c r="E65" s="16">
        <v>1.1876805297888829E-2</v>
      </c>
      <c r="F65" s="16">
        <v>1.9832670805035185E-2</v>
      </c>
      <c r="G65" s="16">
        <v>1.802633654759166E-2</v>
      </c>
      <c r="H65" s="16">
        <v>1.3786695270178418E-2</v>
      </c>
      <c r="I65" s="16">
        <v>1.3966926759531232E-2</v>
      </c>
      <c r="J65" s="16">
        <v>2.2708015206907569E-2</v>
      </c>
      <c r="K65" s="16">
        <v>2.5528981645708892E-2</v>
      </c>
      <c r="L65" s="16">
        <v>1.4402646941054984E-2</v>
      </c>
      <c r="M65" s="16">
        <v>3.3149204592903582E-2</v>
      </c>
      <c r="N65" s="16">
        <v>1.1652790199824556E-2</v>
      </c>
      <c r="O65" s="22">
        <v>1.8153469939220672E-2</v>
      </c>
      <c r="P65" s="16">
        <v>1.4071729354647983E-2</v>
      </c>
      <c r="Q65" s="18">
        <v>1.092658636762967E-2</v>
      </c>
      <c r="R65" s="22">
        <v>5.5937844341001595E-3</v>
      </c>
      <c r="S65" s="16">
        <v>1.5226997869998786E-2</v>
      </c>
      <c r="T65" s="16">
        <v>1.6353737727350954E-2</v>
      </c>
      <c r="U65" s="18">
        <v>1.8342065046833961E-2</v>
      </c>
      <c r="V65" s="16">
        <v>2.1141736862217347E-2</v>
      </c>
      <c r="W65" s="16">
        <v>1.3539546082387456E-2</v>
      </c>
      <c r="X65" s="16">
        <v>1.539341087740308E-2</v>
      </c>
      <c r="Y65" s="16">
        <v>1.5900480527444499E-2</v>
      </c>
      <c r="Z65" s="16">
        <v>1.1649890055726749E-2</v>
      </c>
      <c r="AA65" s="16">
        <v>2.6279748617958749E-2</v>
      </c>
      <c r="AB65" s="16">
        <v>2.6229416823825156E-2</v>
      </c>
    </row>
    <row r="66" spans="1:31">
      <c r="A66">
        <v>2010</v>
      </c>
      <c r="B66" s="16">
        <v>1.2271288395088833E-2</v>
      </c>
      <c r="C66" s="16">
        <v>4.665606372457299E-2</v>
      </c>
      <c r="D66" s="16">
        <v>1.6155101747061529E-2</v>
      </c>
      <c r="E66" s="16">
        <v>1.1131913171077265E-2</v>
      </c>
      <c r="F66" s="16">
        <v>1.872041881320969E-2</v>
      </c>
      <c r="G66" s="16">
        <v>1.7026250281577261E-2</v>
      </c>
      <c r="H66" s="16">
        <v>1.2584333716709577E-2</v>
      </c>
      <c r="I66" s="16">
        <v>1.4390483917520619E-2</v>
      </c>
      <c r="J66" s="16">
        <v>1.7503703102123905E-2</v>
      </c>
      <c r="K66" s="16">
        <v>2.4099921058396121E-2</v>
      </c>
      <c r="L66" s="16">
        <v>1.4027850856933996E-2</v>
      </c>
      <c r="M66" s="16">
        <v>2.7746352165256196E-2</v>
      </c>
      <c r="N66" s="16">
        <v>1.0594600760863564E-2</v>
      </c>
      <c r="O66" s="18">
        <v>1.7548461935943793E-2</v>
      </c>
      <c r="P66" s="16">
        <v>1.0775039723056786E-2</v>
      </c>
      <c r="Q66" s="18">
        <v>8.8893766461808597E-3</v>
      </c>
      <c r="R66" s="22">
        <v>6.3609023321612307E-3</v>
      </c>
      <c r="S66" s="16">
        <v>1.4439744066103757E-2</v>
      </c>
      <c r="T66" s="16">
        <v>1.5438244271628831E-2</v>
      </c>
      <c r="U66" s="18">
        <v>1.8710486406995751E-2</v>
      </c>
      <c r="V66" s="16">
        <v>2.0612115619910967E-2</v>
      </c>
      <c r="W66" s="16">
        <v>1.2659699866314883E-2</v>
      </c>
      <c r="X66" s="16">
        <v>1.2949603168581271E-2</v>
      </c>
      <c r="Y66" s="16">
        <v>1.6095122422438053E-2</v>
      </c>
      <c r="Z66" s="16">
        <v>1.0645932556760582E-2</v>
      </c>
      <c r="AA66" s="16">
        <v>2.4275587757265397E-2</v>
      </c>
      <c r="AB66" s="16">
        <v>2.5302652436869581E-2</v>
      </c>
    </row>
    <row r="67" spans="1:31">
      <c r="A67">
        <v>2011</v>
      </c>
      <c r="B67" s="18">
        <v>1.1793318729144665E-2</v>
      </c>
      <c r="C67" s="16">
        <v>4.5839762726008794E-2</v>
      </c>
      <c r="D67" s="16">
        <v>1.5491851004248944E-2</v>
      </c>
      <c r="E67" s="16">
        <v>1.0712970384973678E-2</v>
      </c>
      <c r="F67" s="16">
        <v>1.5483099048770713E-2</v>
      </c>
      <c r="G67" s="22">
        <v>1.7778206591029667E-2</v>
      </c>
      <c r="H67" s="16">
        <v>1.1451898192211594E-2</v>
      </c>
      <c r="I67" s="16">
        <v>1.3539103446697768E-2</v>
      </c>
      <c r="J67" s="16">
        <v>1.7266470979995559E-2</v>
      </c>
      <c r="K67" s="16">
        <v>2.3232317172547361E-2</v>
      </c>
      <c r="L67" s="16">
        <v>1.3288462866746993E-2</v>
      </c>
      <c r="M67" s="16">
        <v>2.4591054038152323E-2</v>
      </c>
      <c r="N67" s="16">
        <v>1.0709692465488602E-2</v>
      </c>
      <c r="O67" s="18">
        <v>1.7356039125216143E-2</v>
      </c>
      <c r="P67" s="16">
        <v>1.0422500819776576E-2</v>
      </c>
      <c r="Q67" s="18">
        <v>7.9986229271404967E-3</v>
      </c>
      <c r="R67" s="22">
        <v>5.2959882290071576E-3</v>
      </c>
      <c r="S67" s="16">
        <v>1.3977057541639254E-2</v>
      </c>
      <c r="T67" s="16">
        <v>1.4735451495411667E-2</v>
      </c>
      <c r="U67" s="18">
        <v>1.8332897942003781E-2</v>
      </c>
      <c r="V67" s="16">
        <v>2.0616360215497065E-2</v>
      </c>
      <c r="W67" s="16">
        <v>1.3017535537030531E-2</v>
      </c>
      <c r="X67" s="16">
        <v>1.1061398408968004E-2</v>
      </c>
      <c r="Y67" s="16">
        <v>1.2988347910271541E-2</v>
      </c>
      <c r="Z67" s="16">
        <v>9.6136293911941485E-3</v>
      </c>
      <c r="AA67" s="16">
        <v>2.2109661639254128E-2</v>
      </c>
      <c r="AB67" s="16">
        <v>2.4475466463491996E-2</v>
      </c>
    </row>
    <row r="68" spans="1:31">
      <c r="A68">
        <v>2012</v>
      </c>
      <c r="B68" s="18">
        <v>1.1200872137165191E-2</v>
      </c>
      <c r="C68" s="16">
        <v>4.2366741631427042E-2</v>
      </c>
      <c r="D68" s="16">
        <v>1.5313312078053323E-2</v>
      </c>
      <c r="E68" s="16">
        <v>1.0702656110330737E-2</v>
      </c>
      <c r="F68" s="16">
        <v>1.5739677842819717E-2</v>
      </c>
      <c r="G68" s="18">
        <v>1.6912692280964536E-2</v>
      </c>
      <c r="H68" s="16">
        <v>1.092251879001312E-2</v>
      </c>
      <c r="I68" s="16">
        <v>1.4032237390596534E-2</v>
      </c>
      <c r="J68" s="16">
        <v>1.9523252857082063E-2</v>
      </c>
      <c r="K68" s="16">
        <v>2.2997438658731301E-2</v>
      </c>
      <c r="L68" s="29">
        <v>1.3556171078819046E-2</v>
      </c>
      <c r="M68" s="18">
        <v>2.3810038819158278E-2</v>
      </c>
      <c r="N68" s="16">
        <v>1.0612138918088761E-2</v>
      </c>
      <c r="O68" s="18">
        <v>1.6755002600618404E-2</v>
      </c>
      <c r="P68" s="16">
        <v>9.011606427237322E-3</v>
      </c>
      <c r="Q68" s="18">
        <v>7.7619163176090343E-3</v>
      </c>
      <c r="R68" s="22">
        <v>4.9863458007512141E-3</v>
      </c>
      <c r="S68" s="16">
        <v>1.3451434980367622E-2</v>
      </c>
      <c r="T68" s="16">
        <v>1.4287064809164897E-2</v>
      </c>
      <c r="U68" s="18">
        <v>1.8345996747544266E-2</v>
      </c>
      <c r="V68" s="16">
        <v>1.9502457188472475E-2</v>
      </c>
      <c r="W68" s="16">
        <v>1.3777931619587834E-2</v>
      </c>
      <c r="X68" s="16">
        <v>1.1113283447732642E-2</v>
      </c>
      <c r="Y68" s="16">
        <v>1.1748057593118779E-2</v>
      </c>
      <c r="Z68" s="18">
        <v>1.0522817253999506E-2</v>
      </c>
      <c r="AA68" s="16">
        <v>2.2593103584493603E-2</v>
      </c>
      <c r="AB68" s="16">
        <v>2.3628897949807614E-2</v>
      </c>
    </row>
    <row r="69" spans="1:31">
      <c r="A69">
        <v>2013</v>
      </c>
      <c r="B69" s="28">
        <v>1.0116505753193174E-2</v>
      </c>
      <c r="C69" s="16">
        <v>3.8150170115189307E-2</v>
      </c>
      <c r="D69" s="16">
        <v>1.4224880281284925E-2</v>
      </c>
      <c r="E69" s="16">
        <v>1.0293814042340791E-2</v>
      </c>
      <c r="F69" s="16">
        <v>1.6969791465624318E-2</v>
      </c>
      <c r="G69" s="16">
        <v>1.653654507043744E-2</v>
      </c>
      <c r="H69" s="16">
        <v>1.0496295104254103E-2</v>
      </c>
      <c r="I69" s="16">
        <v>1.2766816179695467E-2</v>
      </c>
      <c r="J69" s="29">
        <v>1.9582603755222805E-2</v>
      </c>
      <c r="K69" s="16">
        <v>2.2815747670740755E-2</v>
      </c>
      <c r="L69" s="22">
        <v>1.3092377093719116E-2</v>
      </c>
      <c r="M69" s="16">
        <v>2.4911812584067036E-2</v>
      </c>
      <c r="N69" s="16">
        <v>9.2991019743649418E-3</v>
      </c>
      <c r="O69" s="18">
        <v>1.6360817361464077E-2</v>
      </c>
      <c r="P69" s="16">
        <v>9.16695838766113E-3</v>
      </c>
      <c r="Q69" s="18">
        <v>7.7258503352960455E-3</v>
      </c>
      <c r="R69" s="22">
        <v>4.8374825740684548E-3</v>
      </c>
      <c r="S69" s="16">
        <v>1.291375070301474E-2</v>
      </c>
      <c r="T69" s="16">
        <v>1.4398355044451555E-2</v>
      </c>
      <c r="U69" s="18">
        <v>1.7966446128239132E-2</v>
      </c>
      <c r="V69" s="16">
        <v>2.173939284205444E-2</v>
      </c>
      <c r="W69" s="16">
        <v>1.3348313098082936E-2</v>
      </c>
      <c r="X69" s="16">
        <v>1.0059042810543142E-2</v>
      </c>
      <c r="Y69" s="16">
        <v>1.0549457959102063E-2</v>
      </c>
      <c r="Z69" s="28">
        <v>9.281633802156037E-3</v>
      </c>
      <c r="AA69" s="16">
        <v>2.2471197606988121E-2</v>
      </c>
      <c r="AB69" s="16">
        <v>2.2440119270973755E-2</v>
      </c>
    </row>
    <row r="70" spans="1:31">
      <c r="A70">
        <v>2014</v>
      </c>
      <c r="B70" s="28">
        <v>9.844784425990705E-3</v>
      </c>
      <c r="C70" s="16">
        <v>3.5019799034844062E-2</v>
      </c>
      <c r="D70" s="16">
        <v>1.0319738611763961E-2</v>
      </c>
      <c r="E70" s="16">
        <v>1.0038565050792503E-2</v>
      </c>
      <c r="F70" s="16">
        <v>1.5767636775496096E-2</v>
      </c>
      <c r="G70" s="16">
        <v>1.5445900290814364E-2</v>
      </c>
      <c r="H70" s="16">
        <v>1.0457762623320557E-2</v>
      </c>
      <c r="I70" s="16">
        <v>1.3193218627959339E-2</v>
      </c>
      <c r="J70" s="16">
        <v>2.005538886973153E-2</v>
      </c>
      <c r="K70" s="16">
        <v>2.2476231604536424E-2</v>
      </c>
      <c r="L70" s="22">
        <v>1.2392888598227958E-2</v>
      </c>
      <c r="M70" s="22">
        <v>2.2032728612373726E-2</v>
      </c>
      <c r="N70" s="22">
        <v>8.9364280141800822E-3</v>
      </c>
      <c r="O70" s="18">
        <v>1.4817676779402366E-2</v>
      </c>
      <c r="P70" s="16">
        <v>9.3216190637426168E-3</v>
      </c>
      <c r="Q70" s="18">
        <v>7.8946487837378478E-3</v>
      </c>
      <c r="R70" s="22">
        <v>4.7461440569675287E-3</v>
      </c>
      <c r="S70" s="16">
        <v>1.2466296089005305E-2</v>
      </c>
      <c r="T70" s="16">
        <v>1.3672703498696433E-2</v>
      </c>
      <c r="U70" s="18">
        <v>1.9482428052631302E-2</v>
      </c>
      <c r="V70" s="22">
        <v>1.8794559906917658E-2</v>
      </c>
      <c r="W70" s="16">
        <v>1.2892874674970019E-2</v>
      </c>
      <c r="X70" s="16">
        <v>1.0075753857627618E-2</v>
      </c>
      <c r="Y70" s="16">
        <v>1.0024134467058765E-2</v>
      </c>
      <c r="Z70" s="28">
        <v>9.2811852000866581E-3</v>
      </c>
      <c r="AA70" s="16">
        <v>2.1746811592968634E-2</v>
      </c>
      <c r="AB70" s="16">
        <v>2.1501231307937543E-2</v>
      </c>
    </row>
    <row r="72" spans="1:31" ht="13" customHeight="1">
      <c r="C72" s="33" t="s">
        <v>20</v>
      </c>
      <c r="D72" s="33"/>
      <c r="E72" s="33"/>
      <c r="F72" s="33"/>
      <c r="G72" s="33"/>
      <c r="H72" s="33"/>
      <c r="I72" s="33"/>
      <c r="J72" s="33"/>
      <c r="K72" s="33"/>
      <c r="AE72" s="7"/>
    </row>
    <row r="73" spans="1:31" ht="27" customHeight="1">
      <c r="C73" s="33" t="s">
        <v>21</v>
      </c>
      <c r="D73" s="33"/>
      <c r="E73" s="33"/>
      <c r="F73" s="33"/>
      <c r="G73" s="33"/>
      <c r="H73" s="33"/>
      <c r="I73" s="33"/>
      <c r="J73" s="33"/>
      <c r="K73" s="33"/>
      <c r="Q73" s="20"/>
    </row>
    <row r="74" spans="1:31" ht="52" customHeight="1">
      <c r="C74" s="36" t="s">
        <v>64</v>
      </c>
      <c r="D74" s="36"/>
      <c r="E74" s="36"/>
      <c r="F74" s="36"/>
      <c r="G74" s="36"/>
      <c r="H74" s="36"/>
      <c r="I74" s="36"/>
      <c r="J74" s="36"/>
      <c r="K74" s="36"/>
      <c r="Q74" s="20"/>
    </row>
    <row r="75" spans="1:31" ht="40" customHeight="1">
      <c r="C75" s="33" t="s">
        <v>23</v>
      </c>
      <c r="D75" s="33"/>
      <c r="E75" s="33"/>
      <c r="F75" s="33"/>
      <c r="G75" s="33"/>
      <c r="H75" s="33"/>
      <c r="I75" s="33"/>
      <c r="J75" s="33"/>
      <c r="K75" s="33"/>
      <c r="Q75" s="20"/>
    </row>
    <row r="76" spans="1:31" ht="40" customHeight="1">
      <c r="C76" s="33" t="s">
        <v>8</v>
      </c>
      <c r="D76" s="33"/>
      <c r="E76" s="33"/>
      <c r="F76" s="33"/>
      <c r="G76" s="33"/>
      <c r="H76" s="33"/>
      <c r="I76" s="33"/>
      <c r="J76" s="33"/>
      <c r="K76" s="33"/>
    </row>
    <row r="77" spans="1:31">
      <c r="C77" t="s">
        <v>9</v>
      </c>
      <c r="T77" s="4"/>
    </row>
    <row r="78" spans="1:31" ht="39" customHeight="1">
      <c r="C78" s="33" t="s">
        <v>67</v>
      </c>
      <c r="D78" s="33"/>
      <c r="E78" s="33"/>
      <c r="F78" s="33"/>
      <c r="G78" s="33"/>
      <c r="H78" s="33"/>
      <c r="I78" s="33"/>
      <c r="J78" s="33"/>
      <c r="K78" s="33"/>
    </row>
    <row r="79" spans="1:31">
      <c r="C79" t="s">
        <v>59</v>
      </c>
    </row>
    <row r="80" spans="1:31">
      <c r="C80" t="s">
        <v>60</v>
      </c>
    </row>
    <row r="81" spans="3:17" ht="55" customHeight="1">
      <c r="C81" s="33" t="s">
        <v>69</v>
      </c>
      <c r="D81" s="33"/>
      <c r="E81" s="33"/>
      <c r="F81" s="33"/>
      <c r="G81" s="33"/>
      <c r="H81" s="33"/>
      <c r="I81" s="33"/>
      <c r="J81" s="33"/>
      <c r="K81" s="33"/>
    </row>
    <row r="82" spans="3:17" ht="52" customHeight="1">
      <c r="C82" s="33" t="s">
        <v>68</v>
      </c>
      <c r="D82" s="33"/>
      <c r="E82" s="33"/>
      <c r="F82" s="33"/>
      <c r="G82" s="33"/>
      <c r="H82" s="33"/>
      <c r="I82" s="33"/>
      <c r="J82" s="33"/>
      <c r="K82" s="33"/>
    </row>
    <row r="84" spans="3:17">
      <c r="Q84" s="20"/>
    </row>
    <row r="85" spans="3:17">
      <c r="Q85" s="20"/>
    </row>
    <row r="86" spans="3:17">
      <c r="Q86" s="20"/>
    </row>
    <row r="87" spans="3:17">
      <c r="Q87" s="20"/>
    </row>
    <row r="88" spans="3:17">
      <c r="Q88" s="20"/>
    </row>
  </sheetData>
  <mergeCells count="8">
    <mergeCell ref="C81:K81"/>
    <mergeCell ref="C82:K82"/>
    <mergeCell ref="C72:K72"/>
    <mergeCell ref="C73:K73"/>
    <mergeCell ref="C74:K74"/>
    <mergeCell ref="C75:K75"/>
    <mergeCell ref="C76:K76"/>
    <mergeCell ref="C78:K78"/>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3" sqref="F33"/>
    </sheetView>
  </sheetViews>
  <sheetFormatPr baseColWidth="10" defaultRowHeight="13"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4</vt:i4>
      </vt:variant>
    </vt:vector>
  </HeadingPairs>
  <TitlesOfParts>
    <vt:vector size="8" baseType="lpstr">
      <vt:lpstr>1. Local currency</vt:lpstr>
      <vt:lpstr>2. Constant (2011) US$m.</vt:lpstr>
      <vt:lpstr>3. % of GDP</vt:lpstr>
      <vt:lpstr>Sheet1</vt:lpstr>
      <vt:lpstr>Non-US 2000-2014</vt:lpstr>
      <vt:lpstr>Non US old new</vt:lpstr>
      <vt:lpstr>NATO total</vt:lpstr>
      <vt:lpstr>Non US from 55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2010-05-17T13:34:47Z</dcterms:created>
  <dcterms:modified xsi:type="dcterms:W3CDTF">2015-03-30T21:46:37Z</dcterms:modified>
</cp:coreProperties>
</file>