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k20\OneDrive\Documents\MM BDA Sem4\Predictive Modellling &amp; Decision Making\Data_PreProcessing\"/>
    </mc:Choice>
  </mc:AlternateContent>
  <xr:revisionPtr revIDLastSave="0" documentId="8_{0CE4B3DA-9FA7-4B22-A4BC-7059D1AAE868}" xr6:coauthVersionLast="47" xr6:coauthVersionMax="47" xr10:uidLastSave="{00000000-0000-0000-0000-000000000000}"/>
  <bookViews>
    <workbookView xWindow="-108" yWindow="-108" windowWidth="20376" windowHeight="12096" xr2:uid="{E3C83C2C-D345-4C06-B088-A975B3A1A47D}"/>
  </bookViews>
  <sheets>
    <sheet name="FT Top 100 2022" sheetId="1" r:id="rId1"/>
  </sheets>
  <definedNames>
    <definedName name="_xlnm._FilterDatabase" localSheetId="0" hidden="1">'FT Top 100 2022'!$A$1:$AF$101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00" i="1" l="1"/>
  <c r="AF196" i="1"/>
  <c r="AF191" i="1"/>
  <c r="AF182" i="1"/>
  <c r="AF178" i="1"/>
  <c r="AF177" i="1"/>
  <c r="AF166" i="1"/>
  <c r="AF143" i="1"/>
  <c r="AF135" i="1"/>
  <c r="AF130" i="1"/>
  <c r="AF128" i="1"/>
  <c r="A128" i="1"/>
  <c r="A126" i="1"/>
  <c r="A124" i="1"/>
  <c r="AF122" i="1"/>
  <c r="A122" i="1"/>
  <c r="A121" i="1"/>
  <c r="AF119" i="1"/>
  <c r="AF118" i="1"/>
  <c r="AF117" i="1"/>
  <c r="A117" i="1"/>
  <c r="A116" i="1"/>
  <c r="A115" i="1"/>
  <c r="A114" i="1"/>
  <c r="A108" i="1"/>
  <c r="A107" i="1"/>
  <c r="A102" i="1"/>
  <c r="AF78" i="1"/>
  <c r="AF74" i="1"/>
  <c r="AF60" i="1"/>
  <c r="AF24" i="1"/>
  <c r="AF15" i="1"/>
  <c r="AF13" i="1"/>
  <c r="AF12" i="1"/>
  <c r="AF8" i="1"/>
  <c r="AF2" i="1"/>
</calcChain>
</file>

<file path=xl/sharedStrings.xml><?xml version="1.0" encoding="utf-8"?>
<sst xmlns="http://schemas.openxmlformats.org/spreadsheetml/2006/main" count="806" uniqueCount="320">
  <si>
    <t>Rank</t>
  </si>
  <si>
    <t>School Name</t>
  </si>
  <si>
    <t>Location by primary campus</t>
  </si>
  <si>
    <t>Continent</t>
  </si>
  <si>
    <t>Careers service rank</t>
  </si>
  <si>
    <t>International board (%)</t>
  </si>
  <si>
    <t>International course experience rank</t>
  </si>
  <si>
    <t>Internships (%)</t>
  </si>
  <si>
    <t>Faculty with doctorates (%)</t>
  </si>
  <si>
    <t>International work mobility rank</t>
  </si>
  <si>
    <t>Average course length (months)</t>
  </si>
  <si>
    <t>Women on board (%)</t>
  </si>
  <si>
    <t>Female students (%)</t>
  </si>
  <si>
    <t>Female faculty (%)</t>
  </si>
  <si>
    <t>Career progress rank</t>
  </si>
  <si>
    <t>Salary percentage increase</t>
  </si>
  <si>
    <t>Weighted salary (US$)</t>
  </si>
  <si>
    <t>Value for money rank</t>
  </si>
  <si>
    <t>Employed at three months (%)</t>
  </si>
  <si>
    <t>International faculty (%)</t>
  </si>
  <si>
    <t>International students (%)</t>
  </si>
  <si>
    <t>Aims achieved (%)</t>
  </si>
  <si>
    <t>GMAT Requirement</t>
  </si>
  <si>
    <t>Teaching score</t>
  </si>
  <si>
    <t>Research Score</t>
  </si>
  <si>
    <t>Citation score</t>
  </si>
  <si>
    <t>Industry income score</t>
  </si>
  <si>
    <t>International Outlook</t>
  </si>
  <si>
    <t>Number of students</t>
  </si>
  <si>
    <t>Student staff ratio</t>
  </si>
  <si>
    <t>International students(%)</t>
  </si>
  <si>
    <t>Female male ratio</t>
  </si>
  <si>
    <t>University of St Gallen</t>
  </si>
  <si>
    <t>Switzerland</t>
  </si>
  <si>
    <t>Europe</t>
  </si>
  <si>
    <t>Yes</t>
  </si>
  <si>
    <t>HEC Paris</t>
  </si>
  <si>
    <t>France</t>
  </si>
  <si>
    <t>Rotterdam School of Management, Erasmus University</t>
  </si>
  <si>
    <t>Netherlands</t>
  </si>
  <si>
    <t>Stockholm School of Economics</t>
  </si>
  <si>
    <t>Sweden</t>
  </si>
  <si>
    <t>ESCP Business School</t>
  </si>
  <si>
    <t>Essec Business School</t>
  </si>
  <si>
    <t>London Business School</t>
  </si>
  <si>
    <t>UK</t>
  </si>
  <si>
    <t>University College Dublin: Smurfit</t>
  </si>
  <si>
    <t>Ireland</t>
  </si>
  <si>
    <t>No</t>
  </si>
  <si>
    <t>EMLyon Business School</t>
  </si>
  <si>
    <t>ESMT Berlin</t>
  </si>
  <si>
    <t>Germany</t>
  </si>
  <si>
    <t>Tsinghua University School of Economics and Management</t>
  </si>
  <si>
    <t>China</t>
  </si>
  <si>
    <t>Asia</t>
  </si>
  <si>
    <t>Edhec Business School</t>
  </si>
  <si>
    <t>IBS-Moscow Ranepa</t>
  </si>
  <si>
    <t>Russia</t>
  </si>
  <si>
    <t>MISSING</t>
  </si>
  <si>
    <t>WHU – Otto Beisheim School of Management</t>
  </si>
  <si>
    <t>Nova School of Business and Economics</t>
  </si>
  <si>
    <t>Portugal</t>
  </si>
  <si>
    <t>Esade Business School</t>
  </si>
  <si>
    <t>Spain</t>
  </si>
  <si>
    <t>IE Business School</t>
  </si>
  <si>
    <t>Shanghai Jiao Tong University: Antai</t>
  </si>
  <si>
    <t>HHL Leipzig Graduate School of Management</t>
  </si>
  <si>
    <t>SDA Bocconi/Università Bocconi</t>
  </si>
  <si>
    <t>Italy</t>
  </si>
  <si>
    <t>St Petersburg University, Graduate School of Management</t>
  </si>
  <si>
    <t>Tongji University School of Economics and Management</t>
  </si>
  <si>
    <t>Imperial College Business School</t>
  </si>
  <si>
    <t>University of Mannheim</t>
  </si>
  <si>
    <t>Prague University of Economics and Business</t>
  </si>
  <si>
    <t>Czech Republic</t>
  </si>
  <si>
    <t>Iéseg School of Management</t>
  </si>
  <si>
    <t>Warwick Business School</t>
  </si>
  <si>
    <t>WU (Vienna University of Economics and Business)</t>
  </si>
  <si>
    <t>Austria</t>
  </si>
  <si>
    <t>Católica Lisbon School of Business and Economics</t>
  </si>
  <si>
    <t>HEC Lausanne, University of Lausanne</t>
  </si>
  <si>
    <t>Indian Institute of Management Bangalore</t>
  </si>
  <si>
    <t>India</t>
  </si>
  <si>
    <t>Neoma Business School</t>
  </si>
  <si>
    <t>Eada Business School Barcelona</t>
  </si>
  <si>
    <t>Global 3: McIntire/Lingnan/Esade</t>
  </si>
  <si>
    <t>US/China/Spain</t>
  </si>
  <si>
    <t>No data §</t>
  </si>
  <si>
    <t>IQS/FJU/LMU</t>
  </si>
  <si>
    <t>Spain/US/Taiwan</t>
  </si>
  <si>
    <t>Excelia Business School</t>
  </si>
  <si>
    <t>Grenoble Ecole de Management</t>
  </si>
  <si>
    <t>Frankfurt School of Finance and Management</t>
  </si>
  <si>
    <t>Trinity College Dublin, Trinity Business School</t>
  </si>
  <si>
    <t>Vlerick Business School</t>
  </si>
  <si>
    <t>Belgium</t>
  </si>
  <si>
    <t>Hult International Business School</t>
  </si>
  <si>
    <t>US</t>
  </si>
  <si>
    <t>North America</t>
  </si>
  <si>
    <t>Skema Business School</t>
  </si>
  <si>
    <t>Copenhagen Business School</t>
  </si>
  <si>
    <t>Denmark</t>
  </si>
  <si>
    <t>SP Jain Institute of Management &amp; Research (SPJIMR)</t>
  </si>
  <si>
    <t>Deusto/Audencia/Bradford</t>
  </si>
  <si>
    <t>Spain/France/UK</t>
  </si>
  <si>
    <t>University of South Carolina: Moore</t>
  </si>
  <si>
    <t>Tum School of Management</t>
  </si>
  <si>
    <t>Audencia</t>
  </si>
  <si>
    <t>Rennes School of Business</t>
  </si>
  <si>
    <t>Bayes Business School (formerly Cass)</t>
  </si>
  <si>
    <t>TBS Education</t>
  </si>
  <si>
    <t>The University of Sydney Business School</t>
  </si>
  <si>
    <t>Australia</t>
  </si>
  <si>
    <t>Luiss University</t>
  </si>
  <si>
    <t>Louvain School of Management, UCLouvain</t>
  </si>
  <si>
    <t>University of Cologne</t>
  </si>
  <si>
    <t>MBS (Montpellier Business School)</t>
  </si>
  <si>
    <t>ICN Business School</t>
  </si>
  <si>
    <t>Lund University School of Economics and Management (Lusem)</t>
  </si>
  <si>
    <t>Aalto University</t>
  </si>
  <si>
    <t>Finland</t>
  </si>
  <si>
    <t>Essca School of Management</t>
  </si>
  <si>
    <t>Queen's University: Smith</t>
  </si>
  <si>
    <t>Canada</t>
  </si>
  <si>
    <t>Burgundy School of Business</t>
  </si>
  <si>
    <t>Hanken School of Economics</t>
  </si>
  <si>
    <t>Indian Institute of Management Lucknow</t>
  </si>
  <si>
    <t>Solvay Brussels School of Economics and Management</t>
  </si>
  <si>
    <t>Antwerp Management School</t>
  </si>
  <si>
    <t>IAE Aix-Marseille Graduate School of Management</t>
  </si>
  <si>
    <t>ZHAW School of Management and Law</t>
  </si>
  <si>
    <t>University of Edinburgh Business School</t>
  </si>
  <si>
    <t>Singapore Management University: Lee Kong Chian</t>
  </si>
  <si>
    <t>Singapore</t>
  </si>
  <si>
    <t>Institut Mines-Télécom Business School</t>
  </si>
  <si>
    <t>EM Normandie Business School</t>
  </si>
  <si>
    <t>National Sun Yat-sen University</t>
  </si>
  <si>
    <t>Taiwan</t>
  </si>
  <si>
    <t>Tias Business School, Tilburg University</t>
  </si>
  <si>
    <t>Iscte Business School</t>
  </si>
  <si>
    <t>University of Victoria: Gustavson</t>
  </si>
  <si>
    <t>Politecnico di Milano School of Management</t>
  </si>
  <si>
    <t>Nyenrode Business Universiteit</t>
  </si>
  <si>
    <t>University of Ljubljana, School of Economics and Business</t>
  </si>
  <si>
    <t>Slovenia</t>
  </si>
  <si>
    <t>Tilburg University, School of Economics and Management</t>
  </si>
  <si>
    <t>Indian Institute of Management Udaipur</t>
  </si>
  <si>
    <t>Esdes Lyon Business School</t>
  </si>
  <si>
    <t>Alliance Manchester Business School</t>
  </si>
  <si>
    <t>Jönköping International Business School</t>
  </si>
  <si>
    <t>EM Strasbourg Business School</t>
  </si>
  <si>
    <t>Rabat Business School</t>
  </si>
  <si>
    <t>Morocco</t>
  </si>
  <si>
    <t>Africa</t>
  </si>
  <si>
    <t>Durham University Business School</t>
  </si>
  <si>
    <t>University of Antwerp Faculty of Business and Economics</t>
  </si>
  <si>
    <t>Indian Institute of Management Indore</t>
  </si>
  <si>
    <t>DCU Business School</t>
  </si>
  <si>
    <t>Lucerne School of Business</t>
  </si>
  <si>
    <t>NHH Norwegian School of Economics</t>
  </si>
  <si>
    <t>Norway</t>
  </si>
  <si>
    <t>ESC Clermont Business School</t>
  </si>
  <si>
    <t>SGH Warsaw School of Economics</t>
  </si>
  <si>
    <t>Poland</t>
  </si>
  <si>
    <t>Paris School of Business</t>
  </si>
  <si>
    <t>NMIMS Mumbai, School of Business Management</t>
  </si>
  <si>
    <t>International Management Institute New Delhi</t>
  </si>
  <si>
    <t>Corvinus University of Budapest</t>
  </si>
  <si>
    <t>Hungary</t>
  </si>
  <si>
    <t>University of Exeter Business School</t>
  </si>
  <si>
    <t>University of British Columbia: Sauder</t>
  </si>
  <si>
    <t>City University of Hong Kong</t>
  </si>
  <si>
    <t xml:space="preserve"> Hong Kong</t>
  </si>
  <si>
    <t xml:space="preserve"> Asia</t>
  </si>
  <si>
    <t>University of Florida</t>
  </si>
  <si>
    <t xml:space="preserve"> United States</t>
  </si>
  <si>
    <t xml:space="preserve"> North America</t>
  </si>
  <si>
    <t>UniversitÃ© Paris CitÃ©</t>
  </si>
  <si>
    <t xml:space="preserve"> France</t>
  </si>
  <si>
    <t xml:space="preserve"> Europe</t>
  </si>
  <si>
    <t>Pompeu Fabra University</t>
  </si>
  <si>
    <t xml:space="preserve"> Spain</t>
  </si>
  <si>
    <t>Wuhan University</t>
  </si>
  <si>
    <t xml:space="preserve"> China</t>
  </si>
  <si>
    <t>University of Aberdeen</t>
  </si>
  <si>
    <t xml:space="preserve"> United Kingdom</t>
  </si>
  <si>
    <t>Durham University</t>
  </si>
  <si>
    <t>University of Wurzburg</t>
  </si>
  <si>
    <t xml:space="preserve"> Germany</t>
  </si>
  <si>
    <t>Bielefeld University</t>
  </si>
  <si>
    <t>Indiana University</t>
  </si>
  <si>
    <t>Northeastern University, US</t>
  </si>
  <si>
    <t>University of York</t>
  </si>
  <si>
    <t>Autonomous University of Barcelona</t>
  </si>
  <si>
    <t>Tufts University</t>
  </si>
  <si>
    <t>University of Lausanne</t>
  </si>
  <si>
    <t xml:space="preserve"> Switzerland</t>
  </si>
  <si>
    <t>Ulsan National Institute of Science and Technology (UNIST)</t>
  </si>
  <si>
    <t xml:space="preserve"> South Korea</t>
  </si>
  <si>
    <t>Karlsruhe Institute of Technology</t>
  </si>
  <si>
    <t>Huazhong University of Science and Technology</t>
  </si>
  <si>
    <t>University of East Anglia</t>
  </si>
  <si>
    <t>University of Notre Dame</t>
  </si>
  <si>
    <t>Technical University of Denmark</t>
  </si>
  <si>
    <t xml:space="preserve"> Denmark</t>
  </si>
  <si>
    <t>Cardiff University</t>
  </si>
  <si>
    <t>Rutgers University â€“ New Brunswick</t>
  </si>
  <si>
    <t>Macquarie University</t>
  </si>
  <si>
    <t xml:space="preserve"> Australia</t>
  </si>
  <si>
    <t>Texas A&amp;M University</t>
  </si>
  <si>
    <t>Medical University of Graz</t>
  </si>
  <si>
    <t xml:space="preserve"> Austria</t>
  </si>
  <si>
    <t>Scuola Normale Superiore di Pisa</t>
  </si>
  <si>
    <t xml:space="preserve"> Italy</t>
  </si>
  <si>
    <t>201-250</t>
  </si>
  <si>
    <t>Aalborg University</t>
  </si>
  <si>
    <t xml:space="preserve"> Finland</t>
  </si>
  <si>
    <t>Alfaisal University</t>
  </si>
  <si>
    <t xml:space="preserve"> Saudi Arabia</t>
  </si>
  <si>
    <t>Auckland University of Technology</t>
  </si>
  <si>
    <t xml:space="preserve"> New Zealand</t>
  </si>
  <si>
    <t xml:space="preserve"> Oceania</t>
  </si>
  <si>
    <t>University of Bath</t>
  </si>
  <si>
    <t>University of Bergen</t>
  </si>
  <si>
    <t xml:space="preserve"> Norway</t>
  </si>
  <si>
    <t>University of Twente</t>
  </si>
  <si>
    <t xml:space="preserve"> Netherlands</t>
  </si>
  <si>
    <t>University College Dublin</t>
  </si>
  <si>
    <t xml:space="preserve"> Ireland</t>
  </si>
  <si>
    <t>Vita-Salute San Raffaele University</t>
  </si>
  <si>
    <t>University of Waterloo</t>
  </si>
  <si>
    <t xml:space="preserve"> Canada</t>
  </si>
  <si>
    <t>Western University</t>
  </si>
  <si>
    <t>Western Sydney University</t>
  </si>
  <si>
    <t>University of Wollongong</t>
  </si>
  <si>
    <t>251-300</t>
  </si>
  <si>
    <t>University of California, Riverside</t>
  </si>
  <si>
    <t>Chalmers University of Technology</t>
  </si>
  <si>
    <t xml:space="preserve"> Sweden</t>
  </si>
  <si>
    <t>University of Colorado Denver/Anschutz Medical Campus</t>
  </si>
  <si>
    <t>Curtin University</t>
  </si>
  <si>
    <t>Dalhousie University</t>
  </si>
  <si>
    <t>Queenâ€™s University</t>
  </si>
  <si>
    <t>Ruhr University Bochum</t>
  </si>
  <si>
    <t>Sejong University</t>
  </si>
  <si>
    <t>Semmelweis University</t>
  </si>
  <si>
    <t xml:space="preserve"> Hungary</t>
  </si>
  <si>
    <t>University of Southern Denmark</t>
  </si>
  <si>
    <t>Stellenbosch University</t>
  </si>
  <si>
    <t xml:space="preserve"> South Africa</t>
  </si>
  <si>
    <t xml:space="preserve"> Africa</t>
  </si>
  <si>
    <t>Sun Yat-sen University</t>
  </si>
  <si>
    <t>Swansea University</t>
  </si>
  <si>
    <t>Tampere University</t>
  </si>
  <si>
    <t>University of Tartu</t>
  </si>
  <si>
    <t xml:space="preserve"> Estonia</t>
  </si>
  <si>
    <t>University College Cork</t>
  </si>
  <si>
    <t>University of Utah</t>
  </si>
  <si>
    <t>Virginia Polytechnic Institute and State University</t>
  </si>
  <si>
    <t>Vrije Universiteit Brussel</t>
  </si>
  <si>
    <t xml:space="preserve"> Belgium</t>
  </si>
  <si>
    <t>University of the Witwatersrand</t>
  </si>
  <si>
    <t>301-350</t>
  </si>
  <si>
    <t>Hebrew University of Jerusalem</t>
  </si>
  <si>
    <t xml:space="preserve"> Israel</t>
  </si>
  <si>
    <t>Hofstra University</t>
  </si>
  <si>
    <t>HSE University</t>
  </si>
  <si>
    <t xml:space="preserve"> Russia</t>
  </si>
  <si>
    <t>University of Illinois Chicago</t>
  </si>
  <si>
    <t>Indian Institute of Science</t>
  </si>
  <si>
    <t xml:space="preserve"> India</t>
  </si>
  <si>
    <t>Johannes Gutenberg University of Mainz</t>
  </si>
  <si>
    <t>University of Malaya</t>
  </si>
  <si>
    <t xml:space="preserve"> Malaysia</t>
  </si>
  <si>
    <t>University of Manitoba</t>
  </si>
  <si>
    <t>University of Milan</t>
  </si>
  <si>
    <t>University of Milan-Bicocca</t>
  </si>
  <si>
    <t>351-400</t>
  </si>
  <si>
    <t>UniversitÃ© Grenoble Alpes</t>
  </si>
  <si>
    <t>University of Hail</t>
  </si>
  <si>
    <t>Hanyang University</t>
  </si>
  <si>
    <t>Harokopio University</t>
  </si>
  <si>
    <t xml:space="preserve"> Greece</t>
  </si>
  <si>
    <t>Hasselt University</t>
  </si>
  <si>
    <t>Illinois Institute of Technology</t>
  </si>
  <si>
    <t>IMT Atlantique</t>
  </si>
  <si>
    <t>Indian Institute of Technology Ropar</t>
  </si>
  <si>
    <t>JSS Academy of Higher Education and Research</t>
  </si>
  <si>
    <t>University of JyvÃ¤skylÃ¤</t>
  </si>
  <si>
    <t>401-500</t>
  </si>
  <si>
    <t>Addis Ababa University</t>
  </si>
  <si>
    <t xml:space="preserve"> Ethiopia</t>
  </si>
  <si>
    <t>University of Alaska Fairbanks</t>
  </si>
  <si>
    <t>An-Najah National University</t>
  </si>
  <si>
    <t>Palestine</t>
  </si>
  <si>
    <t>Aston University</t>
  </si>
  <si>
    <t>Aswan University</t>
  </si>
  <si>
    <t xml:space="preserve"> Egypt</t>
  </si>
  <si>
    <t>Bangor University</t>
  </si>
  <si>
    <t>University of Campinas</t>
  </si>
  <si>
    <t xml:space="preserve"> Brazil</t>
  </si>
  <si>
    <t xml:space="preserve"> South America</t>
  </si>
  <si>
    <t>Cankaya University</t>
  </si>
  <si>
    <t xml:space="preserve"> Turkey</t>
  </si>
  <si>
    <t>Claude Bernard University Lyon 1</t>
  </si>
  <si>
    <t>Colorado School of Mines</t>
  </si>
  <si>
    <t>501-600</t>
  </si>
  <si>
    <t>Nottingham Trent University</t>
  </si>
  <si>
    <t>Oklahoma State University</t>
  </si>
  <si>
    <t>University of Perugia</t>
  </si>
  <si>
    <t>Plekhanov Russian University of Economics</t>
  </si>
  <si>
    <t>Polytechnic University of Bari</t>
  </si>
  <si>
    <t>Pontifical Javeriana University</t>
  </si>
  <si>
    <t xml:space="preserve"> Colombia</t>
  </si>
  <si>
    <t>University of Portsmouth</t>
  </si>
  <si>
    <t>Quaid-i-Azam University</t>
  </si>
  <si>
    <t>Pakistan</t>
  </si>
  <si>
    <t>Rensselaer Polytechnic Institute</t>
  </si>
  <si>
    <t>Riga StradiÅ†Å¡ University</t>
  </si>
  <si>
    <t xml:space="preserve"> Latvia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</si>
</sst>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" fontId="2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0" fillId="2" borderId="1" xfId="0" applyFill="1" applyBorder="1"/>
    <xf numFmtId="2" fontId="0" fillId="0" borderId="0" xfId="1" applyNumberFormat="1" applyFont="1"/>
    <xf numFmtId="0" fontId="0" fillId="0" borderId="1" xfId="0" applyBorder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9B25-0043-4D51-8FF4-2313CC8F7F42}">
  <dimension ref="A1:AF207"/>
  <sheetViews>
    <sheetView tabSelected="1" topLeftCell="M1" zoomScale="85" zoomScaleNormal="85" workbookViewId="0">
      <selection activeCell="V1" sqref="V1"/>
    </sheetView>
  </sheetViews>
  <sheetFormatPr defaultRowHeight="14.4" x14ac:dyDescent="0.3"/>
  <cols>
    <col min="1" max="1" width="9.88671875" bestFit="1" customWidth="1"/>
    <col min="2" max="2" width="53.33203125" bestFit="1" customWidth="1"/>
    <col min="3" max="3" width="25.109375" bestFit="1" customWidth="1"/>
    <col min="4" max="4" width="25.109375" customWidth="1"/>
    <col min="5" max="5" width="17.88671875" bestFit="1" customWidth="1"/>
    <col min="6" max="6" width="20.77734375" bestFit="1" customWidth="1"/>
    <col min="7" max="7" width="32.21875" bestFit="1" customWidth="1"/>
    <col min="8" max="8" width="13.6640625" bestFit="1" customWidth="1"/>
    <col min="9" max="9" width="24.109375" bestFit="1" customWidth="1"/>
    <col min="10" max="10" width="28.5546875" bestFit="1" customWidth="1"/>
    <col min="11" max="11" width="28.33203125" bestFit="1" customWidth="1"/>
    <col min="12" max="12" width="19.21875" bestFit="1" customWidth="1"/>
    <col min="13" max="13" width="18.109375" bestFit="1" customWidth="1"/>
    <col min="14" max="14" width="16.5546875" bestFit="1" customWidth="1"/>
    <col min="15" max="15" width="18.44140625" bestFit="1" customWidth="1"/>
    <col min="16" max="16" width="23.6640625" bestFit="1" customWidth="1"/>
    <col min="17" max="17" width="19.77734375" style="3" bestFit="1" customWidth="1"/>
    <col min="18" max="18" width="19.44140625" bestFit="1" customWidth="1"/>
    <col min="19" max="19" width="27" bestFit="1" customWidth="1"/>
    <col min="20" max="20" width="21.6640625" bestFit="1" customWidth="1"/>
    <col min="21" max="21" width="23.109375" bestFit="1" customWidth="1"/>
    <col min="22" max="22" width="16.44140625" bestFit="1" customWidth="1"/>
    <col min="23" max="23" width="17.77734375" bestFit="1" customWidth="1"/>
    <col min="24" max="25" width="22.88671875" bestFit="1" customWidth="1"/>
    <col min="26" max="26" width="15.21875" bestFit="1" customWidth="1"/>
    <col min="27" max="27" width="30.109375" bestFit="1" customWidth="1"/>
    <col min="28" max="28" width="34.44140625" bestFit="1" customWidth="1"/>
    <col min="29" max="29" width="29.5546875" style="3" bestFit="1" customWidth="1"/>
    <col min="30" max="30" width="30.77734375" bestFit="1" customWidth="1"/>
    <col min="31" max="31" width="28.44140625" style="4" bestFit="1" customWidth="1"/>
    <col min="32" max="32" width="30.44140625" bestFit="1" customWidth="1"/>
  </cols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3" t="s">
        <v>28</v>
      </c>
      <c r="AD1" t="s">
        <v>29</v>
      </c>
      <c r="AE1" s="4" t="s">
        <v>30</v>
      </c>
      <c r="AF1" t="s">
        <v>31</v>
      </c>
    </row>
    <row r="2" spans="1:32" x14ac:dyDescent="0.3">
      <c r="A2">
        <v>1</v>
      </c>
      <c r="B2" t="s">
        <v>32</v>
      </c>
      <c r="C2" t="s">
        <v>33</v>
      </c>
      <c r="D2" s="5" t="s">
        <v>34</v>
      </c>
      <c r="E2">
        <v>1</v>
      </c>
      <c r="F2">
        <v>53</v>
      </c>
      <c r="G2">
        <v>9</v>
      </c>
      <c r="H2">
        <v>100</v>
      </c>
      <c r="I2">
        <v>100</v>
      </c>
      <c r="J2">
        <v>3</v>
      </c>
      <c r="K2">
        <v>26</v>
      </c>
      <c r="L2">
        <v>33</v>
      </c>
      <c r="M2">
        <v>53</v>
      </c>
      <c r="N2">
        <v>24</v>
      </c>
      <c r="O2">
        <v>69</v>
      </c>
      <c r="P2">
        <v>62.25</v>
      </c>
      <c r="Q2" s="3">
        <v>138091</v>
      </c>
      <c r="R2">
        <v>15</v>
      </c>
      <c r="S2">
        <v>97</v>
      </c>
      <c r="T2">
        <v>83</v>
      </c>
      <c r="U2">
        <v>93</v>
      </c>
      <c r="V2">
        <v>95.572999999999993</v>
      </c>
      <c r="W2" s="5" t="s">
        <v>35</v>
      </c>
      <c r="X2">
        <v>28.8</v>
      </c>
      <c r="Y2">
        <v>20.5</v>
      </c>
      <c r="Z2">
        <v>78.400000000000006</v>
      </c>
      <c r="AA2">
        <v>49.1</v>
      </c>
      <c r="AB2">
        <v>95.6</v>
      </c>
      <c r="AC2" s="3">
        <v>7851</v>
      </c>
      <c r="AD2">
        <v>12.1</v>
      </c>
      <c r="AE2" s="6">
        <v>0.33</v>
      </c>
      <c r="AF2">
        <f>36/64</f>
        <v>0.5625</v>
      </c>
    </row>
    <row r="3" spans="1:32" x14ac:dyDescent="0.3">
      <c r="A3">
        <v>2</v>
      </c>
      <c r="B3" t="s">
        <v>36</v>
      </c>
      <c r="C3" t="s">
        <v>37</v>
      </c>
      <c r="D3" s="7" t="s">
        <v>34</v>
      </c>
      <c r="E3">
        <v>16</v>
      </c>
      <c r="F3">
        <v>83</v>
      </c>
      <c r="G3">
        <v>14</v>
      </c>
      <c r="H3">
        <v>85</v>
      </c>
      <c r="I3">
        <v>96</v>
      </c>
      <c r="J3">
        <v>11</v>
      </c>
      <c r="K3">
        <v>18</v>
      </c>
      <c r="L3">
        <v>42</v>
      </c>
      <c r="M3">
        <v>45</v>
      </c>
      <c r="N3">
        <v>30</v>
      </c>
      <c r="O3">
        <v>52</v>
      </c>
      <c r="P3">
        <v>76.62</v>
      </c>
      <c r="Q3" s="3">
        <v>118999</v>
      </c>
      <c r="R3">
        <v>44</v>
      </c>
      <c r="S3">
        <v>99</v>
      </c>
      <c r="T3">
        <v>64</v>
      </c>
      <c r="U3">
        <v>56</v>
      </c>
      <c r="V3">
        <v>91.102000000000004</v>
      </c>
      <c r="W3" s="7" t="s">
        <v>35</v>
      </c>
      <c r="AE3" s="6"/>
    </row>
    <row r="4" spans="1:32" x14ac:dyDescent="0.3">
      <c r="A4">
        <v>3</v>
      </c>
      <c r="B4" t="s">
        <v>38</v>
      </c>
      <c r="C4" t="s">
        <v>39</v>
      </c>
      <c r="D4" s="5" t="s">
        <v>34</v>
      </c>
      <c r="E4">
        <v>32</v>
      </c>
      <c r="F4">
        <v>12</v>
      </c>
      <c r="G4">
        <v>28</v>
      </c>
      <c r="H4">
        <v>97</v>
      </c>
      <c r="I4">
        <v>96</v>
      </c>
      <c r="J4">
        <v>1</v>
      </c>
      <c r="K4">
        <v>19</v>
      </c>
      <c r="L4">
        <v>35</v>
      </c>
      <c r="M4">
        <v>50</v>
      </c>
      <c r="N4">
        <v>30</v>
      </c>
      <c r="O4">
        <v>31</v>
      </c>
      <c r="P4">
        <v>60.51</v>
      </c>
      <c r="Q4" s="3">
        <v>101961</v>
      </c>
      <c r="R4">
        <v>23</v>
      </c>
      <c r="S4">
        <v>97</v>
      </c>
      <c r="T4">
        <v>56</v>
      </c>
      <c r="U4">
        <v>59</v>
      </c>
      <c r="V4">
        <v>87.263000000000005</v>
      </c>
      <c r="W4" s="5" t="s">
        <v>35</v>
      </c>
      <c r="X4">
        <v>40.200000000000003</v>
      </c>
      <c r="Y4">
        <v>57.8</v>
      </c>
      <c r="Z4">
        <v>97</v>
      </c>
      <c r="AA4">
        <v>76.5</v>
      </c>
      <c r="AB4">
        <v>88.5</v>
      </c>
      <c r="AC4" s="3">
        <v>28933</v>
      </c>
      <c r="AD4">
        <v>29.3</v>
      </c>
      <c r="AE4" s="6">
        <v>0.22</v>
      </c>
      <c r="AF4">
        <v>2.2409722222222221</v>
      </c>
    </row>
    <row r="5" spans="1:32" x14ac:dyDescent="0.3">
      <c r="A5">
        <v>4</v>
      </c>
      <c r="B5" t="s">
        <v>40</v>
      </c>
      <c r="C5" t="s">
        <v>41</v>
      </c>
      <c r="D5" s="7" t="s">
        <v>34</v>
      </c>
      <c r="E5">
        <v>8</v>
      </c>
      <c r="F5">
        <v>43</v>
      </c>
      <c r="G5">
        <v>8</v>
      </c>
      <c r="H5">
        <v>100</v>
      </c>
      <c r="I5">
        <v>96</v>
      </c>
      <c r="J5">
        <v>4</v>
      </c>
      <c r="K5">
        <v>23.6</v>
      </c>
      <c r="L5">
        <v>43</v>
      </c>
      <c r="M5">
        <v>47</v>
      </c>
      <c r="N5">
        <v>34</v>
      </c>
      <c r="O5">
        <v>33</v>
      </c>
      <c r="P5">
        <v>56.22</v>
      </c>
      <c r="Q5" s="3">
        <v>92235</v>
      </c>
      <c r="R5">
        <v>20</v>
      </c>
      <c r="S5">
        <v>87</v>
      </c>
      <c r="T5">
        <v>48</v>
      </c>
      <c r="U5">
        <v>78</v>
      </c>
      <c r="V5">
        <v>86.972999999999999</v>
      </c>
      <c r="W5" s="7" t="s">
        <v>35</v>
      </c>
      <c r="X5">
        <v>30.5</v>
      </c>
      <c r="Y5">
        <v>49.1</v>
      </c>
      <c r="Z5">
        <v>84.9</v>
      </c>
      <c r="AA5">
        <v>36.5</v>
      </c>
      <c r="AB5">
        <v>69.400000000000006</v>
      </c>
      <c r="AC5" s="3">
        <v>28072</v>
      </c>
      <c r="AD5">
        <v>19.600000000000001</v>
      </c>
      <c r="AE5" s="6">
        <v>0.1</v>
      </c>
    </row>
    <row r="6" spans="1:32" x14ac:dyDescent="0.3">
      <c r="A6">
        <v>5</v>
      </c>
      <c r="B6" t="s">
        <v>42</v>
      </c>
      <c r="C6" t="s">
        <v>37</v>
      </c>
      <c r="D6" s="5" t="s">
        <v>34</v>
      </c>
      <c r="E6">
        <v>49</v>
      </c>
      <c r="F6">
        <v>95</v>
      </c>
      <c r="G6">
        <v>4</v>
      </c>
      <c r="H6">
        <v>100</v>
      </c>
      <c r="I6">
        <v>100</v>
      </c>
      <c r="J6">
        <v>19</v>
      </c>
      <c r="K6">
        <v>18</v>
      </c>
      <c r="L6">
        <v>68</v>
      </c>
      <c r="M6">
        <v>50</v>
      </c>
      <c r="N6">
        <v>39</v>
      </c>
      <c r="O6">
        <v>64</v>
      </c>
      <c r="P6">
        <v>52.11</v>
      </c>
      <c r="Q6" s="3">
        <v>95742</v>
      </c>
      <c r="R6">
        <v>78</v>
      </c>
      <c r="S6">
        <v>99</v>
      </c>
      <c r="T6">
        <v>86</v>
      </c>
      <c r="U6">
        <v>94</v>
      </c>
      <c r="V6">
        <v>85.947000000000003</v>
      </c>
      <c r="W6" s="5" t="s">
        <v>35</v>
      </c>
      <c r="AE6" s="6"/>
    </row>
    <row r="7" spans="1:32" x14ac:dyDescent="0.3">
      <c r="A7">
        <v>6</v>
      </c>
      <c r="B7" t="s">
        <v>43</v>
      </c>
      <c r="C7" t="s">
        <v>37</v>
      </c>
      <c r="D7" s="7" t="s">
        <v>34</v>
      </c>
      <c r="E7">
        <v>23</v>
      </c>
      <c r="F7">
        <v>87</v>
      </c>
      <c r="G7">
        <v>5</v>
      </c>
      <c r="H7">
        <v>100</v>
      </c>
      <c r="I7">
        <v>100</v>
      </c>
      <c r="J7">
        <v>35</v>
      </c>
      <c r="K7">
        <v>18</v>
      </c>
      <c r="L7">
        <v>60</v>
      </c>
      <c r="M7">
        <v>48</v>
      </c>
      <c r="N7">
        <v>36</v>
      </c>
      <c r="O7">
        <v>70</v>
      </c>
      <c r="P7">
        <v>52.43</v>
      </c>
      <c r="Q7" s="3">
        <v>96988</v>
      </c>
      <c r="R7">
        <v>68</v>
      </c>
      <c r="S7">
        <v>98</v>
      </c>
      <c r="T7">
        <v>71</v>
      </c>
      <c r="U7">
        <v>64</v>
      </c>
      <c r="V7">
        <v>88.715999999999994</v>
      </c>
      <c r="W7" s="7" t="s">
        <v>35</v>
      </c>
      <c r="AE7" s="6"/>
    </row>
    <row r="8" spans="1:32" x14ac:dyDescent="0.3">
      <c r="A8">
        <v>7</v>
      </c>
      <c r="B8" t="s">
        <v>44</v>
      </c>
      <c r="C8" t="s">
        <v>45</v>
      </c>
      <c r="D8" s="5" t="s">
        <v>34</v>
      </c>
      <c r="E8">
        <v>7</v>
      </c>
      <c r="F8">
        <v>81</v>
      </c>
      <c r="G8">
        <v>81</v>
      </c>
      <c r="H8">
        <v>30</v>
      </c>
      <c r="I8">
        <v>99</v>
      </c>
      <c r="J8">
        <v>6</v>
      </c>
      <c r="K8">
        <v>10</v>
      </c>
      <c r="L8">
        <v>43</v>
      </c>
      <c r="M8">
        <v>56</v>
      </c>
      <c r="N8">
        <v>31</v>
      </c>
      <c r="O8">
        <v>60</v>
      </c>
      <c r="P8">
        <v>52.58</v>
      </c>
      <c r="Q8" s="3">
        <v>103489</v>
      </c>
      <c r="R8">
        <v>71</v>
      </c>
      <c r="S8">
        <v>93</v>
      </c>
      <c r="T8">
        <v>85</v>
      </c>
      <c r="U8">
        <v>96</v>
      </c>
      <c r="V8">
        <v>91.001999999999995</v>
      </c>
      <c r="W8" s="5" t="s">
        <v>35</v>
      </c>
      <c r="AC8" s="3">
        <v>1780</v>
      </c>
      <c r="AD8">
        <v>15.5</v>
      </c>
      <c r="AE8" s="6">
        <v>0.91</v>
      </c>
      <c r="AF8">
        <f>37/63</f>
        <v>0.58730158730158732</v>
      </c>
    </row>
    <row r="9" spans="1:32" x14ac:dyDescent="0.3">
      <c r="A9">
        <v>8</v>
      </c>
      <c r="B9" t="s">
        <v>46</v>
      </c>
      <c r="C9" t="s">
        <v>47</v>
      </c>
      <c r="D9" s="7" t="s">
        <v>34</v>
      </c>
      <c r="E9">
        <v>6</v>
      </c>
      <c r="F9">
        <v>55</v>
      </c>
      <c r="G9">
        <v>16</v>
      </c>
      <c r="H9">
        <v>100</v>
      </c>
      <c r="I9">
        <v>99</v>
      </c>
      <c r="J9">
        <v>2</v>
      </c>
      <c r="K9">
        <v>13.09</v>
      </c>
      <c r="L9">
        <v>29</v>
      </c>
      <c r="M9">
        <v>37</v>
      </c>
      <c r="N9">
        <v>32</v>
      </c>
      <c r="O9">
        <v>35</v>
      </c>
      <c r="P9">
        <v>62.49</v>
      </c>
      <c r="Q9" s="3">
        <v>93510</v>
      </c>
      <c r="R9">
        <v>34</v>
      </c>
      <c r="S9">
        <v>94</v>
      </c>
      <c r="T9">
        <v>43</v>
      </c>
      <c r="U9">
        <v>88</v>
      </c>
      <c r="V9">
        <v>88.539000000000001</v>
      </c>
      <c r="W9" s="7" t="s">
        <v>48</v>
      </c>
      <c r="X9">
        <v>32.200000000000003</v>
      </c>
      <c r="Y9">
        <v>39</v>
      </c>
      <c r="Z9">
        <v>71.8</v>
      </c>
      <c r="AA9">
        <v>48.7</v>
      </c>
      <c r="AB9">
        <v>93.6</v>
      </c>
      <c r="AC9" s="3">
        <v>23066</v>
      </c>
      <c r="AD9">
        <v>23</v>
      </c>
      <c r="AE9" s="6">
        <v>0.31</v>
      </c>
    </row>
    <row r="10" spans="1:32" x14ac:dyDescent="0.3">
      <c r="A10">
        <v>9</v>
      </c>
      <c r="B10" t="s">
        <v>49</v>
      </c>
      <c r="C10" t="s">
        <v>37</v>
      </c>
      <c r="D10" s="5" t="s">
        <v>34</v>
      </c>
      <c r="E10">
        <v>21</v>
      </c>
      <c r="F10">
        <v>13</v>
      </c>
      <c r="G10">
        <v>12</v>
      </c>
      <c r="H10">
        <v>100</v>
      </c>
      <c r="I10">
        <v>99</v>
      </c>
      <c r="J10">
        <v>36</v>
      </c>
      <c r="K10">
        <v>18</v>
      </c>
      <c r="L10">
        <v>50</v>
      </c>
      <c r="M10">
        <v>50</v>
      </c>
      <c r="N10">
        <v>41</v>
      </c>
      <c r="O10">
        <v>56</v>
      </c>
      <c r="P10">
        <v>58.01</v>
      </c>
      <c r="Q10" s="3">
        <v>96487</v>
      </c>
      <c r="R10">
        <v>60</v>
      </c>
      <c r="S10">
        <v>96</v>
      </c>
      <c r="T10">
        <v>62</v>
      </c>
      <c r="U10">
        <v>44</v>
      </c>
      <c r="V10">
        <v>89.68</v>
      </c>
      <c r="W10" s="5" t="s">
        <v>35</v>
      </c>
      <c r="AE10" s="6"/>
    </row>
    <row r="11" spans="1:32" x14ac:dyDescent="0.3">
      <c r="A11">
        <v>10</v>
      </c>
      <c r="B11" t="s">
        <v>50</v>
      </c>
      <c r="C11" t="s">
        <v>51</v>
      </c>
      <c r="D11" s="7" t="s">
        <v>34</v>
      </c>
      <c r="E11">
        <v>18</v>
      </c>
      <c r="F11">
        <v>50</v>
      </c>
      <c r="G11">
        <v>33</v>
      </c>
      <c r="H11">
        <v>100</v>
      </c>
      <c r="I11">
        <v>100</v>
      </c>
      <c r="J11">
        <v>7</v>
      </c>
      <c r="K11">
        <v>24</v>
      </c>
      <c r="L11">
        <v>50</v>
      </c>
      <c r="M11">
        <v>43</v>
      </c>
      <c r="N11">
        <v>24</v>
      </c>
      <c r="O11">
        <v>54</v>
      </c>
      <c r="P11">
        <v>46.07</v>
      </c>
      <c r="Q11" s="3">
        <v>97462</v>
      </c>
      <c r="R11">
        <v>47</v>
      </c>
      <c r="S11">
        <v>94</v>
      </c>
      <c r="T11">
        <v>76</v>
      </c>
      <c r="U11">
        <v>84</v>
      </c>
      <c r="V11">
        <v>91.027000000000001</v>
      </c>
      <c r="W11" s="7" t="s">
        <v>35</v>
      </c>
      <c r="AE11" s="6"/>
    </row>
    <row r="12" spans="1:32" x14ac:dyDescent="0.3">
      <c r="A12">
        <v>11</v>
      </c>
      <c r="B12" t="s">
        <v>52</v>
      </c>
      <c r="C12" t="s">
        <v>53</v>
      </c>
      <c r="D12" s="5" t="s">
        <v>54</v>
      </c>
      <c r="E12">
        <v>35</v>
      </c>
      <c r="F12">
        <v>87</v>
      </c>
      <c r="G12">
        <v>37</v>
      </c>
      <c r="H12">
        <v>100</v>
      </c>
      <c r="I12">
        <v>98</v>
      </c>
      <c r="J12">
        <v>84</v>
      </c>
      <c r="K12">
        <v>30.9</v>
      </c>
      <c r="L12">
        <v>6</v>
      </c>
      <c r="M12">
        <v>63</v>
      </c>
      <c r="N12">
        <v>34</v>
      </c>
      <c r="O12">
        <v>10</v>
      </c>
      <c r="P12">
        <v>73.739999999999995</v>
      </c>
      <c r="Q12" s="3">
        <v>114668</v>
      </c>
      <c r="R12">
        <v>4</v>
      </c>
      <c r="S12">
        <v>100</v>
      </c>
      <c r="T12">
        <v>5</v>
      </c>
      <c r="U12">
        <v>25</v>
      </c>
      <c r="V12">
        <v>89.308000000000007</v>
      </c>
      <c r="W12" s="5" t="s">
        <v>48</v>
      </c>
      <c r="X12">
        <v>88.1</v>
      </c>
      <c r="Y12">
        <v>95.7</v>
      </c>
      <c r="Z12">
        <v>86.8</v>
      </c>
      <c r="AA12">
        <v>100</v>
      </c>
      <c r="AB12">
        <v>50.6</v>
      </c>
      <c r="AC12" s="3">
        <v>38221</v>
      </c>
      <c r="AD12">
        <v>11.5</v>
      </c>
      <c r="AE12" s="6">
        <v>0.13</v>
      </c>
      <c r="AF12">
        <f>34/66</f>
        <v>0.51515151515151514</v>
      </c>
    </row>
    <row r="13" spans="1:32" x14ac:dyDescent="0.3">
      <c r="A13">
        <v>12</v>
      </c>
      <c r="B13" t="s">
        <v>55</v>
      </c>
      <c r="C13" t="s">
        <v>37</v>
      </c>
      <c r="D13" s="7" t="s">
        <v>34</v>
      </c>
      <c r="E13">
        <v>4</v>
      </c>
      <c r="F13">
        <v>88</v>
      </c>
      <c r="G13">
        <v>34</v>
      </c>
      <c r="H13">
        <v>100</v>
      </c>
      <c r="I13">
        <v>98</v>
      </c>
      <c r="J13">
        <v>32</v>
      </c>
      <c r="K13">
        <v>22</v>
      </c>
      <c r="L13">
        <v>54</v>
      </c>
      <c r="M13">
        <v>45</v>
      </c>
      <c r="N13">
        <v>32</v>
      </c>
      <c r="O13">
        <v>57</v>
      </c>
      <c r="P13">
        <v>58.96</v>
      </c>
      <c r="Q13" s="3">
        <v>95341</v>
      </c>
      <c r="R13">
        <v>76</v>
      </c>
      <c r="S13">
        <v>95</v>
      </c>
      <c r="T13">
        <v>64</v>
      </c>
      <c r="U13">
        <v>41</v>
      </c>
      <c r="V13">
        <v>89.834000000000003</v>
      </c>
      <c r="W13" s="7" t="s">
        <v>35</v>
      </c>
      <c r="X13">
        <v>51.6</v>
      </c>
      <c r="Y13">
        <v>44.5</v>
      </c>
      <c r="Z13">
        <v>51.3</v>
      </c>
      <c r="AA13">
        <v>99.9</v>
      </c>
      <c r="AB13">
        <v>61.5</v>
      </c>
      <c r="AC13" s="3">
        <v>5920</v>
      </c>
      <c r="AD13">
        <v>11.6</v>
      </c>
      <c r="AE13" s="6">
        <v>0.18</v>
      </c>
      <c r="AF13">
        <f>26/74</f>
        <v>0.35135135135135137</v>
      </c>
    </row>
    <row r="14" spans="1:32" x14ac:dyDescent="0.3">
      <c r="A14">
        <v>12</v>
      </c>
      <c r="B14" t="s">
        <v>56</v>
      </c>
      <c r="C14" t="s">
        <v>57</v>
      </c>
      <c r="D14" s="5" t="s">
        <v>34</v>
      </c>
      <c r="E14">
        <v>96</v>
      </c>
      <c r="F14">
        <v>50</v>
      </c>
      <c r="G14">
        <v>41</v>
      </c>
      <c r="H14">
        <v>100</v>
      </c>
      <c r="I14">
        <v>98</v>
      </c>
      <c r="J14">
        <v>64</v>
      </c>
      <c r="K14">
        <v>24</v>
      </c>
      <c r="L14">
        <v>44</v>
      </c>
      <c r="M14">
        <v>48</v>
      </c>
      <c r="N14">
        <v>50</v>
      </c>
      <c r="O14">
        <v>9</v>
      </c>
      <c r="P14">
        <v>106.29</v>
      </c>
      <c r="Q14" s="3">
        <v>96173</v>
      </c>
      <c r="R14">
        <v>41</v>
      </c>
      <c r="S14">
        <v>93</v>
      </c>
      <c r="T14">
        <v>23</v>
      </c>
      <c r="U14">
        <v>42</v>
      </c>
      <c r="V14">
        <v>88.132000000000005</v>
      </c>
      <c r="W14" s="5" t="s">
        <v>58</v>
      </c>
      <c r="AE14" s="6"/>
    </row>
    <row r="15" spans="1:32" x14ac:dyDescent="0.3">
      <c r="A15">
        <v>14</v>
      </c>
      <c r="B15" t="s">
        <v>59</v>
      </c>
      <c r="C15" t="s">
        <v>51</v>
      </c>
      <c r="D15" s="7" t="s">
        <v>34</v>
      </c>
      <c r="E15">
        <v>5</v>
      </c>
      <c r="F15">
        <v>12</v>
      </c>
      <c r="G15">
        <v>53</v>
      </c>
      <c r="H15">
        <v>100</v>
      </c>
      <c r="I15">
        <v>100</v>
      </c>
      <c r="J15">
        <v>52</v>
      </c>
      <c r="K15">
        <v>20.8</v>
      </c>
      <c r="L15">
        <v>23</v>
      </c>
      <c r="M15">
        <v>34</v>
      </c>
      <c r="N15">
        <v>37</v>
      </c>
      <c r="O15">
        <v>38</v>
      </c>
      <c r="P15">
        <v>45.93</v>
      </c>
      <c r="Q15" s="3">
        <v>118385</v>
      </c>
      <c r="R15">
        <v>37</v>
      </c>
      <c r="S15">
        <v>92</v>
      </c>
      <c r="T15">
        <v>32</v>
      </c>
      <c r="U15">
        <v>32</v>
      </c>
      <c r="V15">
        <v>88.995000000000005</v>
      </c>
      <c r="W15" s="7" t="s">
        <v>35</v>
      </c>
      <c r="AC15" s="3">
        <v>1669</v>
      </c>
      <c r="AD15">
        <v>32.700000000000003</v>
      </c>
      <c r="AE15" s="6">
        <v>0.31</v>
      </c>
      <c r="AF15">
        <f>31/69</f>
        <v>0.44927536231884058</v>
      </c>
    </row>
    <row r="16" spans="1:32" x14ac:dyDescent="0.3">
      <c r="A16">
        <v>15</v>
      </c>
      <c r="B16" t="s">
        <v>60</v>
      </c>
      <c r="C16" t="s">
        <v>61</v>
      </c>
      <c r="D16" s="5" t="s">
        <v>34</v>
      </c>
      <c r="E16">
        <v>78</v>
      </c>
      <c r="F16">
        <v>100</v>
      </c>
      <c r="G16">
        <v>21</v>
      </c>
      <c r="H16">
        <v>71</v>
      </c>
      <c r="I16">
        <v>100</v>
      </c>
      <c r="J16">
        <v>8</v>
      </c>
      <c r="K16">
        <v>18</v>
      </c>
      <c r="L16">
        <v>58</v>
      </c>
      <c r="M16">
        <v>55</v>
      </c>
      <c r="N16">
        <v>35</v>
      </c>
      <c r="O16">
        <v>7</v>
      </c>
      <c r="P16">
        <v>55.78</v>
      </c>
      <c r="Q16" s="3">
        <v>80729</v>
      </c>
      <c r="R16">
        <v>36</v>
      </c>
      <c r="S16">
        <v>96</v>
      </c>
      <c r="T16">
        <v>37</v>
      </c>
      <c r="U16">
        <v>87</v>
      </c>
      <c r="V16">
        <v>87.58</v>
      </c>
      <c r="W16" s="5" t="s">
        <v>58</v>
      </c>
      <c r="AE16" s="6"/>
    </row>
    <row r="17" spans="1:32" x14ac:dyDescent="0.3">
      <c r="A17">
        <v>16</v>
      </c>
      <c r="B17" t="s">
        <v>62</v>
      </c>
      <c r="C17" t="s">
        <v>63</v>
      </c>
      <c r="D17" s="7" t="s">
        <v>34</v>
      </c>
      <c r="E17">
        <v>12</v>
      </c>
      <c r="F17">
        <v>93</v>
      </c>
      <c r="G17">
        <v>54</v>
      </c>
      <c r="H17">
        <v>40</v>
      </c>
      <c r="I17">
        <v>100</v>
      </c>
      <c r="J17">
        <v>24</v>
      </c>
      <c r="K17">
        <v>13</v>
      </c>
      <c r="L17">
        <v>50</v>
      </c>
      <c r="M17">
        <v>43</v>
      </c>
      <c r="N17">
        <v>40</v>
      </c>
      <c r="O17">
        <v>48</v>
      </c>
      <c r="P17">
        <v>38.9</v>
      </c>
      <c r="Q17" s="3">
        <v>97485</v>
      </c>
      <c r="R17">
        <v>63</v>
      </c>
      <c r="S17">
        <v>99</v>
      </c>
      <c r="T17">
        <v>46</v>
      </c>
      <c r="U17">
        <v>96</v>
      </c>
      <c r="V17">
        <v>88.988</v>
      </c>
      <c r="W17" s="7" t="s">
        <v>35</v>
      </c>
      <c r="AE17" s="6"/>
    </row>
    <row r="18" spans="1:32" x14ac:dyDescent="0.3">
      <c r="A18">
        <v>17</v>
      </c>
      <c r="B18" t="s">
        <v>64</v>
      </c>
      <c r="C18" t="s">
        <v>63</v>
      </c>
      <c r="D18" s="5" t="s">
        <v>34</v>
      </c>
      <c r="E18">
        <v>59</v>
      </c>
      <c r="F18">
        <v>100</v>
      </c>
      <c r="G18">
        <v>75</v>
      </c>
      <c r="H18">
        <v>22</v>
      </c>
      <c r="I18">
        <v>100</v>
      </c>
      <c r="J18">
        <v>14</v>
      </c>
      <c r="K18">
        <v>10</v>
      </c>
      <c r="L18">
        <v>50</v>
      </c>
      <c r="M18">
        <v>43</v>
      </c>
      <c r="N18">
        <v>50</v>
      </c>
      <c r="O18">
        <v>24</v>
      </c>
      <c r="P18">
        <v>64.44</v>
      </c>
      <c r="Q18" s="3">
        <v>85331</v>
      </c>
      <c r="R18">
        <v>96</v>
      </c>
      <c r="S18">
        <v>86</v>
      </c>
      <c r="T18">
        <v>72</v>
      </c>
      <c r="U18">
        <v>83</v>
      </c>
      <c r="V18">
        <v>85.606999999999999</v>
      </c>
      <c r="W18" s="5" t="s">
        <v>48</v>
      </c>
      <c r="AE18" s="6"/>
    </row>
    <row r="19" spans="1:32" x14ac:dyDescent="0.3">
      <c r="A19">
        <v>18</v>
      </c>
      <c r="B19" t="s">
        <v>65</v>
      </c>
      <c r="C19" t="s">
        <v>53</v>
      </c>
      <c r="D19" s="7" t="s">
        <v>54</v>
      </c>
      <c r="E19">
        <v>2</v>
      </c>
      <c r="F19">
        <v>41</v>
      </c>
      <c r="G19">
        <v>70</v>
      </c>
      <c r="H19">
        <v>91</v>
      </c>
      <c r="I19">
        <v>95</v>
      </c>
      <c r="J19">
        <v>95</v>
      </c>
      <c r="K19">
        <v>31</v>
      </c>
      <c r="L19">
        <v>24</v>
      </c>
      <c r="M19">
        <v>60</v>
      </c>
      <c r="N19">
        <v>34</v>
      </c>
      <c r="O19">
        <v>25</v>
      </c>
      <c r="P19">
        <v>91.16</v>
      </c>
      <c r="Q19" s="3">
        <v>104037</v>
      </c>
      <c r="R19">
        <v>12</v>
      </c>
      <c r="S19">
        <v>100</v>
      </c>
      <c r="T19">
        <v>3</v>
      </c>
      <c r="U19">
        <v>11</v>
      </c>
      <c r="V19">
        <v>87.406000000000006</v>
      </c>
      <c r="W19" s="7" t="s">
        <v>35</v>
      </c>
      <c r="X19">
        <v>64.2</v>
      </c>
      <c r="Y19">
        <v>71.900000000000006</v>
      </c>
      <c r="Z19">
        <v>59.3</v>
      </c>
      <c r="AA19">
        <v>100</v>
      </c>
      <c r="AB19">
        <v>47</v>
      </c>
      <c r="AC19" s="3">
        <v>36638</v>
      </c>
      <c r="AD19">
        <v>11.3</v>
      </c>
      <c r="AE19" s="6">
        <v>0.1</v>
      </c>
      <c r="AF19">
        <v>1.83125</v>
      </c>
    </row>
    <row r="20" spans="1:32" x14ac:dyDescent="0.3">
      <c r="A20">
        <v>19</v>
      </c>
      <c r="B20" t="s">
        <v>66</v>
      </c>
      <c r="C20" t="s">
        <v>51</v>
      </c>
      <c r="D20" s="5" t="s">
        <v>34</v>
      </c>
      <c r="E20">
        <v>11</v>
      </c>
      <c r="F20">
        <v>0</v>
      </c>
      <c r="G20">
        <v>39</v>
      </c>
      <c r="H20">
        <v>100</v>
      </c>
      <c r="I20">
        <v>100</v>
      </c>
      <c r="J20">
        <v>75</v>
      </c>
      <c r="K20">
        <v>24</v>
      </c>
      <c r="L20">
        <v>10</v>
      </c>
      <c r="M20">
        <v>39</v>
      </c>
      <c r="N20">
        <v>24</v>
      </c>
      <c r="O20">
        <v>95</v>
      </c>
      <c r="P20">
        <v>54.77</v>
      </c>
      <c r="Q20" s="3">
        <v>126767</v>
      </c>
      <c r="R20">
        <v>43</v>
      </c>
      <c r="S20">
        <v>100</v>
      </c>
      <c r="T20">
        <v>19</v>
      </c>
      <c r="U20">
        <v>50</v>
      </c>
      <c r="V20">
        <v>87.03</v>
      </c>
      <c r="W20" s="5" t="s">
        <v>35</v>
      </c>
      <c r="AE20" s="6"/>
    </row>
    <row r="21" spans="1:32" x14ac:dyDescent="0.3">
      <c r="A21">
        <v>20</v>
      </c>
      <c r="B21" t="s">
        <v>67</v>
      </c>
      <c r="C21" t="s">
        <v>68</v>
      </c>
      <c r="D21" s="7" t="s">
        <v>34</v>
      </c>
      <c r="E21">
        <v>17</v>
      </c>
      <c r="F21">
        <v>70</v>
      </c>
      <c r="G21">
        <v>44</v>
      </c>
      <c r="H21">
        <v>97</v>
      </c>
      <c r="I21">
        <v>99</v>
      </c>
      <c r="J21">
        <v>17</v>
      </c>
      <c r="K21">
        <v>25</v>
      </c>
      <c r="L21">
        <v>30</v>
      </c>
      <c r="M21">
        <v>49</v>
      </c>
      <c r="N21">
        <v>39</v>
      </c>
      <c r="O21">
        <v>32</v>
      </c>
      <c r="P21">
        <v>60.6</v>
      </c>
      <c r="Q21" s="3">
        <v>85748</v>
      </c>
      <c r="R21">
        <v>56</v>
      </c>
      <c r="S21">
        <v>100</v>
      </c>
      <c r="T21">
        <v>44</v>
      </c>
      <c r="U21">
        <v>40</v>
      </c>
      <c r="V21">
        <v>86.745000000000005</v>
      </c>
      <c r="W21" s="7" t="s">
        <v>35</v>
      </c>
      <c r="AE21" s="6"/>
    </row>
    <row r="22" spans="1:32" x14ac:dyDescent="0.3">
      <c r="A22">
        <v>21</v>
      </c>
      <c r="B22" t="s">
        <v>69</v>
      </c>
      <c r="C22" t="s">
        <v>57</v>
      </c>
      <c r="D22" s="5" t="s">
        <v>34</v>
      </c>
      <c r="E22">
        <v>67</v>
      </c>
      <c r="F22">
        <v>21</v>
      </c>
      <c r="G22">
        <v>49</v>
      </c>
      <c r="H22">
        <v>100</v>
      </c>
      <c r="I22">
        <v>91</v>
      </c>
      <c r="J22">
        <v>40</v>
      </c>
      <c r="K22">
        <v>24</v>
      </c>
      <c r="L22">
        <v>14</v>
      </c>
      <c r="M22">
        <v>50</v>
      </c>
      <c r="N22">
        <v>50</v>
      </c>
      <c r="O22">
        <v>13</v>
      </c>
      <c r="P22">
        <v>111.84</v>
      </c>
      <c r="Q22" s="3">
        <v>79569</v>
      </c>
      <c r="R22">
        <v>26</v>
      </c>
      <c r="S22">
        <v>84</v>
      </c>
      <c r="T22">
        <v>9</v>
      </c>
      <c r="U22">
        <v>24</v>
      </c>
      <c r="V22">
        <v>84.786000000000001</v>
      </c>
      <c r="W22" s="5" t="s">
        <v>35</v>
      </c>
      <c r="X22">
        <v>43.7</v>
      </c>
      <c r="Y22">
        <v>34.1</v>
      </c>
      <c r="Z22">
        <v>16.399999999999999</v>
      </c>
      <c r="AA22">
        <v>40.1</v>
      </c>
      <c r="AB22">
        <v>43.4</v>
      </c>
      <c r="AC22" s="3">
        <v>22751</v>
      </c>
      <c r="AD22">
        <v>7.9</v>
      </c>
      <c r="AE22" s="6">
        <v>0.16</v>
      </c>
      <c r="AF22">
        <v>2.6097222222222221</v>
      </c>
    </row>
    <row r="23" spans="1:32" x14ac:dyDescent="0.3">
      <c r="A23">
        <v>21</v>
      </c>
      <c r="B23" t="s">
        <v>70</v>
      </c>
      <c r="C23" t="s">
        <v>53</v>
      </c>
      <c r="D23" s="7" t="s">
        <v>54</v>
      </c>
      <c r="E23">
        <v>3</v>
      </c>
      <c r="F23">
        <v>29</v>
      </c>
      <c r="G23">
        <v>71</v>
      </c>
      <c r="H23">
        <v>100</v>
      </c>
      <c r="I23">
        <v>94</v>
      </c>
      <c r="J23">
        <v>98</v>
      </c>
      <c r="K23">
        <v>31</v>
      </c>
      <c r="L23">
        <v>29</v>
      </c>
      <c r="M23">
        <v>77</v>
      </c>
      <c r="N23">
        <v>38</v>
      </c>
      <c r="O23">
        <v>45</v>
      </c>
      <c r="P23">
        <v>78.53</v>
      </c>
      <c r="Q23" s="3">
        <v>112896</v>
      </c>
      <c r="R23">
        <v>6</v>
      </c>
      <c r="S23">
        <v>96</v>
      </c>
      <c r="T23">
        <v>2</v>
      </c>
      <c r="U23">
        <v>31</v>
      </c>
      <c r="V23">
        <v>84.286000000000001</v>
      </c>
      <c r="W23" s="7" t="s">
        <v>48</v>
      </c>
      <c r="X23">
        <v>40.6</v>
      </c>
      <c r="Y23">
        <v>47.9</v>
      </c>
      <c r="Z23">
        <v>41.7</v>
      </c>
      <c r="AA23">
        <v>98.8</v>
      </c>
      <c r="AB23">
        <v>60.2</v>
      </c>
      <c r="AC23" s="3">
        <v>30525</v>
      </c>
      <c r="AD23">
        <v>10.9</v>
      </c>
      <c r="AE23" s="6">
        <v>0.17</v>
      </c>
      <c r="AF23">
        <v>2.036111111111111</v>
      </c>
    </row>
    <row r="24" spans="1:32" x14ac:dyDescent="0.3">
      <c r="A24">
        <v>23</v>
      </c>
      <c r="B24" t="s">
        <v>71</v>
      </c>
      <c r="C24" t="s">
        <v>45</v>
      </c>
      <c r="D24" s="5" t="s">
        <v>34</v>
      </c>
      <c r="E24">
        <v>25</v>
      </c>
      <c r="F24">
        <v>83</v>
      </c>
      <c r="G24">
        <v>77</v>
      </c>
      <c r="H24">
        <v>38</v>
      </c>
      <c r="I24">
        <v>100</v>
      </c>
      <c r="J24">
        <v>21</v>
      </c>
      <c r="K24">
        <v>14</v>
      </c>
      <c r="L24">
        <v>44</v>
      </c>
      <c r="M24">
        <v>38</v>
      </c>
      <c r="N24">
        <v>27</v>
      </c>
      <c r="O24">
        <v>28</v>
      </c>
      <c r="P24">
        <v>58.5</v>
      </c>
      <c r="Q24" s="3">
        <v>84886</v>
      </c>
      <c r="R24">
        <v>83</v>
      </c>
      <c r="S24">
        <v>95</v>
      </c>
      <c r="T24">
        <v>96</v>
      </c>
      <c r="U24">
        <v>96</v>
      </c>
      <c r="V24">
        <v>87.262</v>
      </c>
      <c r="W24" s="5" t="s">
        <v>35</v>
      </c>
      <c r="X24">
        <v>81.400000000000006</v>
      </c>
      <c r="Y24">
        <v>88.3</v>
      </c>
      <c r="Z24">
        <v>97.6</v>
      </c>
      <c r="AA24">
        <v>70.8</v>
      </c>
      <c r="AB24">
        <v>97.5</v>
      </c>
      <c r="AC24" s="3">
        <v>17715</v>
      </c>
      <c r="AD24">
        <v>11.2</v>
      </c>
      <c r="AE24" s="6">
        <v>0.59</v>
      </c>
      <c r="AF24">
        <f>40/60</f>
        <v>0.66666666666666663</v>
      </c>
    </row>
    <row r="25" spans="1:32" x14ac:dyDescent="0.3">
      <c r="A25">
        <v>24</v>
      </c>
      <c r="B25" t="s">
        <v>72</v>
      </c>
      <c r="C25" t="s">
        <v>51</v>
      </c>
      <c r="D25" s="7" t="s">
        <v>34</v>
      </c>
      <c r="E25">
        <v>57</v>
      </c>
      <c r="F25">
        <v>20</v>
      </c>
      <c r="G25">
        <v>60</v>
      </c>
      <c r="H25">
        <v>64</v>
      </c>
      <c r="I25">
        <v>100</v>
      </c>
      <c r="J25">
        <v>62</v>
      </c>
      <c r="K25">
        <v>32</v>
      </c>
      <c r="L25">
        <v>60</v>
      </c>
      <c r="M25">
        <v>39</v>
      </c>
      <c r="N25">
        <v>32</v>
      </c>
      <c r="O25">
        <v>46</v>
      </c>
      <c r="P25">
        <v>39.590000000000003</v>
      </c>
      <c r="Q25" s="3">
        <v>106876</v>
      </c>
      <c r="R25">
        <v>14</v>
      </c>
      <c r="S25">
        <v>98</v>
      </c>
      <c r="T25">
        <v>30</v>
      </c>
      <c r="U25">
        <v>35</v>
      </c>
      <c r="V25">
        <v>88.040999999999997</v>
      </c>
      <c r="W25" s="7" t="s">
        <v>35</v>
      </c>
      <c r="X25">
        <v>43</v>
      </c>
      <c r="Y25">
        <v>50.5</v>
      </c>
      <c r="Z25">
        <v>76.599999999999994</v>
      </c>
      <c r="AA25">
        <v>60.7</v>
      </c>
      <c r="AB25">
        <v>67.5</v>
      </c>
      <c r="AC25" s="3">
        <v>7641</v>
      </c>
      <c r="AD25">
        <v>57.5</v>
      </c>
      <c r="AE25" s="6">
        <v>0.25</v>
      </c>
    </row>
    <row r="26" spans="1:32" x14ac:dyDescent="0.3">
      <c r="A26">
        <v>25</v>
      </c>
      <c r="B26" t="s">
        <v>73</v>
      </c>
      <c r="C26" t="s">
        <v>74</v>
      </c>
      <c r="D26" s="5" t="s">
        <v>34</v>
      </c>
      <c r="E26">
        <v>31</v>
      </c>
      <c r="F26">
        <v>21</v>
      </c>
      <c r="G26">
        <v>26</v>
      </c>
      <c r="H26">
        <v>84</v>
      </c>
      <c r="I26">
        <v>86</v>
      </c>
      <c r="J26">
        <v>13</v>
      </c>
      <c r="K26">
        <v>30</v>
      </c>
      <c r="L26">
        <v>42</v>
      </c>
      <c r="M26">
        <v>46</v>
      </c>
      <c r="N26">
        <v>41</v>
      </c>
      <c r="O26">
        <v>17</v>
      </c>
      <c r="P26">
        <v>38.06</v>
      </c>
      <c r="Q26" s="3">
        <v>75001</v>
      </c>
      <c r="R26">
        <v>25</v>
      </c>
      <c r="S26">
        <v>100</v>
      </c>
      <c r="T26">
        <v>25</v>
      </c>
      <c r="U26">
        <v>66</v>
      </c>
      <c r="V26">
        <v>86.498000000000005</v>
      </c>
      <c r="W26" s="5" t="s">
        <v>48</v>
      </c>
      <c r="X26">
        <v>17.7</v>
      </c>
      <c r="Y26">
        <v>13.7</v>
      </c>
      <c r="Z26">
        <v>5.2</v>
      </c>
      <c r="AA26">
        <v>35.799999999999997</v>
      </c>
      <c r="AB26">
        <v>43.4</v>
      </c>
      <c r="AC26" s="3">
        <v>13685</v>
      </c>
      <c r="AD26">
        <v>27.2</v>
      </c>
      <c r="AE26" s="6">
        <v>0.22</v>
      </c>
      <c r="AF26">
        <v>2.1999999999999997</v>
      </c>
    </row>
    <row r="27" spans="1:32" x14ac:dyDescent="0.3">
      <c r="A27">
        <v>26</v>
      </c>
      <c r="B27" t="s">
        <v>75</v>
      </c>
      <c r="C27" t="s">
        <v>37</v>
      </c>
      <c r="D27" s="7" t="s">
        <v>34</v>
      </c>
      <c r="E27">
        <v>51</v>
      </c>
      <c r="F27">
        <v>80</v>
      </c>
      <c r="G27">
        <v>2</v>
      </c>
      <c r="H27">
        <v>100</v>
      </c>
      <c r="I27">
        <v>100</v>
      </c>
      <c r="J27">
        <v>55</v>
      </c>
      <c r="K27">
        <v>24</v>
      </c>
      <c r="L27">
        <v>40</v>
      </c>
      <c r="M27">
        <v>50</v>
      </c>
      <c r="N27">
        <v>47</v>
      </c>
      <c r="O27">
        <v>82</v>
      </c>
      <c r="P27">
        <v>45.13</v>
      </c>
      <c r="Q27" s="3">
        <v>70996</v>
      </c>
      <c r="R27">
        <v>51</v>
      </c>
      <c r="S27">
        <v>96</v>
      </c>
      <c r="T27">
        <v>89</v>
      </c>
      <c r="U27">
        <v>36</v>
      </c>
      <c r="V27">
        <v>86.986999999999995</v>
      </c>
      <c r="W27" s="7" t="s">
        <v>48</v>
      </c>
      <c r="AE27" s="6"/>
    </row>
    <row r="28" spans="1:32" x14ac:dyDescent="0.3">
      <c r="A28">
        <v>27</v>
      </c>
      <c r="B28" t="s">
        <v>76</v>
      </c>
      <c r="C28" t="s">
        <v>45</v>
      </c>
      <c r="D28" s="5" t="s">
        <v>34</v>
      </c>
      <c r="E28">
        <v>45</v>
      </c>
      <c r="F28">
        <v>38</v>
      </c>
      <c r="G28">
        <v>89</v>
      </c>
      <c r="H28">
        <v>3</v>
      </c>
      <c r="I28">
        <v>100</v>
      </c>
      <c r="J28">
        <v>66</v>
      </c>
      <c r="K28">
        <v>14</v>
      </c>
      <c r="L28">
        <v>31</v>
      </c>
      <c r="M28">
        <v>60</v>
      </c>
      <c r="N28">
        <v>43</v>
      </c>
      <c r="O28">
        <v>2</v>
      </c>
      <c r="P28">
        <v>94.75</v>
      </c>
      <c r="Q28" s="3">
        <v>69310</v>
      </c>
      <c r="R28">
        <v>92</v>
      </c>
      <c r="S28">
        <v>92</v>
      </c>
      <c r="T28">
        <v>81</v>
      </c>
      <c r="U28">
        <v>95</v>
      </c>
      <c r="V28">
        <v>84.409000000000006</v>
      </c>
      <c r="W28" s="5" t="s">
        <v>48</v>
      </c>
      <c r="X28">
        <v>46.9</v>
      </c>
      <c r="Y28">
        <v>53</v>
      </c>
      <c r="Z28">
        <v>90.7</v>
      </c>
      <c r="AA28">
        <v>44.8</v>
      </c>
      <c r="AB28">
        <v>94.5</v>
      </c>
      <c r="AC28" s="3">
        <v>22710</v>
      </c>
      <c r="AD28">
        <v>14.2</v>
      </c>
      <c r="AE28" s="6">
        <v>0.43</v>
      </c>
      <c r="AF28">
        <v>2.1180555555555558</v>
      </c>
    </row>
    <row r="29" spans="1:32" x14ac:dyDescent="0.3">
      <c r="A29">
        <v>28</v>
      </c>
      <c r="B29" t="s">
        <v>77</v>
      </c>
      <c r="C29" t="s">
        <v>78</v>
      </c>
      <c r="D29" s="7" t="s">
        <v>34</v>
      </c>
      <c r="E29">
        <v>83</v>
      </c>
      <c r="F29">
        <v>63</v>
      </c>
      <c r="G29">
        <v>23</v>
      </c>
      <c r="H29">
        <v>100</v>
      </c>
      <c r="I29">
        <v>97</v>
      </c>
      <c r="J29">
        <v>5</v>
      </c>
      <c r="K29">
        <v>24</v>
      </c>
      <c r="L29">
        <v>42</v>
      </c>
      <c r="M29">
        <v>40</v>
      </c>
      <c r="N29">
        <v>42</v>
      </c>
      <c r="O29">
        <v>81</v>
      </c>
      <c r="P29">
        <v>30.11</v>
      </c>
      <c r="Q29" s="3">
        <v>88610</v>
      </c>
      <c r="R29">
        <v>21</v>
      </c>
      <c r="S29">
        <v>94</v>
      </c>
      <c r="T29">
        <v>38</v>
      </c>
      <c r="U29">
        <v>43</v>
      </c>
      <c r="V29">
        <v>84.912999999999997</v>
      </c>
      <c r="W29" s="7" t="s">
        <v>35</v>
      </c>
      <c r="X29">
        <v>46.9</v>
      </c>
      <c r="Y29">
        <v>55.4</v>
      </c>
      <c r="Z29">
        <v>65.400000000000006</v>
      </c>
      <c r="AA29">
        <v>37.799999999999997</v>
      </c>
      <c r="AB29">
        <v>95.4</v>
      </c>
      <c r="AC29" s="3">
        <v>33852</v>
      </c>
      <c r="AD29">
        <v>38.299999999999997</v>
      </c>
      <c r="AE29" s="6">
        <v>0.28999999999999998</v>
      </c>
      <c r="AF29">
        <v>2.7736111111111108</v>
      </c>
    </row>
    <row r="30" spans="1:32" x14ac:dyDescent="0.3">
      <c r="A30">
        <v>28</v>
      </c>
      <c r="B30" t="s">
        <v>79</v>
      </c>
      <c r="C30" t="s">
        <v>61</v>
      </c>
      <c r="D30" s="5" t="s">
        <v>34</v>
      </c>
      <c r="E30">
        <v>85</v>
      </c>
      <c r="F30">
        <v>90</v>
      </c>
      <c r="G30">
        <v>31</v>
      </c>
      <c r="H30">
        <v>85</v>
      </c>
      <c r="I30">
        <v>100</v>
      </c>
      <c r="J30">
        <v>34</v>
      </c>
      <c r="K30">
        <v>19</v>
      </c>
      <c r="L30">
        <v>50</v>
      </c>
      <c r="M30">
        <v>50</v>
      </c>
      <c r="N30">
        <v>47</v>
      </c>
      <c r="O30">
        <v>49</v>
      </c>
      <c r="P30">
        <v>64.39</v>
      </c>
      <c r="Q30" s="3">
        <v>70859</v>
      </c>
      <c r="R30">
        <v>48</v>
      </c>
      <c r="S30">
        <v>98</v>
      </c>
      <c r="T30">
        <v>38</v>
      </c>
      <c r="U30">
        <v>92</v>
      </c>
      <c r="V30">
        <v>81.117000000000004</v>
      </c>
      <c r="W30" s="5" t="s">
        <v>48</v>
      </c>
      <c r="AE30" s="6"/>
    </row>
    <row r="31" spans="1:32" x14ac:dyDescent="0.3">
      <c r="A31">
        <v>30</v>
      </c>
      <c r="B31" t="s">
        <v>80</v>
      </c>
      <c r="C31" t="s">
        <v>33</v>
      </c>
      <c r="D31" s="7" t="s">
        <v>34</v>
      </c>
      <c r="E31">
        <v>82</v>
      </c>
      <c r="F31">
        <v>33</v>
      </c>
      <c r="G31">
        <v>66</v>
      </c>
      <c r="H31">
        <v>81</v>
      </c>
      <c r="I31">
        <v>100</v>
      </c>
      <c r="J31">
        <v>18</v>
      </c>
      <c r="K31">
        <v>29</v>
      </c>
      <c r="L31">
        <v>17</v>
      </c>
      <c r="M31">
        <v>47</v>
      </c>
      <c r="N31">
        <v>27</v>
      </c>
      <c r="O31">
        <v>3</v>
      </c>
      <c r="P31">
        <v>58.03</v>
      </c>
      <c r="Q31" s="3">
        <v>81110</v>
      </c>
      <c r="R31">
        <v>16</v>
      </c>
      <c r="S31">
        <v>89</v>
      </c>
      <c r="T31">
        <v>84</v>
      </c>
      <c r="U31">
        <v>45</v>
      </c>
      <c r="V31">
        <v>83.542000000000002</v>
      </c>
      <c r="W31" s="7" t="s">
        <v>35</v>
      </c>
      <c r="X31">
        <v>32.799999999999997</v>
      </c>
      <c r="Y31">
        <v>45.4</v>
      </c>
      <c r="Z31">
        <v>77.099999999999994</v>
      </c>
      <c r="AA31">
        <v>78.099999999999994</v>
      </c>
      <c r="AB31">
        <v>92</v>
      </c>
      <c r="AC31" s="3">
        <v>13016</v>
      </c>
      <c r="AD31">
        <v>9.5</v>
      </c>
      <c r="AE31" s="6">
        <v>0.23</v>
      </c>
    </row>
    <row r="32" spans="1:32" x14ac:dyDescent="0.3">
      <c r="A32">
        <v>31</v>
      </c>
      <c r="B32" t="s">
        <v>81</v>
      </c>
      <c r="C32" t="s">
        <v>82</v>
      </c>
      <c r="D32" s="5" t="s">
        <v>54</v>
      </c>
      <c r="E32">
        <v>15</v>
      </c>
      <c r="F32">
        <v>9</v>
      </c>
      <c r="G32">
        <v>83</v>
      </c>
      <c r="H32">
        <v>100</v>
      </c>
      <c r="I32">
        <v>100</v>
      </c>
      <c r="J32">
        <v>92</v>
      </c>
      <c r="K32">
        <v>21</v>
      </c>
      <c r="L32">
        <v>36</v>
      </c>
      <c r="M32">
        <v>31</v>
      </c>
      <c r="N32">
        <v>22</v>
      </c>
      <c r="O32">
        <v>62</v>
      </c>
      <c r="P32">
        <v>36.159999999999997</v>
      </c>
      <c r="Q32" s="3">
        <v>144178</v>
      </c>
      <c r="R32">
        <v>91</v>
      </c>
      <c r="S32">
        <v>100</v>
      </c>
      <c r="T32">
        <v>6</v>
      </c>
      <c r="U32">
        <v>0</v>
      </c>
      <c r="V32">
        <v>82.075000000000003</v>
      </c>
      <c r="W32" s="5" t="s">
        <v>35</v>
      </c>
      <c r="AE32" s="6"/>
    </row>
    <row r="33" spans="1:32" x14ac:dyDescent="0.3">
      <c r="A33">
        <v>32</v>
      </c>
      <c r="B33" t="s">
        <v>83</v>
      </c>
      <c r="C33" t="s">
        <v>37</v>
      </c>
      <c r="D33" s="7" t="s">
        <v>34</v>
      </c>
      <c r="E33">
        <v>47</v>
      </c>
      <c r="F33">
        <v>63</v>
      </c>
      <c r="G33">
        <v>22</v>
      </c>
      <c r="H33">
        <v>100</v>
      </c>
      <c r="I33">
        <v>100</v>
      </c>
      <c r="J33">
        <v>45</v>
      </c>
      <c r="K33">
        <v>21</v>
      </c>
      <c r="L33">
        <v>50</v>
      </c>
      <c r="M33">
        <v>52</v>
      </c>
      <c r="N33">
        <v>45</v>
      </c>
      <c r="O33">
        <v>80</v>
      </c>
      <c r="P33">
        <v>41.69</v>
      </c>
      <c r="Q33" s="3">
        <v>73424</v>
      </c>
      <c r="R33">
        <v>75</v>
      </c>
      <c r="S33">
        <v>94</v>
      </c>
      <c r="T33">
        <v>78</v>
      </c>
      <c r="U33">
        <v>38</v>
      </c>
      <c r="V33">
        <v>87.274000000000001</v>
      </c>
      <c r="W33" s="7" t="s">
        <v>35</v>
      </c>
      <c r="AE33" s="6"/>
    </row>
    <row r="34" spans="1:32" x14ac:dyDescent="0.3">
      <c r="A34">
        <v>33</v>
      </c>
      <c r="B34" t="s">
        <v>84</v>
      </c>
      <c r="C34" t="s">
        <v>63</v>
      </c>
      <c r="D34" s="5" t="s">
        <v>34</v>
      </c>
      <c r="E34">
        <v>29</v>
      </c>
      <c r="F34">
        <v>42</v>
      </c>
      <c r="G34">
        <v>61</v>
      </c>
      <c r="H34">
        <v>100</v>
      </c>
      <c r="I34">
        <v>89</v>
      </c>
      <c r="J34">
        <v>23</v>
      </c>
      <c r="K34">
        <v>12</v>
      </c>
      <c r="L34">
        <v>33</v>
      </c>
      <c r="M34">
        <v>39</v>
      </c>
      <c r="N34">
        <v>33</v>
      </c>
      <c r="O34">
        <v>16</v>
      </c>
      <c r="P34">
        <v>61.14</v>
      </c>
      <c r="Q34" s="3">
        <v>77611</v>
      </c>
      <c r="R34">
        <v>66</v>
      </c>
      <c r="S34">
        <v>98</v>
      </c>
      <c r="T34">
        <v>56</v>
      </c>
      <c r="U34">
        <v>90</v>
      </c>
      <c r="V34">
        <v>86.274000000000001</v>
      </c>
      <c r="W34" s="5" t="s">
        <v>35</v>
      </c>
      <c r="AE34" s="6"/>
    </row>
    <row r="35" spans="1:32" x14ac:dyDescent="0.3">
      <c r="A35">
        <v>33</v>
      </c>
      <c r="B35" t="s">
        <v>85</v>
      </c>
      <c r="C35" t="s">
        <v>86</v>
      </c>
      <c r="D35" s="7" t="s">
        <v>34</v>
      </c>
      <c r="E35">
        <v>19</v>
      </c>
      <c r="F35">
        <v>41</v>
      </c>
      <c r="G35">
        <v>91</v>
      </c>
      <c r="H35">
        <v>0</v>
      </c>
      <c r="I35">
        <v>97</v>
      </c>
      <c r="J35">
        <v>16</v>
      </c>
      <c r="K35">
        <v>12</v>
      </c>
      <c r="L35">
        <v>26</v>
      </c>
      <c r="M35">
        <v>57</v>
      </c>
      <c r="N35">
        <v>34</v>
      </c>
      <c r="O35">
        <v>14</v>
      </c>
      <c r="P35">
        <v>58.38</v>
      </c>
      <c r="Q35" s="3">
        <v>93931</v>
      </c>
      <c r="R35">
        <v>64</v>
      </c>
      <c r="S35" t="s">
        <v>87</v>
      </c>
      <c r="T35">
        <v>26</v>
      </c>
      <c r="U35">
        <v>63</v>
      </c>
      <c r="V35">
        <v>87.331000000000003</v>
      </c>
      <c r="W35" s="7" t="s">
        <v>35</v>
      </c>
      <c r="AE35" s="6"/>
    </row>
    <row r="36" spans="1:32" x14ac:dyDescent="0.3">
      <c r="A36">
        <v>35</v>
      </c>
      <c r="B36" t="s">
        <v>88</v>
      </c>
      <c r="C36" t="s">
        <v>89</v>
      </c>
      <c r="D36" s="5" t="s">
        <v>34</v>
      </c>
      <c r="E36">
        <v>50</v>
      </c>
      <c r="F36">
        <v>10</v>
      </c>
      <c r="G36">
        <v>1</v>
      </c>
      <c r="H36">
        <v>100</v>
      </c>
      <c r="I36">
        <v>90</v>
      </c>
      <c r="J36">
        <v>65</v>
      </c>
      <c r="K36">
        <v>12</v>
      </c>
      <c r="L36">
        <v>23</v>
      </c>
      <c r="M36">
        <v>50</v>
      </c>
      <c r="N36">
        <v>35</v>
      </c>
      <c r="O36">
        <v>36</v>
      </c>
      <c r="P36">
        <v>60.46</v>
      </c>
      <c r="Q36" s="3">
        <v>75141</v>
      </c>
      <c r="R36">
        <v>85</v>
      </c>
      <c r="S36">
        <v>95</v>
      </c>
      <c r="T36">
        <v>8</v>
      </c>
      <c r="U36">
        <v>83</v>
      </c>
      <c r="V36">
        <v>83.884</v>
      </c>
      <c r="W36" s="5" t="s">
        <v>48</v>
      </c>
      <c r="AE36" s="6"/>
    </row>
    <row r="37" spans="1:32" x14ac:dyDescent="0.3">
      <c r="A37">
        <v>36</v>
      </c>
      <c r="B37" t="s">
        <v>90</v>
      </c>
      <c r="C37" t="s">
        <v>37</v>
      </c>
      <c r="D37" s="7" t="s">
        <v>34</v>
      </c>
      <c r="E37">
        <v>42</v>
      </c>
      <c r="F37">
        <v>75</v>
      </c>
      <c r="G37">
        <v>13</v>
      </c>
      <c r="H37">
        <v>100</v>
      </c>
      <c r="I37">
        <v>90</v>
      </c>
      <c r="J37">
        <v>48</v>
      </c>
      <c r="K37">
        <v>21</v>
      </c>
      <c r="L37">
        <v>42</v>
      </c>
      <c r="M37">
        <v>51</v>
      </c>
      <c r="N37">
        <v>50</v>
      </c>
      <c r="O37">
        <v>86</v>
      </c>
      <c r="P37">
        <v>41.56</v>
      </c>
      <c r="Q37" s="3">
        <v>74250</v>
      </c>
      <c r="R37">
        <v>61</v>
      </c>
      <c r="S37">
        <v>100</v>
      </c>
      <c r="T37">
        <v>69</v>
      </c>
      <c r="U37">
        <v>50</v>
      </c>
      <c r="V37">
        <v>87.128</v>
      </c>
      <c r="W37" s="7" t="s">
        <v>48</v>
      </c>
      <c r="AE37" s="6"/>
    </row>
    <row r="38" spans="1:32" x14ac:dyDescent="0.3">
      <c r="A38">
        <v>37</v>
      </c>
      <c r="B38" t="s">
        <v>91</v>
      </c>
      <c r="C38" t="s">
        <v>37</v>
      </c>
      <c r="D38" s="5" t="s">
        <v>34</v>
      </c>
      <c r="E38">
        <v>95</v>
      </c>
      <c r="F38">
        <v>60</v>
      </c>
      <c r="G38">
        <v>55</v>
      </c>
      <c r="H38">
        <v>81</v>
      </c>
      <c r="I38">
        <v>91</v>
      </c>
      <c r="J38">
        <v>9</v>
      </c>
      <c r="K38">
        <v>20</v>
      </c>
      <c r="L38">
        <v>50</v>
      </c>
      <c r="M38">
        <v>53</v>
      </c>
      <c r="N38">
        <v>50</v>
      </c>
      <c r="O38">
        <v>6</v>
      </c>
      <c r="P38">
        <v>61.53</v>
      </c>
      <c r="Q38" s="3">
        <v>70648</v>
      </c>
      <c r="R38">
        <v>55</v>
      </c>
      <c r="S38">
        <v>65</v>
      </c>
      <c r="T38">
        <v>56</v>
      </c>
      <c r="U38">
        <v>80</v>
      </c>
      <c r="V38">
        <v>83.369</v>
      </c>
      <c r="W38" s="5" t="s">
        <v>48</v>
      </c>
      <c r="AE38" s="6"/>
    </row>
    <row r="39" spans="1:32" x14ac:dyDescent="0.3">
      <c r="A39">
        <v>38</v>
      </c>
      <c r="B39" t="s">
        <v>92</v>
      </c>
      <c r="C39" t="s">
        <v>51</v>
      </c>
      <c r="D39" s="7" t="s">
        <v>34</v>
      </c>
      <c r="E39">
        <v>14</v>
      </c>
      <c r="F39">
        <v>35</v>
      </c>
      <c r="G39">
        <v>64</v>
      </c>
      <c r="H39">
        <v>9</v>
      </c>
      <c r="I39">
        <v>100</v>
      </c>
      <c r="J39">
        <v>56</v>
      </c>
      <c r="K39">
        <v>23</v>
      </c>
      <c r="L39">
        <v>30</v>
      </c>
      <c r="M39">
        <v>55</v>
      </c>
      <c r="N39">
        <v>21</v>
      </c>
      <c r="O39">
        <v>78</v>
      </c>
      <c r="P39">
        <v>35.409999999999997</v>
      </c>
      <c r="Q39" s="3">
        <v>101573</v>
      </c>
      <c r="R39">
        <v>54</v>
      </c>
      <c r="S39">
        <v>88</v>
      </c>
      <c r="T39">
        <v>32</v>
      </c>
      <c r="U39">
        <v>55</v>
      </c>
      <c r="V39">
        <v>86.772999999999996</v>
      </c>
      <c r="W39" s="7" t="s">
        <v>35</v>
      </c>
      <c r="AE39" s="6"/>
    </row>
    <row r="40" spans="1:32" x14ac:dyDescent="0.3">
      <c r="A40">
        <v>39</v>
      </c>
      <c r="B40" t="s">
        <v>93</v>
      </c>
      <c r="C40" t="s">
        <v>47</v>
      </c>
      <c r="D40" s="5" t="s">
        <v>34</v>
      </c>
      <c r="E40">
        <v>92</v>
      </c>
      <c r="F40">
        <v>27</v>
      </c>
      <c r="G40">
        <v>91</v>
      </c>
      <c r="H40">
        <v>0</v>
      </c>
      <c r="I40">
        <v>100</v>
      </c>
      <c r="J40">
        <v>10</v>
      </c>
      <c r="K40">
        <v>12</v>
      </c>
      <c r="L40">
        <v>42</v>
      </c>
      <c r="M40">
        <v>59</v>
      </c>
      <c r="N40">
        <v>44</v>
      </c>
      <c r="O40">
        <v>53</v>
      </c>
      <c r="P40">
        <v>61.38</v>
      </c>
      <c r="Q40" s="3">
        <v>72739</v>
      </c>
      <c r="R40">
        <v>46</v>
      </c>
      <c r="S40">
        <v>93</v>
      </c>
      <c r="T40">
        <v>60</v>
      </c>
      <c r="U40">
        <v>88</v>
      </c>
      <c r="V40">
        <v>81.483999999999995</v>
      </c>
      <c r="W40" s="5" t="s">
        <v>48</v>
      </c>
      <c r="X40">
        <v>40.4</v>
      </c>
      <c r="Y40">
        <v>45</v>
      </c>
      <c r="Z40">
        <v>79.5</v>
      </c>
      <c r="AA40">
        <v>42.1</v>
      </c>
      <c r="AB40">
        <v>95</v>
      </c>
      <c r="AC40" s="3">
        <v>17495</v>
      </c>
      <c r="AD40">
        <v>21.2</v>
      </c>
      <c r="AE40" s="6">
        <v>0.32</v>
      </c>
      <c r="AF40">
        <v>2.5277777777777777</v>
      </c>
    </row>
    <row r="41" spans="1:32" x14ac:dyDescent="0.3">
      <c r="A41">
        <v>40</v>
      </c>
      <c r="B41" t="s">
        <v>94</v>
      </c>
      <c r="C41" t="s">
        <v>95</v>
      </c>
      <c r="D41" s="7" t="s">
        <v>34</v>
      </c>
      <c r="E41">
        <v>20</v>
      </c>
      <c r="F41">
        <v>40</v>
      </c>
      <c r="G41">
        <v>38</v>
      </c>
      <c r="H41">
        <v>100</v>
      </c>
      <c r="I41">
        <v>100</v>
      </c>
      <c r="J41">
        <v>38</v>
      </c>
      <c r="K41">
        <v>10</v>
      </c>
      <c r="L41">
        <v>20</v>
      </c>
      <c r="M41">
        <v>42</v>
      </c>
      <c r="N41">
        <v>26</v>
      </c>
      <c r="O41">
        <v>18</v>
      </c>
      <c r="P41">
        <v>56.12</v>
      </c>
      <c r="Q41" s="3">
        <v>72087</v>
      </c>
      <c r="R41">
        <v>35</v>
      </c>
      <c r="S41">
        <v>96</v>
      </c>
      <c r="T41">
        <v>37</v>
      </c>
      <c r="U41">
        <v>42</v>
      </c>
      <c r="V41">
        <v>83.762</v>
      </c>
      <c r="W41" s="7" t="s">
        <v>35</v>
      </c>
      <c r="AE41" s="6"/>
    </row>
    <row r="42" spans="1:32" x14ac:dyDescent="0.3">
      <c r="A42">
        <v>41</v>
      </c>
      <c r="B42" t="s">
        <v>96</v>
      </c>
      <c r="C42" t="s">
        <v>97</v>
      </c>
      <c r="D42" s="5" t="s">
        <v>98</v>
      </c>
      <c r="E42">
        <v>74</v>
      </c>
      <c r="F42">
        <v>67</v>
      </c>
      <c r="G42">
        <v>51</v>
      </c>
      <c r="H42">
        <v>5</v>
      </c>
      <c r="I42">
        <v>68</v>
      </c>
      <c r="J42">
        <v>15</v>
      </c>
      <c r="K42">
        <v>12</v>
      </c>
      <c r="L42">
        <v>25</v>
      </c>
      <c r="M42">
        <v>44</v>
      </c>
      <c r="N42">
        <v>36</v>
      </c>
      <c r="O42">
        <v>19</v>
      </c>
      <c r="P42">
        <v>66.23</v>
      </c>
      <c r="Q42" s="3">
        <v>76204</v>
      </c>
      <c r="R42">
        <v>90</v>
      </c>
      <c r="S42">
        <v>80</v>
      </c>
      <c r="T42">
        <v>82</v>
      </c>
      <c r="U42">
        <v>97</v>
      </c>
      <c r="V42">
        <v>86.152000000000001</v>
      </c>
      <c r="W42" s="5" t="s">
        <v>48</v>
      </c>
      <c r="AE42" s="6"/>
    </row>
    <row r="43" spans="1:32" x14ac:dyDescent="0.3">
      <c r="A43">
        <v>41</v>
      </c>
      <c r="B43" t="s">
        <v>99</v>
      </c>
      <c r="C43" t="s">
        <v>37</v>
      </c>
      <c r="D43" s="7" t="s">
        <v>34</v>
      </c>
      <c r="E43">
        <v>65</v>
      </c>
      <c r="F43">
        <v>59</v>
      </c>
      <c r="G43">
        <v>10</v>
      </c>
      <c r="H43">
        <v>100</v>
      </c>
      <c r="I43">
        <v>98</v>
      </c>
      <c r="J43">
        <v>49</v>
      </c>
      <c r="K43">
        <v>20</v>
      </c>
      <c r="L43">
        <v>47</v>
      </c>
      <c r="M43">
        <v>50</v>
      </c>
      <c r="N43">
        <v>37</v>
      </c>
      <c r="O43">
        <v>79</v>
      </c>
      <c r="P43">
        <v>44.26</v>
      </c>
      <c r="Q43" s="3">
        <v>73224</v>
      </c>
      <c r="R43">
        <v>57</v>
      </c>
      <c r="S43">
        <v>91</v>
      </c>
      <c r="T43">
        <v>63</v>
      </c>
      <c r="U43">
        <v>86</v>
      </c>
      <c r="V43">
        <v>85.494</v>
      </c>
      <c r="W43" s="7" t="s">
        <v>35</v>
      </c>
      <c r="AE43" s="6"/>
    </row>
    <row r="44" spans="1:32" x14ac:dyDescent="0.3">
      <c r="A44">
        <v>43</v>
      </c>
      <c r="B44" t="s">
        <v>100</v>
      </c>
      <c r="C44" t="s">
        <v>101</v>
      </c>
      <c r="D44" s="5" t="s">
        <v>34</v>
      </c>
      <c r="E44">
        <v>76</v>
      </c>
      <c r="F44">
        <v>9</v>
      </c>
      <c r="G44">
        <v>73</v>
      </c>
      <c r="H44">
        <v>5</v>
      </c>
      <c r="I44">
        <v>96</v>
      </c>
      <c r="J44">
        <v>37</v>
      </c>
      <c r="K44">
        <v>23.5</v>
      </c>
      <c r="L44">
        <v>55</v>
      </c>
      <c r="M44">
        <v>43</v>
      </c>
      <c r="N44">
        <v>34</v>
      </c>
      <c r="O44">
        <v>42</v>
      </c>
      <c r="P44">
        <v>43.17</v>
      </c>
      <c r="Q44" s="3">
        <v>78831</v>
      </c>
      <c r="R44">
        <v>19</v>
      </c>
      <c r="S44">
        <v>83</v>
      </c>
      <c r="T44">
        <v>48</v>
      </c>
      <c r="U44">
        <v>41</v>
      </c>
      <c r="V44">
        <v>86.906000000000006</v>
      </c>
      <c r="W44" s="5" t="s">
        <v>35</v>
      </c>
      <c r="X44">
        <v>24.1</v>
      </c>
      <c r="Y44">
        <v>33.4</v>
      </c>
      <c r="Z44">
        <v>86.2</v>
      </c>
      <c r="AA44">
        <v>42.4</v>
      </c>
      <c r="AB44">
        <v>94.5</v>
      </c>
      <c r="AC44" s="3">
        <v>16637</v>
      </c>
      <c r="AD44">
        <v>27.5</v>
      </c>
      <c r="AE44" s="6">
        <v>0.25</v>
      </c>
      <c r="AF44">
        <v>2.036111111111111</v>
      </c>
    </row>
    <row r="45" spans="1:32" x14ac:dyDescent="0.3">
      <c r="A45">
        <v>44</v>
      </c>
      <c r="B45" t="s">
        <v>102</v>
      </c>
      <c r="C45" t="s">
        <v>82</v>
      </c>
      <c r="D45" s="7" t="s">
        <v>54</v>
      </c>
      <c r="E45">
        <v>10</v>
      </c>
      <c r="F45">
        <v>33</v>
      </c>
      <c r="G45">
        <v>85</v>
      </c>
      <c r="H45">
        <v>100</v>
      </c>
      <c r="I45">
        <v>86</v>
      </c>
      <c r="J45">
        <v>93</v>
      </c>
      <c r="K45">
        <v>21</v>
      </c>
      <c r="L45">
        <v>33</v>
      </c>
      <c r="M45">
        <v>30</v>
      </c>
      <c r="N45">
        <v>41</v>
      </c>
      <c r="O45">
        <v>22</v>
      </c>
      <c r="P45">
        <v>36.869999999999997</v>
      </c>
      <c r="Q45" s="3">
        <v>121164</v>
      </c>
      <c r="R45">
        <v>93</v>
      </c>
      <c r="S45">
        <v>100</v>
      </c>
      <c r="T45">
        <v>6</v>
      </c>
      <c r="U45">
        <v>0</v>
      </c>
      <c r="V45">
        <v>84.504999999999995</v>
      </c>
      <c r="W45" s="7" t="s">
        <v>35</v>
      </c>
      <c r="AE45" s="6"/>
    </row>
    <row r="46" spans="1:32" x14ac:dyDescent="0.3">
      <c r="A46">
        <v>45</v>
      </c>
      <c r="B46" t="s">
        <v>103</v>
      </c>
      <c r="C46" t="s">
        <v>104</v>
      </c>
      <c r="D46" s="5" t="s">
        <v>34</v>
      </c>
      <c r="E46">
        <v>84</v>
      </c>
      <c r="F46">
        <v>25</v>
      </c>
      <c r="G46">
        <v>17</v>
      </c>
      <c r="H46">
        <v>100</v>
      </c>
      <c r="I46">
        <v>92</v>
      </c>
      <c r="J46">
        <v>26</v>
      </c>
      <c r="K46">
        <v>16</v>
      </c>
      <c r="L46">
        <v>24</v>
      </c>
      <c r="M46">
        <v>57</v>
      </c>
      <c r="N46">
        <v>49</v>
      </c>
      <c r="O46">
        <v>4</v>
      </c>
      <c r="P46">
        <v>62.52</v>
      </c>
      <c r="Q46" s="3">
        <v>50242</v>
      </c>
      <c r="R46">
        <v>87</v>
      </c>
      <c r="S46">
        <v>100</v>
      </c>
      <c r="T46">
        <v>44</v>
      </c>
      <c r="U46">
        <v>67</v>
      </c>
      <c r="V46">
        <v>86.028999999999996</v>
      </c>
      <c r="W46" s="5" t="s">
        <v>48</v>
      </c>
      <c r="X46">
        <v>18.8</v>
      </c>
      <c r="Y46">
        <v>19.600000000000001</v>
      </c>
      <c r="Z46">
        <v>56.9</v>
      </c>
      <c r="AA46">
        <v>40.5</v>
      </c>
      <c r="AB46">
        <v>45.6</v>
      </c>
      <c r="AC46" s="3">
        <v>9135</v>
      </c>
      <c r="AD46">
        <v>20.2</v>
      </c>
      <c r="AE46" s="6">
        <v>0.11</v>
      </c>
      <c r="AF46">
        <v>2.4868055555555553</v>
      </c>
    </row>
    <row r="47" spans="1:32" x14ac:dyDescent="0.3">
      <c r="A47">
        <v>46</v>
      </c>
      <c r="B47" t="s">
        <v>105</v>
      </c>
      <c r="C47" t="s">
        <v>97</v>
      </c>
      <c r="D47" s="7" t="s">
        <v>98</v>
      </c>
      <c r="E47">
        <v>58</v>
      </c>
      <c r="F47">
        <v>0</v>
      </c>
      <c r="G47">
        <v>62</v>
      </c>
      <c r="H47">
        <v>7</v>
      </c>
      <c r="I47">
        <v>76</v>
      </c>
      <c r="J47">
        <v>43</v>
      </c>
      <c r="K47">
        <v>9</v>
      </c>
      <c r="L47">
        <v>0</v>
      </c>
      <c r="M47">
        <v>43</v>
      </c>
      <c r="N47">
        <v>34</v>
      </c>
      <c r="O47">
        <v>50</v>
      </c>
      <c r="P47">
        <v>47.88</v>
      </c>
      <c r="Q47" s="3">
        <v>99293</v>
      </c>
      <c r="R47">
        <v>28</v>
      </c>
      <c r="S47">
        <v>80</v>
      </c>
      <c r="T47">
        <v>26</v>
      </c>
      <c r="U47">
        <v>45</v>
      </c>
      <c r="V47">
        <v>87.415000000000006</v>
      </c>
      <c r="W47" s="7" t="s">
        <v>35</v>
      </c>
      <c r="AE47" s="6"/>
    </row>
    <row r="48" spans="1:32" x14ac:dyDescent="0.3">
      <c r="A48">
        <v>47</v>
      </c>
      <c r="B48" t="s">
        <v>106</v>
      </c>
      <c r="C48" t="s">
        <v>51</v>
      </c>
      <c r="D48" s="5" t="s">
        <v>34</v>
      </c>
      <c r="E48">
        <v>40</v>
      </c>
      <c r="F48">
        <v>20</v>
      </c>
      <c r="G48">
        <v>56</v>
      </c>
      <c r="H48">
        <v>0</v>
      </c>
      <c r="I48">
        <v>100</v>
      </c>
      <c r="J48">
        <v>83</v>
      </c>
      <c r="K48">
        <v>34</v>
      </c>
      <c r="L48">
        <v>20</v>
      </c>
      <c r="M48">
        <v>45</v>
      </c>
      <c r="N48">
        <v>33</v>
      </c>
      <c r="O48">
        <v>89</v>
      </c>
      <c r="P48">
        <v>33.89</v>
      </c>
      <c r="Q48" s="3">
        <v>102545</v>
      </c>
      <c r="R48">
        <v>18</v>
      </c>
      <c r="S48">
        <v>83</v>
      </c>
      <c r="T48">
        <v>27</v>
      </c>
      <c r="U48">
        <v>47</v>
      </c>
      <c r="V48">
        <v>84.06</v>
      </c>
      <c r="W48" s="5" t="s">
        <v>35</v>
      </c>
      <c r="AE48" s="6"/>
    </row>
    <row r="49" spans="1:32" x14ac:dyDescent="0.3">
      <c r="A49">
        <v>47</v>
      </c>
      <c r="B49" t="s">
        <v>107</v>
      </c>
      <c r="C49" t="s">
        <v>37</v>
      </c>
      <c r="D49" s="7" t="s">
        <v>34</v>
      </c>
      <c r="E49">
        <v>54</v>
      </c>
      <c r="F49">
        <v>88</v>
      </c>
      <c r="G49">
        <v>19</v>
      </c>
      <c r="H49">
        <v>100</v>
      </c>
      <c r="I49">
        <v>97</v>
      </c>
      <c r="J49">
        <v>44</v>
      </c>
      <c r="K49">
        <v>16.3</v>
      </c>
      <c r="L49">
        <v>50</v>
      </c>
      <c r="M49">
        <v>33</v>
      </c>
      <c r="N49">
        <v>46</v>
      </c>
      <c r="O49">
        <v>73</v>
      </c>
      <c r="P49">
        <v>44.38</v>
      </c>
      <c r="Q49" s="3">
        <v>75930</v>
      </c>
      <c r="R49">
        <v>45</v>
      </c>
      <c r="S49">
        <v>100</v>
      </c>
      <c r="T49">
        <v>58</v>
      </c>
      <c r="U49">
        <v>70</v>
      </c>
      <c r="V49">
        <v>83.512</v>
      </c>
      <c r="W49" s="7" t="s">
        <v>35</v>
      </c>
      <c r="AE49" s="6"/>
    </row>
    <row r="50" spans="1:32" x14ac:dyDescent="0.3">
      <c r="A50">
        <v>49</v>
      </c>
      <c r="B50" t="s">
        <v>108</v>
      </c>
      <c r="C50" t="s">
        <v>37</v>
      </c>
      <c r="D50" s="5" t="s">
        <v>34</v>
      </c>
      <c r="E50">
        <v>93</v>
      </c>
      <c r="F50">
        <v>100</v>
      </c>
      <c r="G50">
        <v>3</v>
      </c>
      <c r="H50">
        <v>100</v>
      </c>
      <c r="I50">
        <v>97</v>
      </c>
      <c r="J50">
        <v>57</v>
      </c>
      <c r="K50">
        <v>32</v>
      </c>
      <c r="L50">
        <v>40</v>
      </c>
      <c r="M50">
        <v>51</v>
      </c>
      <c r="N50">
        <v>35</v>
      </c>
      <c r="O50">
        <v>59</v>
      </c>
      <c r="P50">
        <v>45.18</v>
      </c>
      <c r="Q50" s="3">
        <v>64849</v>
      </c>
      <c r="R50">
        <v>59</v>
      </c>
      <c r="S50">
        <v>87</v>
      </c>
      <c r="T50">
        <v>88</v>
      </c>
      <c r="U50">
        <v>15</v>
      </c>
      <c r="V50">
        <v>81.328000000000003</v>
      </c>
      <c r="W50" s="5" t="s">
        <v>35</v>
      </c>
      <c r="X50">
        <v>26.2</v>
      </c>
      <c r="Y50">
        <v>16.7</v>
      </c>
      <c r="Z50">
        <v>46</v>
      </c>
      <c r="AA50">
        <v>39.700000000000003</v>
      </c>
      <c r="AB50">
        <v>57.1</v>
      </c>
      <c r="AC50" s="3">
        <v>29058</v>
      </c>
      <c r="AD50">
        <v>18.8</v>
      </c>
      <c r="AE50" s="6">
        <v>0.12</v>
      </c>
      <c r="AF50">
        <v>2.1999999999999997</v>
      </c>
    </row>
    <row r="51" spans="1:32" x14ac:dyDescent="0.3">
      <c r="A51">
        <v>50</v>
      </c>
      <c r="B51" t="s">
        <v>109</v>
      </c>
      <c r="C51" t="s">
        <v>45</v>
      </c>
      <c r="D51" s="7" t="s">
        <v>34</v>
      </c>
      <c r="E51">
        <v>34</v>
      </c>
      <c r="F51">
        <v>57</v>
      </c>
      <c r="G51">
        <v>91</v>
      </c>
      <c r="H51">
        <v>0</v>
      </c>
      <c r="I51">
        <v>94</v>
      </c>
      <c r="J51">
        <v>33</v>
      </c>
      <c r="K51">
        <v>12</v>
      </c>
      <c r="L51">
        <v>50</v>
      </c>
      <c r="M51">
        <v>44</v>
      </c>
      <c r="N51">
        <v>33</v>
      </c>
      <c r="O51">
        <v>15</v>
      </c>
      <c r="P51">
        <v>46.76</v>
      </c>
      <c r="Q51" s="3">
        <v>64132</v>
      </c>
      <c r="R51">
        <v>95</v>
      </c>
      <c r="S51">
        <v>88</v>
      </c>
      <c r="T51">
        <v>74</v>
      </c>
      <c r="U51">
        <v>90</v>
      </c>
      <c r="V51">
        <v>84.412999999999997</v>
      </c>
      <c r="W51" s="7" t="s">
        <v>35</v>
      </c>
      <c r="AE51" s="6"/>
    </row>
    <row r="52" spans="1:32" x14ac:dyDescent="0.3">
      <c r="A52">
        <v>50</v>
      </c>
      <c r="B52" t="s">
        <v>110</v>
      </c>
      <c r="C52" t="s">
        <v>37</v>
      </c>
      <c r="D52" s="5" t="s">
        <v>34</v>
      </c>
      <c r="E52">
        <v>60</v>
      </c>
      <c r="F52">
        <v>22</v>
      </c>
      <c r="G52">
        <v>6</v>
      </c>
      <c r="H52">
        <v>100</v>
      </c>
      <c r="I52">
        <v>97</v>
      </c>
      <c r="J52">
        <v>70</v>
      </c>
      <c r="K52">
        <v>24</v>
      </c>
      <c r="L52">
        <v>50</v>
      </c>
      <c r="M52">
        <v>52</v>
      </c>
      <c r="N52">
        <v>50</v>
      </c>
      <c r="O52">
        <v>96</v>
      </c>
      <c r="P52">
        <v>33.54</v>
      </c>
      <c r="Q52" s="3">
        <v>65475</v>
      </c>
      <c r="R52">
        <v>79</v>
      </c>
      <c r="S52">
        <v>96</v>
      </c>
      <c r="T52">
        <v>54</v>
      </c>
      <c r="U52">
        <v>49</v>
      </c>
      <c r="V52">
        <v>84.938999999999993</v>
      </c>
      <c r="W52" s="5" t="s">
        <v>35</v>
      </c>
      <c r="AE52" s="6"/>
    </row>
    <row r="53" spans="1:32" x14ac:dyDescent="0.3">
      <c r="A53">
        <v>50</v>
      </c>
      <c r="B53" t="s">
        <v>111</v>
      </c>
      <c r="C53" t="s">
        <v>112</v>
      </c>
      <c r="D53" s="7" t="s">
        <v>112</v>
      </c>
      <c r="E53">
        <v>75</v>
      </c>
      <c r="F53">
        <v>25</v>
      </c>
      <c r="G53">
        <v>68</v>
      </c>
      <c r="H53">
        <v>100</v>
      </c>
      <c r="I53">
        <v>91</v>
      </c>
      <c r="J53">
        <v>12</v>
      </c>
      <c r="K53">
        <v>15</v>
      </c>
      <c r="L53">
        <v>42</v>
      </c>
      <c r="M53">
        <v>66</v>
      </c>
      <c r="N53">
        <v>36</v>
      </c>
      <c r="O53">
        <v>5</v>
      </c>
      <c r="P53">
        <v>51.89</v>
      </c>
      <c r="Q53" s="3">
        <v>68247</v>
      </c>
      <c r="R53">
        <v>84</v>
      </c>
      <c r="S53">
        <v>84</v>
      </c>
      <c r="T53">
        <v>42</v>
      </c>
      <c r="U53">
        <v>85</v>
      </c>
      <c r="V53">
        <v>86.998000000000005</v>
      </c>
      <c r="W53" s="7" t="s">
        <v>35</v>
      </c>
      <c r="X53">
        <v>51.8</v>
      </c>
      <c r="Y53">
        <v>62.2</v>
      </c>
      <c r="Z53">
        <v>90.5</v>
      </c>
      <c r="AA53">
        <v>66.099999999999994</v>
      </c>
      <c r="AB53">
        <v>90.9</v>
      </c>
      <c r="AC53" s="3">
        <v>47956</v>
      </c>
      <c r="AD53">
        <v>19.3</v>
      </c>
      <c r="AE53" s="6">
        <v>0.47</v>
      </c>
      <c r="AF53">
        <v>2.4868055555555553</v>
      </c>
    </row>
    <row r="54" spans="1:32" x14ac:dyDescent="0.3">
      <c r="A54">
        <v>53</v>
      </c>
      <c r="B54" t="s">
        <v>113</v>
      </c>
      <c r="C54" t="s">
        <v>68</v>
      </c>
      <c r="D54" s="5" t="s">
        <v>34</v>
      </c>
      <c r="E54">
        <v>33</v>
      </c>
      <c r="F54">
        <v>100</v>
      </c>
      <c r="G54">
        <v>32</v>
      </c>
      <c r="H54">
        <v>100</v>
      </c>
      <c r="I54">
        <v>89</v>
      </c>
      <c r="J54">
        <v>71</v>
      </c>
      <c r="K54">
        <v>25</v>
      </c>
      <c r="L54">
        <v>50</v>
      </c>
      <c r="M54">
        <v>59</v>
      </c>
      <c r="N54">
        <v>35</v>
      </c>
      <c r="O54">
        <v>1</v>
      </c>
      <c r="P54">
        <v>94.3</v>
      </c>
      <c r="Q54" s="3">
        <v>61757</v>
      </c>
      <c r="R54">
        <v>72</v>
      </c>
      <c r="S54">
        <v>79</v>
      </c>
      <c r="T54">
        <v>27</v>
      </c>
      <c r="U54">
        <v>20</v>
      </c>
      <c r="V54">
        <v>80.182000000000002</v>
      </c>
      <c r="W54" s="5" t="s">
        <v>35</v>
      </c>
      <c r="AE54" s="6"/>
    </row>
    <row r="55" spans="1:32" x14ac:dyDescent="0.3">
      <c r="A55">
        <v>54</v>
      </c>
      <c r="B55" t="s">
        <v>114</v>
      </c>
      <c r="C55" t="s">
        <v>95</v>
      </c>
      <c r="D55" s="7" t="s">
        <v>34</v>
      </c>
      <c r="E55">
        <v>55</v>
      </c>
      <c r="F55">
        <v>8</v>
      </c>
      <c r="G55">
        <v>42</v>
      </c>
      <c r="H55">
        <v>89</v>
      </c>
      <c r="I55">
        <v>100</v>
      </c>
      <c r="J55">
        <v>60</v>
      </c>
      <c r="K55">
        <v>23</v>
      </c>
      <c r="L55">
        <v>38</v>
      </c>
      <c r="M55">
        <v>40</v>
      </c>
      <c r="N55">
        <v>30</v>
      </c>
      <c r="O55">
        <v>21</v>
      </c>
      <c r="P55">
        <v>54.41</v>
      </c>
      <c r="Q55" s="3">
        <v>75109</v>
      </c>
      <c r="R55">
        <v>10</v>
      </c>
      <c r="S55">
        <v>68</v>
      </c>
      <c r="T55">
        <v>12</v>
      </c>
      <c r="U55">
        <v>6</v>
      </c>
      <c r="V55">
        <v>86.221999999999994</v>
      </c>
      <c r="W55" s="7" t="s">
        <v>48</v>
      </c>
      <c r="X55">
        <v>38.4</v>
      </c>
      <c r="Y55">
        <v>52.1</v>
      </c>
      <c r="Z55">
        <v>73.2</v>
      </c>
      <c r="AA55">
        <v>62.5</v>
      </c>
      <c r="AB55">
        <v>80.900000000000006</v>
      </c>
      <c r="AC55" s="3">
        <v>26424</v>
      </c>
      <c r="AD55">
        <v>39.1</v>
      </c>
      <c r="AE55" s="6">
        <v>0.2</v>
      </c>
      <c r="AF55">
        <v>2.2819444444444446</v>
      </c>
    </row>
    <row r="56" spans="1:32" x14ac:dyDescent="0.3">
      <c r="A56">
        <v>54</v>
      </c>
      <c r="B56" t="s">
        <v>115</v>
      </c>
      <c r="C56" t="s">
        <v>51</v>
      </c>
      <c r="D56" s="5" t="s">
        <v>34</v>
      </c>
      <c r="E56">
        <v>69</v>
      </c>
      <c r="F56">
        <v>29</v>
      </c>
      <c r="G56">
        <v>36</v>
      </c>
      <c r="H56">
        <v>100</v>
      </c>
      <c r="I56">
        <v>100</v>
      </c>
      <c r="J56">
        <v>72</v>
      </c>
      <c r="K56">
        <v>27</v>
      </c>
      <c r="L56">
        <v>21</v>
      </c>
      <c r="M56">
        <v>53</v>
      </c>
      <c r="N56">
        <v>19</v>
      </c>
      <c r="O56">
        <v>97</v>
      </c>
      <c r="P56">
        <v>26.39</v>
      </c>
      <c r="Q56" s="3">
        <v>97547</v>
      </c>
      <c r="R56">
        <v>27</v>
      </c>
      <c r="S56">
        <v>93</v>
      </c>
      <c r="T56">
        <v>8</v>
      </c>
      <c r="U56">
        <v>47</v>
      </c>
      <c r="V56">
        <v>89.228999999999999</v>
      </c>
      <c r="W56" s="5" t="s">
        <v>35</v>
      </c>
      <c r="X56">
        <v>42.2</v>
      </c>
      <c r="Y56">
        <v>43.7</v>
      </c>
      <c r="Z56">
        <v>77.099999999999994</v>
      </c>
      <c r="AA56">
        <v>76.900000000000006</v>
      </c>
      <c r="AB56">
        <v>66.7</v>
      </c>
      <c r="AC56" s="3">
        <v>32405</v>
      </c>
      <c r="AD56">
        <v>28.9</v>
      </c>
      <c r="AE56" s="6">
        <v>0.18</v>
      </c>
    </row>
    <row r="57" spans="1:32" x14ac:dyDescent="0.3">
      <c r="A57">
        <v>56</v>
      </c>
      <c r="B57" t="s">
        <v>116</v>
      </c>
      <c r="C57" t="s">
        <v>37</v>
      </c>
      <c r="D57" s="7" t="s">
        <v>34</v>
      </c>
      <c r="E57">
        <v>56</v>
      </c>
      <c r="F57">
        <v>41</v>
      </c>
      <c r="G57">
        <v>25</v>
      </c>
      <c r="H57">
        <v>100</v>
      </c>
      <c r="I57">
        <v>96</v>
      </c>
      <c r="J57">
        <v>58</v>
      </c>
      <c r="K57">
        <v>30</v>
      </c>
      <c r="L57">
        <v>47</v>
      </c>
      <c r="M57">
        <v>49</v>
      </c>
      <c r="N57">
        <v>45</v>
      </c>
      <c r="O57">
        <v>94</v>
      </c>
      <c r="P57">
        <v>35.15</v>
      </c>
      <c r="Q57" s="3">
        <v>63704</v>
      </c>
      <c r="R57">
        <v>58</v>
      </c>
      <c r="S57">
        <v>95</v>
      </c>
      <c r="T57">
        <v>74</v>
      </c>
      <c r="U57">
        <v>34</v>
      </c>
      <c r="V57">
        <v>84.853999999999999</v>
      </c>
      <c r="W57" s="7" t="s">
        <v>35</v>
      </c>
      <c r="X57">
        <v>35</v>
      </c>
      <c r="Y57">
        <v>31.6</v>
      </c>
      <c r="Z57">
        <v>70.400000000000006</v>
      </c>
      <c r="AA57">
        <v>38.700000000000003</v>
      </c>
      <c r="AB57">
        <v>62.5</v>
      </c>
      <c r="AC57" s="3">
        <v>39909</v>
      </c>
      <c r="AD57">
        <v>19.899999999999999</v>
      </c>
      <c r="AE57" s="6">
        <v>0.15</v>
      </c>
      <c r="AF57">
        <v>2.2409722222222221</v>
      </c>
    </row>
    <row r="58" spans="1:32" x14ac:dyDescent="0.3">
      <c r="A58">
        <v>57</v>
      </c>
      <c r="B58" t="s">
        <v>117</v>
      </c>
      <c r="C58" t="s">
        <v>37</v>
      </c>
      <c r="D58" s="5" t="s">
        <v>34</v>
      </c>
      <c r="E58">
        <v>73</v>
      </c>
      <c r="F58">
        <v>62</v>
      </c>
      <c r="G58">
        <v>7</v>
      </c>
      <c r="H58">
        <v>100</v>
      </c>
      <c r="I58">
        <v>97</v>
      </c>
      <c r="J58">
        <v>85</v>
      </c>
      <c r="K58">
        <v>33</v>
      </c>
      <c r="L58">
        <v>50</v>
      </c>
      <c r="M58">
        <v>50</v>
      </c>
      <c r="N58">
        <v>49</v>
      </c>
      <c r="O58">
        <v>83</v>
      </c>
      <c r="P58">
        <v>33.29</v>
      </c>
      <c r="Q58" s="3">
        <v>60746</v>
      </c>
      <c r="R58">
        <v>88</v>
      </c>
      <c r="S58">
        <v>100</v>
      </c>
      <c r="T58">
        <v>75</v>
      </c>
      <c r="U58">
        <v>55</v>
      </c>
      <c r="V58">
        <v>82.09</v>
      </c>
      <c r="W58" s="5" t="s">
        <v>48</v>
      </c>
      <c r="AE58" s="6"/>
    </row>
    <row r="59" spans="1:32" x14ac:dyDescent="0.3">
      <c r="A59">
        <v>57</v>
      </c>
      <c r="B59" t="s">
        <v>118</v>
      </c>
      <c r="C59" t="s">
        <v>41</v>
      </c>
      <c r="D59" s="7" t="s">
        <v>34</v>
      </c>
      <c r="E59">
        <v>26</v>
      </c>
      <c r="F59">
        <v>28</v>
      </c>
      <c r="G59">
        <v>69</v>
      </c>
      <c r="H59">
        <v>4</v>
      </c>
      <c r="I59">
        <v>91</v>
      </c>
      <c r="J59">
        <v>61</v>
      </c>
      <c r="K59">
        <v>9</v>
      </c>
      <c r="L59">
        <v>33</v>
      </c>
      <c r="M59">
        <v>52</v>
      </c>
      <c r="N59">
        <v>38</v>
      </c>
      <c r="O59">
        <v>43</v>
      </c>
      <c r="P59">
        <v>38.9</v>
      </c>
      <c r="Q59" s="3">
        <v>67739</v>
      </c>
      <c r="R59">
        <v>11</v>
      </c>
      <c r="S59">
        <v>89</v>
      </c>
      <c r="T59">
        <v>34</v>
      </c>
      <c r="U59">
        <v>63</v>
      </c>
      <c r="V59">
        <v>84.753</v>
      </c>
      <c r="W59" s="7" t="s">
        <v>48</v>
      </c>
      <c r="X59">
        <v>39.6</v>
      </c>
      <c r="Y59">
        <v>53.1</v>
      </c>
      <c r="Z59">
        <v>83.1</v>
      </c>
      <c r="AA59">
        <v>82</v>
      </c>
      <c r="AB59">
        <v>79.900000000000006</v>
      </c>
      <c r="AC59" s="3">
        <v>28498</v>
      </c>
      <c r="AD59">
        <v>11.2</v>
      </c>
      <c r="AE59" s="6">
        <v>0.19</v>
      </c>
      <c r="AF59">
        <v>2.3229166666666665</v>
      </c>
    </row>
    <row r="60" spans="1:32" x14ac:dyDescent="0.3">
      <c r="A60">
        <v>59</v>
      </c>
      <c r="B60" t="s">
        <v>119</v>
      </c>
      <c r="C60" t="s">
        <v>120</v>
      </c>
      <c r="D60" s="5" t="s">
        <v>34</v>
      </c>
      <c r="E60">
        <v>64</v>
      </c>
      <c r="F60">
        <v>43</v>
      </c>
      <c r="G60">
        <v>40</v>
      </c>
      <c r="H60">
        <v>37</v>
      </c>
      <c r="I60">
        <v>98</v>
      </c>
      <c r="J60">
        <v>74</v>
      </c>
      <c r="K60">
        <v>24</v>
      </c>
      <c r="L60">
        <v>43</v>
      </c>
      <c r="M60">
        <v>48</v>
      </c>
      <c r="N60">
        <v>32</v>
      </c>
      <c r="O60">
        <v>88</v>
      </c>
      <c r="P60">
        <v>43.68</v>
      </c>
      <c r="Q60" s="3">
        <v>70790</v>
      </c>
      <c r="R60">
        <v>5</v>
      </c>
      <c r="S60">
        <v>89</v>
      </c>
      <c r="T60">
        <v>32</v>
      </c>
      <c r="U60">
        <v>13</v>
      </c>
      <c r="V60">
        <v>85.837000000000003</v>
      </c>
      <c r="W60" s="5" t="s">
        <v>35</v>
      </c>
      <c r="X60">
        <v>38.9</v>
      </c>
      <c r="Y60">
        <v>38.6</v>
      </c>
      <c r="Z60">
        <v>71.599999999999994</v>
      </c>
      <c r="AA60">
        <v>54.2</v>
      </c>
      <c r="AB60">
        <v>83.7</v>
      </c>
      <c r="AC60" s="3">
        <v>12815</v>
      </c>
      <c r="AD60">
        <v>19.399999999999999</v>
      </c>
      <c r="AE60" s="6">
        <v>0.24</v>
      </c>
      <c r="AF60">
        <f>37/63</f>
        <v>0.58730158730158732</v>
      </c>
    </row>
    <row r="61" spans="1:32" x14ac:dyDescent="0.3">
      <c r="A61">
        <v>60</v>
      </c>
      <c r="B61" t="s">
        <v>121</v>
      </c>
      <c r="C61" t="s">
        <v>37</v>
      </c>
      <c r="D61" s="7" t="s">
        <v>34</v>
      </c>
      <c r="E61">
        <v>61</v>
      </c>
      <c r="F61">
        <v>90</v>
      </c>
      <c r="G61">
        <v>20</v>
      </c>
      <c r="H61">
        <v>100</v>
      </c>
      <c r="I61">
        <v>100</v>
      </c>
      <c r="J61">
        <v>76</v>
      </c>
      <c r="K61">
        <v>28</v>
      </c>
      <c r="L61">
        <v>50</v>
      </c>
      <c r="M61">
        <v>55</v>
      </c>
      <c r="N61">
        <v>50</v>
      </c>
      <c r="O61">
        <v>68</v>
      </c>
      <c r="P61">
        <v>32.28</v>
      </c>
      <c r="Q61" s="3">
        <v>62750</v>
      </c>
      <c r="R61">
        <v>69</v>
      </c>
      <c r="S61">
        <v>93</v>
      </c>
      <c r="T61">
        <v>63</v>
      </c>
      <c r="U61">
        <v>25</v>
      </c>
      <c r="V61">
        <v>84.408000000000001</v>
      </c>
      <c r="W61" s="7" t="s">
        <v>35</v>
      </c>
      <c r="AE61" s="6"/>
    </row>
    <row r="62" spans="1:32" x14ac:dyDescent="0.3">
      <c r="A62">
        <v>61</v>
      </c>
      <c r="B62" t="s">
        <v>122</v>
      </c>
      <c r="C62" t="s">
        <v>123</v>
      </c>
      <c r="D62" s="5" t="s">
        <v>98</v>
      </c>
      <c r="E62">
        <v>48</v>
      </c>
      <c r="F62">
        <v>45</v>
      </c>
      <c r="G62">
        <v>29</v>
      </c>
      <c r="H62">
        <v>20</v>
      </c>
      <c r="I62">
        <v>88</v>
      </c>
      <c r="J62">
        <v>20</v>
      </c>
      <c r="K62">
        <v>24</v>
      </c>
      <c r="L62">
        <v>36</v>
      </c>
      <c r="M62">
        <v>54</v>
      </c>
      <c r="N62">
        <v>29</v>
      </c>
      <c r="O62">
        <v>85</v>
      </c>
      <c r="P62">
        <v>34.090000000000003</v>
      </c>
      <c r="Q62" s="3">
        <v>70755</v>
      </c>
      <c r="R62">
        <v>70</v>
      </c>
      <c r="S62">
        <v>95</v>
      </c>
      <c r="T62">
        <v>48</v>
      </c>
      <c r="U62">
        <v>78</v>
      </c>
      <c r="V62">
        <v>83.510999999999996</v>
      </c>
      <c r="W62" s="5" t="s">
        <v>48</v>
      </c>
      <c r="AE62" s="6"/>
    </row>
    <row r="63" spans="1:32" x14ac:dyDescent="0.3">
      <c r="A63">
        <v>62</v>
      </c>
      <c r="B63" t="s">
        <v>124</v>
      </c>
      <c r="C63" t="s">
        <v>37</v>
      </c>
      <c r="D63" s="7" t="s">
        <v>34</v>
      </c>
      <c r="E63">
        <v>86</v>
      </c>
      <c r="F63">
        <v>43</v>
      </c>
      <c r="G63">
        <v>11</v>
      </c>
      <c r="H63">
        <v>100</v>
      </c>
      <c r="I63">
        <v>93</v>
      </c>
      <c r="J63">
        <v>88</v>
      </c>
      <c r="K63">
        <v>30</v>
      </c>
      <c r="L63">
        <v>50</v>
      </c>
      <c r="M63">
        <v>50</v>
      </c>
      <c r="N63">
        <v>50</v>
      </c>
      <c r="O63">
        <v>67</v>
      </c>
      <c r="P63">
        <v>44.91</v>
      </c>
      <c r="Q63" s="3">
        <v>60827</v>
      </c>
      <c r="R63">
        <v>74</v>
      </c>
      <c r="S63">
        <v>92</v>
      </c>
      <c r="T63">
        <v>51</v>
      </c>
      <c r="U63">
        <v>35</v>
      </c>
      <c r="V63">
        <v>83.38</v>
      </c>
      <c r="W63" s="7" t="s">
        <v>48</v>
      </c>
      <c r="AE63" s="6"/>
    </row>
    <row r="64" spans="1:32" x14ac:dyDescent="0.3">
      <c r="A64">
        <v>62</v>
      </c>
      <c r="B64" t="s">
        <v>125</v>
      </c>
      <c r="C64" t="s">
        <v>120</v>
      </c>
      <c r="D64" s="5" t="s">
        <v>34</v>
      </c>
      <c r="E64">
        <v>94</v>
      </c>
      <c r="F64">
        <v>10</v>
      </c>
      <c r="G64">
        <v>43</v>
      </c>
      <c r="H64">
        <v>54</v>
      </c>
      <c r="I64">
        <v>95</v>
      </c>
      <c r="J64">
        <v>68</v>
      </c>
      <c r="K64">
        <v>29</v>
      </c>
      <c r="L64">
        <v>30</v>
      </c>
      <c r="M64">
        <v>47</v>
      </c>
      <c r="N64">
        <v>36</v>
      </c>
      <c r="O64">
        <v>87</v>
      </c>
      <c r="P64">
        <v>50.94</v>
      </c>
      <c r="Q64" s="3">
        <v>63507</v>
      </c>
      <c r="R64">
        <v>3</v>
      </c>
      <c r="S64">
        <v>96</v>
      </c>
      <c r="T64">
        <v>27</v>
      </c>
      <c r="U64">
        <v>7</v>
      </c>
      <c r="V64">
        <v>87.114999999999995</v>
      </c>
      <c r="W64" s="5" t="s">
        <v>35</v>
      </c>
      <c r="AE64" s="6"/>
    </row>
    <row r="65" spans="1:32" x14ac:dyDescent="0.3">
      <c r="A65">
        <v>64</v>
      </c>
      <c r="B65" t="s">
        <v>126</v>
      </c>
      <c r="C65" t="s">
        <v>82</v>
      </c>
      <c r="D65" s="7" t="s">
        <v>54</v>
      </c>
      <c r="E65">
        <v>28</v>
      </c>
      <c r="F65">
        <v>0</v>
      </c>
      <c r="G65">
        <v>67</v>
      </c>
      <c r="H65">
        <v>100</v>
      </c>
      <c r="I65">
        <v>100</v>
      </c>
      <c r="J65">
        <v>97</v>
      </c>
      <c r="K65">
        <v>22</v>
      </c>
      <c r="L65">
        <v>27</v>
      </c>
      <c r="M65">
        <v>32</v>
      </c>
      <c r="N65">
        <v>21</v>
      </c>
      <c r="O65">
        <v>51</v>
      </c>
      <c r="P65">
        <v>32.93</v>
      </c>
      <c r="Q65" s="3">
        <v>125279</v>
      </c>
      <c r="R65">
        <v>77</v>
      </c>
      <c r="S65">
        <v>100</v>
      </c>
      <c r="T65">
        <v>1</v>
      </c>
      <c r="U65">
        <v>0</v>
      </c>
      <c r="V65">
        <v>82.141999999999996</v>
      </c>
      <c r="W65" s="7" t="s">
        <v>48</v>
      </c>
      <c r="X65">
        <v>30</v>
      </c>
      <c r="Y65">
        <v>10.4</v>
      </c>
      <c r="Z65">
        <v>14</v>
      </c>
      <c r="AA65">
        <v>35.5</v>
      </c>
      <c r="AB65">
        <v>16.899999999999999</v>
      </c>
      <c r="AC65" s="3">
        <v>16419</v>
      </c>
      <c r="AD65">
        <v>36.9</v>
      </c>
      <c r="AE65" s="6">
        <v>0</v>
      </c>
      <c r="AF65">
        <v>2.1180555555555558</v>
      </c>
    </row>
    <row r="66" spans="1:32" x14ac:dyDescent="0.3">
      <c r="A66">
        <v>65</v>
      </c>
      <c r="B66" t="s">
        <v>127</v>
      </c>
      <c r="C66" t="s">
        <v>95</v>
      </c>
      <c r="D66" s="5" t="s">
        <v>34</v>
      </c>
      <c r="E66">
        <v>68</v>
      </c>
      <c r="F66">
        <v>43</v>
      </c>
      <c r="G66">
        <v>46</v>
      </c>
      <c r="H66">
        <v>100</v>
      </c>
      <c r="I66">
        <v>95</v>
      </c>
      <c r="J66">
        <v>67</v>
      </c>
      <c r="K66">
        <v>24</v>
      </c>
      <c r="L66">
        <v>50</v>
      </c>
      <c r="M66">
        <v>46</v>
      </c>
      <c r="N66">
        <v>32</v>
      </c>
      <c r="O66">
        <v>76</v>
      </c>
      <c r="P66">
        <v>45.27</v>
      </c>
      <c r="Q66" s="3">
        <v>67273</v>
      </c>
      <c r="R66">
        <v>9</v>
      </c>
      <c r="S66">
        <v>94</v>
      </c>
      <c r="T66">
        <v>36</v>
      </c>
      <c r="U66">
        <v>11</v>
      </c>
      <c r="V66">
        <v>84.308000000000007</v>
      </c>
      <c r="W66" s="5" t="s">
        <v>35</v>
      </c>
      <c r="AE66" s="6"/>
    </row>
    <row r="67" spans="1:32" x14ac:dyDescent="0.3">
      <c r="A67">
        <v>66</v>
      </c>
      <c r="B67" t="s">
        <v>128</v>
      </c>
      <c r="C67" t="s">
        <v>95</v>
      </c>
      <c r="D67" s="7" t="s">
        <v>34</v>
      </c>
      <c r="E67">
        <v>53</v>
      </c>
      <c r="F67">
        <v>73</v>
      </c>
      <c r="G67">
        <v>78</v>
      </c>
      <c r="H67">
        <v>100</v>
      </c>
      <c r="I67">
        <v>95</v>
      </c>
      <c r="J67">
        <v>31</v>
      </c>
      <c r="K67">
        <v>10</v>
      </c>
      <c r="L67">
        <v>27</v>
      </c>
      <c r="M67">
        <v>49</v>
      </c>
      <c r="N67">
        <v>36</v>
      </c>
      <c r="O67">
        <v>72</v>
      </c>
      <c r="P67">
        <v>41.48</v>
      </c>
      <c r="Q67" s="3">
        <v>64994</v>
      </c>
      <c r="R67">
        <v>38</v>
      </c>
      <c r="S67">
        <v>91</v>
      </c>
      <c r="T67">
        <v>21</v>
      </c>
      <c r="U67">
        <v>67</v>
      </c>
      <c r="V67">
        <v>85.456000000000003</v>
      </c>
      <c r="W67" s="7" t="s">
        <v>48</v>
      </c>
      <c r="AE67" s="6"/>
    </row>
    <row r="68" spans="1:32" x14ac:dyDescent="0.3">
      <c r="A68">
        <v>67</v>
      </c>
      <c r="B68" t="s">
        <v>129</v>
      </c>
      <c r="C68" t="s">
        <v>37</v>
      </c>
      <c r="D68" s="5" t="s">
        <v>34</v>
      </c>
      <c r="E68">
        <v>41</v>
      </c>
      <c r="F68">
        <v>60</v>
      </c>
      <c r="G68">
        <v>45</v>
      </c>
      <c r="H68">
        <v>100</v>
      </c>
      <c r="I68">
        <v>86</v>
      </c>
      <c r="J68">
        <v>42</v>
      </c>
      <c r="K68">
        <v>18</v>
      </c>
      <c r="L68">
        <v>55</v>
      </c>
      <c r="M68">
        <v>50</v>
      </c>
      <c r="N68">
        <v>47</v>
      </c>
      <c r="O68">
        <v>92</v>
      </c>
      <c r="P68">
        <v>39.479999999999997</v>
      </c>
      <c r="Q68" s="3">
        <v>64736</v>
      </c>
      <c r="R68">
        <v>24</v>
      </c>
      <c r="S68">
        <v>90</v>
      </c>
      <c r="T68">
        <v>22</v>
      </c>
      <c r="U68">
        <v>22</v>
      </c>
      <c r="V68">
        <v>86.906000000000006</v>
      </c>
      <c r="W68" s="5" t="s">
        <v>35</v>
      </c>
      <c r="X68">
        <v>39.799999999999997</v>
      </c>
      <c r="Y68">
        <v>24.2</v>
      </c>
      <c r="Z68">
        <v>74.400000000000006</v>
      </c>
      <c r="AA68">
        <v>39.700000000000003</v>
      </c>
      <c r="AB68">
        <v>60.9</v>
      </c>
      <c r="AC68" s="3">
        <v>69951</v>
      </c>
      <c r="AD68">
        <v>17</v>
      </c>
      <c r="AE68" s="6">
        <v>0.12</v>
      </c>
      <c r="AF68">
        <v>2.4868055555555553</v>
      </c>
    </row>
    <row r="69" spans="1:32" x14ac:dyDescent="0.3">
      <c r="A69">
        <v>68</v>
      </c>
      <c r="B69" t="s">
        <v>130</v>
      </c>
      <c r="C69" t="s">
        <v>33</v>
      </c>
      <c r="D69" s="7" t="s">
        <v>34</v>
      </c>
      <c r="E69">
        <v>77</v>
      </c>
      <c r="F69">
        <v>31</v>
      </c>
      <c r="G69">
        <v>82</v>
      </c>
      <c r="H69">
        <v>0</v>
      </c>
      <c r="I69">
        <v>62</v>
      </c>
      <c r="J69">
        <v>29</v>
      </c>
      <c r="K69">
        <v>14</v>
      </c>
      <c r="L69">
        <v>25</v>
      </c>
      <c r="M69">
        <v>56</v>
      </c>
      <c r="N69">
        <v>32</v>
      </c>
      <c r="O69">
        <v>39</v>
      </c>
      <c r="P69">
        <v>36.5</v>
      </c>
      <c r="Q69" s="3">
        <v>82606</v>
      </c>
      <c r="R69">
        <v>1</v>
      </c>
      <c r="S69">
        <v>84</v>
      </c>
      <c r="T69">
        <v>36</v>
      </c>
      <c r="U69">
        <v>53</v>
      </c>
      <c r="V69">
        <v>82.911000000000001</v>
      </c>
      <c r="W69" s="7" t="s">
        <v>48</v>
      </c>
      <c r="AE69" s="6"/>
    </row>
    <row r="70" spans="1:32" x14ac:dyDescent="0.3">
      <c r="A70">
        <v>69</v>
      </c>
      <c r="B70" t="s">
        <v>131</v>
      </c>
      <c r="C70" t="s">
        <v>45</v>
      </c>
      <c r="D70" s="5" t="s">
        <v>34</v>
      </c>
      <c r="E70">
        <v>37</v>
      </c>
      <c r="F70">
        <v>44</v>
      </c>
      <c r="G70">
        <v>91</v>
      </c>
      <c r="H70">
        <v>0</v>
      </c>
      <c r="I70">
        <v>97</v>
      </c>
      <c r="J70">
        <v>41</v>
      </c>
      <c r="K70">
        <v>12</v>
      </c>
      <c r="L70">
        <v>50</v>
      </c>
      <c r="M70">
        <v>58</v>
      </c>
      <c r="N70">
        <v>42</v>
      </c>
      <c r="O70">
        <v>84</v>
      </c>
      <c r="P70">
        <v>41.64</v>
      </c>
      <c r="Q70" s="3">
        <v>62991</v>
      </c>
      <c r="R70">
        <v>81</v>
      </c>
      <c r="S70">
        <v>89</v>
      </c>
      <c r="T70">
        <v>73</v>
      </c>
      <c r="U70">
        <v>89</v>
      </c>
      <c r="V70">
        <v>86.18</v>
      </c>
      <c r="W70" s="5" t="s">
        <v>48</v>
      </c>
      <c r="X70">
        <v>66.099999999999994</v>
      </c>
      <c r="Y70">
        <v>74.2</v>
      </c>
      <c r="Z70">
        <v>95.6</v>
      </c>
      <c r="AA70">
        <v>40.200000000000003</v>
      </c>
      <c r="AB70">
        <v>95.2</v>
      </c>
      <c r="AC70" s="3">
        <v>31630</v>
      </c>
      <c r="AD70">
        <v>12.1</v>
      </c>
      <c r="AE70" s="6">
        <v>0.44</v>
      </c>
      <c r="AF70">
        <v>2.5687500000000001</v>
      </c>
    </row>
    <row r="71" spans="1:32" x14ac:dyDescent="0.3">
      <c r="A71">
        <v>69</v>
      </c>
      <c r="B71" t="s">
        <v>132</v>
      </c>
      <c r="C71" t="s">
        <v>133</v>
      </c>
      <c r="D71" s="7" t="s">
        <v>54</v>
      </c>
      <c r="E71">
        <v>87</v>
      </c>
      <c r="F71">
        <v>54</v>
      </c>
      <c r="G71">
        <v>84</v>
      </c>
      <c r="H71">
        <v>100</v>
      </c>
      <c r="I71">
        <v>98</v>
      </c>
      <c r="J71">
        <v>25</v>
      </c>
      <c r="K71">
        <v>18</v>
      </c>
      <c r="L71">
        <v>46</v>
      </c>
      <c r="M71">
        <v>62</v>
      </c>
      <c r="N71">
        <v>27</v>
      </c>
      <c r="O71">
        <v>11</v>
      </c>
      <c r="P71">
        <v>48.86</v>
      </c>
      <c r="Q71" s="3">
        <v>64800</v>
      </c>
      <c r="R71">
        <v>97</v>
      </c>
      <c r="S71">
        <v>74</v>
      </c>
      <c r="T71">
        <v>66</v>
      </c>
      <c r="U71">
        <v>98</v>
      </c>
      <c r="V71">
        <v>83.637</v>
      </c>
      <c r="W71" s="7" t="s">
        <v>35</v>
      </c>
      <c r="AE71" s="6"/>
    </row>
    <row r="72" spans="1:32" x14ac:dyDescent="0.3">
      <c r="A72">
        <v>71</v>
      </c>
      <c r="B72" t="s">
        <v>134</v>
      </c>
      <c r="C72" t="s">
        <v>37</v>
      </c>
      <c r="D72" s="5" t="s">
        <v>34</v>
      </c>
      <c r="E72">
        <v>43</v>
      </c>
      <c r="F72">
        <v>64</v>
      </c>
      <c r="G72">
        <v>30</v>
      </c>
      <c r="H72">
        <v>100</v>
      </c>
      <c r="I72">
        <v>98</v>
      </c>
      <c r="J72">
        <v>78</v>
      </c>
      <c r="K72">
        <v>30</v>
      </c>
      <c r="L72">
        <v>45</v>
      </c>
      <c r="M72">
        <v>50</v>
      </c>
      <c r="N72">
        <v>50</v>
      </c>
      <c r="O72">
        <v>98</v>
      </c>
      <c r="P72">
        <v>24.59</v>
      </c>
      <c r="Q72" s="3">
        <v>61036</v>
      </c>
      <c r="R72">
        <v>31</v>
      </c>
      <c r="S72">
        <v>93</v>
      </c>
      <c r="T72">
        <v>56</v>
      </c>
      <c r="U72">
        <v>33</v>
      </c>
      <c r="V72">
        <v>84.084000000000003</v>
      </c>
      <c r="W72" s="5" t="s">
        <v>48</v>
      </c>
      <c r="AE72" s="6"/>
    </row>
    <row r="73" spans="1:32" x14ac:dyDescent="0.3">
      <c r="A73">
        <v>72</v>
      </c>
      <c r="B73" t="s">
        <v>135</v>
      </c>
      <c r="C73" t="s">
        <v>37</v>
      </c>
      <c r="D73" s="7" t="s">
        <v>34</v>
      </c>
      <c r="E73">
        <v>70</v>
      </c>
      <c r="F73">
        <v>75</v>
      </c>
      <c r="G73">
        <v>18</v>
      </c>
      <c r="H73">
        <v>100</v>
      </c>
      <c r="I73">
        <v>100</v>
      </c>
      <c r="J73">
        <v>73</v>
      </c>
      <c r="K73">
        <v>28</v>
      </c>
      <c r="L73">
        <v>50</v>
      </c>
      <c r="M73">
        <v>50</v>
      </c>
      <c r="N73">
        <v>39</v>
      </c>
      <c r="O73">
        <v>91</v>
      </c>
      <c r="P73">
        <v>32.700000000000003</v>
      </c>
      <c r="Q73" s="3">
        <v>61998</v>
      </c>
      <c r="R73">
        <v>52</v>
      </c>
      <c r="S73">
        <v>95</v>
      </c>
      <c r="T73">
        <v>57</v>
      </c>
      <c r="U73">
        <v>30</v>
      </c>
      <c r="V73">
        <v>82.483000000000004</v>
      </c>
      <c r="W73" s="7" t="s">
        <v>48</v>
      </c>
      <c r="AE73" s="6"/>
    </row>
    <row r="74" spans="1:32" x14ac:dyDescent="0.3">
      <c r="A74">
        <v>73</v>
      </c>
      <c r="B74" t="s">
        <v>136</v>
      </c>
      <c r="C74" t="s">
        <v>137</v>
      </c>
      <c r="D74" s="5" t="s">
        <v>54</v>
      </c>
      <c r="E74">
        <v>66</v>
      </c>
      <c r="F74">
        <v>68</v>
      </c>
      <c r="G74">
        <v>35</v>
      </c>
      <c r="H74">
        <v>24</v>
      </c>
      <c r="I74">
        <v>100</v>
      </c>
      <c r="J74">
        <v>46</v>
      </c>
      <c r="K74">
        <v>30</v>
      </c>
      <c r="L74">
        <v>23</v>
      </c>
      <c r="M74">
        <v>49</v>
      </c>
      <c r="N74">
        <v>28</v>
      </c>
      <c r="O74">
        <v>66</v>
      </c>
      <c r="P74">
        <v>36.35</v>
      </c>
      <c r="Q74" s="3">
        <v>61717</v>
      </c>
      <c r="R74">
        <v>33</v>
      </c>
      <c r="S74">
        <v>95</v>
      </c>
      <c r="T74">
        <v>17</v>
      </c>
      <c r="U74">
        <v>55</v>
      </c>
      <c r="V74">
        <v>82.43</v>
      </c>
      <c r="W74" s="5" t="s">
        <v>35</v>
      </c>
      <c r="X74">
        <v>25.9</v>
      </c>
      <c r="Y74">
        <v>35.4</v>
      </c>
      <c r="Z74">
        <v>25.4</v>
      </c>
      <c r="AA74">
        <v>62.5</v>
      </c>
      <c r="AB74">
        <v>44.5</v>
      </c>
      <c r="AC74" s="3">
        <v>7991</v>
      </c>
      <c r="AD74">
        <v>12.6</v>
      </c>
      <c r="AE74" s="6">
        <v>0.1</v>
      </c>
      <c r="AF74">
        <f>40/60</f>
        <v>0.66666666666666663</v>
      </c>
    </row>
    <row r="75" spans="1:32" x14ac:dyDescent="0.3">
      <c r="A75">
        <v>74</v>
      </c>
      <c r="B75" t="s">
        <v>138</v>
      </c>
      <c r="C75" t="s">
        <v>39</v>
      </c>
      <c r="D75" s="7" t="s">
        <v>34</v>
      </c>
      <c r="E75">
        <v>46</v>
      </c>
      <c r="F75">
        <v>31</v>
      </c>
      <c r="G75">
        <v>72</v>
      </c>
      <c r="H75">
        <v>48</v>
      </c>
      <c r="I75">
        <v>96</v>
      </c>
      <c r="J75">
        <v>28</v>
      </c>
      <c r="K75">
        <v>14</v>
      </c>
      <c r="L75">
        <v>38</v>
      </c>
      <c r="M75">
        <v>49</v>
      </c>
      <c r="N75">
        <v>30</v>
      </c>
      <c r="O75">
        <v>30</v>
      </c>
      <c r="P75">
        <v>31.6</v>
      </c>
      <c r="Q75" s="3">
        <v>59649</v>
      </c>
      <c r="R75">
        <v>53</v>
      </c>
      <c r="S75">
        <v>96</v>
      </c>
      <c r="T75">
        <v>43</v>
      </c>
      <c r="U75">
        <v>51</v>
      </c>
      <c r="V75">
        <v>85.111999999999995</v>
      </c>
      <c r="W75" s="7" t="s">
        <v>35</v>
      </c>
      <c r="AE75" s="6"/>
    </row>
    <row r="76" spans="1:32" x14ac:dyDescent="0.3">
      <c r="A76">
        <v>74</v>
      </c>
      <c r="B76" t="s">
        <v>139</v>
      </c>
      <c r="C76" t="s">
        <v>61</v>
      </c>
      <c r="D76" s="5" t="s">
        <v>34</v>
      </c>
      <c r="E76">
        <v>62</v>
      </c>
      <c r="F76">
        <v>82</v>
      </c>
      <c r="G76">
        <v>80</v>
      </c>
      <c r="H76">
        <v>0</v>
      </c>
      <c r="I76">
        <v>99</v>
      </c>
      <c r="J76">
        <v>79</v>
      </c>
      <c r="K76">
        <v>25</v>
      </c>
      <c r="L76">
        <v>45</v>
      </c>
      <c r="M76">
        <v>61</v>
      </c>
      <c r="N76">
        <v>49</v>
      </c>
      <c r="O76">
        <v>37</v>
      </c>
      <c r="P76">
        <v>64.040000000000006</v>
      </c>
      <c r="Q76" s="3">
        <v>60519</v>
      </c>
      <c r="R76">
        <v>29</v>
      </c>
      <c r="S76">
        <v>91</v>
      </c>
      <c r="T76">
        <v>13</v>
      </c>
      <c r="U76">
        <v>31</v>
      </c>
      <c r="V76">
        <v>81.763000000000005</v>
      </c>
      <c r="W76" s="5" t="s">
        <v>48</v>
      </c>
      <c r="X76">
        <v>27.8</v>
      </c>
      <c r="Y76">
        <v>28.8</v>
      </c>
      <c r="Z76">
        <v>39.6</v>
      </c>
      <c r="AA76">
        <v>40.799999999999997</v>
      </c>
      <c r="AB76">
        <v>53.8</v>
      </c>
      <c r="AC76" s="3">
        <v>9118</v>
      </c>
      <c r="AD76">
        <v>23</v>
      </c>
      <c r="AE76" s="6">
        <v>0.15</v>
      </c>
      <c r="AF76">
        <v>2.1590277777777778</v>
      </c>
    </row>
    <row r="77" spans="1:32" x14ac:dyDescent="0.3">
      <c r="A77">
        <v>76</v>
      </c>
      <c r="B77" t="s">
        <v>140</v>
      </c>
      <c r="C77" t="s">
        <v>123</v>
      </c>
      <c r="D77" s="7" t="s">
        <v>98</v>
      </c>
      <c r="E77">
        <v>90</v>
      </c>
      <c r="F77">
        <v>42</v>
      </c>
      <c r="G77">
        <v>52</v>
      </c>
      <c r="H77">
        <v>100</v>
      </c>
      <c r="I77">
        <v>85</v>
      </c>
      <c r="J77">
        <v>22</v>
      </c>
      <c r="K77">
        <v>14</v>
      </c>
      <c r="L77">
        <v>26</v>
      </c>
      <c r="M77">
        <v>59</v>
      </c>
      <c r="N77">
        <v>36</v>
      </c>
      <c r="O77">
        <v>65</v>
      </c>
      <c r="P77">
        <v>55.61</v>
      </c>
      <c r="Q77" s="3">
        <v>67026</v>
      </c>
      <c r="R77">
        <v>50</v>
      </c>
      <c r="S77">
        <v>95</v>
      </c>
      <c r="T77">
        <v>57</v>
      </c>
      <c r="U77">
        <v>59</v>
      </c>
      <c r="V77">
        <v>84.661000000000001</v>
      </c>
      <c r="W77" s="7" t="s">
        <v>48</v>
      </c>
      <c r="X77">
        <v>22.8</v>
      </c>
      <c r="Y77">
        <v>33.5</v>
      </c>
      <c r="Z77">
        <v>73.7</v>
      </c>
      <c r="AA77">
        <v>45.2</v>
      </c>
      <c r="AB77">
        <v>88.6</v>
      </c>
      <c r="AC77" s="3">
        <v>22550</v>
      </c>
      <c r="AD77">
        <v>26.5</v>
      </c>
      <c r="AE77" s="6">
        <v>0.21</v>
      </c>
      <c r="AF77">
        <v>2.3638888888888889</v>
      </c>
    </row>
    <row r="78" spans="1:32" x14ac:dyDescent="0.3">
      <c r="A78">
        <v>77</v>
      </c>
      <c r="B78" t="s">
        <v>141</v>
      </c>
      <c r="C78" t="s">
        <v>68</v>
      </c>
      <c r="D78" s="5" t="s">
        <v>34</v>
      </c>
      <c r="E78">
        <v>52</v>
      </c>
      <c r="F78">
        <v>67</v>
      </c>
      <c r="G78">
        <v>50</v>
      </c>
      <c r="H78">
        <v>100</v>
      </c>
      <c r="I78">
        <v>87</v>
      </c>
      <c r="J78">
        <v>77</v>
      </c>
      <c r="K78">
        <v>25</v>
      </c>
      <c r="L78">
        <v>50</v>
      </c>
      <c r="M78">
        <v>34</v>
      </c>
      <c r="N78">
        <v>41</v>
      </c>
      <c r="O78">
        <v>20</v>
      </c>
      <c r="P78">
        <v>59.29</v>
      </c>
      <c r="Q78" s="3">
        <v>62989</v>
      </c>
      <c r="R78">
        <v>32</v>
      </c>
      <c r="S78">
        <v>91</v>
      </c>
      <c r="T78">
        <v>10</v>
      </c>
      <c r="U78">
        <v>24</v>
      </c>
      <c r="V78">
        <v>82.811000000000007</v>
      </c>
      <c r="W78" s="5" t="s">
        <v>48</v>
      </c>
      <c r="X78">
        <v>34.4</v>
      </c>
      <c r="Y78">
        <v>39.200000000000003</v>
      </c>
      <c r="Z78">
        <v>57.8</v>
      </c>
      <c r="AA78">
        <v>80.099999999999994</v>
      </c>
      <c r="AB78">
        <v>60.8</v>
      </c>
      <c r="AC78" s="3">
        <v>37680</v>
      </c>
      <c r="AD78">
        <v>25.6</v>
      </c>
      <c r="AE78" s="6">
        <v>0.17</v>
      </c>
      <c r="AF78">
        <f>34/66</f>
        <v>0.51515151515151514</v>
      </c>
    </row>
    <row r="79" spans="1:32" x14ac:dyDescent="0.3">
      <c r="A79">
        <v>78</v>
      </c>
      <c r="B79" t="s">
        <v>142</v>
      </c>
      <c r="C79" t="s">
        <v>39</v>
      </c>
      <c r="D79" s="7" t="s">
        <v>34</v>
      </c>
      <c r="E79">
        <v>38</v>
      </c>
      <c r="F79">
        <v>44</v>
      </c>
      <c r="G79">
        <v>91</v>
      </c>
      <c r="H79">
        <v>0</v>
      </c>
      <c r="I79">
        <v>98</v>
      </c>
      <c r="J79">
        <v>82</v>
      </c>
      <c r="K79">
        <v>15.66</v>
      </c>
      <c r="L79">
        <v>25</v>
      </c>
      <c r="M79">
        <v>37</v>
      </c>
      <c r="N79">
        <v>33</v>
      </c>
      <c r="O79">
        <v>29</v>
      </c>
      <c r="P79">
        <v>54.33</v>
      </c>
      <c r="Q79" s="3">
        <v>71970</v>
      </c>
      <c r="R79">
        <v>67</v>
      </c>
      <c r="S79">
        <v>83</v>
      </c>
      <c r="T79">
        <v>24</v>
      </c>
      <c r="U79">
        <v>14</v>
      </c>
      <c r="V79">
        <v>83.033000000000001</v>
      </c>
      <c r="W79" s="7" t="s">
        <v>35</v>
      </c>
      <c r="AE79" s="6"/>
    </row>
    <row r="80" spans="1:32" x14ac:dyDescent="0.3">
      <c r="A80">
        <v>79</v>
      </c>
      <c r="B80" t="s">
        <v>143</v>
      </c>
      <c r="C80" t="s">
        <v>144</v>
      </c>
      <c r="D80" s="5" t="s">
        <v>34</v>
      </c>
      <c r="E80">
        <v>39</v>
      </c>
      <c r="F80">
        <v>77</v>
      </c>
      <c r="G80">
        <v>74</v>
      </c>
      <c r="H80">
        <v>41</v>
      </c>
      <c r="I80">
        <v>75</v>
      </c>
      <c r="J80">
        <v>50</v>
      </c>
      <c r="K80">
        <v>18</v>
      </c>
      <c r="L80">
        <v>23</v>
      </c>
      <c r="M80">
        <v>67</v>
      </c>
      <c r="N80">
        <v>52</v>
      </c>
      <c r="O80">
        <v>75</v>
      </c>
      <c r="P80">
        <v>80.64</v>
      </c>
      <c r="Q80" s="3">
        <v>63365</v>
      </c>
      <c r="R80">
        <v>13</v>
      </c>
      <c r="S80">
        <v>87</v>
      </c>
      <c r="T80">
        <v>5</v>
      </c>
      <c r="U80">
        <v>30</v>
      </c>
      <c r="V80">
        <v>82.513000000000005</v>
      </c>
      <c r="W80" s="5" t="s">
        <v>35</v>
      </c>
      <c r="AE80" s="6"/>
    </row>
    <row r="81" spans="1:32" x14ac:dyDescent="0.3">
      <c r="A81">
        <v>80</v>
      </c>
      <c r="B81" t="s">
        <v>145</v>
      </c>
      <c r="C81" t="s">
        <v>39</v>
      </c>
      <c r="D81" s="7" t="s">
        <v>34</v>
      </c>
      <c r="E81">
        <v>79</v>
      </c>
      <c r="F81">
        <v>11</v>
      </c>
      <c r="G81">
        <v>65</v>
      </c>
      <c r="H81">
        <v>44</v>
      </c>
      <c r="I81">
        <v>93</v>
      </c>
      <c r="J81">
        <v>30</v>
      </c>
      <c r="K81">
        <v>12</v>
      </c>
      <c r="L81">
        <v>33</v>
      </c>
      <c r="M81">
        <v>22</v>
      </c>
      <c r="N81">
        <v>30</v>
      </c>
      <c r="O81">
        <v>23</v>
      </c>
      <c r="P81">
        <v>61.32</v>
      </c>
      <c r="Q81" s="3">
        <v>62514</v>
      </c>
      <c r="R81">
        <v>8</v>
      </c>
      <c r="S81">
        <v>84</v>
      </c>
      <c r="T81">
        <v>57</v>
      </c>
      <c r="U81">
        <v>13</v>
      </c>
      <c r="V81">
        <v>82.528999999999996</v>
      </c>
      <c r="W81" s="7" t="s">
        <v>35</v>
      </c>
      <c r="X81">
        <v>36</v>
      </c>
      <c r="Y81">
        <v>49.4</v>
      </c>
      <c r="Z81">
        <v>63.3</v>
      </c>
      <c r="AA81">
        <v>51</v>
      </c>
      <c r="AB81">
        <v>81.900000000000006</v>
      </c>
      <c r="AC81" s="3">
        <v>9944</v>
      </c>
      <c r="AD81">
        <v>24.8</v>
      </c>
      <c r="AE81" s="6">
        <v>0.18</v>
      </c>
      <c r="AF81">
        <v>2.0770833333333334</v>
      </c>
    </row>
    <row r="82" spans="1:32" x14ac:dyDescent="0.3">
      <c r="A82">
        <v>81</v>
      </c>
      <c r="B82" t="s">
        <v>146</v>
      </c>
      <c r="C82" t="s">
        <v>82</v>
      </c>
      <c r="D82" s="5" t="s">
        <v>54</v>
      </c>
      <c r="E82">
        <v>13</v>
      </c>
      <c r="F82">
        <v>0</v>
      </c>
      <c r="G82">
        <v>90</v>
      </c>
      <c r="H82">
        <v>100</v>
      </c>
      <c r="I82">
        <v>96</v>
      </c>
      <c r="J82">
        <v>94</v>
      </c>
      <c r="K82">
        <v>22</v>
      </c>
      <c r="L82">
        <v>25</v>
      </c>
      <c r="M82">
        <v>39</v>
      </c>
      <c r="N82">
        <v>30</v>
      </c>
      <c r="O82">
        <v>26</v>
      </c>
      <c r="P82">
        <v>48.3</v>
      </c>
      <c r="Q82" s="3">
        <v>87041</v>
      </c>
      <c r="R82">
        <v>89</v>
      </c>
      <c r="S82">
        <v>100</v>
      </c>
      <c r="T82">
        <v>2</v>
      </c>
      <c r="U82">
        <v>0</v>
      </c>
      <c r="V82">
        <v>82.814999999999998</v>
      </c>
      <c r="W82" s="5" t="s">
        <v>35</v>
      </c>
      <c r="AE82" s="6"/>
    </row>
    <row r="83" spans="1:32" x14ac:dyDescent="0.3">
      <c r="A83">
        <v>81</v>
      </c>
      <c r="B83" t="s">
        <v>147</v>
      </c>
      <c r="C83" t="s">
        <v>37</v>
      </c>
      <c r="D83" s="7" t="s">
        <v>34</v>
      </c>
      <c r="E83">
        <v>88</v>
      </c>
      <c r="F83">
        <v>38</v>
      </c>
      <c r="G83">
        <v>15</v>
      </c>
      <c r="H83">
        <v>100</v>
      </c>
      <c r="I83">
        <v>88</v>
      </c>
      <c r="J83">
        <v>63</v>
      </c>
      <c r="K83">
        <v>44</v>
      </c>
      <c r="L83">
        <v>45</v>
      </c>
      <c r="M83">
        <v>43</v>
      </c>
      <c r="N83">
        <v>48</v>
      </c>
      <c r="O83">
        <v>77</v>
      </c>
      <c r="P83">
        <v>36.83</v>
      </c>
      <c r="Q83" s="3">
        <v>65001</v>
      </c>
      <c r="R83">
        <v>65</v>
      </c>
      <c r="S83">
        <v>83</v>
      </c>
      <c r="T83">
        <v>50</v>
      </c>
      <c r="U83">
        <v>29</v>
      </c>
      <c r="V83">
        <v>85.784000000000006</v>
      </c>
      <c r="W83" s="7" t="s">
        <v>48</v>
      </c>
      <c r="AE83" s="6"/>
    </row>
    <row r="84" spans="1:32" x14ac:dyDescent="0.3">
      <c r="A84">
        <v>83</v>
      </c>
      <c r="B84" t="s">
        <v>148</v>
      </c>
      <c r="C84" t="s">
        <v>45</v>
      </c>
      <c r="D84" s="5" t="s">
        <v>34</v>
      </c>
      <c r="E84">
        <v>44</v>
      </c>
      <c r="F84">
        <v>8</v>
      </c>
      <c r="G84">
        <v>91</v>
      </c>
      <c r="H84">
        <v>0</v>
      </c>
      <c r="I84">
        <v>95</v>
      </c>
      <c r="J84">
        <v>51</v>
      </c>
      <c r="K84">
        <v>14</v>
      </c>
      <c r="L84">
        <v>46</v>
      </c>
      <c r="M84">
        <v>46</v>
      </c>
      <c r="N84">
        <v>31</v>
      </c>
      <c r="O84">
        <v>34</v>
      </c>
      <c r="P84">
        <v>45.61</v>
      </c>
      <c r="Q84" s="3">
        <v>59862</v>
      </c>
      <c r="R84">
        <v>82</v>
      </c>
      <c r="S84">
        <v>95</v>
      </c>
      <c r="T84">
        <v>57</v>
      </c>
      <c r="U84">
        <v>89</v>
      </c>
      <c r="V84">
        <v>82.783000000000001</v>
      </c>
      <c r="W84" s="5" t="s">
        <v>48</v>
      </c>
      <c r="AE84" s="6"/>
    </row>
    <row r="85" spans="1:32" x14ac:dyDescent="0.3">
      <c r="A85">
        <v>84</v>
      </c>
      <c r="B85" t="s">
        <v>149</v>
      </c>
      <c r="C85" t="s">
        <v>41</v>
      </c>
      <c r="D85" s="7" t="s">
        <v>34</v>
      </c>
      <c r="E85">
        <v>97</v>
      </c>
      <c r="F85">
        <v>38</v>
      </c>
      <c r="G85">
        <v>59</v>
      </c>
      <c r="H85">
        <v>60</v>
      </c>
      <c r="I85">
        <v>95</v>
      </c>
      <c r="J85">
        <v>53</v>
      </c>
      <c r="K85">
        <v>25</v>
      </c>
      <c r="L85">
        <v>50</v>
      </c>
      <c r="M85">
        <v>40</v>
      </c>
      <c r="N85">
        <v>34</v>
      </c>
      <c r="O85">
        <v>40</v>
      </c>
      <c r="P85">
        <v>36</v>
      </c>
      <c r="Q85" s="3">
        <v>64725</v>
      </c>
      <c r="R85">
        <v>30</v>
      </c>
      <c r="S85">
        <v>92</v>
      </c>
      <c r="T85">
        <v>57</v>
      </c>
      <c r="U85">
        <v>68</v>
      </c>
      <c r="V85">
        <v>81.418999999999997</v>
      </c>
      <c r="W85" s="7" t="s">
        <v>48</v>
      </c>
      <c r="AE85" s="6"/>
    </row>
    <row r="86" spans="1:32" x14ac:dyDescent="0.3">
      <c r="A86">
        <v>84</v>
      </c>
      <c r="B86" t="s">
        <v>150</v>
      </c>
      <c r="C86" t="s">
        <v>37</v>
      </c>
      <c r="D86" s="5" t="s">
        <v>34</v>
      </c>
      <c r="E86">
        <v>71</v>
      </c>
      <c r="F86">
        <v>44</v>
      </c>
      <c r="G86">
        <v>24</v>
      </c>
      <c r="H86">
        <v>100</v>
      </c>
      <c r="I86">
        <v>95</v>
      </c>
      <c r="J86">
        <v>59</v>
      </c>
      <c r="K86">
        <v>30</v>
      </c>
      <c r="L86">
        <v>50</v>
      </c>
      <c r="M86">
        <v>52</v>
      </c>
      <c r="N86">
        <v>53</v>
      </c>
      <c r="O86">
        <v>100</v>
      </c>
      <c r="P86">
        <v>33.32</v>
      </c>
      <c r="Q86" s="3">
        <v>58544</v>
      </c>
      <c r="R86">
        <v>73</v>
      </c>
      <c r="S86">
        <v>95</v>
      </c>
      <c r="T86">
        <v>42</v>
      </c>
      <c r="U86">
        <v>33</v>
      </c>
      <c r="V86">
        <v>80.423000000000002</v>
      </c>
      <c r="W86" s="5" t="s">
        <v>48</v>
      </c>
      <c r="X86">
        <v>26.7</v>
      </c>
      <c r="Y86">
        <v>21.2</v>
      </c>
      <c r="Z86">
        <v>60.3</v>
      </c>
      <c r="AA86">
        <v>42</v>
      </c>
      <c r="AB86">
        <v>72.5</v>
      </c>
      <c r="AC86" s="3">
        <v>49511</v>
      </c>
      <c r="AD86">
        <v>19.600000000000001</v>
      </c>
      <c r="AE86" s="6">
        <v>0.2</v>
      </c>
      <c r="AF86">
        <v>2.4458333333333333</v>
      </c>
    </row>
    <row r="87" spans="1:32" x14ac:dyDescent="0.3">
      <c r="A87">
        <v>86</v>
      </c>
      <c r="B87" t="s">
        <v>151</v>
      </c>
      <c r="C87" t="s">
        <v>152</v>
      </c>
      <c r="D87" s="7" t="s">
        <v>153</v>
      </c>
      <c r="E87">
        <v>99</v>
      </c>
      <c r="F87">
        <v>90</v>
      </c>
      <c r="G87">
        <v>27</v>
      </c>
      <c r="H87">
        <v>100</v>
      </c>
      <c r="I87">
        <v>94</v>
      </c>
      <c r="J87">
        <v>26</v>
      </c>
      <c r="K87">
        <v>23</v>
      </c>
      <c r="L87">
        <v>40</v>
      </c>
      <c r="M87">
        <v>38</v>
      </c>
      <c r="N87">
        <v>33</v>
      </c>
      <c r="O87">
        <v>41</v>
      </c>
      <c r="P87">
        <v>91.3</v>
      </c>
      <c r="Q87" s="3">
        <v>42406</v>
      </c>
      <c r="R87">
        <v>98</v>
      </c>
      <c r="S87">
        <v>87</v>
      </c>
      <c r="T87">
        <v>69</v>
      </c>
      <c r="U87">
        <v>27</v>
      </c>
      <c r="V87">
        <v>88.519000000000005</v>
      </c>
      <c r="W87" s="7" t="s">
        <v>48</v>
      </c>
      <c r="AE87" s="6"/>
    </row>
    <row r="88" spans="1:32" x14ac:dyDescent="0.3">
      <c r="A88">
        <v>87</v>
      </c>
      <c r="B88" t="s">
        <v>154</v>
      </c>
      <c r="C88" t="s">
        <v>45</v>
      </c>
      <c r="D88" s="5" t="s">
        <v>34</v>
      </c>
      <c r="E88">
        <v>36</v>
      </c>
      <c r="F88">
        <v>67</v>
      </c>
      <c r="G88">
        <v>79</v>
      </c>
      <c r="H88">
        <v>0</v>
      </c>
      <c r="I88">
        <v>98</v>
      </c>
      <c r="J88">
        <v>80</v>
      </c>
      <c r="K88">
        <v>12</v>
      </c>
      <c r="L88">
        <v>50</v>
      </c>
      <c r="M88">
        <v>56</v>
      </c>
      <c r="N88">
        <v>34</v>
      </c>
      <c r="O88">
        <v>8</v>
      </c>
      <c r="P88">
        <v>45.88</v>
      </c>
      <c r="Q88" s="3">
        <v>53620</v>
      </c>
      <c r="R88">
        <v>86</v>
      </c>
      <c r="S88">
        <v>97</v>
      </c>
      <c r="T88">
        <v>81</v>
      </c>
      <c r="U88">
        <v>82</v>
      </c>
      <c r="V88">
        <v>80.488</v>
      </c>
      <c r="W88" s="5" t="s">
        <v>48</v>
      </c>
      <c r="X88">
        <v>44.9</v>
      </c>
      <c r="Y88">
        <v>47.8</v>
      </c>
      <c r="Z88">
        <v>69.7</v>
      </c>
      <c r="AA88">
        <v>37.799999999999997</v>
      </c>
      <c r="AB88">
        <v>93.8</v>
      </c>
      <c r="AC88" s="3">
        <v>17725</v>
      </c>
      <c r="AD88">
        <v>15</v>
      </c>
      <c r="AE88" s="6">
        <v>0.33</v>
      </c>
      <c r="AF88">
        <v>2.2819444444444446</v>
      </c>
    </row>
    <row r="89" spans="1:32" x14ac:dyDescent="0.3">
      <c r="A89">
        <v>88</v>
      </c>
      <c r="B89" t="s">
        <v>155</v>
      </c>
      <c r="C89" t="s">
        <v>95</v>
      </c>
      <c r="D89" s="7" t="s">
        <v>34</v>
      </c>
      <c r="E89">
        <v>80</v>
      </c>
      <c r="F89">
        <v>0</v>
      </c>
      <c r="G89">
        <v>57</v>
      </c>
      <c r="H89">
        <v>17</v>
      </c>
      <c r="I89">
        <v>100</v>
      </c>
      <c r="J89">
        <v>87</v>
      </c>
      <c r="K89">
        <v>14.33</v>
      </c>
      <c r="L89">
        <v>28</v>
      </c>
      <c r="M89">
        <v>49</v>
      </c>
      <c r="N89">
        <v>40</v>
      </c>
      <c r="O89">
        <v>44</v>
      </c>
      <c r="P89">
        <v>41.02</v>
      </c>
      <c r="Q89" s="3">
        <v>48201</v>
      </c>
      <c r="R89">
        <v>7</v>
      </c>
      <c r="S89">
        <v>91</v>
      </c>
      <c r="T89">
        <v>22</v>
      </c>
      <c r="U89">
        <v>33</v>
      </c>
      <c r="V89">
        <v>80.899000000000001</v>
      </c>
      <c r="W89" s="7" t="s">
        <v>35</v>
      </c>
      <c r="X89">
        <v>35.4</v>
      </c>
      <c r="Y89">
        <v>47</v>
      </c>
      <c r="Z89">
        <v>85.4</v>
      </c>
      <c r="AA89">
        <v>85.7</v>
      </c>
      <c r="AB89">
        <v>70.599999999999994</v>
      </c>
      <c r="AC89" s="3">
        <v>15347</v>
      </c>
      <c r="AD89">
        <v>30.8</v>
      </c>
      <c r="AE89" s="6">
        <v>0.17</v>
      </c>
      <c r="AF89">
        <v>2.3229166666666665</v>
      </c>
    </row>
    <row r="90" spans="1:32" x14ac:dyDescent="0.3">
      <c r="A90">
        <v>89</v>
      </c>
      <c r="B90" t="s">
        <v>156</v>
      </c>
      <c r="C90" t="s">
        <v>82</v>
      </c>
      <c r="D90" s="5" t="s">
        <v>54</v>
      </c>
      <c r="E90">
        <v>22</v>
      </c>
      <c r="F90">
        <v>0</v>
      </c>
      <c r="G90">
        <v>88</v>
      </c>
      <c r="H90">
        <v>100</v>
      </c>
      <c r="I90">
        <v>100</v>
      </c>
      <c r="J90">
        <v>99</v>
      </c>
      <c r="K90">
        <v>22</v>
      </c>
      <c r="L90">
        <v>33</v>
      </c>
      <c r="M90">
        <v>34</v>
      </c>
      <c r="N90">
        <v>15</v>
      </c>
      <c r="O90">
        <v>55</v>
      </c>
      <c r="P90">
        <v>45.6</v>
      </c>
      <c r="Q90" s="3">
        <v>98272</v>
      </c>
      <c r="R90">
        <v>94</v>
      </c>
      <c r="S90">
        <v>100</v>
      </c>
      <c r="T90">
        <v>0</v>
      </c>
      <c r="U90">
        <v>0</v>
      </c>
      <c r="V90">
        <v>81.483000000000004</v>
      </c>
      <c r="W90" s="5" t="s">
        <v>35</v>
      </c>
      <c r="X90">
        <v>37.9</v>
      </c>
      <c r="Y90">
        <v>24.1</v>
      </c>
      <c r="Z90">
        <v>66.7</v>
      </c>
      <c r="AA90">
        <v>38.1</v>
      </c>
      <c r="AB90">
        <v>22.4</v>
      </c>
      <c r="AC90" s="3">
        <v>1832</v>
      </c>
      <c r="AD90">
        <v>11.4</v>
      </c>
      <c r="AE90" s="6">
        <v>0</v>
      </c>
      <c r="AF90">
        <v>0.84791666666666676</v>
      </c>
    </row>
    <row r="91" spans="1:32" x14ac:dyDescent="0.3">
      <c r="A91">
        <v>90</v>
      </c>
      <c r="B91" t="s">
        <v>157</v>
      </c>
      <c r="C91" t="s">
        <v>47</v>
      </c>
      <c r="D91" s="7" t="s">
        <v>34</v>
      </c>
      <c r="E91">
        <v>89</v>
      </c>
      <c r="F91">
        <v>20</v>
      </c>
      <c r="G91">
        <v>91</v>
      </c>
      <c r="H91">
        <v>0</v>
      </c>
      <c r="I91">
        <v>89</v>
      </c>
      <c r="J91">
        <v>47</v>
      </c>
      <c r="K91">
        <v>12</v>
      </c>
      <c r="L91">
        <v>35</v>
      </c>
      <c r="M91">
        <v>44</v>
      </c>
      <c r="N91">
        <v>45</v>
      </c>
      <c r="O91">
        <v>58</v>
      </c>
      <c r="P91">
        <v>51.45</v>
      </c>
      <c r="Q91" s="3">
        <v>55413</v>
      </c>
      <c r="R91">
        <v>40</v>
      </c>
      <c r="S91">
        <v>80</v>
      </c>
      <c r="T91">
        <v>26</v>
      </c>
      <c r="U91">
        <v>64</v>
      </c>
      <c r="V91">
        <v>83.945999999999998</v>
      </c>
      <c r="W91" s="7" t="s">
        <v>48</v>
      </c>
      <c r="AE91" s="6"/>
    </row>
    <row r="92" spans="1:32" x14ac:dyDescent="0.3">
      <c r="A92">
        <v>91</v>
      </c>
      <c r="B92" t="s">
        <v>158</v>
      </c>
      <c r="C92" t="s">
        <v>33</v>
      </c>
      <c r="D92" s="5" t="s">
        <v>34</v>
      </c>
      <c r="E92">
        <v>24</v>
      </c>
      <c r="F92">
        <v>12</v>
      </c>
      <c r="G92">
        <v>87</v>
      </c>
      <c r="H92">
        <v>0</v>
      </c>
      <c r="I92">
        <v>82</v>
      </c>
      <c r="J92">
        <v>90</v>
      </c>
      <c r="K92">
        <v>25</v>
      </c>
      <c r="L92">
        <v>26</v>
      </c>
      <c r="M92">
        <v>64</v>
      </c>
      <c r="N92">
        <v>23</v>
      </c>
      <c r="O92">
        <v>90</v>
      </c>
      <c r="P92">
        <v>20.7</v>
      </c>
      <c r="Q92" s="3">
        <v>93756</v>
      </c>
      <c r="R92">
        <v>2</v>
      </c>
      <c r="S92">
        <v>86</v>
      </c>
      <c r="T92">
        <v>29</v>
      </c>
      <c r="U92">
        <v>45</v>
      </c>
      <c r="V92">
        <v>86.587999999999994</v>
      </c>
      <c r="W92" s="5" t="s">
        <v>48</v>
      </c>
      <c r="AE92" s="6"/>
    </row>
    <row r="93" spans="1:32" x14ac:dyDescent="0.3">
      <c r="A93">
        <v>92</v>
      </c>
      <c r="B93" t="s">
        <v>159</v>
      </c>
      <c r="C93" t="s">
        <v>160</v>
      </c>
      <c r="D93" s="7" t="s">
        <v>34</v>
      </c>
      <c r="E93">
        <v>91</v>
      </c>
      <c r="F93">
        <v>36</v>
      </c>
      <c r="G93">
        <v>58</v>
      </c>
      <c r="H93">
        <v>20</v>
      </c>
      <c r="I93">
        <v>98</v>
      </c>
      <c r="J93">
        <v>86</v>
      </c>
      <c r="K93">
        <v>23.6</v>
      </c>
      <c r="L93">
        <v>64</v>
      </c>
      <c r="M93">
        <v>37</v>
      </c>
      <c r="N93">
        <v>30</v>
      </c>
      <c r="O93">
        <v>74</v>
      </c>
      <c r="P93">
        <v>31.01</v>
      </c>
      <c r="Q93" s="3">
        <v>70127</v>
      </c>
      <c r="R93">
        <v>17</v>
      </c>
      <c r="S93">
        <v>94</v>
      </c>
      <c r="T93">
        <v>41</v>
      </c>
      <c r="U93">
        <v>14</v>
      </c>
      <c r="V93">
        <v>84.86</v>
      </c>
      <c r="W93" s="7" t="s">
        <v>35</v>
      </c>
      <c r="X93">
        <v>25.9</v>
      </c>
      <c r="Y93">
        <v>10.9</v>
      </c>
      <c r="Z93">
        <v>62.5</v>
      </c>
      <c r="AA93">
        <v>40.5</v>
      </c>
      <c r="AB93">
        <v>78.8</v>
      </c>
      <c r="AC93" s="3">
        <v>6185</v>
      </c>
      <c r="AD93">
        <v>7</v>
      </c>
      <c r="AE93" s="6">
        <v>0.19</v>
      </c>
      <c r="AF93">
        <v>2.3638888888888889</v>
      </c>
    </row>
    <row r="94" spans="1:32" x14ac:dyDescent="0.3">
      <c r="A94">
        <v>93</v>
      </c>
      <c r="B94" t="s">
        <v>161</v>
      </c>
      <c r="C94" t="s">
        <v>37</v>
      </c>
      <c r="D94" s="5" t="s">
        <v>34</v>
      </c>
      <c r="E94">
        <v>63</v>
      </c>
      <c r="F94">
        <v>0</v>
      </c>
      <c r="G94">
        <v>47</v>
      </c>
      <c r="H94">
        <v>100</v>
      </c>
      <c r="I94">
        <v>86</v>
      </c>
      <c r="J94">
        <v>69</v>
      </c>
      <c r="K94">
        <v>27</v>
      </c>
      <c r="L94">
        <v>44</v>
      </c>
      <c r="M94">
        <v>50</v>
      </c>
      <c r="N94">
        <v>51</v>
      </c>
      <c r="O94">
        <v>71</v>
      </c>
      <c r="P94">
        <v>35.130000000000003</v>
      </c>
      <c r="Q94" s="3">
        <v>51886</v>
      </c>
      <c r="R94">
        <v>39</v>
      </c>
      <c r="S94">
        <v>86</v>
      </c>
      <c r="T94">
        <v>42</v>
      </c>
      <c r="U94">
        <v>30</v>
      </c>
      <c r="V94">
        <v>89.983000000000004</v>
      </c>
      <c r="W94" s="5" t="s">
        <v>48</v>
      </c>
      <c r="AE94" s="6"/>
    </row>
    <row r="95" spans="1:32" x14ac:dyDescent="0.3">
      <c r="A95">
        <v>94</v>
      </c>
      <c r="B95" t="s">
        <v>162</v>
      </c>
      <c r="C95" t="s">
        <v>163</v>
      </c>
      <c r="D95" s="7" t="s">
        <v>34</v>
      </c>
      <c r="E95">
        <v>100</v>
      </c>
      <c r="F95">
        <v>18</v>
      </c>
      <c r="G95">
        <v>76</v>
      </c>
      <c r="H95">
        <v>24</v>
      </c>
      <c r="I95">
        <v>93</v>
      </c>
      <c r="J95">
        <v>91</v>
      </c>
      <c r="K95">
        <v>27</v>
      </c>
      <c r="L95">
        <v>24</v>
      </c>
      <c r="M95">
        <v>56</v>
      </c>
      <c r="N95">
        <v>45</v>
      </c>
      <c r="O95">
        <v>12</v>
      </c>
      <c r="P95">
        <v>102.29</v>
      </c>
      <c r="Q95" s="3">
        <v>62368</v>
      </c>
      <c r="R95">
        <v>42</v>
      </c>
      <c r="S95">
        <v>100</v>
      </c>
      <c r="T95">
        <v>2</v>
      </c>
      <c r="U95">
        <v>15</v>
      </c>
      <c r="V95">
        <v>83.858000000000004</v>
      </c>
      <c r="W95" s="7" t="s">
        <v>48</v>
      </c>
      <c r="AC95" s="3">
        <v>10079</v>
      </c>
      <c r="AD95">
        <v>31.8</v>
      </c>
      <c r="AE95" s="6">
        <v>0.13</v>
      </c>
      <c r="AF95">
        <v>2.0770833333333334</v>
      </c>
    </row>
    <row r="96" spans="1:32" x14ac:dyDescent="0.3">
      <c r="A96">
        <v>95</v>
      </c>
      <c r="B96" t="s">
        <v>164</v>
      </c>
      <c r="C96" t="s">
        <v>37</v>
      </c>
      <c r="D96" s="5" t="s">
        <v>34</v>
      </c>
      <c r="E96">
        <v>98</v>
      </c>
      <c r="F96">
        <v>46</v>
      </c>
      <c r="G96">
        <v>48</v>
      </c>
      <c r="H96">
        <v>100</v>
      </c>
      <c r="I96">
        <v>80</v>
      </c>
      <c r="J96">
        <v>81</v>
      </c>
      <c r="K96">
        <v>24</v>
      </c>
      <c r="L96">
        <v>62</v>
      </c>
      <c r="M96">
        <v>51</v>
      </c>
      <c r="N96">
        <v>51</v>
      </c>
      <c r="O96">
        <v>93</v>
      </c>
      <c r="P96">
        <v>33.380000000000003</v>
      </c>
      <c r="Q96" s="3">
        <v>62177</v>
      </c>
      <c r="R96">
        <v>49</v>
      </c>
      <c r="S96">
        <v>93</v>
      </c>
      <c r="T96">
        <v>54</v>
      </c>
      <c r="U96">
        <v>21</v>
      </c>
      <c r="V96">
        <v>81.733000000000004</v>
      </c>
      <c r="W96" s="5" t="s">
        <v>48</v>
      </c>
      <c r="AE96" s="6"/>
    </row>
    <row r="97" spans="1:32" x14ac:dyDescent="0.3">
      <c r="A97">
        <v>96</v>
      </c>
      <c r="B97" t="s">
        <v>165</v>
      </c>
      <c r="C97" t="s">
        <v>82</v>
      </c>
      <c r="D97" s="7" t="s">
        <v>54</v>
      </c>
      <c r="E97">
        <v>72</v>
      </c>
      <c r="F97">
        <v>0</v>
      </c>
      <c r="G97">
        <v>86</v>
      </c>
      <c r="H97">
        <v>100</v>
      </c>
      <c r="I97">
        <v>78</v>
      </c>
      <c r="J97">
        <v>96</v>
      </c>
      <c r="K97">
        <v>23</v>
      </c>
      <c r="L97">
        <v>25</v>
      </c>
      <c r="M97">
        <v>29</v>
      </c>
      <c r="N97">
        <v>54</v>
      </c>
      <c r="O97">
        <v>27</v>
      </c>
      <c r="P97">
        <v>51.5</v>
      </c>
      <c r="Q97" s="3">
        <v>92800</v>
      </c>
      <c r="R97">
        <v>99</v>
      </c>
      <c r="S97">
        <v>100</v>
      </c>
      <c r="T97">
        <v>0</v>
      </c>
      <c r="U97">
        <v>0</v>
      </c>
      <c r="V97">
        <v>80.947000000000003</v>
      </c>
      <c r="W97" s="7" t="s">
        <v>48</v>
      </c>
      <c r="AE97" s="6"/>
    </row>
    <row r="98" spans="1:32" x14ac:dyDescent="0.3">
      <c r="A98">
        <v>97</v>
      </c>
      <c r="B98" t="s">
        <v>166</v>
      </c>
      <c r="C98" t="s">
        <v>82</v>
      </c>
      <c r="D98" s="5" t="s">
        <v>54</v>
      </c>
      <c r="E98">
        <v>27</v>
      </c>
      <c r="F98">
        <v>0</v>
      </c>
      <c r="G98">
        <v>91</v>
      </c>
      <c r="H98">
        <v>100</v>
      </c>
      <c r="I98">
        <v>98</v>
      </c>
      <c r="J98">
        <v>100</v>
      </c>
      <c r="K98">
        <v>22</v>
      </c>
      <c r="L98">
        <v>22</v>
      </c>
      <c r="M98">
        <v>32</v>
      </c>
      <c r="N98">
        <v>43</v>
      </c>
      <c r="O98">
        <v>63</v>
      </c>
      <c r="P98">
        <v>50.47</v>
      </c>
      <c r="Q98" s="3">
        <v>71792</v>
      </c>
      <c r="R98">
        <v>100</v>
      </c>
      <c r="S98">
        <v>100</v>
      </c>
      <c r="T98">
        <v>0</v>
      </c>
      <c r="U98">
        <v>0</v>
      </c>
      <c r="V98">
        <v>85.486000000000004</v>
      </c>
      <c r="W98" s="5" t="s">
        <v>35</v>
      </c>
      <c r="AE98" s="6"/>
    </row>
    <row r="99" spans="1:32" x14ac:dyDescent="0.3">
      <c r="A99">
        <v>98</v>
      </c>
      <c r="B99" t="s">
        <v>167</v>
      </c>
      <c r="C99" t="s">
        <v>168</v>
      </c>
      <c r="D99" s="7" t="s">
        <v>34</v>
      </c>
      <c r="E99">
        <v>9</v>
      </c>
      <c r="F99">
        <v>100</v>
      </c>
      <c r="G99">
        <v>63</v>
      </c>
      <c r="H99">
        <v>5</v>
      </c>
      <c r="I99">
        <v>78</v>
      </c>
      <c r="J99">
        <v>89</v>
      </c>
      <c r="K99">
        <v>21</v>
      </c>
      <c r="L99">
        <v>25</v>
      </c>
      <c r="M99">
        <v>66</v>
      </c>
      <c r="N99">
        <v>43</v>
      </c>
      <c r="O99">
        <v>61</v>
      </c>
      <c r="P99">
        <v>62.66</v>
      </c>
      <c r="Q99" s="3">
        <v>51093</v>
      </c>
      <c r="R99">
        <v>22</v>
      </c>
      <c r="S99">
        <v>93</v>
      </c>
      <c r="T99">
        <v>7</v>
      </c>
      <c r="U99">
        <v>20</v>
      </c>
      <c r="V99">
        <v>81.728999999999999</v>
      </c>
      <c r="W99" s="7" t="s">
        <v>35</v>
      </c>
      <c r="X99">
        <v>17.100000000000001</v>
      </c>
      <c r="Y99">
        <v>13.6</v>
      </c>
      <c r="Z99">
        <v>22.1</v>
      </c>
      <c r="AA99">
        <v>35</v>
      </c>
      <c r="AB99">
        <v>48.4</v>
      </c>
      <c r="AC99" s="3">
        <v>12722</v>
      </c>
      <c r="AD99">
        <v>26.7</v>
      </c>
      <c r="AE99" s="6">
        <v>0.2</v>
      </c>
      <c r="AF99">
        <v>2.2819444444444446</v>
      </c>
    </row>
    <row r="100" spans="1:32" x14ac:dyDescent="0.3">
      <c r="A100">
        <v>99</v>
      </c>
      <c r="B100" t="s">
        <v>169</v>
      </c>
      <c r="C100" t="s">
        <v>45</v>
      </c>
      <c r="D100" s="5" t="s">
        <v>34</v>
      </c>
      <c r="E100">
        <v>30</v>
      </c>
      <c r="F100">
        <v>22</v>
      </c>
      <c r="G100">
        <v>91</v>
      </c>
      <c r="H100">
        <v>0</v>
      </c>
      <c r="I100">
        <v>78</v>
      </c>
      <c r="J100">
        <v>54</v>
      </c>
      <c r="K100">
        <v>11.1</v>
      </c>
      <c r="L100">
        <v>35</v>
      </c>
      <c r="M100">
        <v>38</v>
      </c>
      <c r="N100">
        <v>40</v>
      </c>
      <c r="O100">
        <v>47</v>
      </c>
      <c r="P100">
        <v>38.06</v>
      </c>
      <c r="Q100" s="3">
        <v>47413</v>
      </c>
      <c r="R100">
        <v>80</v>
      </c>
      <c r="S100">
        <v>79</v>
      </c>
      <c r="T100">
        <v>50</v>
      </c>
      <c r="U100">
        <v>48</v>
      </c>
      <c r="V100">
        <v>82.894999999999996</v>
      </c>
      <c r="W100" s="5" t="s">
        <v>48</v>
      </c>
      <c r="X100">
        <v>33.9</v>
      </c>
      <c r="Y100">
        <v>39.299999999999997</v>
      </c>
      <c r="Z100">
        <v>93.5</v>
      </c>
      <c r="AA100">
        <v>37.5</v>
      </c>
      <c r="AB100">
        <v>91.6</v>
      </c>
      <c r="AC100" s="3">
        <v>22740</v>
      </c>
      <c r="AD100">
        <v>16.100000000000001</v>
      </c>
      <c r="AE100" s="6">
        <v>0.28000000000000003</v>
      </c>
      <c r="AF100">
        <v>2.2819444444444446</v>
      </c>
    </row>
    <row r="101" spans="1:32" x14ac:dyDescent="0.3">
      <c r="A101">
        <v>100</v>
      </c>
      <c r="B101" t="s">
        <v>170</v>
      </c>
      <c r="C101" t="s">
        <v>123</v>
      </c>
      <c r="D101" s="7" t="s">
        <v>98</v>
      </c>
      <c r="E101">
        <v>81</v>
      </c>
      <c r="F101">
        <v>37</v>
      </c>
      <c r="G101">
        <v>91</v>
      </c>
      <c r="H101">
        <v>0</v>
      </c>
      <c r="I101">
        <v>84</v>
      </c>
      <c r="J101">
        <v>39</v>
      </c>
      <c r="K101">
        <v>8.75</v>
      </c>
      <c r="L101">
        <v>40</v>
      </c>
      <c r="M101">
        <v>71</v>
      </c>
      <c r="N101">
        <v>32</v>
      </c>
      <c r="O101">
        <v>99</v>
      </c>
      <c r="P101">
        <v>52.8</v>
      </c>
      <c r="Q101" s="3">
        <v>61470</v>
      </c>
      <c r="R101">
        <v>62</v>
      </c>
      <c r="S101">
        <v>74</v>
      </c>
      <c r="T101">
        <v>68</v>
      </c>
      <c r="U101">
        <v>41</v>
      </c>
      <c r="V101">
        <v>80.534000000000006</v>
      </c>
      <c r="W101" s="7" t="s">
        <v>35</v>
      </c>
      <c r="X101">
        <v>61.6</v>
      </c>
      <c r="Y101">
        <v>74</v>
      </c>
      <c r="Z101">
        <v>89.4</v>
      </c>
      <c r="AA101">
        <v>47.4</v>
      </c>
      <c r="AB101">
        <v>94.9</v>
      </c>
      <c r="AC101" s="3">
        <v>54744</v>
      </c>
      <c r="AD101">
        <v>18.899999999999999</v>
      </c>
      <c r="AE101" s="6">
        <v>0.33</v>
      </c>
      <c r="AF101">
        <v>2.3229166666666665</v>
      </c>
    </row>
    <row r="102" spans="1:32" x14ac:dyDescent="0.3">
      <c r="A102">
        <f>151</f>
        <v>151</v>
      </c>
      <c r="B102" t="s">
        <v>171</v>
      </c>
      <c r="C102" t="s">
        <v>172</v>
      </c>
      <c r="D102" s="5" t="s">
        <v>173</v>
      </c>
      <c r="X102">
        <v>42.7</v>
      </c>
      <c r="Y102">
        <v>44.3</v>
      </c>
      <c r="Z102">
        <v>75.400000000000006</v>
      </c>
      <c r="AA102">
        <v>46.6</v>
      </c>
      <c r="AB102">
        <v>99.7</v>
      </c>
      <c r="AC102" s="3">
        <v>9506</v>
      </c>
      <c r="AD102">
        <v>10.7</v>
      </c>
      <c r="AE102" s="4">
        <v>0.56000000000000005</v>
      </c>
      <c r="AF102">
        <v>2.2819444444444446</v>
      </c>
    </row>
    <row r="103" spans="1:32" x14ac:dyDescent="0.3">
      <c r="A103">
        <v>154</v>
      </c>
      <c r="B103" t="s">
        <v>174</v>
      </c>
      <c r="C103" t="s">
        <v>175</v>
      </c>
      <c r="D103" s="7" t="s">
        <v>176</v>
      </c>
      <c r="M103" s="8"/>
      <c r="X103">
        <v>54.5</v>
      </c>
      <c r="Y103">
        <v>58.9</v>
      </c>
      <c r="Z103">
        <v>62</v>
      </c>
      <c r="AA103">
        <v>58.4</v>
      </c>
      <c r="AB103">
        <v>42.7</v>
      </c>
      <c r="AC103" s="3">
        <v>47007</v>
      </c>
      <c r="AD103">
        <v>16.3</v>
      </c>
      <c r="AE103" s="4">
        <v>0.09</v>
      </c>
      <c r="AF103">
        <v>2.3638888888888889</v>
      </c>
    </row>
    <row r="104" spans="1:32" x14ac:dyDescent="0.3">
      <c r="A104">
        <v>155</v>
      </c>
      <c r="B104" t="s">
        <v>177</v>
      </c>
      <c r="C104" t="s">
        <v>178</v>
      </c>
      <c r="D104" s="5" t="s">
        <v>179</v>
      </c>
      <c r="X104">
        <v>48.8</v>
      </c>
      <c r="Y104">
        <v>35.5</v>
      </c>
      <c r="Z104">
        <v>86.5</v>
      </c>
      <c r="AA104">
        <v>36.299999999999997</v>
      </c>
      <c r="AB104">
        <v>67.7</v>
      </c>
      <c r="AC104" s="3">
        <v>62366</v>
      </c>
      <c r="AD104">
        <v>17</v>
      </c>
      <c r="AE104" s="4">
        <v>0.19</v>
      </c>
      <c r="AF104">
        <v>2.6916666666666664</v>
      </c>
    </row>
    <row r="105" spans="1:32" x14ac:dyDescent="0.3">
      <c r="A105">
        <v>156</v>
      </c>
      <c r="B105" t="s">
        <v>180</v>
      </c>
      <c r="C105" t="s">
        <v>181</v>
      </c>
      <c r="D105" s="7" t="s">
        <v>179</v>
      </c>
      <c r="M105" s="8"/>
      <c r="X105">
        <v>36.4</v>
      </c>
      <c r="Y105">
        <v>39.200000000000003</v>
      </c>
      <c r="Z105">
        <v>94.2</v>
      </c>
      <c r="AA105">
        <v>47.8</v>
      </c>
      <c r="AB105">
        <v>66.8</v>
      </c>
      <c r="AC105" s="3">
        <v>11863</v>
      </c>
      <c r="AD105">
        <v>22.9</v>
      </c>
      <c r="AE105" s="4">
        <v>0.13</v>
      </c>
      <c r="AF105">
        <v>2.5277777777777777</v>
      </c>
    </row>
    <row r="106" spans="1:32" x14ac:dyDescent="0.3">
      <c r="A106">
        <v>157</v>
      </c>
      <c r="B106" t="s">
        <v>182</v>
      </c>
      <c r="C106" t="s">
        <v>183</v>
      </c>
      <c r="D106" s="5" t="s">
        <v>54</v>
      </c>
      <c r="X106">
        <v>43.2</v>
      </c>
      <c r="Y106">
        <v>37.700000000000003</v>
      </c>
      <c r="Z106">
        <v>92.3</v>
      </c>
      <c r="AA106">
        <v>80.900000000000006</v>
      </c>
      <c r="AB106">
        <v>39.799999999999997</v>
      </c>
      <c r="AC106" s="3">
        <v>54421</v>
      </c>
      <c r="AD106">
        <v>15.2</v>
      </c>
      <c r="AE106" s="4">
        <v>7.0000000000000007E-2</v>
      </c>
    </row>
    <row r="107" spans="1:32" x14ac:dyDescent="0.3">
      <c r="A107">
        <f>158</f>
        <v>158</v>
      </c>
      <c r="B107" t="s">
        <v>184</v>
      </c>
      <c r="C107" t="s">
        <v>185</v>
      </c>
      <c r="D107" s="7" t="s">
        <v>179</v>
      </c>
      <c r="M107" s="8"/>
      <c r="X107">
        <v>32.200000000000003</v>
      </c>
      <c r="Y107">
        <v>35.200000000000003</v>
      </c>
      <c r="Z107">
        <v>94</v>
      </c>
      <c r="AA107">
        <v>47.1</v>
      </c>
      <c r="AB107">
        <v>95.8</v>
      </c>
      <c r="AC107" s="3">
        <v>13105</v>
      </c>
      <c r="AD107">
        <v>16.8</v>
      </c>
      <c r="AE107" s="4">
        <v>0.44</v>
      </c>
      <c r="AF107">
        <v>2.4458333333333333</v>
      </c>
    </row>
    <row r="108" spans="1:32" x14ac:dyDescent="0.3">
      <c r="A108">
        <f>162</f>
        <v>162</v>
      </c>
      <c r="B108" t="s">
        <v>186</v>
      </c>
      <c r="C108" t="s">
        <v>185</v>
      </c>
      <c r="D108" s="5" t="s">
        <v>179</v>
      </c>
      <c r="X108">
        <v>44.9</v>
      </c>
      <c r="Y108">
        <v>47.8</v>
      </c>
      <c r="Z108">
        <v>69.7</v>
      </c>
      <c r="AA108">
        <v>37.799999999999997</v>
      </c>
      <c r="AB108">
        <v>93.8</v>
      </c>
      <c r="AC108" s="3">
        <v>17725</v>
      </c>
      <c r="AD108">
        <v>15</v>
      </c>
      <c r="AE108" s="4">
        <v>0.33</v>
      </c>
      <c r="AF108">
        <v>2.2819444444444446</v>
      </c>
    </row>
    <row r="109" spans="1:32" x14ac:dyDescent="0.3">
      <c r="A109">
        <v>165</v>
      </c>
      <c r="B109" t="s">
        <v>187</v>
      </c>
      <c r="C109" t="s">
        <v>188</v>
      </c>
      <c r="D109" s="7" t="s">
        <v>179</v>
      </c>
      <c r="X109">
        <v>38.1</v>
      </c>
      <c r="Y109">
        <v>43.2</v>
      </c>
      <c r="Z109">
        <v>85.6</v>
      </c>
      <c r="AA109">
        <v>73.900000000000006</v>
      </c>
      <c r="AB109">
        <v>62.4</v>
      </c>
      <c r="AC109" s="3">
        <v>23374</v>
      </c>
      <c r="AD109">
        <v>35.6</v>
      </c>
      <c r="AE109" s="4">
        <v>0.1</v>
      </c>
      <c r="AF109">
        <v>2.4048611111111113</v>
      </c>
    </row>
    <row r="110" spans="1:32" x14ac:dyDescent="0.3">
      <c r="A110">
        <v>166</v>
      </c>
      <c r="B110" t="s">
        <v>189</v>
      </c>
      <c r="C110" t="s">
        <v>188</v>
      </c>
      <c r="D110" s="5" t="s">
        <v>179</v>
      </c>
      <c r="E110" s="8"/>
      <c r="X110">
        <v>36.4</v>
      </c>
      <c r="Y110">
        <v>41.8</v>
      </c>
      <c r="Z110">
        <v>94.4</v>
      </c>
      <c r="AA110">
        <v>42.4</v>
      </c>
      <c r="AB110">
        <v>48.1</v>
      </c>
      <c r="AC110" s="3">
        <v>25182</v>
      </c>
      <c r="AD110">
        <v>70.599999999999994</v>
      </c>
      <c r="AE110" s="4">
        <v>0.08</v>
      </c>
      <c r="AF110">
        <v>2.4458333333333333</v>
      </c>
    </row>
    <row r="111" spans="1:32" x14ac:dyDescent="0.3">
      <c r="A111">
        <v>167</v>
      </c>
      <c r="B111" t="s">
        <v>190</v>
      </c>
      <c r="C111" t="s">
        <v>175</v>
      </c>
      <c r="D111" s="7" t="s">
        <v>176</v>
      </c>
      <c r="X111">
        <v>48.9</v>
      </c>
      <c r="Y111">
        <v>46.4</v>
      </c>
      <c r="Z111">
        <v>74.7</v>
      </c>
      <c r="AA111">
        <v>52</v>
      </c>
      <c r="AB111">
        <v>54</v>
      </c>
      <c r="AC111" s="3">
        <v>66716</v>
      </c>
      <c r="AD111">
        <v>12.9</v>
      </c>
      <c r="AE111" s="4">
        <v>0.14000000000000001</v>
      </c>
      <c r="AF111">
        <v>2.2409722222222221</v>
      </c>
    </row>
    <row r="112" spans="1:32" x14ac:dyDescent="0.3">
      <c r="A112">
        <v>168</v>
      </c>
      <c r="B112" t="s">
        <v>191</v>
      </c>
      <c r="C112" t="s">
        <v>175</v>
      </c>
      <c r="D112" s="5" t="s">
        <v>176</v>
      </c>
      <c r="M112" s="8"/>
      <c r="X112">
        <v>38.299999999999997</v>
      </c>
      <c r="Y112">
        <v>29.1</v>
      </c>
      <c r="Z112">
        <v>97.4</v>
      </c>
      <c r="AA112">
        <v>37.799999999999997</v>
      </c>
      <c r="AB112">
        <v>76.2</v>
      </c>
      <c r="AC112" s="3">
        <v>20910</v>
      </c>
      <c r="AD112">
        <v>14.1</v>
      </c>
      <c r="AE112" s="4">
        <v>0.36</v>
      </c>
      <c r="AF112">
        <v>2.036111111111111</v>
      </c>
    </row>
    <row r="113" spans="1:32" x14ac:dyDescent="0.3">
      <c r="A113">
        <v>169</v>
      </c>
      <c r="B113" t="s">
        <v>192</v>
      </c>
      <c r="C113" t="s">
        <v>185</v>
      </c>
      <c r="D113" s="7" t="s">
        <v>179</v>
      </c>
      <c r="X113">
        <v>39</v>
      </c>
      <c r="Y113">
        <v>43.7</v>
      </c>
      <c r="Z113">
        <v>79.099999999999994</v>
      </c>
      <c r="AA113">
        <v>37.1</v>
      </c>
      <c r="AB113">
        <v>86.7</v>
      </c>
      <c r="AC113" s="3">
        <v>17300</v>
      </c>
      <c r="AD113">
        <v>14.7</v>
      </c>
      <c r="AE113" s="4">
        <v>0.26</v>
      </c>
      <c r="AF113">
        <v>2.4048611111111113</v>
      </c>
    </row>
    <row r="114" spans="1:32" x14ac:dyDescent="0.3">
      <c r="A114">
        <f>170</f>
        <v>170</v>
      </c>
      <c r="B114" t="s">
        <v>193</v>
      </c>
      <c r="C114" t="s">
        <v>181</v>
      </c>
      <c r="D114" s="5" t="s">
        <v>179</v>
      </c>
      <c r="X114">
        <v>36.6</v>
      </c>
      <c r="Y114">
        <v>38.9</v>
      </c>
      <c r="Z114">
        <v>90.6</v>
      </c>
      <c r="AA114">
        <v>42.9</v>
      </c>
      <c r="AB114">
        <v>66.900000000000006</v>
      </c>
      <c r="AC114" s="3">
        <v>31595</v>
      </c>
      <c r="AD114">
        <v>12.7</v>
      </c>
      <c r="AE114" s="4">
        <v>0.16</v>
      </c>
      <c r="AF114">
        <v>2.4868055555555553</v>
      </c>
    </row>
    <row r="115" spans="1:32" x14ac:dyDescent="0.3">
      <c r="A115">
        <f>172</f>
        <v>172</v>
      </c>
      <c r="B115" t="s">
        <v>194</v>
      </c>
      <c r="C115" t="s">
        <v>175</v>
      </c>
      <c r="D115" s="7" t="s">
        <v>176</v>
      </c>
      <c r="E115" s="8"/>
      <c r="X115">
        <v>45.6</v>
      </c>
      <c r="Y115">
        <v>33</v>
      </c>
      <c r="Z115">
        <v>91.6</v>
      </c>
      <c r="AA115">
        <v>39.5</v>
      </c>
      <c r="AB115">
        <v>50.4</v>
      </c>
      <c r="AC115" s="3">
        <v>11152</v>
      </c>
      <c r="AD115">
        <v>9.9</v>
      </c>
      <c r="AE115" s="4">
        <v>0.16</v>
      </c>
      <c r="AF115">
        <v>2.3638888888888889</v>
      </c>
    </row>
    <row r="116" spans="1:32" x14ac:dyDescent="0.3">
      <c r="A116">
        <f>176</f>
        <v>176</v>
      </c>
      <c r="B116" t="s">
        <v>195</v>
      </c>
      <c r="C116" t="s">
        <v>196</v>
      </c>
      <c r="D116" s="5" t="s">
        <v>179</v>
      </c>
      <c r="X116">
        <v>32.799999999999997</v>
      </c>
      <c r="Y116">
        <v>45.4</v>
      </c>
      <c r="Z116">
        <v>77.099999999999994</v>
      </c>
      <c r="AA116">
        <v>78.099999999999994</v>
      </c>
      <c r="AB116">
        <v>92</v>
      </c>
      <c r="AC116" s="3">
        <v>13016</v>
      </c>
      <c r="AD116">
        <v>9.5</v>
      </c>
      <c r="AE116" s="4">
        <v>0.23</v>
      </c>
    </row>
    <row r="117" spans="1:32" x14ac:dyDescent="0.3">
      <c r="A117">
        <f>178</f>
        <v>178</v>
      </c>
      <c r="B117" t="s">
        <v>197</v>
      </c>
      <c r="C117" t="s">
        <v>198</v>
      </c>
      <c r="D117" s="7" t="s">
        <v>173</v>
      </c>
      <c r="M117" s="8"/>
      <c r="X117">
        <v>37.700000000000003</v>
      </c>
      <c r="Y117">
        <v>41.1</v>
      </c>
      <c r="Z117">
        <v>85.4</v>
      </c>
      <c r="AA117">
        <v>91.8</v>
      </c>
      <c r="AB117">
        <v>51</v>
      </c>
      <c r="AC117" s="3">
        <v>3657</v>
      </c>
      <c r="AD117">
        <v>13.9</v>
      </c>
      <c r="AE117" s="4">
        <v>0.1</v>
      </c>
      <c r="AF117">
        <f>26/74</f>
        <v>0.35135135135135137</v>
      </c>
    </row>
    <row r="118" spans="1:32" x14ac:dyDescent="0.3">
      <c r="A118">
        <v>180</v>
      </c>
      <c r="B118" t="s">
        <v>199</v>
      </c>
      <c r="C118" t="s">
        <v>188</v>
      </c>
      <c r="D118" s="5" t="s">
        <v>179</v>
      </c>
      <c r="X118">
        <v>45.7</v>
      </c>
      <c r="Y118">
        <v>51.5</v>
      </c>
      <c r="Z118">
        <v>61.3</v>
      </c>
      <c r="AA118">
        <v>93.3</v>
      </c>
      <c r="AB118">
        <v>71.7</v>
      </c>
      <c r="AC118" s="3">
        <v>23224</v>
      </c>
      <c r="AD118">
        <v>22.6</v>
      </c>
      <c r="AE118" s="4">
        <v>0.24</v>
      </c>
      <c r="AF118">
        <f>29/71</f>
        <v>0.40845070422535212</v>
      </c>
    </row>
    <row r="119" spans="1:32" x14ac:dyDescent="0.3">
      <c r="A119">
        <v>181</v>
      </c>
      <c r="B119" t="s">
        <v>200</v>
      </c>
      <c r="C119" t="s">
        <v>183</v>
      </c>
      <c r="D119" s="7" t="s">
        <v>173</v>
      </c>
      <c r="M119" s="8"/>
      <c r="X119">
        <v>38.299999999999997</v>
      </c>
      <c r="Y119">
        <v>38.4</v>
      </c>
      <c r="Z119">
        <v>92.7</v>
      </c>
      <c r="AA119">
        <v>89.8</v>
      </c>
      <c r="AB119">
        <v>27.9</v>
      </c>
      <c r="AC119" s="3">
        <v>56709</v>
      </c>
      <c r="AD119">
        <v>16.2</v>
      </c>
      <c r="AE119" s="4">
        <v>0.05</v>
      </c>
      <c r="AF119">
        <f>36/64</f>
        <v>0.5625</v>
      </c>
    </row>
    <row r="120" spans="1:32" x14ac:dyDescent="0.3">
      <c r="A120">
        <v>182</v>
      </c>
      <c r="B120" t="s">
        <v>201</v>
      </c>
      <c r="C120" t="s">
        <v>185</v>
      </c>
      <c r="D120" s="5" t="s">
        <v>179</v>
      </c>
      <c r="X120">
        <v>28.3</v>
      </c>
      <c r="Y120">
        <v>32.5</v>
      </c>
      <c r="Z120">
        <v>97.9</v>
      </c>
      <c r="AA120">
        <v>35.9</v>
      </c>
      <c r="AB120">
        <v>87.5</v>
      </c>
      <c r="AC120" s="3">
        <v>15760</v>
      </c>
      <c r="AD120">
        <v>13.5</v>
      </c>
      <c r="AE120" s="4">
        <v>0.26</v>
      </c>
      <c r="AF120">
        <v>2.4868055555555553</v>
      </c>
    </row>
    <row r="121" spans="1:32" x14ac:dyDescent="0.3">
      <c r="A121">
        <f>183</f>
        <v>183</v>
      </c>
      <c r="B121" t="s">
        <v>202</v>
      </c>
      <c r="C121" t="s">
        <v>175</v>
      </c>
      <c r="D121" s="7" t="s">
        <v>176</v>
      </c>
      <c r="X121">
        <v>51.2</v>
      </c>
      <c r="Y121">
        <v>43.2</v>
      </c>
      <c r="Z121">
        <v>70.7</v>
      </c>
      <c r="AA121">
        <v>39.700000000000003</v>
      </c>
      <c r="AB121">
        <v>59</v>
      </c>
      <c r="AC121" s="3">
        <v>12234</v>
      </c>
      <c r="AD121">
        <v>10.8</v>
      </c>
      <c r="AE121" s="4">
        <v>0.13</v>
      </c>
      <c r="AF121">
        <v>1.9541666666666666</v>
      </c>
    </row>
    <row r="122" spans="1:32" x14ac:dyDescent="0.3">
      <c r="A122">
        <f>185</f>
        <v>185</v>
      </c>
      <c r="B122" t="s">
        <v>203</v>
      </c>
      <c r="C122" t="s">
        <v>204</v>
      </c>
      <c r="D122" s="5" t="s">
        <v>179</v>
      </c>
      <c r="E122" s="8"/>
      <c r="X122">
        <v>39.6</v>
      </c>
      <c r="Y122">
        <v>40.6</v>
      </c>
      <c r="Z122">
        <v>72.400000000000006</v>
      </c>
      <c r="AA122">
        <v>86</v>
      </c>
      <c r="AB122">
        <v>92.2</v>
      </c>
      <c r="AC122" s="3">
        <v>9321</v>
      </c>
      <c r="AD122">
        <v>6.6</v>
      </c>
      <c r="AE122" s="4">
        <v>0.23</v>
      </c>
      <c r="AF122">
        <f>32/68</f>
        <v>0.47058823529411764</v>
      </c>
    </row>
    <row r="123" spans="1:32" x14ac:dyDescent="0.3">
      <c r="A123">
        <v>189</v>
      </c>
      <c r="B123" t="s">
        <v>205</v>
      </c>
      <c r="C123" t="s">
        <v>185</v>
      </c>
      <c r="D123" s="7" t="s">
        <v>179</v>
      </c>
      <c r="X123">
        <v>31.9</v>
      </c>
      <c r="Y123">
        <v>36.1</v>
      </c>
      <c r="Z123">
        <v>89.1</v>
      </c>
      <c r="AA123">
        <v>39.9</v>
      </c>
      <c r="AB123">
        <v>87</v>
      </c>
      <c r="AC123" s="3">
        <v>26620</v>
      </c>
      <c r="AD123">
        <v>14.7</v>
      </c>
      <c r="AE123" s="4">
        <v>0.28000000000000003</v>
      </c>
      <c r="AF123">
        <v>2.4868055555555553</v>
      </c>
    </row>
    <row r="124" spans="1:32" x14ac:dyDescent="0.3">
      <c r="A124">
        <f>190</f>
        <v>190</v>
      </c>
      <c r="B124" t="s">
        <v>206</v>
      </c>
      <c r="C124" t="s">
        <v>175</v>
      </c>
      <c r="D124" s="5" t="s">
        <v>176</v>
      </c>
      <c r="M124" s="8"/>
      <c r="X124">
        <v>46.6</v>
      </c>
      <c r="Y124">
        <v>47.5</v>
      </c>
      <c r="Z124">
        <v>70.400000000000006</v>
      </c>
      <c r="AA124">
        <v>47.2</v>
      </c>
      <c r="AB124">
        <v>52.8</v>
      </c>
      <c r="AC124" s="3">
        <v>44870</v>
      </c>
      <c r="AD124">
        <v>10.8</v>
      </c>
      <c r="AE124" s="4">
        <v>0.17</v>
      </c>
      <c r="AF124">
        <v>2.1999999999999997</v>
      </c>
    </row>
    <row r="125" spans="1:32" x14ac:dyDescent="0.3">
      <c r="A125">
        <v>192</v>
      </c>
      <c r="B125" t="s">
        <v>207</v>
      </c>
      <c r="C125" t="s">
        <v>208</v>
      </c>
      <c r="D125" s="7" t="s">
        <v>208</v>
      </c>
      <c r="X125">
        <v>39</v>
      </c>
      <c r="Y125">
        <v>43.3</v>
      </c>
      <c r="Z125">
        <v>71.400000000000006</v>
      </c>
      <c r="AA125">
        <v>63.3</v>
      </c>
      <c r="AB125">
        <v>89.5</v>
      </c>
      <c r="AC125" s="3">
        <v>30249</v>
      </c>
      <c r="AD125">
        <v>69.599999999999994</v>
      </c>
      <c r="AE125" s="4">
        <v>0.3</v>
      </c>
      <c r="AF125">
        <v>2.2409722222222221</v>
      </c>
    </row>
    <row r="126" spans="1:32" x14ac:dyDescent="0.3">
      <c r="A126">
        <f>193</f>
        <v>193</v>
      </c>
      <c r="B126" t="s">
        <v>209</v>
      </c>
      <c r="C126" t="s">
        <v>175</v>
      </c>
      <c r="D126" s="5" t="s">
        <v>176</v>
      </c>
      <c r="X126">
        <v>47.4</v>
      </c>
      <c r="Y126">
        <v>51.1</v>
      </c>
      <c r="Z126">
        <v>64.599999999999994</v>
      </c>
      <c r="AA126">
        <v>46.5</v>
      </c>
      <c r="AB126">
        <v>56.1</v>
      </c>
      <c r="AC126" s="3">
        <v>62790</v>
      </c>
      <c r="AD126">
        <v>21.6</v>
      </c>
      <c r="AE126" s="4">
        <v>0.08</v>
      </c>
      <c r="AF126">
        <v>1.9951388888888888</v>
      </c>
    </row>
    <row r="127" spans="1:32" x14ac:dyDescent="0.3">
      <c r="A127">
        <v>196</v>
      </c>
      <c r="B127" t="s">
        <v>210</v>
      </c>
      <c r="C127" t="s">
        <v>211</v>
      </c>
      <c r="D127" s="7" t="s">
        <v>179</v>
      </c>
      <c r="E127" s="8"/>
      <c r="X127">
        <v>30.3</v>
      </c>
      <c r="Y127">
        <v>29.1</v>
      </c>
      <c r="Z127">
        <v>95.9</v>
      </c>
      <c r="AA127">
        <v>66.7</v>
      </c>
      <c r="AB127">
        <v>78</v>
      </c>
      <c r="AC127" s="3">
        <v>3733</v>
      </c>
      <c r="AD127">
        <v>13.3</v>
      </c>
      <c r="AE127" s="4">
        <v>0.26</v>
      </c>
      <c r="AF127">
        <v>2.2409722222222221</v>
      </c>
    </row>
    <row r="128" spans="1:32" x14ac:dyDescent="0.3">
      <c r="A128">
        <f>197</f>
        <v>197</v>
      </c>
      <c r="B128" t="s">
        <v>212</v>
      </c>
      <c r="C128" t="s">
        <v>213</v>
      </c>
      <c r="D128" s="5" t="s">
        <v>179</v>
      </c>
      <c r="X128">
        <v>56.5</v>
      </c>
      <c r="Y128">
        <v>38.6</v>
      </c>
      <c r="Z128">
        <v>67.8</v>
      </c>
      <c r="AA128">
        <v>36.9</v>
      </c>
      <c r="AB128">
        <v>55.4</v>
      </c>
      <c r="AC128" s="3">
        <v>581</v>
      </c>
      <c r="AD128">
        <v>6.9</v>
      </c>
      <c r="AE128" s="4">
        <v>0.12</v>
      </c>
      <c r="AF128">
        <f>30/70</f>
        <v>0.42857142857142855</v>
      </c>
    </row>
    <row r="129" spans="1:32" x14ac:dyDescent="0.3">
      <c r="A129" t="s">
        <v>214</v>
      </c>
      <c r="B129" t="s">
        <v>215</v>
      </c>
      <c r="C129" t="s">
        <v>204</v>
      </c>
      <c r="D129" s="7" t="s">
        <v>179</v>
      </c>
      <c r="M129" s="8"/>
      <c r="X129">
        <v>27</v>
      </c>
      <c r="Y129">
        <v>38</v>
      </c>
      <c r="Z129">
        <v>79.3</v>
      </c>
      <c r="AA129">
        <v>49.8</v>
      </c>
      <c r="AB129">
        <v>78.5</v>
      </c>
      <c r="AC129" s="3">
        <v>16519</v>
      </c>
      <c r="AD129">
        <v>12.8</v>
      </c>
      <c r="AE129" s="4">
        <v>0.13</v>
      </c>
    </row>
    <row r="130" spans="1:32" x14ac:dyDescent="0.3">
      <c r="A130" t="s">
        <v>214</v>
      </c>
      <c r="B130" t="s">
        <v>119</v>
      </c>
      <c r="C130" t="s">
        <v>216</v>
      </c>
      <c r="D130" s="5" t="s">
        <v>179</v>
      </c>
      <c r="X130">
        <v>38.9</v>
      </c>
      <c r="Y130">
        <v>38.6</v>
      </c>
      <c r="Z130">
        <v>71.599999999999994</v>
      </c>
      <c r="AA130">
        <v>54.2</v>
      </c>
      <c r="AB130">
        <v>83.7</v>
      </c>
      <c r="AC130" s="3">
        <v>12815</v>
      </c>
      <c r="AD130">
        <v>19.399999999999999</v>
      </c>
      <c r="AE130" s="4">
        <v>0.24</v>
      </c>
      <c r="AF130">
        <f>37/63</f>
        <v>0.58730158730158732</v>
      </c>
    </row>
    <row r="131" spans="1:32" x14ac:dyDescent="0.3">
      <c r="A131" t="s">
        <v>214</v>
      </c>
      <c r="B131" t="s">
        <v>217</v>
      </c>
      <c r="C131" t="s">
        <v>218</v>
      </c>
      <c r="D131" s="7" t="s">
        <v>173</v>
      </c>
      <c r="M131" s="8"/>
      <c r="X131">
        <v>20.2</v>
      </c>
      <c r="Y131">
        <v>21.2</v>
      </c>
      <c r="Z131">
        <v>99</v>
      </c>
      <c r="AA131">
        <v>41.7</v>
      </c>
      <c r="AB131">
        <v>97.3</v>
      </c>
      <c r="AC131" s="3">
        <v>2724</v>
      </c>
      <c r="AD131">
        <v>10.1</v>
      </c>
      <c r="AE131" s="4">
        <v>0.34</v>
      </c>
      <c r="AF131">
        <v>2.4868055555555553</v>
      </c>
    </row>
    <row r="132" spans="1:32" x14ac:dyDescent="0.3">
      <c r="A132" t="s">
        <v>214</v>
      </c>
      <c r="B132" t="s">
        <v>219</v>
      </c>
      <c r="C132" t="s">
        <v>220</v>
      </c>
      <c r="D132" s="5" t="s">
        <v>221</v>
      </c>
      <c r="X132">
        <v>20.8</v>
      </c>
      <c r="Y132">
        <v>21.5</v>
      </c>
      <c r="Z132">
        <v>98.9</v>
      </c>
      <c r="AA132">
        <v>37</v>
      </c>
      <c r="AB132">
        <v>96.2</v>
      </c>
      <c r="AC132" s="3">
        <v>18528</v>
      </c>
      <c r="AD132">
        <v>17.399999999999999</v>
      </c>
      <c r="AE132" s="4">
        <v>0.5</v>
      </c>
      <c r="AF132">
        <v>2.4868055555555553</v>
      </c>
    </row>
    <row r="133" spans="1:32" x14ac:dyDescent="0.3">
      <c r="A133" t="s">
        <v>214</v>
      </c>
      <c r="B133" t="s">
        <v>222</v>
      </c>
      <c r="C133" t="s">
        <v>185</v>
      </c>
      <c r="D133" s="7" t="s">
        <v>179</v>
      </c>
      <c r="M133" s="8"/>
      <c r="X133">
        <v>32.200000000000003</v>
      </c>
      <c r="Y133">
        <v>34</v>
      </c>
      <c r="Z133">
        <v>78.900000000000006</v>
      </c>
      <c r="AA133">
        <v>38.700000000000003</v>
      </c>
      <c r="AB133">
        <v>92.9</v>
      </c>
      <c r="AC133" s="3">
        <v>14655</v>
      </c>
      <c r="AD133">
        <v>15.7</v>
      </c>
      <c r="AE133" s="4">
        <v>0.34</v>
      </c>
      <c r="AF133">
        <v>1.9541666666666666</v>
      </c>
    </row>
    <row r="134" spans="1:32" x14ac:dyDescent="0.3">
      <c r="A134" t="s">
        <v>214</v>
      </c>
      <c r="B134" t="s">
        <v>223</v>
      </c>
      <c r="C134" t="s">
        <v>224</v>
      </c>
      <c r="D134" s="5" t="s">
        <v>179</v>
      </c>
      <c r="X134">
        <v>28.7</v>
      </c>
      <c r="Y134">
        <v>30.3</v>
      </c>
      <c r="Z134">
        <v>91.6</v>
      </c>
      <c r="AA134">
        <v>37.5</v>
      </c>
      <c r="AB134">
        <v>78.7</v>
      </c>
      <c r="AC134" s="3">
        <v>14327</v>
      </c>
      <c r="AD134">
        <v>12.3</v>
      </c>
      <c r="AE134" s="4">
        <v>0.13</v>
      </c>
      <c r="AF134">
        <v>2.4868055555555553</v>
      </c>
    </row>
    <row r="135" spans="1:32" x14ac:dyDescent="0.3">
      <c r="A135" t="s">
        <v>214</v>
      </c>
      <c r="B135" t="s">
        <v>225</v>
      </c>
      <c r="C135" t="s">
        <v>226</v>
      </c>
      <c r="D135" s="7" t="s">
        <v>179</v>
      </c>
      <c r="X135">
        <v>37.9</v>
      </c>
      <c r="Y135">
        <v>46.8</v>
      </c>
      <c r="Z135">
        <v>57</v>
      </c>
      <c r="AA135">
        <v>86.9</v>
      </c>
      <c r="AB135">
        <v>93.8</v>
      </c>
      <c r="AC135" s="3">
        <v>8981</v>
      </c>
      <c r="AD135">
        <v>14.9</v>
      </c>
      <c r="AE135" s="4">
        <v>0.37</v>
      </c>
      <c r="AF135">
        <f>37/63</f>
        <v>0.58730158730158732</v>
      </c>
    </row>
    <row r="136" spans="1:32" x14ac:dyDescent="0.3">
      <c r="A136" t="s">
        <v>214</v>
      </c>
      <c r="B136" t="s">
        <v>227</v>
      </c>
      <c r="C136" t="s">
        <v>228</v>
      </c>
      <c r="D136" s="5" t="s">
        <v>179</v>
      </c>
      <c r="E136" s="8"/>
      <c r="X136">
        <v>32.200000000000003</v>
      </c>
      <c r="Y136">
        <v>39</v>
      </c>
      <c r="Z136">
        <v>71.8</v>
      </c>
      <c r="AA136">
        <v>48.7</v>
      </c>
      <c r="AB136">
        <v>93.6</v>
      </c>
      <c r="AC136" s="3">
        <v>23066</v>
      </c>
      <c r="AD136">
        <v>23</v>
      </c>
      <c r="AE136" s="4">
        <v>0.31</v>
      </c>
    </row>
    <row r="137" spans="1:32" x14ac:dyDescent="0.3">
      <c r="A137" t="s">
        <v>214</v>
      </c>
      <c r="B137" t="s">
        <v>229</v>
      </c>
      <c r="C137" t="s">
        <v>68</v>
      </c>
      <c r="D137" s="7" t="s">
        <v>34</v>
      </c>
      <c r="X137">
        <v>37.6</v>
      </c>
      <c r="Y137">
        <v>22.5</v>
      </c>
      <c r="Z137">
        <v>98.6</v>
      </c>
      <c r="AA137">
        <v>36</v>
      </c>
      <c r="AB137">
        <v>42.8</v>
      </c>
      <c r="AC137" s="3">
        <v>3114</v>
      </c>
      <c r="AD137">
        <v>10.6</v>
      </c>
      <c r="AE137" s="4">
        <v>0.04</v>
      </c>
      <c r="AF137">
        <v>2.5277777777777777</v>
      </c>
    </row>
    <row r="138" spans="1:32" x14ac:dyDescent="0.3">
      <c r="A138" t="s">
        <v>214</v>
      </c>
      <c r="B138" t="s">
        <v>230</v>
      </c>
      <c r="C138" t="s">
        <v>231</v>
      </c>
      <c r="D138" s="5" t="s">
        <v>176</v>
      </c>
      <c r="M138" s="8"/>
      <c r="X138">
        <v>35.6</v>
      </c>
      <c r="Y138">
        <v>43.2</v>
      </c>
      <c r="Z138">
        <v>67.7</v>
      </c>
      <c r="AA138">
        <v>47.1</v>
      </c>
      <c r="AB138">
        <v>87.1</v>
      </c>
      <c r="AC138" s="3">
        <v>33613</v>
      </c>
      <c r="AD138">
        <v>23.8</v>
      </c>
      <c r="AE138" s="4">
        <v>0.22</v>
      </c>
      <c r="AF138">
        <v>1.9951388888888888</v>
      </c>
    </row>
    <row r="139" spans="1:32" x14ac:dyDescent="0.3">
      <c r="A139" t="s">
        <v>214</v>
      </c>
      <c r="B139" t="s">
        <v>232</v>
      </c>
      <c r="C139" t="s">
        <v>231</v>
      </c>
      <c r="D139" s="7" t="s">
        <v>176</v>
      </c>
      <c r="X139">
        <v>39.9</v>
      </c>
      <c r="Y139">
        <v>39</v>
      </c>
      <c r="Z139">
        <v>72.599999999999994</v>
      </c>
      <c r="AA139">
        <v>80.2</v>
      </c>
      <c r="AB139">
        <v>85.6</v>
      </c>
      <c r="AC139" s="3">
        <v>28301</v>
      </c>
      <c r="AD139">
        <v>28.5</v>
      </c>
      <c r="AE139" s="4">
        <v>0.22</v>
      </c>
      <c r="AF139">
        <v>2.3638888888888889</v>
      </c>
    </row>
    <row r="140" spans="1:32" x14ac:dyDescent="0.3">
      <c r="A140" t="s">
        <v>214</v>
      </c>
      <c r="B140" t="s">
        <v>233</v>
      </c>
      <c r="C140" t="s">
        <v>208</v>
      </c>
      <c r="D140" s="5" t="s">
        <v>208</v>
      </c>
      <c r="M140" s="8"/>
      <c r="X140">
        <v>26.2</v>
      </c>
      <c r="Y140">
        <v>30.5</v>
      </c>
      <c r="Z140">
        <v>88.7</v>
      </c>
      <c r="AA140">
        <v>42.4</v>
      </c>
      <c r="AB140">
        <v>87.9</v>
      </c>
      <c r="AC140" s="3">
        <v>35766</v>
      </c>
      <c r="AD140">
        <v>37.799999999999997</v>
      </c>
      <c r="AE140" s="4">
        <v>0.23</v>
      </c>
      <c r="AF140">
        <v>2.4048611111111113</v>
      </c>
    </row>
    <row r="141" spans="1:32" x14ac:dyDescent="0.3">
      <c r="A141" t="s">
        <v>214</v>
      </c>
      <c r="B141" t="s">
        <v>234</v>
      </c>
      <c r="C141" t="s">
        <v>208</v>
      </c>
      <c r="D141" s="7" t="s">
        <v>208</v>
      </c>
      <c r="X141">
        <v>30.8</v>
      </c>
      <c r="Y141">
        <v>37.6</v>
      </c>
      <c r="Z141">
        <v>77.3</v>
      </c>
      <c r="AA141">
        <v>55.8</v>
      </c>
      <c r="AB141">
        <v>94.7</v>
      </c>
      <c r="AC141" s="3">
        <v>18222</v>
      </c>
      <c r="AD141">
        <v>30.2</v>
      </c>
      <c r="AE141" s="4">
        <v>0.3</v>
      </c>
      <c r="AF141">
        <v>2.2409722222222221</v>
      </c>
    </row>
    <row r="142" spans="1:32" x14ac:dyDescent="0.3">
      <c r="A142" t="s">
        <v>235</v>
      </c>
      <c r="B142" t="s">
        <v>236</v>
      </c>
      <c r="C142" t="s">
        <v>175</v>
      </c>
      <c r="D142" s="5" t="s">
        <v>176</v>
      </c>
      <c r="M142" s="8"/>
      <c r="X142">
        <v>30.5</v>
      </c>
      <c r="Y142">
        <v>29.7</v>
      </c>
      <c r="Z142">
        <v>84.1</v>
      </c>
      <c r="AA142">
        <v>40.9</v>
      </c>
      <c r="AB142">
        <v>65</v>
      </c>
      <c r="AC142" s="3">
        <v>23155</v>
      </c>
      <c r="AD142">
        <v>17.7</v>
      </c>
      <c r="AE142" s="4">
        <v>0.14000000000000001</v>
      </c>
      <c r="AF142">
        <v>2.2409722222222221</v>
      </c>
    </row>
    <row r="143" spans="1:32" x14ac:dyDescent="0.3">
      <c r="A143" t="s">
        <v>235</v>
      </c>
      <c r="B143" t="s">
        <v>237</v>
      </c>
      <c r="C143" t="s">
        <v>238</v>
      </c>
      <c r="D143" s="7" t="s">
        <v>179</v>
      </c>
      <c r="X143">
        <v>31.8</v>
      </c>
      <c r="Y143">
        <v>42.8</v>
      </c>
      <c r="Z143">
        <v>63.3</v>
      </c>
      <c r="AA143">
        <v>65.5</v>
      </c>
      <c r="AB143">
        <v>77.5</v>
      </c>
      <c r="AC143" s="3">
        <v>9573</v>
      </c>
      <c r="AD143">
        <v>13.8</v>
      </c>
      <c r="AE143" s="4">
        <v>0.18</v>
      </c>
      <c r="AF143">
        <f>31/69</f>
        <v>0.44927536231884058</v>
      </c>
    </row>
    <row r="144" spans="1:32" x14ac:dyDescent="0.3">
      <c r="A144" t="s">
        <v>235</v>
      </c>
      <c r="B144" t="s">
        <v>239</v>
      </c>
      <c r="C144" t="s">
        <v>175</v>
      </c>
      <c r="D144" s="5" t="s">
        <v>176</v>
      </c>
      <c r="M144" s="8"/>
      <c r="X144">
        <v>35.1</v>
      </c>
      <c r="Y144">
        <v>19.399999999999999</v>
      </c>
      <c r="Z144">
        <v>94.8</v>
      </c>
      <c r="AA144">
        <v>42</v>
      </c>
      <c r="AB144">
        <v>31</v>
      </c>
      <c r="AC144" s="3">
        <v>17224</v>
      </c>
      <c r="AD144">
        <v>3.9</v>
      </c>
      <c r="AE144" s="4">
        <v>0.08</v>
      </c>
      <c r="AF144">
        <v>2.4048611111111113</v>
      </c>
    </row>
    <row r="145" spans="1:32" x14ac:dyDescent="0.3">
      <c r="A145" t="s">
        <v>235</v>
      </c>
      <c r="B145" t="s">
        <v>240</v>
      </c>
      <c r="C145" t="s">
        <v>208</v>
      </c>
      <c r="D145" s="7" t="s">
        <v>208</v>
      </c>
      <c r="X145">
        <v>25.2</v>
      </c>
      <c r="Y145">
        <v>32.6</v>
      </c>
      <c r="Z145">
        <v>82.5</v>
      </c>
      <c r="AA145">
        <v>43.5</v>
      </c>
      <c r="AB145">
        <v>95.5</v>
      </c>
      <c r="AC145" s="3">
        <v>30221</v>
      </c>
      <c r="AD145">
        <v>20.7</v>
      </c>
      <c r="AE145" s="4">
        <v>0.32</v>
      </c>
      <c r="AF145">
        <v>2.1999999999999997</v>
      </c>
    </row>
    <row r="146" spans="1:32" x14ac:dyDescent="0.3">
      <c r="A146" t="s">
        <v>235</v>
      </c>
      <c r="B146" t="s">
        <v>241</v>
      </c>
      <c r="C146" t="s">
        <v>231</v>
      </c>
      <c r="D146" s="5" t="s">
        <v>176</v>
      </c>
      <c r="M146" s="8"/>
      <c r="X146">
        <v>27.6</v>
      </c>
      <c r="Y146">
        <v>29.7</v>
      </c>
      <c r="Z146">
        <v>77.5</v>
      </c>
      <c r="AA146">
        <v>43.3</v>
      </c>
      <c r="AB146">
        <v>89</v>
      </c>
      <c r="AC146" s="3">
        <v>16077</v>
      </c>
      <c r="AD146">
        <v>13.8</v>
      </c>
      <c r="AE146" s="4">
        <v>0.28000000000000003</v>
      </c>
      <c r="AF146">
        <v>2.2819444444444446</v>
      </c>
    </row>
    <row r="147" spans="1:32" x14ac:dyDescent="0.3">
      <c r="A147" t="s">
        <v>235</v>
      </c>
      <c r="B147" t="s">
        <v>242</v>
      </c>
      <c r="C147" t="s">
        <v>231</v>
      </c>
      <c r="D147" s="7" t="s">
        <v>176</v>
      </c>
      <c r="X147">
        <v>40</v>
      </c>
      <c r="Y147">
        <v>38</v>
      </c>
      <c r="Z147">
        <v>60.2</v>
      </c>
      <c r="AA147">
        <v>79.099999999999994</v>
      </c>
      <c r="AB147">
        <v>71.099999999999994</v>
      </c>
      <c r="AC147" s="3">
        <v>25289</v>
      </c>
      <c r="AD147">
        <v>25.9</v>
      </c>
      <c r="AE147" s="4">
        <v>0.16</v>
      </c>
      <c r="AF147">
        <v>2.4868055555555553</v>
      </c>
    </row>
    <row r="148" spans="1:32" x14ac:dyDescent="0.3">
      <c r="A148" t="s">
        <v>235</v>
      </c>
      <c r="B148" t="s">
        <v>243</v>
      </c>
      <c r="C148" t="s">
        <v>188</v>
      </c>
      <c r="D148" s="5" t="s">
        <v>179</v>
      </c>
      <c r="M148" s="8"/>
      <c r="X148">
        <v>38.200000000000003</v>
      </c>
      <c r="Y148">
        <v>45.1</v>
      </c>
      <c r="Z148">
        <v>61.6</v>
      </c>
      <c r="AA148">
        <v>58.1</v>
      </c>
      <c r="AB148">
        <v>54</v>
      </c>
      <c r="AC148" s="3">
        <v>38893</v>
      </c>
      <c r="AD148">
        <v>50.4</v>
      </c>
      <c r="AE148" s="4">
        <v>0.15</v>
      </c>
      <c r="AF148">
        <v>2.1180555555555558</v>
      </c>
    </row>
    <row r="149" spans="1:32" x14ac:dyDescent="0.3">
      <c r="A149" t="s">
        <v>235</v>
      </c>
      <c r="B149" t="s">
        <v>244</v>
      </c>
      <c r="C149" t="s">
        <v>198</v>
      </c>
      <c r="D149" s="7" t="s">
        <v>173</v>
      </c>
      <c r="X149">
        <v>26</v>
      </c>
      <c r="Y149">
        <v>27.8</v>
      </c>
      <c r="Z149">
        <v>90.2</v>
      </c>
      <c r="AA149">
        <v>48</v>
      </c>
      <c r="AB149">
        <v>53.2</v>
      </c>
      <c r="AC149" s="3">
        <v>12063</v>
      </c>
      <c r="AD149">
        <v>20.100000000000001</v>
      </c>
      <c r="AE149" s="4">
        <v>0.12</v>
      </c>
      <c r="AF149">
        <v>1.9541666666666666</v>
      </c>
    </row>
    <row r="150" spans="1:32" x14ac:dyDescent="0.3">
      <c r="A150" t="s">
        <v>235</v>
      </c>
      <c r="B150" t="s">
        <v>245</v>
      </c>
      <c r="C150" t="s">
        <v>246</v>
      </c>
      <c r="D150" s="5" t="s">
        <v>179</v>
      </c>
      <c r="M150" s="8"/>
      <c r="X150">
        <v>44.5</v>
      </c>
      <c r="Y150">
        <v>15.6</v>
      </c>
      <c r="Z150">
        <v>81</v>
      </c>
      <c r="AA150">
        <v>41.4</v>
      </c>
      <c r="AB150">
        <v>77.8</v>
      </c>
      <c r="AC150" s="3">
        <v>9887</v>
      </c>
      <c r="AD150">
        <v>9.1999999999999993</v>
      </c>
      <c r="AE150" s="4">
        <v>0.33</v>
      </c>
      <c r="AF150">
        <v>3.0194444444444444</v>
      </c>
    </row>
    <row r="151" spans="1:32" x14ac:dyDescent="0.3">
      <c r="A151" t="s">
        <v>235</v>
      </c>
      <c r="B151" t="s">
        <v>247</v>
      </c>
      <c r="C151" t="s">
        <v>204</v>
      </c>
      <c r="D151" s="7" t="s">
        <v>179</v>
      </c>
      <c r="X151">
        <v>24.1</v>
      </c>
      <c r="Y151">
        <v>30.2</v>
      </c>
      <c r="Z151">
        <v>80.2</v>
      </c>
      <c r="AA151">
        <v>73.900000000000006</v>
      </c>
      <c r="AB151">
        <v>81.099999999999994</v>
      </c>
      <c r="AC151" s="3">
        <v>18822</v>
      </c>
      <c r="AD151">
        <v>10.5</v>
      </c>
      <c r="AE151" s="4">
        <v>0.16</v>
      </c>
      <c r="AF151">
        <v>2.1590277777777778</v>
      </c>
    </row>
    <row r="152" spans="1:32" x14ac:dyDescent="0.3">
      <c r="A152" t="s">
        <v>235</v>
      </c>
      <c r="B152" t="s">
        <v>248</v>
      </c>
      <c r="C152" t="s">
        <v>249</v>
      </c>
      <c r="D152" s="5" t="s">
        <v>250</v>
      </c>
      <c r="M152" s="8"/>
      <c r="X152">
        <v>30.3</v>
      </c>
      <c r="Y152">
        <v>35.700000000000003</v>
      </c>
      <c r="Z152">
        <v>78.7</v>
      </c>
      <c r="AA152">
        <v>79.5</v>
      </c>
      <c r="AB152">
        <v>54.3</v>
      </c>
      <c r="AC152" s="3">
        <v>24733</v>
      </c>
      <c r="AD152">
        <v>26.1</v>
      </c>
      <c r="AE152" s="4">
        <v>0.08</v>
      </c>
      <c r="AF152">
        <v>2.3638888888888889</v>
      </c>
    </row>
    <row r="153" spans="1:32" x14ac:dyDescent="0.3">
      <c r="A153" t="s">
        <v>235</v>
      </c>
      <c r="B153" t="s">
        <v>251</v>
      </c>
      <c r="C153" t="s">
        <v>53</v>
      </c>
      <c r="D153" s="7" t="s">
        <v>54</v>
      </c>
      <c r="X153">
        <v>40.700000000000003</v>
      </c>
      <c r="Y153">
        <v>32.6</v>
      </c>
      <c r="Z153">
        <v>77.7</v>
      </c>
      <c r="AA153">
        <v>60.6</v>
      </c>
      <c r="AB153">
        <v>33.5</v>
      </c>
      <c r="AC153" s="3">
        <v>56430</v>
      </c>
      <c r="AD153">
        <v>15.7</v>
      </c>
      <c r="AE153" s="4">
        <v>0.06</v>
      </c>
      <c r="AF153">
        <v>2.1180555555555558</v>
      </c>
    </row>
    <row r="154" spans="1:32" x14ac:dyDescent="0.3">
      <c r="A154" t="s">
        <v>235</v>
      </c>
      <c r="B154" t="s">
        <v>252</v>
      </c>
      <c r="C154" t="s">
        <v>185</v>
      </c>
      <c r="D154" s="5" t="s">
        <v>179</v>
      </c>
      <c r="M154" s="8"/>
      <c r="X154">
        <v>22.2</v>
      </c>
      <c r="Y154">
        <v>26.8</v>
      </c>
      <c r="Z154">
        <v>93.8</v>
      </c>
      <c r="AA154">
        <v>39</v>
      </c>
      <c r="AB154">
        <v>83</v>
      </c>
      <c r="AC154" s="3">
        <v>17590</v>
      </c>
      <c r="AD154">
        <v>15.7</v>
      </c>
      <c r="AE154" s="4">
        <v>0.22</v>
      </c>
      <c r="AF154">
        <v>1.9541666666666666</v>
      </c>
    </row>
    <row r="155" spans="1:32" x14ac:dyDescent="0.3">
      <c r="A155" t="s">
        <v>235</v>
      </c>
      <c r="B155" t="s">
        <v>253</v>
      </c>
      <c r="C155" t="s">
        <v>216</v>
      </c>
      <c r="D155" s="7" t="s">
        <v>179</v>
      </c>
      <c r="X155">
        <v>27.1</v>
      </c>
      <c r="Y155">
        <v>34.200000000000003</v>
      </c>
      <c r="Z155">
        <v>84.4</v>
      </c>
      <c r="AA155">
        <v>59.6</v>
      </c>
      <c r="AB155">
        <v>52.5</v>
      </c>
      <c r="AC155" s="3">
        <v>15438</v>
      </c>
      <c r="AD155">
        <v>20.9</v>
      </c>
      <c r="AE155" s="4">
        <v>0.06</v>
      </c>
      <c r="AF155">
        <v>2.2409722222222221</v>
      </c>
    </row>
    <row r="156" spans="1:32" x14ac:dyDescent="0.3">
      <c r="A156" t="s">
        <v>235</v>
      </c>
      <c r="B156" t="s">
        <v>254</v>
      </c>
      <c r="C156" t="s">
        <v>255</v>
      </c>
      <c r="D156" s="5" t="s">
        <v>179</v>
      </c>
      <c r="M156" s="8"/>
      <c r="X156">
        <v>25.9</v>
      </c>
      <c r="Y156">
        <v>31</v>
      </c>
      <c r="Z156">
        <v>89.3</v>
      </c>
      <c r="AA156">
        <v>43.3</v>
      </c>
      <c r="AB156">
        <v>62.6</v>
      </c>
      <c r="AC156" s="3">
        <v>9087</v>
      </c>
      <c r="AD156">
        <v>12.2</v>
      </c>
      <c r="AE156" s="4">
        <v>0.12</v>
      </c>
      <c r="AF156">
        <v>2.8555555555555556</v>
      </c>
    </row>
    <row r="157" spans="1:32" x14ac:dyDescent="0.3">
      <c r="A157" t="s">
        <v>235</v>
      </c>
      <c r="B157" t="s">
        <v>256</v>
      </c>
      <c r="C157" t="s">
        <v>228</v>
      </c>
      <c r="D157" s="7" t="s">
        <v>179</v>
      </c>
      <c r="X157">
        <v>26.2</v>
      </c>
      <c r="Y157">
        <v>27.6</v>
      </c>
      <c r="Z157">
        <v>88.1</v>
      </c>
      <c r="AA157">
        <v>49.2</v>
      </c>
      <c r="AB157">
        <v>83.7</v>
      </c>
      <c r="AC157" s="3">
        <v>17397</v>
      </c>
      <c r="AD157">
        <v>20.3</v>
      </c>
      <c r="AE157" s="4">
        <v>0.2</v>
      </c>
      <c r="AF157">
        <v>2.4458333333333333</v>
      </c>
    </row>
    <row r="158" spans="1:32" x14ac:dyDescent="0.3">
      <c r="A158" t="s">
        <v>235</v>
      </c>
      <c r="B158" t="s">
        <v>257</v>
      </c>
      <c r="C158" t="s">
        <v>175</v>
      </c>
      <c r="D158" s="5" t="s">
        <v>176</v>
      </c>
      <c r="M158" s="8"/>
      <c r="X158">
        <v>37.200000000000003</v>
      </c>
      <c r="Y158">
        <v>30.7</v>
      </c>
      <c r="Z158">
        <v>81.8</v>
      </c>
      <c r="AA158">
        <v>51.2</v>
      </c>
      <c r="AB158">
        <v>33.1</v>
      </c>
      <c r="AC158" s="3">
        <v>30794</v>
      </c>
      <c r="AD158">
        <v>14.7</v>
      </c>
      <c r="AE158" s="4">
        <v>7.0000000000000007E-2</v>
      </c>
      <c r="AF158">
        <v>2.036111111111111</v>
      </c>
    </row>
    <row r="159" spans="1:32" x14ac:dyDescent="0.3">
      <c r="A159" t="s">
        <v>235</v>
      </c>
      <c r="B159" t="s">
        <v>258</v>
      </c>
      <c r="C159" t="s">
        <v>175</v>
      </c>
      <c r="D159" s="7" t="s">
        <v>176</v>
      </c>
      <c r="X159">
        <v>35.799999999999997</v>
      </c>
      <c r="Y159">
        <v>36.5</v>
      </c>
      <c r="Z159">
        <v>74.3</v>
      </c>
      <c r="AA159">
        <v>48.4</v>
      </c>
      <c r="AB159">
        <v>56.4</v>
      </c>
      <c r="AC159" s="3">
        <v>34950</v>
      </c>
      <c r="AD159">
        <v>18.3</v>
      </c>
      <c r="AE159" s="4">
        <v>0.14000000000000001</v>
      </c>
      <c r="AF159">
        <v>1.83125</v>
      </c>
    </row>
    <row r="160" spans="1:32" x14ac:dyDescent="0.3">
      <c r="A160" t="s">
        <v>235</v>
      </c>
      <c r="B160" t="s">
        <v>259</v>
      </c>
      <c r="C160" t="s">
        <v>260</v>
      </c>
      <c r="D160" s="5" t="s">
        <v>179</v>
      </c>
      <c r="M160" s="8"/>
      <c r="X160">
        <v>35.5</v>
      </c>
      <c r="Y160">
        <v>42.6</v>
      </c>
      <c r="Z160">
        <v>63.9</v>
      </c>
      <c r="AA160">
        <v>60.8</v>
      </c>
      <c r="AB160">
        <v>76.7</v>
      </c>
      <c r="AC160" s="3">
        <v>13301</v>
      </c>
      <c r="AD160">
        <v>32.4</v>
      </c>
      <c r="AE160" s="4">
        <v>0.23</v>
      </c>
      <c r="AF160">
        <v>2.3638888888888889</v>
      </c>
    </row>
    <row r="161" spans="1:32" x14ac:dyDescent="0.3">
      <c r="A161" t="s">
        <v>235</v>
      </c>
      <c r="B161" t="s">
        <v>261</v>
      </c>
      <c r="C161" t="s">
        <v>249</v>
      </c>
      <c r="D161" s="7" t="s">
        <v>250</v>
      </c>
      <c r="X161">
        <v>30.9</v>
      </c>
      <c r="Y161">
        <v>43.8</v>
      </c>
      <c r="Z161">
        <v>66.2</v>
      </c>
      <c r="AA161">
        <v>100</v>
      </c>
      <c r="AB161">
        <v>73.400000000000006</v>
      </c>
      <c r="AC161" s="3">
        <v>26873</v>
      </c>
      <c r="AD161">
        <v>24.3</v>
      </c>
      <c r="AE161" s="4">
        <v>0.08</v>
      </c>
      <c r="AF161">
        <v>2.3229166666666665</v>
      </c>
    </row>
    <row r="162" spans="1:32" x14ac:dyDescent="0.3">
      <c r="A162" t="s">
        <v>262</v>
      </c>
      <c r="B162" t="s">
        <v>263</v>
      </c>
      <c r="C162" t="s">
        <v>264</v>
      </c>
      <c r="D162" s="5" t="s">
        <v>173</v>
      </c>
      <c r="M162" s="8"/>
      <c r="X162">
        <v>43.4</v>
      </c>
      <c r="Y162">
        <v>42.8</v>
      </c>
      <c r="Z162">
        <v>51.8</v>
      </c>
      <c r="AA162">
        <v>42.6</v>
      </c>
      <c r="AB162">
        <v>59.6</v>
      </c>
      <c r="AC162" s="3">
        <v>16237</v>
      </c>
      <c r="AD162">
        <v>11.5</v>
      </c>
      <c r="AE162" s="4">
        <v>0.05</v>
      </c>
      <c r="AF162">
        <v>2.4458333333333333</v>
      </c>
    </row>
    <row r="163" spans="1:32" x14ac:dyDescent="0.3">
      <c r="A163" t="s">
        <v>262</v>
      </c>
      <c r="B163" t="s">
        <v>265</v>
      </c>
      <c r="C163" t="s">
        <v>175</v>
      </c>
      <c r="D163" s="7" t="s">
        <v>176</v>
      </c>
      <c r="X163">
        <v>37.1</v>
      </c>
      <c r="Y163">
        <v>16.399999999999999</v>
      </c>
      <c r="Z163">
        <v>94.6</v>
      </c>
      <c r="AA163">
        <v>34.799999999999997</v>
      </c>
      <c r="AB163">
        <v>30.2</v>
      </c>
      <c r="AC163" s="3">
        <v>9844</v>
      </c>
      <c r="AD163">
        <v>13.3</v>
      </c>
      <c r="AE163" s="4">
        <v>0.08</v>
      </c>
      <c r="AF163">
        <v>2.4048611111111113</v>
      </c>
    </row>
    <row r="164" spans="1:32" x14ac:dyDescent="0.3">
      <c r="A164" t="s">
        <v>262</v>
      </c>
      <c r="B164" t="s">
        <v>266</v>
      </c>
      <c r="C164" t="s">
        <v>267</v>
      </c>
      <c r="D164" s="5" t="s">
        <v>179</v>
      </c>
      <c r="M164" s="8"/>
      <c r="X164">
        <v>34.9</v>
      </c>
      <c r="Y164">
        <v>45</v>
      </c>
      <c r="Z164">
        <v>61.1</v>
      </c>
      <c r="AA164">
        <v>64.8</v>
      </c>
      <c r="AB164">
        <v>45</v>
      </c>
      <c r="AC164" s="3">
        <v>28901</v>
      </c>
      <c r="AD164">
        <v>16</v>
      </c>
      <c r="AE164" s="4">
        <v>0.12</v>
      </c>
    </row>
    <row r="165" spans="1:32" x14ac:dyDescent="0.3">
      <c r="A165" t="s">
        <v>262</v>
      </c>
      <c r="B165" t="s">
        <v>268</v>
      </c>
      <c r="C165" t="s">
        <v>175</v>
      </c>
      <c r="D165" s="7" t="s">
        <v>176</v>
      </c>
      <c r="X165">
        <v>41.6</v>
      </c>
      <c r="Y165">
        <v>31.9</v>
      </c>
      <c r="Z165">
        <v>63.5</v>
      </c>
      <c r="AA165">
        <v>44.3</v>
      </c>
      <c r="AB165">
        <v>51.7</v>
      </c>
      <c r="AC165" s="3">
        <v>28089</v>
      </c>
      <c r="AD165">
        <v>11.5</v>
      </c>
      <c r="AE165" s="4">
        <v>0.19</v>
      </c>
      <c r="AF165">
        <v>2.2409722222222221</v>
      </c>
    </row>
    <row r="166" spans="1:32" x14ac:dyDescent="0.3">
      <c r="A166" t="s">
        <v>262</v>
      </c>
      <c r="B166" t="s">
        <v>269</v>
      </c>
      <c r="C166" t="s">
        <v>270</v>
      </c>
      <c r="D166" s="5" t="s">
        <v>173</v>
      </c>
      <c r="M166" s="8"/>
      <c r="X166">
        <v>59.1</v>
      </c>
      <c r="Y166">
        <v>54.6</v>
      </c>
      <c r="Z166">
        <v>31.5</v>
      </c>
      <c r="AA166">
        <v>88.1</v>
      </c>
      <c r="AB166">
        <v>24.1</v>
      </c>
      <c r="AC166" s="3">
        <v>4199</v>
      </c>
      <c r="AD166">
        <v>9.3000000000000007</v>
      </c>
      <c r="AE166" s="4">
        <v>0.01</v>
      </c>
      <c r="AF166">
        <f>27/73</f>
        <v>0.36986301369863012</v>
      </c>
    </row>
    <row r="167" spans="1:32" x14ac:dyDescent="0.3">
      <c r="A167" t="s">
        <v>262</v>
      </c>
      <c r="B167" t="s">
        <v>271</v>
      </c>
      <c r="C167" t="s">
        <v>188</v>
      </c>
      <c r="D167" s="7" t="s">
        <v>179</v>
      </c>
      <c r="X167">
        <v>35.5</v>
      </c>
      <c r="Y167">
        <v>26.4</v>
      </c>
      <c r="Z167">
        <v>78.2</v>
      </c>
      <c r="AA167">
        <v>56.3</v>
      </c>
      <c r="AB167">
        <v>58.6</v>
      </c>
      <c r="AC167" s="3">
        <v>31240</v>
      </c>
      <c r="AD167">
        <v>25.1</v>
      </c>
      <c r="AE167" s="4">
        <v>0.12</v>
      </c>
      <c r="AF167">
        <v>2.4868055555555553</v>
      </c>
    </row>
    <row r="168" spans="1:32" x14ac:dyDescent="0.3">
      <c r="A168" t="s">
        <v>262</v>
      </c>
      <c r="B168" t="s">
        <v>272</v>
      </c>
      <c r="C168" t="s">
        <v>273</v>
      </c>
      <c r="D168" s="5" t="s">
        <v>173</v>
      </c>
      <c r="M168" s="8"/>
      <c r="X168">
        <v>37.5</v>
      </c>
      <c r="Y168">
        <v>30.8</v>
      </c>
      <c r="Z168">
        <v>61.9</v>
      </c>
      <c r="AA168">
        <v>47.1</v>
      </c>
      <c r="AB168">
        <v>84</v>
      </c>
      <c r="AC168" s="3">
        <v>17390</v>
      </c>
      <c r="AD168">
        <v>8.9</v>
      </c>
      <c r="AE168" s="4">
        <v>0.18</v>
      </c>
      <c r="AF168">
        <v>2.5277777777777777</v>
      </c>
    </row>
    <row r="169" spans="1:32" x14ac:dyDescent="0.3">
      <c r="A169" t="s">
        <v>262</v>
      </c>
      <c r="B169" t="s">
        <v>274</v>
      </c>
      <c r="C169" t="s">
        <v>231</v>
      </c>
      <c r="D169" s="7" t="s">
        <v>176</v>
      </c>
      <c r="X169">
        <v>32</v>
      </c>
      <c r="Y169">
        <v>30.7</v>
      </c>
      <c r="Z169">
        <v>74.400000000000006</v>
      </c>
      <c r="AA169">
        <v>35.6</v>
      </c>
      <c r="AB169">
        <v>55.9</v>
      </c>
      <c r="AC169" s="3">
        <v>28888</v>
      </c>
      <c r="AD169">
        <v>28.9</v>
      </c>
      <c r="AE169" s="4">
        <v>0.19</v>
      </c>
      <c r="AF169">
        <v>2.2409722222222221</v>
      </c>
    </row>
    <row r="170" spans="1:32" x14ac:dyDescent="0.3">
      <c r="A170" t="s">
        <v>262</v>
      </c>
      <c r="B170" t="s">
        <v>275</v>
      </c>
      <c r="C170" t="s">
        <v>213</v>
      </c>
      <c r="D170" s="5" t="s">
        <v>179</v>
      </c>
      <c r="M170" s="8"/>
      <c r="X170">
        <v>32.700000000000003</v>
      </c>
      <c r="Y170">
        <v>29.7</v>
      </c>
      <c r="Z170">
        <v>82.6</v>
      </c>
      <c r="AA170">
        <v>39.799999999999997</v>
      </c>
      <c r="AB170">
        <v>43.5</v>
      </c>
      <c r="AC170" s="3">
        <v>44959</v>
      </c>
      <c r="AD170">
        <v>20.6</v>
      </c>
      <c r="AE170" s="4">
        <v>0.06</v>
      </c>
      <c r="AF170">
        <v>2.4868055555555553</v>
      </c>
    </row>
    <row r="171" spans="1:32" x14ac:dyDescent="0.3">
      <c r="A171" t="s">
        <v>262</v>
      </c>
      <c r="B171" t="s">
        <v>276</v>
      </c>
      <c r="C171" t="s">
        <v>68</v>
      </c>
      <c r="D171" s="7" t="s">
        <v>34</v>
      </c>
      <c r="X171">
        <v>27.5</v>
      </c>
      <c r="Y171">
        <v>24.2</v>
      </c>
      <c r="Z171">
        <v>91.8</v>
      </c>
      <c r="AA171">
        <v>39.200000000000003</v>
      </c>
      <c r="AB171">
        <v>45.4</v>
      </c>
      <c r="AC171" s="3">
        <v>27635</v>
      </c>
      <c r="AD171">
        <v>29.2</v>
      </c>
      <c r="AE171" s="4">
        <v>0.05</v>
      </c>
      <c r="AF171">
        <v>2.5277777777777777</v>
      </c>
    </row>
    <row r="172" spans="1:32" x14ac:dyDescent="0.3">
      <c r="A172" t="s">
        <v>277</v>
      </c>
      <c r="B172" t="s">
        <v>278</v>
      </c>
      <c r="C172" t="s">
        <v>178</v>
      </c>
      <c r="D172" s="5" t="s">
        <v>179</v>
      </c>
      <c r="M172" s="8"/>
      <c r="X172">
        <v>37.4</v>
      </c>
      <c r="Y172">
        <v>31.9</v>
      </c>
      <c r="Z172">
        <v>58</v>
      </c>
      <c r="AA172">
        <v>38.700000000000003</v>
      </c>
      <c r="AB172">
        <v>68.7</v>
      </c>
      <c r="AC172" s="3">
        <v>50732</v>
      </c>
      <c r="AD172">
        <v>16.899999999999999</v>
      </c>
      <c r="AE172" s="4">
        <v>0.17</v>
      </c>
      <c r="AF172">
        <v>2.1180555555555558</v>
      </c>
    </row>
    <row r="173" spans="1:32" x14ac:dyDescent="0.3">
      <c r="A173" t="s">
        <v>277</v>
      </c>
      <c r="B173" t="s">
        <v>279</v>
      </c>
      <c r="C173" t="s">
        <v>218</v>
      </c>
      <c r="D173" s="7" t="s">
        <v>173</v>
      </c>
      <c r="X173">
        <v>18.100000000000001</v>
      </c>
      <c r="Y173">
        <v>8.6999999999999993</v>
      </c>
      <c r="Z173">
        <v>100</v>
      </c>
      <c r="AA173">
        <v>40.9</v>
      </c>
      <c r="AB173">
        <v>82</v>
      </c>
      <c r="AC173" s="3">
        <v>19032</v>
      </c>
      <c r="AD173">
        <v>11.2</v>
      </c>
      <c r="AE173" s="4">
        <v>0.1</v>
      </c>
      <c r="AF173">
        <v>2.6506944444444445</v>
      </c>
    </row>
    <row r="174" spans="1:32" x14ac:dyDescent="0.3">
      <c r="A174" t="s">
        <v>277</v>
      </c>
      <c r="B174" t="s">
        <v>280</v>
      </c>
      <c r="C174" t="s">
        <v>198</v>
      </c>
      <c r="D174" s="5" t="s">
        <v>173</v>
      </c>
      <c r="M174" s="8"/>
      <c r="X174">
        <v>40.799999999999997</v>
      </c>
      <c r="Y174">
        <v>40.1</v>
      </c>
      <c r="Z174">
        <v>44</v>
      </c>
      <c r="AA174">
        <v>93.8</v>
      </c>
      <c r="AB174">
        <v>64.3</v>
      </c>
      <c r="AC174" s="3">
        <v>20009</v>
      </c>
      <c r="AD174">
        <v>15</v>
      </c>
      <c r="AE174" s="4">
        <v>0.21</v>
      </c>
    </row>
    <row r="175" spans="1:32" x14ac:dyDescent="0.3">
      <c r="A175" t="s">
        <v>277</v>
      </c>
      <c r="B175" t="s">
        <v>281</v>
      </c>
      <c r="C175" t="s">
        <v>282</v>
      </c>
      <c r="D175" s="7" t="s">
        <v>179</v>
      </c>
      <c r="X175">
        <v>18.399999999999999</v>
      </c>
      <c r="Y175">
        <v>19.3</v>
      </c>
      <c r="Z175">
        <v>96.3</v>
      </c>
      <c r="AA175">
        <v>37.299999999999997</v>
      </c>
      <c r="AB175">
        <v>45.2</v>
      </c>
      <c r="AC175" s="3">
        <v>3697</v>
      </c>
      <c r="AD175">
        <v>55.2</v>
      </c>
      <c r="AE175" s="4">
        <v>0.04</v>
      </c>
      <c r="AF175">
        <v>2.2409722222222221</v>
      </c>
    </row>
    <row r="176" spans="1:32" x14ac:dyDescent="0.3">
      <c r="A176" t="s">
        <v>277</v>
      </c>
      <c r="B176" t="s">
        <v>283</v>
      </c>
      <c r="C176" t="s">
        <v>260</v>
      </c>
      <c r="D176" s="5" t="s">
        <v>179</v>
      </c>
      <c r="X176">
        <v>28.2</v>
      </c>
      <c r="Y176">
        <v>39</v>
      </c>
      <c r="Z176">
        <v>57.5</v>
      </c>
      <c r="AA176">
        <v>58.2</v>
      </c>
      <c r="AB176">
        <v>69.400000000000006</v>
      </c>
      <c r="AC176" s="3">
        <v>5528</v>
      </c>
      <c r="AD176">
        <v>30.4</v>
      </c>
      <c r="AE176" s="4">
        <v>0.13</v>
      </c>
      <c r="AF176">
        <v>2.0770833333333334</v>
      </c>
    </row>
    <row r="177" spans="1:32" x14ac:dyDescent="0.3">
      <c r="A177" t="s">
        <v>277</v>
      </c>
      <c r="B177" t="s">
        <v>284</v>
      </c>
      <c r="C177" t="s">
        <v>175</v>
      </c>
      <c r="D177" s="7" t="s">
        <v>176</v>
      </c>
      <c r="E177" s="8"/>
      <c r="X177">
        <v>41.8</v>
      </c>
      <c r="Y177">
        <v>20.6</v>
      </c>
      <c r="Z177">
        <v>62.9</v>
      </c>
      <c r="AA177">
        <v>38.6</v>
      </c>
      <c r="AB177">
        <v>74.099999999999994</v>
      </c>
      <c r="AC177" s="3">
        <v>5851</v>
      </c>
      <c r="AD177">
        <v>10.6</v>
      </c>
      <c r="AE177" s="4">
        <v>0.42</v>
      </c>
      <c r="AF177">
        <f>37/63</f>
        <v>0.58730158730158732</v>
      </c>
    </row>
    <row r="178" spans="1:32" x14ac:dyDescent="0.3">
      <c r="A178" t="s">
        <v>277</v>
      </c>
      <c r="B178" t="s">
        <v>285</v>
      </c>
      <c r="C178" t="s">
        <v>178</v>
      </c>
      <c r="D178" s="5" t="s">
        <v>179</v>
      </c>
      <c r="X178">
        <v>37.200000000000003</v>
      </c>
      <c r="Y178">
        <v>34.299999999999997</v>
      </c>
      <c r="Z178">
        <v>54.3</v>
      </c>
      <c r="AA178">
        <v>95.8</v>
      </c>
      <c r="AB178">
        <v>77.2</v>
      </c>
      <c r="AC178" s="3">
        <v>1546</v>
      </c>
      <c r="AD178">
        <v>8.1999999999999993</v>
      </c>
      <c r="AE178" s="4">
        <v>0.39</v>
      </c>
      <c r="AF178">
        <f>24/76</f>
        <v>0.31578947368421051</v>
      </c>
    </row>
    <row r="179" spans="1:32" x14ac:dyDescent="0.3">
      <c r="A179" t="s">
        <v>277</v>
      </c>
      <c r="B179" t="s">
        <v>286</v>
      </c>
      <c r="C179" t="s">
        <v>270</v>
      </c>
      <c r="D179" s="7" t="s">
        <v>173</v>
      </c>
      <c r="M179" s="8"/>
      <c r="X179">
        <v>26.8</v>
      </c>
      <c r="Y179">
        <v>13.9</v>
      </c>
      <c r="Z179">
        <v>99.7</v>
      </c>
      <c r="AA179">
        <v>37.700000000000003</v>
      </c>
      <c r="AB179">
        <v>18.899999999999999</v>
      </c>
      <c r="AC179" s="3">
        <v>1876</v>
      </c>
      <c r="AD179">
        <v>10.5</v>
      </c>
      <c r="AE179" s="4">
        <v>0</v>
      </c>
      <c r="AF179">
        <v>0.80694444444444446</v>
      </c>
    </row>
    <row r="180" spans="1:32" x14ac:dyDescent="0.3">
      <c r="A180" t="s">
        <v>277</v>
      </c>
      <c r="B180" t="s">
        <v>287</v>
      </c>
      <c r="C180" t="s">
        <v>270</v>
      </c>
      <c r="D180" s="5" t="s">
        <v>173</v>
      </c>
      <c r="X180">
        <v>33.299999999999997</v>
      </c>
      <c r="Y180">
        <v>9</v>
      </c>
      <c r="Z180">
        <v>100</v>
      </c>
      <c r="AA180">
        <v>35.799999999999997</v>
      </c>
      <c r="AB180">
        <v>32.4</v>
      </c>
      <c r="AC180" s="3">
        <v>7518</v>
      </c>
      <c r="AD180">
        <v>9.4</v>
      </c>
      <c r="AE180" s="4">
        <v>0.08</v>
      </c>
      <c r="AF180">
        <v>2.2409722222222221</v>
      </c>
    </row>
    <row r="181" spans="1:32" x14ac:dyDescent="0.3">
      <c r="A181" t="s">
        <v>277</v>
      </c>
      <c r="B181" t="s">
        <v>288</v>
      </c>
      <c r="C181" t="s">
        <v>216</v>
      </c>
      <c r="D181" s="7" t="s">
        <v>179</v>
      </c>
      <c r="M181" s="8"/>
      <c r="X181">
        <v>25.3</v>
      </c>
      <c r="Y181">
        <v>30.5</v>
      </c>
      <c r="Z181">
        <v>75.400000000000006</v>
      </c>
      <c r="AA181">
        <v>36.299999999999997</v>
      </c>
      <c r="AB181">
        <v>51.5</v>
      </c>
      <c r="AC181" s="3">
        <v>10277</v>
      </c>
      <c r="AD181">
        <v>14.2</v>
      </c>
      <c r="AE181" s="4">
        <v>0.04</v>
      </c>
      <c r="AF181">
        <v>2.5687500000000001</v>
      </c>
    </row>
    <row r="182" spans="1:32" x14ac:dyDescent="0.3">
      <c r="A182" t="s">
        <v>289</v>
      </c>
      <c r="B182" t="s">
        <v>290</v>
      </c>
      <c r="C182" t="s">
        <v>291</v>
      </c>
      <c r="D182" s="5" t="s">
        <v>250</v>
      </c>
      <c r="X182">
        <v>18.899999999999999</v>
      </c>
      <c r="Y182">
        <v>11.9</v>
      </c>
      <c r="Z182">
        <v>95.2</v>
      </c>
      <c r="AA182">
        <v>41.5</v>
      </c>
      <c r="AB182">
        <v>47</v>
      </c>
      <c r="AC182" s="3">
        <v>46864</v>
      </c>
      <c r="AD182">
        <v>16.600000000000001</v>
      </c>
      <c r="AE182" s="4">
        <v>0</v>
      </c>
      <c r="AF182">
        <f>33/67</f>
        <v>0.4925373134328358</v>
      </c>
    </row>
    <row r="183" spans="1:32" x14ac:dyDescent="0.3">
      <c r="A183" t="s">
        <v>289</v>
      </c>
      <c r="B183" t="s">
        <v>292</v>
      </c>
      <c r="C183" t="s">
        <v>175</v>
      </c>
      <c r="D183" s="7" t="s">
        <v>176</v>
      </c>
      <c r="M183" s="8"/>
      <c r="X183">
        <v>27.8</v>
      </c>
      <c r="Y183">
        <v>24</v>
      </c>
      <c r="Z183">
        <v>73.7</v>
      </c>
      <c r="AA183">
        <v>46.9</v>
      </c>
      <c r="AB183">
        <v>57.9</v>
      </c>
      <c r="AC183" s="3">
        <v>3125</v>
      </c>
      <c r="AD183">
        <v>7.8</v>
      </c>
      <c r="AE183" s="4">
        <v>0.06</v>
      </c>
      <c r="AF183">
        <v>2.1999999999999997</v>
      </c>
    </row>
    <row r="184" spans="1:32" x14ac:dyDescent="0.3">
      <c r="A184" t="s">
        <v>289</v>
      </c>
      <c r="B184" t="s">
        <v>293</v>
      </c>
      <c r="C184" t="s">
        <v>294</v>
      </c>
      <c r="D184" s="5" t="s">
        <v>54</v>
      </c>
      <c r="X184">
        <v>13.2</v>
      </c>
      <c r="Y184">
        <v>8.6</v>
      </c>
      <c r="Z184">
        <v>100</v>
      </c>
      <c r="AA184">
        <v>36</v>
      </c>
      <c r="AB184">
        <v>63.7</v>
      </c>
      <c r="AC184" s="3">
        <v>23053</v>
      </c>
      <c r="AD184">
        <v>21.3</v>
      </c>
      <c r="AE184" s="4">
        <v>0.09</v>
      </c>
      <c r="AF184">
        <v>2.7326388888888888</v>
      </c>
    </row>
    <row r="185" spans="1:32" x14ac:dyDescent="0.3">
      <c r="A185" t="s">
        <v>289</v>
      </c>
      <c r="B185" t="s">
        <v>295</v>
      </c>
      <c r="C185" t="s">
        <v>185</v>
      </c>
      <c r="D185" s="7" t="s">
        <v>179</v>
      </c>
      <c r="M185" s="8"/>
      <c r="X185">
        <v>21.5</v>
      </c>
      <c r="Y185">
        <v>24.5</v>
      </c>
      <c r="Z185">
        <v>66</v>
      </c>
      <c r="AA185">
        <v>36.700000000000003</v>
      </c>
      <c r="AB185">
        <v>91.6</v>
      </c>
      <c r="AC185" s="3">
        <v>11515</v>
      </c>
      <c r="AD185">
        <v>17.899999999999999</v>
      </c>
      <c r="AE185" s="4">
        <v>0.24</v>
      </c>
      <c r="AF185">
        <v>2.036111111111111</v>
      </c>
    </row>
    <row r="186" spans="1:32" x14ac:dyDescent="0.3">
      <c r="A186" t="s">
        <v>289</v>
      </c>
      <c r="B186" t="s">
        <v>296</v>
      </c>
      <c r="C186" t="s">
        <v>297</v>
      </c>
      <c r="D186" s="5" t="s">
        <v>250</v>
      </c>
      <c r="X186">
        <v>13.9</v>
      </c>
      <c r="Y186">
        <v>9.8000000000000007</v>
      </c>
      <c r="Z186">
        <v>100</v>
      </c>
      <c r="AA186">
        <v>34.799999999999997</v>
      </c>
      <c r="AB186">
        <v>47.9</v>
      </c>
      <c r="AC186" s="3">
        <v>29353</v>
      </c>
      <c r="AD186">
        <v>45</v>
      </c>
      <c r="AE186" s="4">
        <v>0.02</v>
      </c>
      <c r="AF186">
        <v>2.3638888888888889</v>
      </c>
    </row>
    <row r="187" spans="1:32" x14ac:dyDescent="0.3">
      <c r="A187" t="s">
        <v>289</v>
      </c>
      <c r="B187" t="s">
        <v>298</v>
      </c>
      <c r="C187" t="s">
        <v>185</v>
      </c>
      <c r="D187" s="7" t="s">
        <v>179</v>
      </c>
      <c r="M187" s="8"/>
      <c r="X187">
        <v>25.1</v>
      </c>
      <c r="Y187">
        <v>25.2</v>
      </c>
      <c r="Z187">
        <v>68.099999999999994</v>
      </c>
      <c r="AA187">
        <v>35.200000000000003</v>
      </c>
      <c r="AB187">
        <v>81.900000000000006</v>
      </c>
      <c r="AC187" s="3">
        <v>8800</v>
      </c>
      <c r="AD187">
        <v>15.6</v>
      </c>
      <c r="AE187" s="4">
        <v>0.23</v>
      </c>
      <c r="AF187">
        <v>2.5277777777777777</v>
      </c>
    </row>
    <row r="188" spans="1:32" x14ac:dyDescent="0.3">
      <c r="A188" t="s">
        <v>289</v>
      </c>
      <c r="B188" t="s">
        <v>299</v>
      </c>
      <c r="C188" t="s">
        <v>300</v>
      </c>
      <c r="D188" s="5" t="s">
        <v>301</v>
      </c>
      <c r="X188">
        <v>47.2</v>
      </c>
      <c r="Y188">
        <v>44.9</v>
      </c>
      <c r="Z188">
        <v>36.200000000000003</v>
      </c>
      <c r="AA188">
        <v>47.7</v>
      </c>
      <c r="AB188">
        <v>33</v>
      </c>
      <c r="AC188" s="3">
        <v>29466</v>
      </c>
      <c r="AD188">
        <v>16.5</v>
      </c>
      <c r="AE188" s="4">
        <v>0.03</v>
      </c>
      <c r="AF188">
        <v>1.9541666666666666</v>
      </c>
    </row>
    <row r="189" spans="1:32" x14ac:dyDescent="0.3">
      <c r="A189" t="s">
        <v>289</v>
      </c>
      <c r="B189" t="s">
        <v>302</v>
      </c>
      <c r="C189" t="s">
        <v>303</v>
      </c>
      <c r="D189" s="7" t="s">
        <v>173</v>
      </c>
      <c r="M189" s="8"/>
      <c r="X189">
        <v>17</v>
      </c>
      <c r="Y189">
        <v>13.6</v>
      </c>
      <c r="Z189">
        <v>100</v>
      </c>
      <c r="AA189">
        <v>36</v>
      </c>
      <c r="AB189">
        <v>46</v>
      </c>
      <c r="AC189" s="3">
        <v>7716</v>
      </c>
      <c r="AD189">
        <v>26.5</v>
      </c>
      <c r="AE189" s="4">
        <v>0.01</v>
      </c>
      <c r="AF189">
        <v>1.872222222222222</v>
      </c>
    </row>
    <row r="190" spans="1:32" x14ac:dyDescent="0.3">
      <c r="A190" t="s">
        <v>289</v>
      </c>
      <c r="B190" t="s">
        <v>304</v>
      </c>
      <c r="C190" t="s">
        <v>178</v>
      </c>
      <c r="D190" s="5" t="s">
        <v>179</v>
      </c>
      <c r="X190">
        <v>36.4</v>
      </c>
      <c r="Y190">
        <v>25.5</v>
      </c>
      <c r="Z190">
        <v>61.2</v>
      </c>
      <c r="AA190">
        <v>40.6</v>
      </c>
      <c r="AB190">
        <v>58.5</v>
      </c>
      <c r="AC190" s="3">
        <v>27767</v>
      </c>
      <c r="AD190">
        <v>13</v>
      </c>
      <c r="AE190" s="4">
        <v>0.14000000000000001</v>
      </c>
      <c r="AF190">
        <v>2.2819444444444446</v>
      </c>
    </row>
    <row r="191" spans="1:32" x14ac:dyDescent="0.3">
      <c r="A191" t="s">
        <v>289</v>
      </c>
      <c r="B191" t="s">
        <v>305</v>
      </c>
      <c r="C191" t="s">
        <v>175</v>
      </c>
      <c r="D191" s="7" t="s">
        <v>176</v>
      </c>
      <c r="M191" s="8"/>
      <c r="X191">
        <v>29.7</v>
      </c>
      <c r="Y191">
        <v>27.2</v>
      </c>
      <c r="Z191">
        <v>66.3</v>
      </c>
      <c r="AA191">
        <v>46.8</v>
      </c>
      <c r="AB191">
        <v>39</v>
      </c>
      <c r="AC191" s="3">
        <v>6226</v>
      </c>
      <c r="AD191">
        <v>17.399999999999999</v>
      </c>
      <c r="AE191" s="4">
        <v>0.1</v>
      </c>
      <c r="AF191">
        <f>31/69</f>
        <v>0.44927536231884058</v>
      </c>
    </row>
    <row r="192" spans="1:32" x14ac:dyDescent="0.3">
      <c r="A192" t="s">
        <v>306</v>
      </c>
      <c r="B192" t="s">
        <v>307</v>
      </c>
      <c r="C192" t="s">
        <v>185</v>
      </c>
      <c r="D192" s="5" t="s">
        <v>179</v>
      </c>
      <c r="X192">
        <v>20.3</v>
      </c>
      <c r="Y192">
        <v>14.9</v>
      </c>
      <c r="Z192">
        <v>77</v>
      </c>
      <c r="AA192">
        <v>35.5</v>
      </c>
      <c r="AB192">
        <v>78.2</v>
      </c>
      <c r="AC192" s="3">
        <v>27220</v>
      </c>
      <c r="AD192">
        <v>14.9</v>
      </c>
      <c r="AE192" s="4">
        <v>0.2</v>
      </c>
      <c r="AF192">
        <v>2.4458333333333333</v>
      </c>
    </row>
    <row r="193" spans="1:32" x14ac:dyDescent="0.3">
      <c r="A193" t="s">
        <v>306</v>
      </c>
      <c r="B193" t="s">
        <v>308</v>
      </c>
      <c r="C193" t="s">
        <v>175</v>
      </c>
      <c r="D193" s="7" t="s">
        <v>176</v>
      </c>
      <c r="M193" s="8"/>
      <c r="X193">
        <v>29.6</v>
      </c>
      <c r="Y193">
        <v>20.3</v>
      </c>
      <c r="Z193">
        <v>67.5</v>
      </c>
      <c r="AA193">
        <v>38.1</v>
      </c>
      <c r="AB193">
        <v>45.6</v>
      </c>
      <c r="AC193" s="3">
        <v>21626</v>
      </c>
      <c r="AD193">
        <v>14.8</v>
      </c>
      <c r="AE193" s="4">
        <v>0.06</v>
      </c>
      <c r="AF193">
        <v>2.1180555555555558</v>
      </c>
    </row>
    <row r="194" spans="1:32" x14ac:dyDescent="0.3">
      <c r="A194" t="s">
        <v>306</v>
      </c>
      <c r="B194" t="s">
        <v>309</v>
      </c>
      <c r="C194" t="s">
        <v>213</v>
      </c>
      <c r="D194" s="5" t="s">
        <v>179</v>
      </c>
      <c r="X194">
        <v>21.4</v>
      </c>
      <c r="Y194">
        <v>17.899999999999999</v>
      </c>
      <c r="Z194">
        <v>77.2</v>
      </c>
      <c r="AA194">
        <v>43.1</v>
      </c>
      <c r="AB194">
        <v>48.3</v>
      </c>
      <c r="AC194" s="3">
        <v>25301</v>
      </c>
      <c r="AD194">
        <v>24.9</v>
      </c>
      <c r="AE194" s="4">
        <v>7.0000000000000007E-2</v>
      </c>
      <c r="AF194">
        <v>2.4048611111111113</v>
      </c>
    </row>
    <row r="195" spans="1:32" x14ac:dyDescent="0.3">
      <c r="A195" t="s">
        <v>306</v>
      </c>
      <c r="B195" t="s">
        <v>310</v>
      </c>
      <c r="C195" t="s">
        <v>267</v>
      </c>
      <c r="D195" s="7" t="s">
        <v>179</v>
      </c>
      <c r="M195" s="8"/>
      <c r="X195">
        <v>23.3</v>
      </c>
      <c r="Y195">
        <v>11</v>
      </c>
      <c r="Z195">
        <v>81.5</v>
      </c>
      <c r="AA195">
        <v>37.4</v>
      </c>
      <c r="AB195">
        <v>36</v>
      </c>
      <c r="AC195" s="3">
        <v>14450</v>
      </c>
      <c r="AD195">
        <v>8.8000000000000007</v>
      </c>
      <c r="AE195" s="4">
        <v>0.13</v>
      </c>
      <c r="AF195">
        <v>2.5687500000000001</v>
      </c>
    </row>
    <row r="196" spans="1:32" x14ac:dyDescent="0.3">
      <c r="A196" t="s">
        <v>306</v>
      </c>
      <c r="B196" t="s">
        <v>311</v>
      </c>
      <c r="C196" t="s">
        <v>213</v>
      </c>
      <c r="D196" s="5" t="s">
        <v>179</v>
      </c>
      <c r="X196">
        <v>17.3</v>
      </c>
      <c r="Y196">
        <v>22.2</v>
      </c>
      <c r="Z196">
        <v>79.2</v>
      </c>
      <c r="AA196">
        <v>55.5</v>
      </c>
      <c r="AB196">
        <v>34.6</v>
      </c>
      <c r="AC196" s="3">
        <v>9639</v>
      </c>
      <c r="AD196">
        <v>41.5</v>
      </c>
      <c r="AE196" s="4">
        <v>0.01</v>
      </c>
      <c r="AF196">
        <f>31/69</f>
        <v>0.44927536231884058</v>
      </c>
    </row>
    <row r="197" spans="1:32" x14ac:dyDescent="0.3">
      <c r="A197" t="s">
        <v>306</v>
      </c>
      <c r="B197" t="s">
        <v>312</v>
      </c>
      <c r="C197" t="s">
        <v>313</v>
      </c>
      <c r="D197" s="7" t="s">
        <v>301</v>
      </c>
      <c r="M197" s="8"/>
      <c r="X197">
        <v>16.5</v>
      </c>
      <c r="Y197">
        <v>10.9</v>
      </c>
      <c r="Z197">
        <v>88.2</v>
      </c>
      <c r="AA197">
        <v>35.1</v>
      </c>
      <c r="AB197">
        <v>44</v>
      </c>
      <c r="AC197" s="3">
        <v>28885</v>
      </c>
      <c r="AD197">
        <v>15.3</v>
      </c>
      <c r="AE197" s="4">
        <v>0.01</v>
      </c>
      <c r="AF197">
        <v>2.3229166666666665</v>
      </c>
    </row>
    <row r="198" spans="1:32" x14ac:dyDescent="0.3">
      <c r="A198" t="s">
        <v>306</v>
      </c>
      <c r="B198" t="s">
        <v>314</v>
      </c>
      <c r="C198" t="s">
        <v>185</v>
      </c>
      <c r="D198" s="5" t="s">
        <v>179</v>
      </c>
      <c r="X198">
        <v>20</v>
      </c>
      <c r="Y198">
        <v>17.8</v>
      </c>
      <c r="Z198">
        <v>70.599999999999994</v>
      </c>
      <c r="AA198">
        <v>35.6</v>
      </c>
      <c r="AB198">
        <v>90</v>
      </c>
      <c r="AC198" s="3">
        <v>21690</v>
      </c>
      <c r="AD198">
        <v>16.100000000000001</v>
      </c>
      <c r="AE198" s="4">
        <v>0.27</v>
      </c>
      <c r="AF198">
        <v>1.9541666666666666</v>
      </c>
    </row>
    <row r="199" spans="1:32" x14ac:dyDescent="0.3">
      <c r="A199" t="s">
        <v>306</v>
      </c>
      <c r="B199" t="s">
        <v>315</v>
      </c>
      <c r="C199" t="s">
        <v>316</v>
      </c>
      <c r="D199" s="7" t="s">
        <v>54</v>
      </c>
      <c r="M199" s="8"/>
      <c r="X199">
        <v>26.7</v>
      </c>
      <c r="Y199">
        <v>16.399999999999999</v>
      </c>
      <c r="Z199">
        <v>73.599999999999994</v>
      </c>
      <c r="AA199">
        <v>36.1</v>
      </c>
      <c r="AB199">
        <v>46.4</v>
      </c>
      <c r="AC199" s="3">
        <v>9785</v>
      </c>
      <c r="AD199">
        <v>16.399999999999999</v>
      </c>
      <c r="AE199" s="4">
        <v>0.01</v>
      </c>
      <c r="AF199">
        <v>2.2409722222222221</v>
      </c>
    </row>
    <row r="200" spans="1:32" x14ac:dyDescent="0.3">
      <c r="A200" t="s">
        <v>306</v>
      </c>
      <c r="B200" t="s">
        <v>317</v>
      </c>
      <c r="C200" t="s">
        <v>175</v>
      </c>
      <c r="D200" s="5" t="s">
        <v>98</v>
      </c>
      <c r="X200">
        <v>30.2</v>
      </c>
      <c r="Y200">
        <v>27.9</v>
      </c>
      <c r="Z200">
        <v>52.2</v>
      </c>
      <c r="AA200">
        <v>52</v>
      </c>
      <c r="AB200">
        <v>57.4</v>
      </c>
      <c r="AC200" s="3">
        <v>7800</v>
      </c>
      <c r="AD200">
        <v>15.6</v>
      </c>
      <c r="AE200" s="4">
        <v>0.2</v>
      </c>
      <c r="AF200">
        <f>32/68</f>
        <v>0.47058823529411764</v>
      </c>
    </row>
    <row r="201" spans="1:32" x14ac:dyDescent="0.3">
      <c r="A201" t="s">
        <v>306</v>
      </c>
      <c r="B201" t="s">
        <v>318</v>
      </c>
      <c r="C201" t="s">
        <v>319</v>
      </c>
      <c r="D201" s="7" t="s">
        <v>34</v>
      </c>
      <c r="M201" s="8"/>
      <c r="X201">
        <v>15.7</v>
      </c>
      <c r="Y201">
        <v>9.8000000000000007</v>
      </c>
      <c r="Z201">
        <v>82.1</v>
      </c>
      <c r="AA201">
        <v>38.9</v>
      </c>
      <c r="AB201">
        <v>73.900000000000006</v>
      </c>
      <c r="AC201" s="3">
        <v>8083</v>
      </c>
      <c r="AD201">
        <v>17.7</v>
      </c>
      <c r="AE201" s="4">
        <v>0.28999999999999998</v>
      </c>
      <c r="AF201">
        <v>3.0604166666666668</v>
      </c>
    </row>
    <row r="203" spans="1:32" x14ac:dyDescent="0.3">
      <c r="M203" s="8"/>
    </row>
    <row r="205" spans="1:32" x14ac:dyDescent="0.3">
      <c r="M205" s="8"/>
    </row>
    <row r="207" spans="1:32" x14ac:dyDescent="0.3">
      <c r="M20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 Top 100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Kanika Khattri</dc:creator>
  <cp:lastModifiedBy>Kanika Khattri</cp:lastModifiedBy>
  <dcterms:created xsi:type="dcterms:W3CDTF">2023-11-18T01:03:30Z</dcterms:created>
  <dcterms:modified xsi:type="dcterms:W3CDTF">2023-11-18T01:03:59Z</dcterms:modified>
</cp:coreProperties>
</file>