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Yordan\Desktop\"/>
    </mc:Choice>
  </mc:AlternateContent>
  <bookViews>
    <workbookView xWindow="0" yWindow="0" windowWidth="24000" windowHeight="9510" firstSheet="1" activeTab="4"/>
  </bookViews>
  <sheets>
    <sheet name="Lemonade Stand" sheetId="1" r:id="rId1"/>
    <sheet name="Descriptive Stats" sheetId="2" r:id="rId2"/>
    <sheet name="Correlation" sheetId="3" r:id="rId3"/>
    <sheet name="Lemon-Orange Significance" sheetId="4" r:id="rId4"/>
    <sheet name="Regression" sheetId="5" r:id="rId5"/>
  </sheets>
  <definedNames>
    <definedName name="_xlchart.v2.0" hidden="1">'Lemonade Stand'!$I$2:$I$32</definedName>
    <definedName name="_xlchart.v2.1" hidden="1">'Lemonade Stand'!$I$2:$I$32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1" i="5" l="1"/>
  <c r="H12" i="5"/>
  <c r="I33" i="1" l="1"/>
  <c r="I5" i="1"/>
  <c r="I6" i="1"/>
  <c r="I9" i="1"/>
  <c r="I10" i="1"/>
  <c r="I13" i="1"/>
  <c r="I14" i="1"/>
  <c r="I17" i="1"/>
  <c r="I18" i="1"/>
  <c r="I21" i="1"/>
  <c r="I22" i="1"/>
  <c r="I25" i="1"/>
  <c r="I26" i="1"/>
  <c r="I29" i="1"/>
  <c r="I30" i="1"/>
  <c r="H2" i="1"/>
  <c r="I2" i="1" s="1"/>
  <c r="H3" i="1"/>
  <c r="I3" i="1" s="1"/>
  <c r="H4" i="1"/>
  <c r="I4" i="1" s="1"/>
  <c r="H5" i="1"/>
  <c r="H6" i="1"/>
  <c r="H7" i="1"/>
  <c r="I7" i="1" s="1"/>
  <c r="H8" i="1"/>
  <c r="I8" i="1" s="1"/>
  <c r="H9" i="1"/>
  <c r="H10" i="1"/>
  <c r="H11" i="1"/>
  <c r="I11" i="1" s="1"/>
  <c r="H12" i="1"/>
  <c r="I12" i="1" s="1"/>
  <c r="H13" i="1"/>
  <c r="H14" i="1"/>
  <c r="H15" i="1"/>
  <c r="I15" i="1" s="1"/>
  <c r="H16" i="1"/>
  <c r="I16" i="1" s="1"/>
  <c r="H17" i="1"/>
  <c r="H18" i="1"/>
  <c r="H19" i="1"/>
  <c r="I19" i="1" s="1"/>
  <c r="H20" i="1"/>
  <c r="I20" i="1" s="1"/>
  <c r="H21" i="1"/>
  <c r="H22" i="1"/>
  <c r="H23" i="1"/>
  <c r="I23" i="1" s="1"/>
  <c r="H24" i="1"/>
  <c r="I24" i="1" s="1"/>
  <c r="H25" i="1"/>
  <c r="H26" i="1"/>
  <c r="H27" i="1"/>
  <c r="I27" i="1" s="1"/>
  <c r="H28" i="1"/>
  <c r="I28" i="1" s="1"/>
  <c r="H29" i="1"/>
  <c r="H30" i="1"/>
  <c r="H31" i="1"/>
  <c r="I31" i="1" s="1"/>
  <c r="H32" i="1"/>
  <c r="I32" i="1" s="1"/>
</calcChain>
</file>

<file path=xl/sharedStrings.xml><?xml version="1.0" encoding="utf-8"?>
<sst xmlns="http://schemas.openxmlformats.org/spreadsheetml/2006/main" count="147" uniqueCount="56">
  <si>
    <t>Date</t>
  </si>
  <si>
    <t>Location</t>
  </si>
  <si>
    <t>Lemon</t>
  </si>
  <si>
    <t>Orange</t>
  </si>
  <si>
    <t>Temperature</t>
  </si>
  <si>
    <t>Leaflets</t>
  </si>
  <si>
    <t>Price</t>
  </si>
  <si>
    <t>Park</t>
  </si>
  <si>
    <t>Beach</t>
  </si>
  <si>
    <t>Sales</t>
  </si>
  <si>
    <t>Revenue</t>
  </si>
  <si>
    <t>Total: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</si>
  <si>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</si>
  <si>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</si>
  <si>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</si>
  <si>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</si>
  <si>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</si>
  <si>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</si>
  <si>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</si>
  <si>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</si>
  <si>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</si>
  <si>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</si>
  <si>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</si>
  <si>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</si>
  <si>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</si>
  <si>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t-Test: Two-Sample Assuming Equal Variances</t>
  </si>
  <si>
    <t>Variance</t>
  </si>
  <si>
    <t>Observations</t>
  </si>
  <si>
    <t>Pooled Variance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</si>
  <si>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</si>
  <si>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</si>
  <si>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</si>
  <si>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</si>
  <si>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</si>
  <si>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</si>
  <si>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</si>
  <si>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SUMMARY OUTPUT</t>
  </si>
  <si>
    <t>Regression Statistics</t>
  </si>
  <si>
    <t>Multiple R</t>
  </si>
  <si>
    <t>R Square</t>
  </si>
  <si>
    <t>Adjusted R Square</t>
  </si>
  <si>
    <t>ANOVA</t>
  </si>
  <si>
    <t>Regression</t>
  </si>
  <si>
    <t>Residual</t>
  </si>
  <si>
    <t>Total</t>
  </si>
  <si>
    <t>Intercept</t>
  </si>
  <si>
    <t>SS</t>
  </si>
  <si>
    <t>MS</t>
  </si>
  <si>
    <t>F</t>
  </si>
  <si>
    <t>Significance F</t>
  </si>
  <si>
    <t>Coefficients</t>
  </si>
  <si>
    <t>P-value</t>
  </si>
  <si>
    <t>Lower 95%</t>
  </si>
  <si>
    <t>Upper 95%</t>
  </si>
  <si>
    <t>Lower 95,0%</t>
  </si>
  <si>
    <t>Upper 95,0%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</si>
</sst>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$-409]#,##0.00"/>
  </numFmts>
  <fonts count="2" x14ac:knownFonts="1">
    <font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11" fontId="0" fillId="0" borderId="0" xfId="0" applyNumberFormat="1" applyFill="1" applyBorder="1" applyAlignment="1"/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numFmt numFmtId="164" formatCode="[$$-409]#,##0.00"/>
    </dxf>
    <dxf>
      <numFmt numFmtId="0" formatCode="General"/>
    </dxf>
    <dxf>
      <numFmt numFmtId="164" formatCode="[$$-409]#,##0.00"/>
    </dxf>
    <dxf>
      <numFmt numFmtId="19" formatCode="d/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</a:t>
            </a:r>
            <a:r>
              <a:rPr lang="en-US" baseline="0"/>
              <a:t> over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'Lemonade Stand'!$I$1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'Lemonade Stand'!$A$2:$A$32</c:f>
              <c:numCache>
                <c:formatCode>m/d/yyyy</c:formatCode>
                <c:ptCount val="31"/>
                <c:pt idx="0">
                  <c:v>42552</c:v>
                </c:pt>
                <c:pt idx="1">
                  <c:v>42553</c:v>
                </c:pt>
                <c:pt idx="2">
                  <c:v>42554</c:v>
                </c:pt>
                <c:pt idx="3">
                  <c:v>42555</c:v>
                </c:pt>
                <c:pt idx="4">
                  <c:v>42556</c:v>
                </c:pt>
                <c:pt idx="5">
                  <c:v>42557</c:v>
                </c:pt>
                <c:pt idx="6">
                  <c:v>42558</c:v>
                </c:pt>
                <c:pt idx="7">
                  <c:v>42559</c:v>
                </c:pt>
                <c:pt idx="8">
                  <c:v>42560</c:v>
                </c:pt>
                <c:pt idx="9">
                  <c:v>42561</c:v>
                </c:pt>
                <c:pt idx="10">
                  <c:v>42562</c:v>
                </c:pt>
                <c:pt idx="11">
                  <c:v>42563</c:v>
                </c:pt>
                <c:pt idx="12">
                  <c:v>42564</c:v>
                </c:pt>
                <c:pt idx="13">
                  <c:v>42565</c:v>
                </c:pt>
                <c:pt idx="14">
                  <c:v>42566</c:v>
                </c:pt>
                <c:pt idx="15">
                  <c:v>42567</c:v>
                </c:pt>
                <c:pt idx="16">
                  <c:v>42568</c:v>
                </c:pt>
                <c:pt idx="17">
                  <c:v>42569</c:v>
                </c:pt>
                <c:pt idx="18">
                  <c:v>42570</c:v>
                </c:pt>
                <c:pt idx="19">
                  <c:v>42571</c:v>
                </c:pt>
                <c:pt idx="20">
                  <c:v>42572</c:v>
                </c:pt>
                <c:pt idx="21">
                  <c:v>42573</c:v>
                </c:pt>
                <c:pt idx="22">
                  <c:v>42574</c:v>
                </c:pt>
                <c:pt idx="23">
                  <c:v>42575</c:v>
                </c:pt>
                <c:pt idx="24">
                  <c:v>42576</c:v>
                </c:pt>
                <c:pt idx="25">
                  <c:v>42577</c:v>
                </c:pt>
                <c:pt idx="26">
                  <c:v>42578</c:v>
                </c:pt>
                <c:pt idx="27">
                  <c:v>42579</c:v>
                </c:pt>
                <c:pt idx="28">
                  <c:v>42580</c:v>
                </c:pt>
                <c:pt idx="29">
                  <c:v>42581</c:v>
                </c:pt>
                <c:pt idx="30">
                  <c:v>42582</c:v>
                </c:pt>
              </c:numCache>
            </c:numRef>
          </c:cat>
          <c:val>
            <c:numRef>
              <c:f>'Lemonade Stand'!$I$2:$I$32</c:f>
              <c:numCache>
                <c:formatCode>[$$-409]#\ ##0.00</c:formatCode>
                <c:ptCount val="31"/>
                <c:pt idx="0">
                  <c:v>41</c:v>
                </c:pt>
                <c:pt idx="1">
                  <c:v>41.25</c:v>
                </c:pt>
                <c:pt idx="2">
                  <c:v>46.75</c:v>
                </c:pt>
                <c:pt idx="3">
                  <c:v>58.25</c:v>
                </c:pt>
                <c:pt idx="4">
                  <c:v>69.25</c:v>
                </c:pt>
                <c:pt idx="5">
                  <c:v>43</c:v>
                </c:pt>
                <c:pt idx="6">
                  <c:v>61</c:v>
                </c:pt>
                <c:pt idx="7">
                  <c:v>52.25</c:v>
                </c:pt>
                <c:pt idx="8">
                  <c:v>57.25</c:v>
                </c:pt>
                <c:pt idx="9">
                  <c:v>59.5</c:v>
                </c:pt>
                <c:pt idx="10">
                  <c:v>70.5</c:v>
                </c:pt>
                <c:pt idx="11">
                  <c:v>56.25</c:v>
                </c:pt>
                <c:pt idx="12">
                  <c:v>46</c:v>
                </c:pt>
                <c:pt idx="13">
                  <c:v>51.75</c:v>
                </c:pt>
                <c:pt idx="14">
                  <c:v>80</c:v>
                </c:pt>
                <c:pt idx="15">
                  <c:v>65.5</c:v>
                </c:pt>
                <c:pt idx="16">
                  <c:v>95.5</c:v>
                </c:pt>
                <c:pt idx="17">
                  <c:v>111.5</c:v>
                </c:pt>
                <c:pt idx="18">
                  <c:v>103.5</c:v>
                </c:pt>
                <c:pt idx="19">
                  <c:v>56.5</c:v>
                </c:pt>
                <c:pt idx="20">
                  <c:v>66.5</c:v>
                </c:pt>
                <c:pt idx="21">
                  <c:v>93.5</c:v>
                </c:pt>
                <c:pt idx="22">
                  <c:v>101</c:v>
                </c:pt>
                <c:pt idx="23">
                  <c:v>101.5</c:v>
                </c:pt>
                <c:pt idx="24">
                  <c:v>134.5</c:v>
                </c:pt>
                <c:pt idx="25">
                  <c:v>106.75</c:v>
                </c:pt>
                <c:pt idx="26">
                  <c:v>60.199999999999996</c:v>
                </c:pt>
                <c:pt idx="27">
                  <c:v>55.65</c:v>
                </c:pt>
                <c:pt idx="28">
                  <c:v>58.099999999999994</c:v>
                </c:pt>
                <c:pt idx="29">
                  <c:v>50.75</c:v>
                </c:pt>
                <c:pt idx="30">
                  <c:v>43.05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1D-409A-A3F8-B0840CF02A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0720352"/>
        <c:axId val="360717728"/>
      </c:lineChart>
      <c:dateAx>
        <c:axId val="36072035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360717728"/>
        <c:crosses val="autoZero"/>
        <c:auto val="1"/>
        <c:lblOffset val="100"/>
        <c:baseTimeUnit val="days"/>
      </c:dateAx>
      <c:valAx>
        <c:axId val="36071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409]#\ 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36072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bg-BG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Leaflets vs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'Lemonade Stand'!$F$2:$F$32</c:f>
              <c:numCache>
                <c:formatCode>General</c:formatCode>
                <c:ptCount val="31"/>
                <c:pt idx="0">
                  <c:v>90</c:v>
                </c:pt>
                <c:pt idx="1">
                  <c:v>90</c:v>
                </c:pt>
                <c:pt idx="2">
                  <c:v>104</c:v>
                </c:pt>
                <c:pt idx="3">
                  <c:v>98</c:v>
                </c:pt>
                <c:pt idx="4">
                  <c:v>135</c:v>
                </c:pt>
                <c:pt idx="5">
                  <c:v>90</c:v>
                </c:pt>
                <c:pt idx="6">
                  <c:v>135</c:v>
                </c:pt>
                <c:pt idx="7">
                  <c:v>113</c:v>
                </c:pt>
                <c:pt idx="8">
                  <c:v>126</c:v>
                </c:pt>
                <c:pt idx="9">
                  <c:v>131</c:v>
                </c:pt>
                <c:pt idx="10">
                  <c:v>135</c:v>
                </c:pt>
                <c:pt idx="11">
                  <c:v>99</c:v>
                </c:pt>
                <c:pt idx="12">
                  <c:v>99</c:v>
                </c:pt>
                <c:pt idx="13">
                  <c:v>113</c:v>
                </c:pt>
                <c:pt idx="14">
                  <c:v>108</c:v>
                </c:pt>
                <c:pt idx="15">
                  <c:v>90</c:v>
                </c:pt>
                <c:pt idx="16">
                  <c:v>126</c:v>
                </c:pt>
                <c:pt idx="17">
                  <c:v>122</c:v>
                </c:pt>
                <c:pt idx="18">
                  <c:v>113</c:v>
                </c:pt>
                <c:pt idx="19">
                  <c:v>109</c:v>
                </c:pt>
                <c:pt idx="20">
                  <c:v>90</c:v>
                </c:pt>
                <c:pt idx="21">
                  <c:v>108</c:v>
                </c:pt>
                <c:pt idx="22">
                  <c:v>117</c:v>
                </c:pt>
                <c:pt idx="23">
                  <c:v>117</c:v>
                </c:pt>
                <c:pt idx="24">
                  <c:v>135</c:v>
                </c:pt>
                <c:pt idx="25">
                  <c:v>158</c:v>
                </c:pt>
                <c:pt idx="26">
                  <c:v>99</c:v>
                </c:pt>
                <c:pt idx="27">
                  <c:v>90</c:v>
                </c:pt>
                <c:pt idx="28">
                  <c:v>95</c:v>
                </c:pt>
                <c:pt idx="29">
                  <c:v>81</c:v>
                </c:pt>
                <c:pt idx="30">
                  <c:v>68</c:v>
                </c:pt>
              </c:numCache>
            </c:numRef>
          </c:xVal>
          <c:yVal>
            <c:numRef>
              <c:f>'Lemonade Stand'!$H$2:$H$32</c:f>
              <c:numCache>
                <c:formatCode>General</c:formatCode>
                <c:ptCount val="31"/>
                <c:pt idx="0">
                  <c:v>164</c:v>
                </c:pt>
                <c:pt idx="1">
                  <c:v>165</c:v>
                </c:pt>
                <c:pt idx="2">
                  <c:v>187</c:v>
                </c:pt>
                <c:pt idx="3">
                  <c:v>233</c:v>
                </c:pt>
                <c:pt idx="4">
                  <c:v>277</c:v>
                </c:pt>
                <c:pt idx="5">
                  <c:v>172</c:v>
                </c:pt>
                <c:pt idx="6">
                  <c:v>244</c:v>
                </c:pt>
                <c:pt idx="7">
                  <c:v>209</c:v>
                </c:pt>
                <c:pt idx="8">
                  <c:v>229</c:v>
                </c:pt>
                <c:pt idx="9">
                  <c:v>238</c:v>
                </c:pt>
                <c:pt idx="10">
                  <c:v>282</c:v>
                </c:pt>
                <c:pt idx="11">
                  <c:v>225</c:v>
                </c:pt>
                <c:pt idx="12">
                  <c:v>184</c:v>
                </c:pt>
                <c:pt idx="13">
                  <c:v>207</c:v>
                </c:pt>
                <c:pt idx="14">
                  <c:v>160</c:v>
                </c:pt>
                <c:pt idx="15">
                  <c:v>131</c:v>
                </c:pt>
                <c:pt idx="16">
                  <c:v>191</c:v>
                </c:pt>
                <c:pt idx="17">
                  <c:v>223</c:v>
                </c:pt>
                <c:pt idx="18">
                  <c:v>207</c:v>
                </c:pt>
                <c:pt idx="19">
                  <c:v>113</c:v>
                </c:pt>
                <c:pt idx="20">
                  <c:v>133</c:v>
                </c:pt>
                <c:pt idx="21">
                  <c:v>187</c:v>
                </c:pt>
                <c:pt idx="22">
                  <c:v>202</c:v>
                </c:pt>
                <c:pt idx="23">
                  <c:v>203</c:v>
                </c:pt>
                <c:pt idx="24">
                  <c:v>269</c:v>
                </c:pt>
                <c:pt idx="25">
                  <c:v>305</c:v>
                </c:pt>
                <c:pt idx="26">
                  <c:v>172</c:v>
                </c:pt>
                <c:pt idx="27">
                  <c:v>159</c:v>
                </c:pt>
                <c:pt idx="28">
                  <c:v>166</c:v>
                </c:pt>
                <c:pt idx="29">
                  <c:v>145</c:v>
                </c:pt>
                <c:pt idx="30">
                  <c:v>123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41-4033-B7AC-66109A8B3D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1914280"/>
        <c:axId val="551907392"/>
      </c:scatterChart>
      <c:valAx>
        <c:axId val="551914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551907392"/>
        <c:crosses val="autoZero"/>
        <c:crossBetween val="midCat"/>
      </c:valAx>
      <c:valAx>
        <c:axId val="55190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551914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bg-BG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_xlchart.v2.0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/>
              <a:t>Revenue Histogram</a:t>
            </a:r>
            <a:endParaRPr lang="bg-BG"/>
          </a:p>
        </cx:rich>
      </cx:tx>
    </cx:title>
    <cx:plotArea>
      <cx:plotAreaRegion>
        <cx:series layoutId="clusteredColumn" uniqueId="{27A52BB1-77C4-43BE-8760-DDBFB1F440A4}">
          <cx:dataId val="0"/>
          <cx:layoutPr>
            <cx:binning intervalClosed="r">
              <cx:binCount val="1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666750</xdr:colOff>
      <xdr:row>0</xdr:row>
      <xdr:rowOff>180975</xdr:rowOff>
    </xdr:from>
    <xdr:to>
      <xdr:col>17</xdr:col>
      <xdr:colOff>438150</xdr:colOff>
      <xdr:row>15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671512</xdr:colOff>
      <xdr:row>15</xdr:row>
      <xdr:rowOff>104775</xdr:rowOff>
    </xdr:from>
    <xdr:to>
      <xdr:col>17</xdr:col>
      <xdr:colOff>442912</xdr:colOff>
      <xdr:row>29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671512</xdr:colOff>
      <xdr:row>30</xdr:row>
      <xdr:rowOff>28575</xdr:rowOff>
    </xdr:from>
    <xdr:to>
      <xdr:col>17</xdr:col>
      <xdr:colOff>442912</xdr:colOff>
      <xdr:row>44</xdr:row>
      <xdr:rowOff>104775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577137" y="57435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bg-BG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ables/table1.xml><?xml version="1.0" encoding="utf-8"?>
<table xmlns="http://schemas.openxmlformats.org/spreadsheetml/2006/main" id="1" name="Table1" displayName="Table1" ref="A1:I33" totalsRowShown="0">
  <autoFilter ref="A1:I33"/>
  <tableColumns count="9">
    <tableColumn id="1" name="Date" dataDxfId="5"/>
    <tableColumn id="2" name="Location"/>
    <tableColumn id="3" name="Lemon"/>
    <tableColumn id="4" name="Orange"/>
    <tableColumn id="5" name="Temperature"/>
    <tableColumn id="6" name="Leaflets"/>
    <tableColumn id="7" name="Price" dataDxfId="4"/>
    <tableColumn id="8" name="Sales" dataDxfId="3">
      <calculatedColumnFormula>Table1[[#This Row],[Lemon]]+Table1[[#This Row],[Orange]]</calculatedColumnFormula>
    </tableColumn>
    <tableColumn id="9" name="Revenue" dataDxfId="2">
      <calculatedColumnFormula>Table1[[#This Row],[Sales]]*Table1[[#This Row],[Price]]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topLeftCell="A2" workbookViewId="0">
      <selection activeCell="G12" sqref="G12"/>
    </sheetView>
  </sheetViews>
  <sheetFormatPr defaultRowHeight="15" x14ac:dyDescent="0.25"/>
  <cols>
    <col min="1" max="1" width="8.875" bestFit="1" customWidth="1"/>
    <col min="2" max="2" width="9.375" bestFit="1" customWidth="1"/>
    <col min="3" max="3" width="8.125" bestFit="1" customWidth="1"/>
    <col min="4" max="4" width="8.5" bestFit="1" customWidth="1"/>
    <col min="5" max="5" width="13" bestFit="1" customWidth="1"/>
    <col min="6" max="6" width="9" bestFit="1" customWidth="1"/>
    <col min="7" max="7" width="6.75" style="2" bestFit="1" customWidth="1"/>
    <col min="9" max="9" width="9" style="2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2" t="s">
        <v>6</v>
      </c>
      <c r="H1" t="s">
        <v>9</v>
      </c>
      <c r="I1" s="2" t="s">
        <v>10</v>
      </c>
    </row>
    <row r="2" spans="1:9" x14ac:dyDescent="0.25">
      <c r="A2" s="1">
        <v>42552</v>
      </c>
      <c r="B2" t="s">
        <v>7</v>
      </c>
      <c r="C2">
        <v>97</v>
      </c>
      <c r="D2">
        <v>67</v>
      </c>
      <c r="E2">
        <v>70</v>
      </c>
      <c r="F2">
        <v>90</v>
      </c>
      <c r="G2" s="2">
        <v>0.25</v>
      </c>
      <c r="H2">
        <f>Table1[[#This Row],[Lemon]]+Table1[[#This Row],[Orange]]</f>
        <v>164</v>
      </c>
      <c r="I2" s="2">
        <f>Table1[[#This Row],[Sales]]*Table1[[#This Row],[Price]]</f>
        <v>41</v>
      </c>
    </row>
    <row r="3" spans="1:9" x14ac:dyDescent="0.25">
      <c r="A3" s="1">
        <v>42553</v>
      </c>
      <c r="B3" t="s">
        <v>7</v>
      </c>
      <c r="C3">
        <v>98</v>
      </c>
      <c r="D3">
        <v>67</v>
      </c>
      <c r="E3">
        <v>72</v>
      </c>
      <c r="F3">
        <v>90</v>
      </c>
      <c r="G3" s="2">
        <v>0.25</v>
      </c>
      <c r="H3">
        <f>Table1[[#This Row],[Lemon]]+Table1[[#This Row],[Orange]]</f>
        <v>165</v>
      </c>
      <c r="I3" s="2">
        <f>Table1[[#This Row],[Sales]]*Table1[[#This Row],[Price]]</f>
        <v>41.25</v>
      </c>
    </row>
    <row r="4" spans="1:9" x14ac:dyDescent="0.25">
      <c r="A4" s="1">
        <v>42554</v>
      </c>
      <c r="B4" t="s">
        <v>7</v>
      </c>
      <c r="C4">
        <v>110</v>
      </c>
      <c r="D4">
        <v>77</v>
      </c>
      <c r="E4">
        <v>71</v>
      </c>
      <c r="F4">
        <v>104</v>
      </c>
      <c r="G4" s="2">
        <v>0.25</v>
      </c>
      <c r="H4">
        <f>Table1[[#This Row],[Lemon]]+Table1[[#This Row],[Orange]]</f>
        <v>187</v>
      </c>
      <c r="I4" s="2">
        <f>Table1[[#This Row],[Sales]]*Table1[[#This Row],[Price]]</f>
        <v>46.75</v>
      </c>
    </row>
    <row r="5" spans="1:9" x14ac:dyDescent="0.25">
      <c r="A5" s="1">
        <v>42555</v>
      </c>
      <c r="B5" t="s">
        <v>8</v>
      </c>
      <c r="C5">
        <v>134</v>
      </c>
      <c r="D5">
        <v>99</v>
      </c>
      <c r="E5">
        <v>76</v>
      </c>
      <c r="F5">
        <v>98</v>
      </c>
      <c r="G5" s="2">
        <v>0.25</v>
      </c>
      <c r="H5">
        <f>Table1[[#This Row],[Lemon]]+Table1[[#This Row],[Orange]]</f>
        <v>233</v>
      </c>
      <c r="I5" s="2">
        <f>Table1[[#This Row],[Sales]]*Table1[[#This Row],[Price]]</f>
        <v>58.25</v>
      </c>
    </row>
    <row r="6" spans="1:9" x14ac:dyDescent="0.25">
      <c r="A6" s="1">
        <v>42556</v>
      </c>
      <c r="B6" t="s">
        <v>8</v>
      </c>
      <c r="C6">
        <v>159</v>
      </c>
      <c r="D6">
        <v>118</v>
      </c>
      <c r="E6">
        <v>78</v>
      </c>
      <c r="F6">
        <v>135</v>
      </c>
      <c r="G6" s="2">
        <v>0.25</v>
      </c>
      <c r="H6">
        <f>Table1[[#This Row],[Lemon]]+Table1[[#This Row],[Orange]]</f>
        <v>277</v>
      </c>
      <c r="I6" s="2">
        <f>Table1[[#This Row],[Sales]]*Table1[[#This Row],[Price]]</f>
        <v>69.25</v>
      </c>
    </row>
    <row r="7" spans="1:9" x14ac:dyDescent="0.25">
      <c r="A7" s="1">
        <v>42557</v>
      </c>
      <c r="B7" t="s">
        <v>8</v>
      </c>
      <c r="C7">
        <v>103</v>
      </c>
      <c r="D7">
        <v>69</v>
      </c>
      <c r="E7">
        <v>82</v>
      </c>
      <c r="F7">
        <v>90</v>
      </c>
      <c r="G7" s="2">
        <v>0.25</v>
      </c>
      <c r="H7">
        <f>Table1[[#This Row],[Lemon]]+Table1[[#This Row],[Orange]]</f>
        <v>172</v>
      </c>
      <c r="I7" s="2">
        <f>Table1[[#This Row],[Sales]]*Table1[[#This Row],[Price]]</f>
        <v>43</v>
      </c>
    </row>
    <row r="8" spans="1:9" x14ac:dyDescent="0.25">
      <c r="A8" s="1">
        <v>42558</v>
      </c>
      <c r="B8" t="s">
        <v>8</v>
      </c>
      <c r="C8">
        <v>143</v>
      </c>
      <c r="D8">
        <v>101</v>
      </c>
      <c r="E8">
        <v>81</v>
      </c>
      <c r="F8">
        <v>135</v>
      </c>
      <c r="G8" s="2">
        <v>0.25</v>
      </c>
      <c r="H8">
        <f>Table1[[#This Row],[Lemon]]+Table1[[#This Row],[Orange]]</f>
        <v>244</v>
      </c>
      <c r="I8" s="2">
        <f>Table1[[#This Row],[Sales]]*Table1[[#This Row],[Price]]</f>
        <v>61</v>
      </c>
    </row>
    <row r="9" spans="1:9" x14ac:dyDescent="0.25">
      <c r="A9" s="1">
        <v>42559</v>
      </c>
      <c r="B9" t="s">
        <v>8</v>
      </c>
      <c r="C9">
        <v>123</v>
      </c>
      <c r="D9">
        <v>86</v>
      </c>
      <c r="E9">
        <v>82</v>
      </c>
      <c r="F9">
        <v>113</v>
      </c>
      <c r="G9" s="2">
        <v>0.25</v>
      </c>
      <c r="H9">
        <f>Table1[[#This Row],[Lemon]]+Table1[[#This Row],[Orange]]</f>
        <v>209</v>
      </c>
      <c r="I9" s="2">
        <f>Table1[[#This Row],[Sales]]*Table1[[#This Row],[Price]]</f>
        <v>52.25</v>
      </c>
    </row>
    <row r="10" spans="1:9" x14ac:dyDescent="0.25">
      <c r="A10" s="1">
        <v>42560</v>
      </c>
      <c r="B10" t="s">
        <v>8</v>
      </c>
      <c r="C10">
        <v>134</v>
      </c>
      <c r="D10">
        <v>95</v>
      </c>
      <c r="E10">
        <v>80</v>
      </c>
      <c r="F10">
        <v>126</v>
      </c>
      <c r="G10" s="2">
        <v>0.25</v>
      </c>
      <c r="H10">
        <f>Table1[[#This Row],[Lemon]]+Table1[[#This Row],[Orange]]</f>
        <v>229</v>
      </c>
      <c r="I10" s="2">
        <f>Table1[[#This Row],[Sales]]*Table1[[#This Row],[Price]]</f>
        <v>57.25</v>
      </c>
    </row>
    <row r="11" spans="1:9" x14ac:dyDescent="0.25">
      <c r="A11" s="1">
        <v>42561</v>
      </c>
      <c r="B11" t="s">
        <v>8</v>
      </c>
      <c r="C11">
        <v>140</v>
      </c>
      <c r="D11">
        <v>98</v>
      </c>
      <c r="E11">
        <v>82</v>
      </c>
      <c r="F11">
        <v>131</v>
      </c>
      <c r="G11" s="2">
        <v>0.25</v>
      </c>
      <c r="H11">
        <f>Table1[[#This Row],[Lemon]]+Table1[[#This Row],[Orange]]</f>
        <v>238</v>
      </c>
      <c r="I11" s="2">
        <f>Table1[[#This Row],[Sales]]*Table1[[#This Row],[Price]]</f>
        <v>59.5</v>
      </c>
    </row>
    <row r="12" spans="1:9" x14ac:dyDescent="0.25">
      <c r="A12" s="1">
        <v>42562</v>
      </c>
      <c r="B12" t="s">
        <v>8</v>
      </c>
      <c r="C12">
        <v>162</v>
      </c>
      <c r="D12">
        <v>120</v>
      </c>
      <c r="E12">
        <v>83</v>
      </c>
      <c r="F12">
        <v>135</v>
      </c>
      <c r="G12" s="2">
        <v>0.25</v>
      </c>
      <c r="H12">
        <f>Table1[[#This Row],[Lemon]]+Table1[[#This Row],[Orange]]</f>
        <v>282</v>
      </c>
      <c r="I12" s="2">
        <f>Table1[[#This Row],[Sales]]*Table1[[#This Row],[Price]]</f>
        <v>70.5</v>
      </c>
    </row>
    <row r="13" spans="1:9" x14ac:dyDescent="0.25">
      <c r="A13" s="1">
        <v>42563</v>
      </c>
      <c r="B13" t="s">
        <v>8</v>
      </c>
      <c r="C13">
        <v>130</v>
      </c>
      <c r="D13">
        <v>95</v>
      </c>
      <c r="E13">
        <v>84</v>
      </c>
      <c r="F13">
        <v>99</v>
      </c>
      <c r="G13" s="2">
        <v>0.25</v>
      </c>
      <c r="H13">
        <f>Table1[[#This Row],[Lemon]]+Table1[[#This Row],[Orange]]</f>
        <v>225</v>
      </c>
      <c r="I13" s="2">
        <f>Table1[[#This Row],[Sales]]*Table1[[#This Row],[Price]]</f>
        <v>56.25</v>
      </c>
    </row>
    <row r="14" spans="1:9" x14ac:dyDescent="0.25">
      <c r="A14" s="1">
        <v>42564</v>
      </c>
      <c r="B14" t="s">
        <v>8</v>
      </c>
      <c r="C14">
        <v>109</v>
      </c>
      <c r="D14">
        <v>75</v>
      </c>
      <c r="E14">
        <v>77</v>
      </c>
      <c r="F14">
        <v>99</v>
      </c>
      <c r="G14" s="2">
        <v>0.25</v>
      </c>
      <c r="H14">
        <f>Table1[[#This Row],[Lemon]]+Table1[[#This Row],[Orange]]</f>
        <v>184</v>
      </c>
      <c r="I14" s="2">
        <f>Table1[[#This Row],[Sales]]*Table1[[#This Row],[Price]]</f>
        <v>46</v>
      </c>
    </row>
    <row r="15" spans="1:9" x14ac:dyDescent="0.25">
      <c r="A15" s="1">
        <v>42565</v>
      </c>
      <c r="B15" t="s">
        <v>8</v>
      </c>
      <c r="C15">
        <v>122</v>
      </c>
      <c r="D15">
        <v>85</v>
      </c>
      <c r="E15">
        <v>78</v>
      </c>
      <c r="F15">
        <v>113</v>
      </c>
      <c r="G15" s="2">
        <v>0.25</v>
      </c>
      <c r="H15">
        <f>Table1[[#This Row],[Lemon]]+Table1[[#This Row],[Orange]]</f>
        <v>207</v>
      </c>
      <c r="I15" s="2">
        <f>Table1[[#This Row],[Sales]]*Table1[[#This Row],[Price]]</f>
        <v>51.75</v>
      </c>
    </row>
    <row r="16" spans="1:9" x14ac:dyDescent="0.25">
      <c r="A16" s="1">
        <v>42566</v>
      </c>
      <c r="B16" t="s">
        <v>8</v>
      </c>
      <c r="C16">
        <v>98</v>
      </c>
      <c r="D16">
        <v>62</v>
      </c>
      <c r="E16">
        <v>75</v>
      </c>
      <c r="F16">
        <v>108</v>
      </c>
      <c r="G16" s="2">
        <v>0.5</v>
      </c>
      <c r="H16">
        <f>Table1[[#This Row],[Lemon]]+Table1[[#This Row],[Orange]]</f>
        <v>160</v>
      </c>
      <c r="I16" s="2">
        <f>Table1[[#This Row],[Sales]]*Table1[[#This Row],[Price]]</f>
        <v>80</v>
      </c>
    </row>
    <row r="17" spans="1:9" x14ac:dyDescent="0.25">
      <c r="A17" s="1">
        <v>42567</v>
      </c>
      <c r="B17" t="s">
        <v>8</v>
      </c>
      <c r="C17">
        <v>81</v>
      </c>
      <c r="D17">
        <v>50</v>
      </c>
      <c r="E17">
        <v>74</v>
      </c>
      <c r="F17">
        <v>90</v>
      </c>
      <c r="G17" s="2">
        <v>0.5</v>
      </c>
      <c r="H17">
        <f>Table1[[#This Row],[Lemon]]+Table1[[#This Row],[Orange]]</f>
        <v>131</v>
      </c>
      <c r="I17" s="2">
        <f>Table1[[#This Row],[Sales]]*Table1[[#This Row],[Price]]</f>
        <v>65.5</v>
      </c>
    </row>
    <row r="18" spans="1:9" x14ac:dyDescent="0.25">
      <c r="A18" s="1">
        <v>42568</v>
      </c>
      <c r="B18" t="s">
        <v>8</v>
      </c>
      <c r="C18">
        <v>115</v>
      </c>
      <c r="D18">
        <v>76</v>
      </c>
      <c r="E18">
        <v>77</v>
      </c>
      <c r="F18">
        <v>126</v>
      </c>
      <c r="G18" s="2">
        <v>0.5</v>
      </c>
      <c r="H18">
        <f>Table1[[#This Row],[Lemon]]+Table1[[#This Row],[Orange]]</f>
        <v>191</v>
      </c>
      <c r="I18" s="2">
        <f>Table1[[#This Row],[Sales]]*Table1[[#This Row],[Price]]</f>
        <v>95.5</v>
      </c>
    </row>
    <row r="19" spans="1:9" x14ac:dyDescent="0.25">
      <c r="A19" s="1">
        <v>42569</v>
      </c>
      <c r="B19" t="s">
        <v>7</v>
      </c>
      <c r="C19">
        <v>131</v>
      </c>
      <c r="D19">
        <v>92</v>
      </c>
      <c r="E19">
        <v>81</v>
      </c>
      <c r="F19">
        <v>122</v>
      </c>
      <c r="G19" s="2">
        <v>0.5</v>
      </c>
      <c r="H19">
        <f>Table1[[#This Row],[Lemon]]+Table1[[#This Row],[Orange]]</f>
        <v>223</v>
      </c>
      <c r="I19" s="2">
        <f>Table1[[#This Row],[Sales]]*Table1[[#This Row],[Price]]</f>
        <v>111.5</v>
      </c>
    </row>
    <row r="20" spans="1:9" x14ac:dyDescent="0.25">
      <c r="A20" s="1">
        <v>42570</v>
      </c>
      <c r="B20" t="s">
        <v>7</v>
      </c>
      <c r="C20">
        <v>122</v>
      </c>
      <c r="D20">
        <v>85</v>
      </c>
      <c r="E20">
        <v>78</v>
      </c>
      <c r="F20">
        <v>113</v>
      </c>
      <c r="G20" s="2">
        <v>0.5</v>
      </c>
      <c r="H20">
        <f>Table1[[#This Row],[Lemon]]+Table1[[#This Row],[Orange]]</f>
        <v>207</v>
      </c>
      <c r="I20" s="2">
        <f>Table1[[#This Row],[Sales]]*Table1[[#This Row],[Price]]</f>
        <v>103.5</v>
      </c>
    </row>
    <row r="21" spans="1:9" x14ac:dyDescent="0.25">
      <c r="A21" s="1">
        <v>42571</v>
      </c>
      <c r="B21" t="s">
        <v>7</v>
      </c>
      <c r="C21">
        <v>71</v>
      </c>
      <c r="D21">
        <v>42</v>
      </c>
      <c r="E21">
        <v>70</v>
      </c>
      <c r="F21">
        <v>109</v>
      </c>
      <c r="G21" s="2">
        <v>0.5</v>
      </c>
      <c r="H21">
        <f>Table1[[#This Row],[Lemon]]+Table1[[#This Row],[Orange]]</f>
        <v>113</v>
      </c>
      <c r="I21" s="2">
        <f>Table1[[#This Row],[Sales]]*Table1[[#This Row],[Price]]</f>
        <v>56.5</v>
      </c>
    </row>
    <row r="22" spans="1:9" x14ac:dyDescent="0.25">
      <c r="A22" s="1">
        <v>42572</v>
      </c>
      <c r="B22" t="s">
        <v>7</v>
      </c>
      <c r="C22">
        <v>83</v>
      </c>
      <c r="D22">
        <v>50</v>
      </c>
      <c r="E22">
        <v>77</v>
      </c>
      <c r="F22">
        <v>90</v>
      </c>
      <c r="G22" s="2">
        <v>0.5</v>
      </c>
      <c r="H22">
        <f>Table1[[#This Row],[Lemon]]+Table1[[#This Row],[Orange]]</f>
        <v>133</v>
      </c>
      <c r="I22" s="2">
        <f>Table1[[#This Row],[Sales]]*Table1[[#This Row],[Price]]</f>
        <v>66.5</v>
      </c>
    </row>
    <row r="23" spans="1:9" x14ac:dyDescent="0.25">
      <c r="A23" s="1">
        <v>42573</v>
      </c>
      <c r="B23" t="s">
        <v>7</v>
      </c>
      <c r="C23">
        <v>112</v>
      </c>
      <c r="D23">
        <v>75</v>
      </c>
      <c r="E23">
        <v>80</v>
      </c>
      <c r="F23">
        <v>108</v>
      </c>
      <c r="G23" s="2">
        <v>0.5</v>
      </c>
      <c r="H23">
        <f>Table1[[#This Row],[Lemon]]+Table1[[#This Row],[Orange]]</f>
        <v>187</v>
      </c>
      <c r="I23" s="2">
        <f>Table1[[#This Row],[Sales]]*Table1[[#This Row],[Price]]</f>
        <v>93.5</v>
      </c>
    </row>
    <row r="24" spans="1:9" x14ac:dyDescent="0.25">
      <c r="A24" s="1">
        <v>42574</v>
      </c>
      <c r="B24" t="s">
        <v>7</v>
      </c>
      <c r="C24">
        <v>120</v>
      </c>
      <c r="D24">
        <v>82</v>
      </c>
      <c r="E24">
        <v>81</v>
      </c>
      <c r="F24">
        <v>117</v>
      </c>
      <c r="G24" s="2">
        <v>0.5</v>
      </c>
      <c r="H24">
        <f>Table1[[#This Row],[Lemon]]+Table1[[#This Row],[Orange]]</f>
        <v>202</v>
      </c>
      <c r="I24" s="2">
        <f>Table1[[#This Row],[Sales]]*Table1[[#This Row],[Price]]</f>
        <v>101</v>
      </c>
    </row>
    <row r="25" spans="1:9" x14ac:dyDescent="0.25">
      <c r="A25" s="1">
        <v>42575</v>
      </c>
      <c r="B25" t="s">
        <v>7</v>
      </c>
      <c r="C25">
        <v>121</v>
      </c>
      <c r="D25">
        <v>82</v>
      </c>
      <c r="E25">
        <v>82</v>
      </c>
      <c r="F25">
        <v>117</v>
      </c>
      <c r="G25" s="2">
        <v>0.5</v>
      </c>
      <c r="H25">
        <f>Table1[[#This Row],[Lemon]]+Table1[[#This Row],[Orange]]</f>
        <v>203</v>
      </c>
      <c r="I25" s="2">
        <f>Table1[[#This Row],[Sales]]*Table1[[#This Row],[Price]]</f>
        <v>101.5</v>
      </c>
    </row>
    <row r="26" spans="1:9" x14ac:dyDescent="0.25">
      <c r="A26" s="1">
        <v>42576</v>
      </c>
      <c r="B26" t="s">
        <v>7</v>
      </c>
      <c r="C26">
        <v>156</v>
      </c>
      <c r="D26">
        <v>113</v>
      </c>
      <c r="E26">
        <v>84</v>
      </c>
      <c r="F26">
        <v>135</v>
      </c>
      <c r="G26" s="2">
        <v>0.5</v>
      </c>
      <c r="H26">
        <f>Table1[[#This Row],[Lemon]]+Table1[[#This Row],[Orange]]</f>
        <v>269</v>
      </c>
      <c r="I26" s="2">
        <f>Table1[[#This Row],[Sales]]*Table1[[#This Row],[Price]]</f>
        <v>134.5</v>
      </c>
    </row>
    <row r="27" spans="1:9" x14ac:dyDescent="0.25">
      <c r="A27" s="1">
        <v>42577</v>
      </c>
      <c r="B27" t="s">
        <v>7</v>
      </c>
      <c r="C27">
        <v>176</v>
      </c>
      <c r="D27">
        <v>129</v>
      </c>
      <c r="E27">
        <v>83</v>
      </c>
      <c r="F27">
        <v>158</v>
      </c>
      <c r="G27" s="2">
        <v>0.35</v>
      </c>
      <c r="H27">
        <f>Table1[[#This Row],[Lemon]]+Table1[[#This Row],[Orange]]</f>
        <v>305</v>
      </c>
      <c r="I27" s="2">
        <f>Table1[[#This Row],[Sales]]*Table1[[#This Row],[Price]]</f>
        <v>106.75</v>
      </c>
    </row>
    <row r="28" spans="1:9" x14ac:dyDescent="0.25">
      <c r="A28" s="1">
        <v>42578</v>
      </c>
      <c r="B28" t="s">
        <v>7</v>
      </c>
      <c r="C28">
        <v>104</v>
      </c>
      <c r="D28">
        <v>68</v>
      </c>
      <c r="E28">
        <v>80</v>
      </c>
      <c r="F28">
        <v>99</v>
      </c>
      <c r="G28" s="2">
        <v>0.35</v>
      </c>
      <c r="H28">
        <f>Table1[[#This Row],[Lemon]]+Table1[[#This Row],[Orange]]</f>
        <v>172</v>
      </c>
      <c r="I28" s="2">
        <f>Table1[[#This Row],[Sales]]*Table1[[#This Row],[Price]]</f>
        <v>60.199999999999996</v>
      </c>
    </row>
    <row r="29" spans="1:9" x14ac:dyDescent="0.25">
      <c r="A29" s="1">
        <v>42579</v>
      </c>
      <c r="B29" t="s">
        <v>7</v>
      </c>
      <c r="C29">
        <v>96</v>
      </c>
      <c r="D29">
        <v>63</v>
      </c>
      <c r="E29">
        <v>82</v>
      </c>
      <c r="F29">
        <v>90</v>
      </c>
      <c r="G29" s="2">
        <v>0.35</v>
      </c>
      <c r="H29">
        <f>Table1[[#This Row],[Lemon]]+Table1[[#This Row],[Orange]]</f>
        <v>159</v>
      </c>
      <c r="I29" s="2">
        <f>Table1[[#This Row],[Sales]]*Table1[[#This Row],[Price]]</f>
        <v>55.65</v>
      </c>
    </row>
    <row r="30" spans="1:9" x14ac:dyDescent="0.25">
      <c r="A30" s="1">
        <v>42580</v>
      </c>
      <c r="B30" t="s">
        <v>7</v>
      </c>
      <c r="C30">
        <v>100</v>
      </c>
      <c r="D30">
        <v>66</v>
      </c>
      <c r="E30">
        <v>81</v>
      </c>
      <c r="F30">
        <v>95</v>
      </c>
      <c r="G30" s="2">
        <v>0.35</v>
      </c>
      <c r="H30">
        <f>Table1[[#This Row],[Lemon]]+Table1[[#This Row],[Orange]]</f>
        <v>166</v>
      </c>
      <c r="I30" s="2">
        <f>Table1[[#This Row],[Sales]]*Table1[[#This Row],[Price]]</f>
        <v>58.099999999999994</v>
      </c>
    </row>
    <row r="31" spans="1:9" x14ac:dyDescent="0.25">
      <c r="A31" s="1">
        <v>42581</v>
      </c>
      <c r="B31" t="s">
        <v>8</v>
      </c>
      <c r="C31">
        <v>88</v>
      </c>
      <c r="D31">
        <v>57</v>
      </c>
      <c r="E31">
        <v>82</v>
      </c>
      <c r="F31">
        <v>81</v>
      </c>
      <c r="G31" s="2">
        <v>0.35</v>
      </c>
      <c r="H31">
        <f>Table1[[#This Row],[Lemon]]+Table1[[#This Row],[Orange]]</f>
        <v>145</v>
      </c>
      <c r="I31" s="2">
        <f>Table1[[#This Row],[Sales]]*Table1[[#This Row],[Price]]</f>
        <v>50.75</v>
      </c>
    </row>
    <row r="32" spans="1:9" x14ac:dyDescent="0.25">
      <c r="A32" s="1">
        <v>42582</v>
      </c>
      <c r="B32" t="s">
        <v>8</v>
      </c>
      <c r="C32">
        <v>76</v>
      </c>
      <c r="D32">
        <v>47</v>
      </c>
      <c r="E32">
        <v>82</v>
      </c>
      <c r="F32">
        <v>68</v>
      </c>
      <c r="G32" s="2">
        <v>0.35</v>
      </c>
      <c r="H32">
        <f>Table1[[#This Row],[Lemon]]+Table1[[#This Row],[Orange]]</f>
        <v>123</v>
      </c>
      <c r="I32" s="2">
        <f>Table1[[#This Row],[Sales]]*Table1[[#This Row],[Price]]</f>
        <v>43.05</v>
      </c>
    </row>
    <row r="33" spans="1:9" x14ac:dyDescent="0.25">
      <c r="A33" s="1"/>
      <c r="H33" s="3" t="s">
        <v>11</v>
      </c>
      <c r="I33" s="2">
        <f>SUM(I2:I32)</f>
        <v>2138</v>
      </c>
    </row>
  </sheetData>
  <conditionalFormatting sqref="E2:E32">
    <cfRule type="top10" dxfId="0" priority="2" percent="1" rank="10"/>
    <cfRule type="top10" dxfId="1" priority="1" percent="1" bottom="1" rank="10"/>
  </conditionalFormatting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activeCell="G6" sqref="G6"/>
    </sheetView>
  </sheetViews>
  <sheetFormatPr defaultRowHeight="15" x14ac:dyDescent="0.25"/>
  <cols>
    <col min="1" max="1" width="15.375" bestFit="1" customWidth="1"/>
    <col min="2" max="2" width="12.5" bestFit="1" customWidth="1"/>
    <col min="3" max="3" width="15.375" bestFit="1" customWidth="1"/>
    <col min="4" max="4" width="12.5" bestFit="1" customWidth="1"/>
    <col min="5" max="5" width="15.375" bestFit="1" customWidth="1"/>
    <col min="6" max="6" width="12.5" bestFit="1" customWidth="1"/>
    <col min="7" max="7" width="15.375" bestFit="1" customWidth="1"/>
    <col min="8" max="8" width="12.5" bestFit="1" customWidth="1"/>
  </cols>
  <sheetData>
    <row r="1" spans="1:8" x14ac:dyDescent="0.25">
      <c r="A1" s="6" t="s">
        <v>4</v>
      </c>
      <c r="B1" s="6"/>
      <c r="C1" s="6" t="s">
        <v>5</v>
      </c>
      <c r="D1" s="6"/>
      <c r="E1" s="6" t="s">
        <v>6</v>
      </c>
      <c r="F1" s="6"/>
      <c r="G1" s="6" t="s">
        <v>9</v>
      </c>
      <c r="H1" s="6"/>
    </row>
    <row r="2" spans="1:8" x14ac:dyDescent="0.25">
      <c r="A2" s="4"/>
      <c r="B2" s="4"/>
      <c r="C2" s="4"/>
      <c r="D2" s="4"/>
      <c r="E2" s="4"/>
      <c r="F2" s="4"/>
      <c r="G2" s="4"/>
      <c r="H2" s="4"/>
    </row>
    <row r="3" spans="1:8" x14ac:dyDescent="0.25">
      <c r="A3" s="4" t="s">
        <v>12</v>
      </c>
      <c r="B3" s="4">
        <v>78.870967741935488</v>
      </c>
      <c r="C3" s="4" t="s">
        <v>12</v>
      </c>
      <c r="D3" s="4">
        <v>109.16129032258064</v>
      </c>
      <c r="E3" s="4" t="s">
        <v>12</v>
      </c>
      <c r="F3" s="4">
        <v>0.35806451612903217</v>
      </c>
      <c r="G3" s="4" t="s">
        <v>12</v>
      </c>
      <c r="H3" s="4">
        <v>196.93548387096774</v>
      </c>
    </row>
    <row r="4" spans="1:8" x14ac:dyDescent="0.25">
      <c r="A4" s="4" t="s">
        <v>13</v>
      </c>
      <c r="B4" s="4">
        <v>0.73578563890370041</v>
      </c>
      <c r="C4" s="4" t="s">
        <v>13</v>
      </c>
      <c r="D4" s="4">
        <v>3.5599615722806837</v>
      </c>
      <c r="E4" s="4" t="s">
        <v>13</v>
      </c>
      <c r="F4" s="4">
        <v>2.0359243256732815E-2</v>
      </c>
      <c r="G4" s="4" t="s">
        <v>13</v>
      </c>
      <c r="H4" s="4">
        <v>8.661984113499523</v>
      </c>
    </row>
    <row r="5" spans="1:8" x14ac:dyDescent="0.25">
      <c r="A5" s="4" t="s">
        <v>14</v>
      </c>
      <c r="B5" s="4">
        <v>80</v>
      </c>
      <c r="C5" s="4" t="s">
        <v>14</v>
      </c>
      <c r="D5" s="4">
        <v>108</v>
      </c>
      <c r="E5" s="4" t="s">
        <v>14</v>
      </c>
      <c r="F5" s="4">
        <v>0.35</v>
      </c>
      <c r="G5" s="4" t="s">
        <v>14</v>
      </c>
      <c r="H5" s="4">
        <v>191</v>
      </c>
    </row>
    <row r="6" spans="1:8" x14ac:dyDescent="0.25">
      <c r="A6" s="4" t="s">
        <v>15</v>
      </c>
      <c r="B6" s="4">
        <v>82</v>
      </c>
      <c r="C6" s="4" t="s">
        <v>15</v>
      </c>
      <c r="D6" s="4">
        <v>90</v>
      </c>
      <c r="E6" s="4" t="s">
        <v>15</v>
      </c>
      <c r="F6" s="4">
        <v>0.25</v>
      </c>
      <c r="G6" s="4" t="s">
        <v>15</v>
      </c>
      <c r="H6" s="4">
        <v>187</v>
      </c>
    </row>
    <row r="7" spans="1:8" x14ac:dyDescent="0.25">
      <c r="A7" s="4" t="s">
        <v>16</v>
      </c>
      <c r="B7" s="4">
        <v>4.0966810589701419</v>
      </c>
      <c r="C7" s="4" t="s">
        <v>16</v>
      </c>
      <c r="D7" s="4">
        <v>19.821027175188721</v>
      </c>
      <c r="E7" s="4" t="s">
        <v>16</v>
      </c>
      <c r="F7" s="4">
        <v>0.11335546905902438</v>
      </c>
      <c r="G7" s="4" t="s">
        <v>16</v>
      </c>
      <c r="H7" s="4">
        <v>48.227886458542436</v>
      </c>
    </row>
    <row r="8" spans="1:8" x14ac:dyDescent="0.25">
      <c r="A8" s="4" t="s">
        <v>17</v>
      </c>
      <c r="B8" s="4">
        <v>16.782795698924723</v>
      </c>
      <c r="C8" s="4" t="s">
        <v>17</v>
      </c>
      <c r="D8" s="4">
        <v>392.87311827956972</v>
      </c>
      <c r="E8" s="4" t="s">
        <v>17</v>
      </c>
      <c r="F8" s="4">
        <v>1.2849462365591435E-2</v>
      </c>
      <c r="G8" s="4" t="s">
        <v>17</v>
      </c>
      <c r="H8" s="4">
        <v>2325.9290322580609</v>
      </c>
    </row>
    <row r="9" spans="1:8" x14ac:dyDescent="0.25">
      <c r="A9" s="4" t="s">
        <v>18</v>
      </c>
      <c r="B9" s="4">
        <v>-0.13428863746643094</v>
      </c>
      <c r="C9" s="4" t="s">
        <v>18</v>
      </c>
      <c r="D9" s="4">
        <v>-8.1939331901566437E-2</v>
      </c>
      <c r="E9" s="4" t="s">
        <v>18</v>
      </c>
      <c r="F9" s="4">
        <v>-1.7531353156375418</v>
      </c>
      <c r="G9" s="4" t="s">
        <v>18</v>
      </c>
      <c r="H9" s="4">
        <v>-0.32390101912181457</v>
      </c>
    </row>
    <row r="10" spans="1:8" x14ac:dyDescent="0.25">
      <c r="A10" s="4" t="s">
        <v>19</v>
      </c>
      <c r="B10" s="4">
        <v>-0.91163462314131105</v>
      </c>
      <c r="C10" s="4" t="s">
        <v>19</v>
      </c>
      <c r="D10" s="4">
        <v>0.30615488579246747</v>
      </c>
      <c r="E10" s="4" t="s">
        <v>19</v>
      </c>
      <c r="F10" s="4">
        <v>0.33716585048405046</v>
      </c>
      <c r="G10" s="4" t="s">
        <v>19</v>
      </c>
      <c r="H10" s="4">
        <v>0.36227744053700056</v>
      </c>
    </row>
    <row r="11" spans="1:8" x14ac:dyDescent="0.25">
      <c r="A11" s="4" t="s">
        <v>20</v>
      </c>
      <c r="B11" s="4">
        <v>14</v>
      </c>
      <c r="C11" s="4" t="s">
        <v>20</v>
      </c>
      <c r="D11" s="4">
        <v>90</v>
      </c>
      <c r="E11" s="4" t="s">
        <v>20</v>
      </c>
      <c r="F11" s="4">
        <v>0.25</v>
      </c>
      <c r="G11" s="4" t="s">
        <v>20</v>
      </c>
      <c r="H11" s="4">
        <v>192</v>
      </c>
    </row>
    <row r="12" spans="1:8" x14ac:dyDescent="0.25">
      <c r="A12" s="4" t="s">
        <v>21</v>
      </c>
      <c r="B12" s="4">
        <v>70</v>
      </c>
      <c r="C12" s="4" t="s">
        <v>21</v>
      </c>
      <c r="D12" s="4">
        <v>68</v>
      </c>
      <c r="E12" s="4" t="s">
        <v>21</v>
      </c>
      <c r="F12" s="4">
        <v>0.25</v>
      </c>
      <c r="G12" s="4" t="s">
        <v>21</v>
      </c>
      <c r="H12" s="4">
        <v>113</v>
      </c>
    </row>
    <row r="13" spans="1:8" x14ac:dyDescent="0.25">
      <c r="A13" s="4" t="s">
        <v>22</v>
      </c>
      <c r="B13" s="4">
        <v>84</v>
      </c>
      <c r="C13" s="4" t="s">
        <v>22</v>
      </c>
      <c r="D13" s="4">
        <v>158</v>
      </c>
      <c r="E13" s="4" t="s">
        <v>22</v>
      </c>
      <c r="F13" s="4">
        <v>0.5</v>
      </c>
      <c r="G13" s="4" t="s">
        <v>22</v>
      </c>
      <c r="H13" s="4">
        <v>305</v>
      </c>
    </row>
    <row r="14" spans="1:8" x14ac:dyDescent="0.25">
      <c r="A14" s="4" t="s">
        <v>23</v>
      </c>
      <c r="B14" s="4">
        <v>2445</v>
      </c>
      <c r="C14" s="4" t="s">
        <v>23</v>
      </c>
      <c r="D14" s="4">
        <v>3384</v>
      </c>
      <c r="E14" s="4" t="s">
        <v>23</v>
      </c>
      <c r="F14" s="4">
        <v>11.099999999999998</v>
      </c>
      <c r="G14" s="4" t="s">
        <v>23</v>
      </c>
      <c r="H14" s="4">
        <v>6105</v>
      </c>
    </row>
    <row r="15" spans="1:8" ht="15.75" thickBot="1" x14ac:dyDescent="0.3">
      <c r="A15" s="5" t="s">
        <v>24</v>
      </c>
      <c r="B15" s="5">
        <v>31</v>
      </c>
      <c r="C15" s="5" t="s">
        <v>24</v>
      </c>
      <c r="D15" s="5">
        <v>31</v>
      </c>
      <c r="E15" s="5" t="s">
        <v>24</v>
      </c>
      <c r="F15" s="5">
        <v>31</v>
      </c>
      <c r="G15" s="5" t="s">
        <v>24</v>
      </c>
      <c r="H15" s="5">
        <v>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B5" sqref="B5"/>
    </sheetView>
  </sheetViews>
  <sheetFormatPr defaultRowHeight="15" x14ac:dyDescent="0.25"/>
  <cols>
    <col min="1" max="1" width="10.625" bestFit="1" customWidth="1"/>
    <col min="2" max="2" width="12.5" bestFit="1" customWidth="1"/>
    <col min="3" max="3" width="11.875" bestFit="1" customWidth="1"/>
    <col min="4" max="4" width="12.5" bestFit="1" customWidth="1"/>
    <col min="5" max="5" width="5.25" bestFit="1" customWidth="1"/>
  </cols>
  <sheetData>
    <row r="1" spans="1:5" x14ac:dyDescent="0.25">
      <c r="A1" s="6"/>
      <c r="B1" s="6" t="s">
        <v>4</v>
      </c>
      <c r="C1" s="6" t="s">
        <v>5</v>
      </c>
      <c r="D1" s="6" t="s">
        <v>6</v>
      </c>
      <c r="E1" s="6" t="s">
        <v>9</v>
      </c>
    </row>
    <row r="2" spans="1:5" x14ac:dyDescent="0.25">
      <c r="A2" s="4" t="s">
        <v>4</v>
      </c>
      <c r="B2" s="4">
        <v>1</v>
      </c>
      <c r="C2" s="4"/>
      <c r="D2" s="4"/>
      <c r="E2" s="4"/>
    </row>
    <row r="3" spans="1:5" x14ac:dyDescent="0.25">
      <c r="A3" s="4" t="s">
        <v>5</v>
      </c>
      <c r="B3" s="4">
        <v>0.28720914844232076</v>
      </c>
      <c r="C3" s="4">
        <v>1</v>
      </c>
      <c r="D3" s="4"/>
      <c r="E3" s="4"/>
    </row>
    <row r="4" spans="1:5" x14ac:dyDescent="0.25">
      <c r="A4" s="4" t="s">
        <v>6</v>
      </c>
      <c r="B4" s="4">
        <v>-3.3574567075296491E-2</v>
      </c>
      <c r="C4" s="4">
        <v>3.2040478806507691E-2</v>
      </c>
      <c r="D4" s="4">
        <v>1</v>
      </c>
      <c r="E4" s="4"/>
    </row>
    <row r="5" spans="1:5" ht="15.75" thickBot="1" x14ac:dyDescent="0.3">
      <c r="A5" s="5" t="s">
        <v>9</v>
      </c>
      <c r="B5" s="5">
        <v>0.46661641888188637</v>
      </c>
      <c r="C5" s="5">
        <v>0.84390480363353071</v>
      </c>
      <c r="D5" s="5">
        <v>-0.29257237534797398</v>
      </c>
      <c r="E5" s="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B10" sqref="B10"/>
    </sheetView>
  </sheetViews>
  <sheetFormatPr defaultRowHeight="15" x14ac:dyDescent="0.25"/>
  <cols>
    <col min="1" max="1" width="36.125" bestFit="1" customWidth="1"/>
  </cols>
  <sheetData>
    <row r="1" spans="1:3" x14ac:dyDescent="0.25">
      <c r="A1" t="s">
        <v>25</v>
      </c>
    </row>
    <row r="2" spans="1:3" ht="15.75" thickBot="1" x14ac:dyDescent="0.3"/>
    <row r="3" spans="1:3" x14ac:dyDescent="0.25">
      <c r="A3" s="6"/>
      <c r="B3" s="6" t="s">
        <v>2</v>
      </c>
      <c r="C3" s="6" t="s">
        <v>3</v>
      </c>
    </row>
    <row r="4" spans="1:3" x14ac:dyDescent="0.25">
      <c r="A4" s="4" t="s">
        <v>12</v>
      </c>
      <c r="B4" s="4">
        <v>116.58064516129032</v>
      </c>
      <c r="C4" s="4">
        <v>80.354838709677423</v>
      </c>
    </row>
    <row r="5" spans="1:3" x14ac:dyDescent="0.25">
      <c r="A5" s="4" t="s">
        <v>26</v>
      </c>
      <c r="B5" s="4">
        <v>683.11827956989293</v>
      </c>
      <c r="C5" s="4">
        <v>489.7698924731182</v>
      </c>
    </row>
    <row r="6" spans="1:3" x14ac:dyDescent="0.25">
      <c r="A6" s="4" t="s">
        <v>27</v>
      </c>
      <c r="B6" s="4">
        <v>31</v>
      </c>
      <c r="C6" s="4">
        <v>31</v>
      </c>
    </row>
    <row r="7" spans="1:3" x14ac:dyDescent="0.25">
      <c r="A7" s="4" t="s">
        <v>28</v>
      </c>
      <c r="B7" s="4">
        <v>586.44408602150554</v>
      </c>
      <c r="C7" s="4"/>
    </row>
    <row r="8" spans="1:3" x14ac:dyDescent="0.25">
      <c r="A8" s="4" t="s">
        <v>29</v>
      </c>
      <c r="B8" s="4">
        <v>0</v>
      </c>
      <c r="C8" s="4"/>
    </row>
    <row r="9" spans="1:3" x14ac:dyDescent="0.25">
      <c r="A9" s="4" t="s">
        <v>30</v>
      </c>
      <c r="B9" s="4">
        <v>60</v>
      </c>
      <c r="C9" s="4"/>
    </row>
    <row r="10" spans="1:3" x14ac:dyDescent="0.25">
      <c r="A10" s="4" t="s">
        <v>31</v>
      </c>
      <c r="B10" s="4">
        <v>5.8893939518238767</v>
      </c>
      <c r="C10" s="4"/>
    </row>
    <row r="11" spans="1:3" x14ac:dyDescent="0.25">
      <c r="A11" s="4" t="s">
        <v>32</v>
      </c>
      <c r="B11" s="7">
        <v>9.3931126296514395E-8</v>
      </c>
      <c r="C11" s="4"/>
    </row>
    <row r="12" spans="1:3" x14ac:dyDescent="0.25">
      <c r="A12" s="4" t="s">
        <v>33</v>
      </c>
      <c r="B12" s="4">
        <v>1.6706488649046354</v>
      </c>
      <c r="C12" s="4"/>
    </row>
    <row r="13" spans="1:3" x14ac:dyDescent="0.25">
      <c r="A13" s="4" t="s">
        <v>34</v>
      </c>
      <c r="B13" s="4">
        <v>1.8786225259302874E-7</v>
      </c>
      <c r="C13" s="4"/>
    </row>
    <row r="14" spans="1:3" ht="15.75" thickBot="1" x14ac:dyDescent="0.3">
      <c r="A14" s="5" t="s">
        <v>35</v>
      </c>
      <c r="B14" s="5">
        <v>2.0002978220142609</v>
      </c>
      <c r="C14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tabSelected="1" workbookViewId="0">
      <selection activeCell="G11" sqref="G11"/>
    </sheetView>
  </sheetViews>
  <sheetFormatPr defaultRowHeight="15" x14ac:dyDescent="0.25"/>
  <cols>
    <col min="1" max="1" width="16.25" bestFit="1" customWidth="1"/>
    <col min="2" max="2" width="12.5" bestFit="1" customWidth="1"/>
    <col min="3" max="3" width="12.625" bestFit="1" customWidth="1"/>
    <col min="4" max="4" width="12.5" bestFit="1" customWidth="1"/>
    <col min="5" max="5" width="11.875" bestFit="1" customWidth="1"/>
    <col min="6" max="9" width="12.5" bestFit="1" customWidth="1"/>
  </cols>
  <sheetData>
    <row r="1" spans="1:9" x14ac:dyDescent="0.25">
      <c r="A1" t="s">
        <v>36</v>
      </c>
    </row>
    <row r="2" spans="1:9" ht="15.75" thickBot="1" x14ac:dyDescent="0.3"/>
    <row r="3" spans="1:9" x14ac:dyDescent="0.25">
      <c r="A3" s="8" t="s">
        <v>37</v>
      </c>
      <c r="B3" s="8"/>
    </row>
    <row r="4" spans="1:9" x14ac:dyDescent="0.25">
      <c r="A4" s="4" t="s">
        <v>38</v>
      </c>
      <c r="B4" s="4">
        <v>0.92889549840613961</v>
      </c>
    </row>
    <row r="5" spans="1:9" x14ac:dyDescent="0.25">
      <c r="A5" s="4" t="s">
        <v>39</v>
      </c>
      <c r="B5" s="4">
        <v>0.86284684695919056</v>
      </c>
    </row>
    <row r="6" spans="1:9" x14ac:dyDescent="0.25">
      <c r="A6" s="4" t="s">
        <v>40</v>
      </c>
      <c r="B6" s="4">
        <v>0.84760760773243404</v>
      </c>
    </row>
    <row r="7" spans="1:9" x14ac:dyDescent="0.25">
      <c r="A7" s="4" t="s">
        <v>13</v>
      </c>
      <c r="B7" s="4">
        <v>18.826945834903523</v>
      </c>
    </row>
    <row r="8" spans="1:9" ht="15.75" thickBot="1" x14ac:dyDescent="0.3">
      <c r="A8" s="5" t="s">
        <v>27</v>
      </c>
      <c r="B8" s="5">
        <v>31</v>
      </c>
    </row>
    <row r="10" spans="1:9" ht="15.75" thickBot="1" x14ac:dyDescent="0.3">
      <c r="A10" t="s">
        <v>41</v>
      </c>
    </row>
    <row r="11" spans="1:9" x14ac:dyDescent="0.25">
      <c r="A11" s="6"/>
      <c r="B11" s="6" t="s">
        <v>30</v>
      </c>
      <c r="C11" s="6" t="s">
        <v>46</v>
      </c>
      <c r="D11" s="6" t="s">
        <v>47</v>
      </c>
      <c r="E11" s="6" t="s">
        <v>48</v>
      </c>
      <c r="F11" s="6" t="s">
        <v>49</v>
      </c>
      <c r="H11">
        <f>B17+80*B18+110*B19+0.35*B20</f>
        <v>202.66339043385412</v>
      </c>
    </row>
    <row r="12" spans="1:9" x14ac:dyDescent="0.25">
      <c r="A12" s="4" t="s">
        <v>42</v>
      </c>
      <c r="B12" s="4">
        <v>3</v>
      </c>
      <c r="C12" s="4">
        <v>60207.615952041378</v>
      </c>
      <c r="D12" s="4">
        <v>20069.205317347125</v>
      </c>
      <c r="E12" s="4">
        <v>56.620073621800621</v>
      </c>
      <c r="F12" s="4">
        <v>8.9537088401801261E-12</v>
      </c>
      <c r="H12">
        <f>B17+80*B18+120*B19+0.35*B20</f>
        <v>221.83185946798167</v>
      </c>
    </row>
    <row r="13" spans="1:9" x14ac:dyDescent="0.25">
      <c r="A13" s="4" t="s">
        <v>43</v>
      </c>
      <c r="B13" s="4">
        <v>27</v>
      </c>
      <c r="C13" s="4">
        <v>9570.2550157005608</v>
      </c>
      <c r="D13" s="4">
        <v>354.45388947039112</v>
      </c>
      <c r="E13" s="4"/>
      <c r="F13" s="4"/>
    </row>
    <row r="14" spans="1:9" ht="15.75" thickBot="1" x14ac:dyDescent="0.3">
      <c r="A14" s="5" t="s">
        <v>44</v>
      </c>
      <c r="B14" s="5">
        <v>30</v>
      </c>
      <c r="C14" s="5">
        <v>69777.870967741939</v>
      </c>
      <c r="D14" s="5"/>
      <c r="E14" s="5"/>
      <c r="F14" s="5"/>
    </row>
    <row r="15" spans="1:9" ht="15.75" thickBot="1" x14ac:dyDescent="0.3"/>
    <row r="16" spans="1:9" x14ac:dyDescent="0.25">
      <c r="A16" s="6"/>
      <c r="B16" s="6" t="s">
        <v>50</v>
      </c>
      <c r="C16" s="6" t="s">
        <v>13</v>
      </c>
      <c r="D16" s="6" t="s">
        <v>31</v>
      </c>
      <c r="E16" s="6" t="s">
        <v>51</v>
      </c>
      <c r="F16" s="6" t="s">
        <v>52</v>
      </c>
      <c r="G16" s="6" t="s">
        <v>53</v>
      </c>
      <c r="H16" s="6" t="s">
        <v>54</v>
      </c>
      <c r="I16" s="6" t="s">
        <v>55</v>
      </c>
    </row>
    <row r="17" spans="1:9" x14ac:dyDescent="0.25">
      <c r="A17" s="4" t="s">
        <v>45</v>
      </c>
      <c r="B17" s="4">
        <v>-178.5719122919447</v>
      </c>
      <c r="C17" s="4">
        <v>67.54600401460533</v>
      </c>
      <c r="D17" s="4">
        <v>-2.6437080164406539</v>
      </c>
      <c r="E17" s="4">
        <v>1.3489598129996007E-2</v>
      </c>
      <c r="F17" s="4">
        <v>-317.16486459541181</v>
      </c>
      <c r="G17" s="4">
        <v>-39.978959988477584</v>
      </c>
      <c r="H17" s="4">
        <v>-317.16486459541181</v>
      </c>
      <c r="I17" s="4">
        <v>-39.978959988477584</v>
      </c>
    </row>
    <row r="18" spans="1:9" x14ac:dyDescent="0.25">
      <c r="A18" s="4" t="s">
        <v>4</v>
      </c>
      <c r="B18" s="4">
        <v>2.7069772162437351</v>
      </c>
      <c r="C18" s="4">
        <v>0.87683005197432395</v>
      </c>
      <c r="D18" s="4">
        <v>3.0872313399256108</v>
      </c>
      <c r="E18" s="4">
        <v>4.6344905855262384E-3</v>
      </c>
      <c r="F18" s="4">
        <v>0.90787055783582216</v>
      </c>
      <c r="G18" s="4">
        <v>4.5060838746516483</v>
      </c>
      <c r="H18" s="4">
        <v>0.90787055783582216</v>
      </c>
      <c r="I18" s="4">
        <v>4.5060838746516483</v>
      </c>
    </row>
    <row r="19" spans="1:9" x14ac:dyDescent="0.25">
      <c r="A19" s="4" t="s">
        <v>5</v>
      </c>
      <c r="B19" s="4">
        <v>1.9168469034127558</v>
      </c>
      <c r="C19" s="4">
        <v>0.18121725251819235</v>
      </c>
      <c r="D19" s="4">
        <v>10.577618172532022</v>
      </c>
      <c r="E19" s="4">
        <v>4.1990741131338261E-11</v>
      </c>
      <c r="F19" s="4">
        <v>1.5450198145832148</v>
      </c>
      <c r="G19" s="4">
        <v>2.288673992242297</v>
      </c>
      <c r="H19" s="4">
        <v>1.5450198145832148</v>
      </c>
      <c r="I19" s="4">
        <v>2.288673992242297</v>
      </c>
    </row>
    <row r="20" spans="1:9" ht="15.75" thickBot="1" x14ac:dyDescent="0.3">
      <c r="A20" s="5" t="s">
        <v>6</v>
      </c>
      <c r="B20" s="5">
        <v>-131.93152556886608</v>
      </c>
      <c r="C20" s="5">
        <v>30.369228222299359</v>
      </c>
      <c r="D20" s="5">
        <v>-4.3442501930948669</v>
      </c>
      <c r="E20" s="5">
        <v>1.7707654814866746E-4</v>
      </c>
      <c r="F20" s="5">
        <v>-194.24403479733425</v>
      </c>
      <c r="G20" s="5">
        <v>-69.619016340397906</v>
      </c>
      <c r="H20" s="5">
        <v>-194.24403479733425</v>
      </c>
      <c r="I20" s="5">
        <v>-69.619016340397906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Lemonade Stand</vt:lpstr>
      <vt:lpstr>Descriptive Stats</vt:lpstr>
      <vt:lpstr>Correlation</vt:lpstr>
      <vt:lpstr>Lemon-Orange Significance</vt:lpstr>
      <vt:lpstr>Regression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Yordan Darakchiev</dc:creator>
  <cp:lastModifiedBy>Yordan Darakchiev</cp:lastModifiedBy>
  <dcterms:created xsi:type="dcterms:W3CDTF">2016-10-05T16:47:01Z</dcterms:created>
  <dcterms:modified xsi:type="dcterms:W3CDTF">2016-10-05T17:10:31Z</dcterms:modified>
</cp:coreProperties>
</file>