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hubhamKumar\Documents\Shubham\Excel Practice\"/>
    </mc:Choice>
  </mc:AlternateContent>
  <xr:revisionPtr revIDLastSave="0" documentId="13_ncr:1_{E26F6E97-2973-4BBB-888B-8427DC2946D4}" xr6:coauthVersionLast="47" xr6:coauthVersionMax="47" xr10:uidLastSave="{00000000-0000-0000-0000-000000000000}"/>
  <bookViews>
    <workbookView xWindow="28680" yWindow="-1005" windowWidth="29040" windowHeight="1572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<sst xmlns="http://schemas.openxmlformats.org/spreadsheetml/2006/main" count="512" uniqueCount="153">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</sst>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3" fontId="5" fillId="0" borderId="1"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4" sqref="A4:A10"/>
    </sheetView>
  </sheetViews>
  <sheetFormatPr defaultColWidth="14.42578125" defaultRowHeight="15" customHeight="1" x14ac:dyDescent="0.25"/>
  <cols>
    <col min="1" max="1" width="98.85546875" customWidth="1"/>
  </cols>
  <sheetData>
    <row r="1" spans="1:1" ht="15" customHeight="1" x14ac:dyDescent="0.3">
      <c r="A1" s="1" t="s">
        <v>152</v>
      </c>
    </row>
    <row r="2" spans="1:1" ht="15" customHeight="1" x14ac:dyDescent="0.3">
      <c r="A2" s="2"/>
    </row>
    <row r="3" spans="1:1" x14ac:dyDescent="0.25">
      <c r="A3" s="3" t="s">
        <v>0</v>
      </c>
    </row>
    <row r="4" spans="1:1" x14ac:dyDescent="0.25">
      <c r="A4" s="3" t="s">
        <v>1</v>
      </c>
    </row>
    <row r="5" spans="1:1" x14ac:dyDescent="0.25">
      <c r="A5" s="3" t="s">
        <v>2</v>
      </c>
    </row>
    <row r="6" spans="1:1" x14ac:dyDescent="0.25">
      <c r="A6" s="3" t="s">
        <v>3</v>
      </c>
    </row>
    <row r="7" spans="1:1" x14ac:dyDescent="0.25">
      <c r="A7" s="3" t="s">
        <v>4</v>
      </c>
    </row>
    <row r="8" spans="1:1" x14ac:dyDescent="0.25">
      <c r="A8" s="3" t="s">
        <v>5</v>
      </c>
    </row>
    <row r="9" spans="1:1" x14ac:dyDescent="0.25">
      <c r="A9" s="3" t="s">
        <v>6</v>
      </c>
    </row>
    <row r="10" spans="1:1" x14ac:dyDescent="0.25">
      <c r="A10" s="3" t="s">
        <v>7</v>
      </c>
    </row>
    <row r="11" spans="1:1" x14ac:dyDescent="0.25">
      <c r="A11" s="3" t="s">
        <v>8</v>
      </c>
    </row>
    <row r="12" spans="1:1" x14ac:dyDescent="0.25">
      <c r="A12" s="3" t="s">
        <v>9</v>
      </c>
    </row>
    <row r="13" spans="1:1" x14ac:dyDescent="0.25">
      <c r="A13" s="3" t="s">
        <v>10</v>
      </c>
    </row>
    <row r="14" spans="1:1" x14ac:dyDescent="0.25">
      <c r="A14" s="3" t="s">
        <v>11</v>
      </c>
    </row>
    <row r="15" spans="1:1" ht="15" customHeight="1" x14ac:dyDescent="0.3">
      <c r="A15" s="2"/>
    </row>
    <row r="16" spans="1:1" ht="15" customHeight="1" x14ac:dyDescent="0.3">
      <c r="A16" s="2"/>
    </row>
    <row r="17" spans="1:1" ht="15" customHeight="1" x14ac:dyDescent="0.3">
      <c r="A17" s="4" t="s">
        <v>12</v>
      </c>
    </row>
    <row r="18" spans="1:1" ht="15" customHeight="1" x14ac:dyDescent="0.4">
      <c r="A18" s="5" t="s">
        <v>13</v>
      </c>
    </row>
    <row r="19" spans="1:1" ht="15.75"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0.7109375" bestFit="1" customWidth="1"/>
    <col min="12" max="23" width="8.7109375" customWidth="1"/>
  </cols>
  <sheetData>
    <row r="1" spans="1:23" ht="14.25" customHeight="1" x14ac:dyDescent="0.25">
      <c r="A1" s="6" t="s">
        <v>14</v>
      </c>
      <c r="B1" s="6" t="s">
        <v>15</v>
      </c>
      <c r="C1" s="6" t="s">
        <v>16</v>
      </c>
      <c r="D1" s="6" t="s">
        <v>17</v>
      </c>
      <c r="E1" s="6" t="s">
        <v>18</v>
      </c>
      <c r="F1" s="6" t="s">
        <v>19</v>
      </c>
      <c r="G1" s="6" t="s">
        <v>20</v>
      </c>
      <c r="H1" s="7"/>
      <c r="I1" s="7"/>
      <c r="J1" s="7"/>
      <c r="K1" s="7"/>
      <c r="L1" s="7"/>
      <c r="M1" s="7"/>
      <c r="N1" s="7"/>
      <c r="O1" s="7"/>
      <c r="P1" s="7"/>
      <c r="Q1" s="7"/>
      <c r="R1" s="7"/>
      <c r="S1" s="7"/>
      <c r="T1" s="7"/>
      <c r="U1" s="7"/>
      <c r="V1" s="7"/>
      <c r="W1" s="7"/>
    </row>
    <row r="2" spans="1:23" ht="14.25" customHeight="1" x14ac:dyDescent="0.25">
      <c r="A2" s="8" t="s">
        <v>21</v>
      </c>
      <c r="B2" s="9">
        <v>44622</v>
      </c>
      <c r="C2" s="8" t="s">
        <v>22</v>
      </c>
      <c r="D2" s="8" t="s">
        <v>23</v>
      </c>
      <c r="E2" s="8" t="s">
        <v>24</v>
      </c>
      <c r="F2" s="8">
        <v>263293</v>
      </c>
      <c r="G2" s="10">
        <v>10531.72</v>
      </c>
      <c r="H2" s="7"/>
      <c r="I2" s="7"/>
      <c r="J2" s="7"/>
      <c r="K2" s="7"/>
      <c r="L2" s="7"/>
      <c r="M2" s="7"/>
      <c r="N2" s="7"/>
      <c r="O2" s="7"/>
      <c r="P2" s="7"/>
      <c r="Q2" s="7"/>
      <c r="R2" s="7"/>
      <c r="S2" s="7"/>
      <c r="T2" s="7"/>
      <c r="U2" s="7"/>
      <c r="V2" s="7"/>
      <c r="W2" s="7"/>
    </row>
    <row r="3" spans="1:23" ht="14.25" customHeight="1" x14ac:dyDescent="0.25">
      <c r="A3" s="8" t="s">
        <v>25</v>
      </c>
      <c r="B3" s="9">
        <v>44375</v>
      </c>
      <c r="C3" s="8" t="s">
        <v>26</v>
      </c>
      <c r="D3" s="8" t="s">
        <v>27</v>
      </c>
      <c r="E3" s="8" t="s">
        <v>28</v>
      </c>
      <c r="F3" s="8">
        <v>186073</v>
      </c>
      <c r="G3" s="10">
        <v>5582.19</v>
      </c>
      <c r="H3" s="11"/>
      <c r="I3" s="7"/>
      <c r="J3" s="8" t="s">
        <v>0</v>
      </c>
      <c r="K3" s="12">
        <f>SUM(F2:F119)</f>
        <v>36726222</v>
      </c>
      <c r="L3" s="7"/>
      <c r="M3" s="7"/>
      <c r="N3" s="7"/>
      <c r="O3" s="7"/>
      <c r="P3" s="7"/>
      <c r="Q3" s="7"/>
      <c r="R3" s="7"/>
      <c r="S3" s="7"/>
      <c r="T3" s="7"/>
      <c r="U3" s="7"/>
      <c r="V3" s="7"/>
      <c r="W3" s="7"/>
    </row>
    <row r="4" spans="1:23" ht="14.25" customHeight="1" x14ac:dyDescent="0.25">
      <c r="A4" s="8" t="s">
        <v>29</v>
      </c>
      <c r="B4" s="9">
        <v>44454</v>
      </c>
      <c r="C4" s="8" t="s">
        <v>26</v>
      </c>
      <c r="D4" s="8" t="s">
        <v>23</v>
      </c>
      <c r="E4" s="8" t="s">
        <v>24</v>
      </c>
      <c r="F4" s="8">
        <v>359374</v>
      </c>
      <c r="G4" s="10">
        <v>17968.7</v>
      </c>
      <c r="H4" s="11"/>
      <c r="I4" s="7"/>
      <c r="J4" s="8" t="s">
        <v>1</v>
      </c>
      <c r="K4" s="12">
        <f>SUMIF(F2:F119,"&gt;500000",F2:F119)</f>
        <v>9959676</v>
      </c>
      <c r="L4" s="7"/>
      <c r="M4" s="7"/>
      <c r="N4" s="7"/>
      <c r="O4" s="7"/>
      <c r="P4" s="7"/>
      <c r="Q4" s="7"/>
      <c r="R4" s="7"/>
      <c r="S4" s="7"/>
      <c r="T4" s="7"/>
      <c r="U4" s="7"/>
      <c r="V4" s="7"/>
      <c r="W4" s="7"/>
    </row>
    <row r="5" spans="1:23" ht="14.25" customHeight="1" x14ac:dyDescent="0.25">
      <c r="A5" s="8" t="s">
        <v>30</v>
      </c>
      <c r="B5" s="9">
        <v>44495</v>
      </c>
      <c r="C5" s="8" t="s">
        <v>22</v>
      </c>
      <c r="D5" s="8" t="s">
        <v>27</v>
      </c>
      <c r="E5" s="8" t="s">
        <v>28</v>
      </c>
      <c r="F5" s="8">
        <v>160847</v>
      </c>
      <c r="G5" s="10">
        <v>4825.41</v>
      </c>
      <c r="H5" s="11"/>
      <c r="I5" s="7"/>
      <c r="J5" s="8" t="s">
        <v>2</v>
      </c>
      <c r="K5" s="12">
        <f>SUMIF(D2:D119,D2,F2:F119)</f>
        <v>15114742</v>
      </c>
      <c r="L5" s="7"/>
      <c r="M5" s="7"/>
      <c r="N5" s="7"/>
      <c r="O5" s="7"/>
      <c r="P5" s="7"/>
      <c r="Q5" s="7"/>
      <c r="R5" s="7"/>
      <c r="S5" s="7"/>
      <c r="T5" s="7"/>
      <c r="U5" s="7"/>
      <c r="V5" s="7"/>
      <c r="W5" s="7"/>
    </row>
    <row r="6" spans="1:23" ht="14.25" customHeight="1" x14ac:dyDescent="0.25">
      <c r="A6" s="8" t="s">
        <v>31</v>
      </c>
      <c r="B6" s="9">
        <v>44482</v>
      </c>
      <c r="C6" s="8" t="s">
        <v>26</v>
      </c>
      <c r="D6" s="8" t="s">
        <v>32</v>
      </c>
      <c r="E6" s="8" t="s">
        <v>24</v>
      </c>
      <c r="F6" s="8">
        <v>166116</v>
      </c>
      <c r="G6" s="10">
        <v>4983.4799999999996</v>
      </c>
      <c r="H6" s="11"/>
      <c r="I6" s="7"/>
      <c r="J6" s="8" t="s">
        <v>3</v>
      </c>
      <c r="K6" s="12">
        <f>COUNTIF(D2:D119,D2)</f>
        <v>44</v>
      </c>
      <c r="L6" s="7"/>
      <c r="M6" s="7"/>
      <c r="N6" s="7"/>
      <c r="O6" s="7"/>
      <c r="P6" s="7"/>
      <c r="Q6" s="7"/>
      <c r="R6" s="7"/>
      <c r="S6" s="7"/>
      <c r="T6" s="7"/>
      <c r="U6" s="7"/>
      <c r="V6" s="7"/>
      <c r="W6" s="7"/>
    </row>
    <row r="7" spans="1:23" ht="14.25" customHeight="1" x14ac:dyDescent="0.25">
      <c r="A7" s="8" t="s">
        <v>33</v>
      </c>
      <c r="B7" s="9">
        <v>44400</v>
      </c>
      <c r="C7" s="8" t="s">
        <v>26</v>
      </c>
      <c r="D7" s="8" t="s">
        <v>23</v>
      </c>
      <c r="E7" s="8" t="s">
        <v>34</v>
      </c>
      <c r="F7" s="8">
        <v>216602</v>
      </c>
      <c r="G7" s="10">
        <v>8664.08</v>
      </c>
      <c r="H7" s="11"/>
      <c r="I7" s="7"/>
      <c r="J7" s="8" t="s">
        <v>4</v>
      </c>
      <c r="K7" s="12">
        <f>SUMIFS(F2:F119,D2:D119,D2,E2:E119,E2)</f>
        <v>6593786</v>
      </c>
      <c r="L7" s="7"/>
      <c r="M7" s="7"/>
      <c r="N7" s="7"/>
      <c r="O7" s="7"/>
      <c r="P7" s="7"/>
      <c r="Q7" s="7"/>
      <c r="R7" s="7"/>
      <c r="S7" s="7"/>
      <c r="T7" s="7"/>
      <c r="U7" s="7"/>
      <c r="V7" s="7"/>
      <c r="W7" s="7"/>
    </row>
    <row r="8" spans="1:23" ht="14.25" customHeight="1" x14ac:dyDescent="0.25">
      <c r="A8" s="8" t="s">
        <v>35</v>
      </c>
      <c r="B8" s="9">
        <v>44448</v>
      </c>
      <c r="C8" s="8" t="s">
        <v>22</v>
      </c>
      <c r="D8" s="8" t="s">
        <v>32</v>
      </c>
      <c r="E8" s="8" t="s">
        <v>24</v>
      </c>
      <c r="F8" s="8">
        <v>239749</v>
      </c>
      <c r="G8" s="10">
        <v>9589.9600000000009</v>
      </c>
      <c r="H8" s="11"/>
      <c r="I8" s="7"/>
      <c r="J8" s="8" t="s">
        <v>5</v>
      </c>
      <c r="K8" s="12">
        <f>COUNTIFS(D2:D119,D2,E2:E119,E2)</f>
        <v>18</v>
      </c>
      <c r="L8" s="7"/>
      <c r="M8" s="7"/>
      <c r="N8" s="7"/>
      <c r="O8" s="7"/>
      <c r="P8" s="7"/>
      <c r="Q8" s="7"/>
      <c r="R8" s="7"/>
      <c r="S8" s="7"/>
      <c r="T8" s="7"/>
      <c r="U8" s="7"/>
      <c r="V8" s="7"/>
      <c r="W8" s="7"/>
    </row>
    <row r="9" spans="1:23" ht="14.25" customHeight="1" x14ac:dyDescent="0.25">
      <c r="A9" s="8" t="s">
        <v>36</v>
      </c>
      <c r="B9" s="9">
        <v>44381</v>
      </c>
      <c r="C9" s="8" t="s">
        <v>26</v>
      </c>
      <c r="D9" s="8" t="s">
        <v>23</v>
      </c>
      <c r="E9" s="8" t="s">
        <v>24</v>
      </c>
      <c r="F9" s="8">
        <v>269164</v>
      </c>
      <c r="G9" s="10">
        <v>10766.56</v>
      </c>
      <c r="H9" s="11"/>
      <c r="I9" s="7"/>
      <c r="J9" s="8" t="s">
        <v>6</v>
      </c>
      <c r="K9" s="12">
        <f>MIN(G2:G119)</f>
        <v>3310.1099999999997</v>
      </c>
      <c r="L9" s="7"/>
      <c r="M9" s="7"/>
      <c r="N9" s="7"/>
      <c r="O9" s="7"/>
      <c r="P9" s="7"/>
      <c r="Q9" s="7"/>
      <c r="R9" s="7"/>
      <c r="S9" s="7"/>
      <c r="T9" s="7"/>
      <c r="U9" s="7"/>
      <c r="V9" s="7"/>
      <c r="W9" s="7"/>
    </row>
    <row r="10" spans="1:23" ht="14.25" customHeight="1" x14ac:dyDescent="0.25">
      <c r="A10" s="8" t="s">
        <v>37</v>
      </c>
      <c r="B10" s="9">
        <v>44529</v>
      </c>
      <c r="C10" s="8" t="s">
        <v>38</v>
      </c>
      <c r="D10" s="8" t="s">
        <v>23</v>
      </c>
      <c r="E10" s="8" t="s">
        <v>28</v>
      </c>
      <c r="F10" s="8">
        <v>189574</v>
      </c>
      <c r="G10" s="10">
        <v>5687.2199999999993</v>
      </c>
      <c r="H10" s="11"/>
      <c r="I10" s="7"/>
      <c r="J10" s="8" t="s">
        <v>7</v>
      </c>
      <c r="K10" s="12">
        <f>MAX(G2:G119)</f>
        <v>59941</v>
      </c>
      <c r="L10" s="7"/>
      <c r="M10" s="7"/>
      <c r="N10" s="7"/>
      <c r="O10" s="7"/>
      <c r="P10" s="7"/>
      <c r="Q10" s="7"/>
      <c r="R10" s="7"/>
      <c r="S10" s="7"/>
      <c r="T10" s="7"/>
      <c r="U10" s="7"/>
      <c r="V10" s="7"/>
      <c r="W10" s="7"/>
    </row>
    <row r="11" spans="1:23" ht="14.25" customHeight="1" x14ac:dyDescent="0.25">
      <c r="A11" s="8" t="s">
        <v>39</v>
      </c>
      <c r="B11" s="9">
        <v>44542</v>
      </c>
      <c r="C11" s="8" t="s">
        <v>26</v>
      </c>
      <c r="D11" s="8" t="s">
        <v>27</v>
      </c>
      <c r="E11" s="8" t="s">
        <v>34</v>
      </c>
      <c r="F11" s="8">
        <v>259237</v>
      </c>
      <c r="G11" s="10">
        <v>10369.48</v>
      </c>
      <c r="H11" s="11"/>
      <c r="I11" s="7"/>
      <c r="J11" s="8" t="s">
        <v>8</v>
      </c>
      <c r="K11" s="12">
        <f>AVERAGE(G2:G119)</f>
        <v>18678.626779661023</v>
      </c>
      <c r="L11" s="7"/>
      <c r="M11" s="7"/>
      <c r="N11" s="7"/>
      <c r="O11" s="7"/>
      <c r="P11" s="7"/>
      <c r="Q11" s="7"/>
      <c r="R11" s="7"/>
      <c r="S11" s="7"/>
      <c r="T11" s="7"/>
      <c r="U11" s="7"/>
      <c r="V11" s="7"/>
      <c r="W11" s="7"/>
    </row>
    <row r="12" spans="1:23" ht="14.25" customHeight="1" x14ac:dyDescent="0.25">
      <c r="A12" s="8" t="s">
        <v>40</v>
      </c>
      <c r="B12" s="9">
        <v>44335</v>
      </c>
      <c r="C12" s="8" t="s">
        <v>22</v>
      </c>
      <c r="D12" s="8" t="s">
        <v>27</v>
      </c>
      <c r="E12" s="8" t="s">
        <v>34</v>
      </c>
      <c r="F12" s="8">
        <v>157481</v>
      </c>
      <c r="G12" s="10">
        <v>4724.4299999999994</v>
      </c>
      <c r="H12" s="11"/>
      <c r="I12" s="7"/>
      <c r="J12" s="8" t="s">
        <v>9</v>
      </c>
      <c r="K12" s="12">
        <f>AVERAGEIF(D2:D119,D2,G2:G119)</f>
        <v>23617.810909090909</v>
      </c>
      <c r="L12" s="7"/>
      <c r="M12" s="7"/>
      <c r="N12" s="7"/>
      <c r="O12" s="7"/>
      <c r="P12" s="7"/>
      <c r="Q12" s="7"/>
      <c r="R12" s="7"/>
      <c r="S12" s="7"/>
      <c r="T12" s="7"/>
      <c r="U12" s="7"/>
      <c r="V12" s="7"/>
      <c r="W12" s="7"/>
    </row>
    <row r="13" spans="1:23" ht="14.25" customHeight="1" x14ac:dyDescent="0.25">
      <c r="A13" s="8" t="s">
        <v>41</v>
      </c>
      <c r="B13" s="9">
        <v>44379</v>
      </c>
      <c r="C13" s="8" t="s">
        <v>26</v>
      </c>
      <c r="D13" s="8" t="s">
        <v>27</v>
      </c>
      <c r="E13" s="8" t="s">
        <v>28</v>
      </c>
      <c r="F13" s="8">
        <v>297769</v>
      </c>
      <c r="G13" s="10">
        <v>11910.76</v>
      </c>
      <c r="H13" s="7"/>
      <c r="I13" s="7"/>
      <c r="J13" s="8" t="s">
        <v>10</v>
      </c>
      <c r="K13" s="12">
        <f>AVERAGEIFS(G2:G119,D2:D119,D2,E2:E119,E2)</f>
        <v>26739.383333333335</v>
      </c>
      <c r="L13" s="7"/>
      <c r="M13" s="7"/>
      <c r="N13" s="7"/>
      <c r="O13" s="7"/>
      <c r="P13" s="7"/>
      <c r="Q13" s="7"/>
      <c r="R13" s="7"/>
      <c r="S13" s="7"/>
      <c r="T13" s="7"/>
      <c r="U13" s="7"/>
      <c r="V13" s="7"/>
      <c r="W13" s="7"/>
    </row>
    <row r="14" spans="1:23" ht="14.25" customHeight="1" x14ac:dyDescent="0.25">
      <c r="A14" s="8" t="s">
        <v>42</v>
      </c>
      <c r="B14" s="9">
        <v>44334</v>
      </c>
      <c r="C14" s="8" t="s">
        <v>22</v>
      </c>
      <c r="D14" s="8" t="s">
        <v>32</v>
      </c>
      <c r="E14" s="8" t="s">
        <v>24</v>
      </c>
      <c r="F14" s="8">
        <v>197482</v>
      </c>
      <c r="G14" s="10">
        <v>5924.46</v>
      </c>
      <c r="H14" s="7"/>
      <c r="I14" s="7"/>
      <c r="J14" s="8"/>
      <c r="K14" s="12"/>
      <c r="L14" s="7"/>
      <c r="M14" s="7"/>
      <c r="N14" s="7"/>
      <c r="O14" s="7"/>
      <c r="P14" s="7"/>
      <c r="Q14" s="7"/>
      <c r="R14" s="7"/>
      <c r="S14" s="7"/>
      <c r="T14" s="7"/>
      <c r="U14" s="7"/>
      <c r="V14" s="7"/>
      <c r="W14" s="7"/>
    </row>
    <row r="15" spans="1:23" ht="14.25" customHeight="1" x14ac:dyDescent="0.25">
      <c r="A15" s="8" t="s">
        <v>43</v>
      </c>
      <c r="B15" s="9">
        <v>44294</v>
      </c>
      <c r="C15" s="8" t="s">
        <v>22</v>
      </c>
      <c r="D15" s="8" t="s">
        <v>23</v>
      </c>
      <c r="E15" s="8" t="s">
        <v>34</v>
      </c>
      <c r="F15" s="8">
        <v>273542</v>
      </c>
      <c r="G15" s="10">
        <v>10941.68</v>
      </c>
      <c r="H15" s="7"/>
      <c r="I15" s="7"/>
      <c r="J15" s="7"/>
      <c r="K15" s="7"/>
      <c r="L15" s="7"/>
      <c r="M15" s="7"/>
      <c r="N15" s="7"/>
      <c r="O15" s="7"/>
      <c r="P15" s="7"/>
      <c r="Q15" s="7"/>
      <c r="R15" s="7"/>
      <c r="S15" s="7"/>
      <c r="T15" s="7"/>
      <c r="U15" s="7"/>
      <c r="V15" s="7"/>
      <c r="W15" s="7"/>
    </row>
    <row r="16" spans="1:23" ht="14.25" customHeight="1" x14ac:dyDescent="0.25">
      <c r="A16" s="8" t="s">
        <v>44</v>
      </c>
      <c r="B16" s="9">
        <v>44537</v>
      </c>
      <c r="C16" s="8" t="s">
        <v>38</v>
      </c>
      <c r="D16" s="8" t="s">
        <v>32</v>
      </c>
      <c r="E16" s="8" t="s">
        <v>24</v>
      </c>
      <c r="F16" s="8">
        <v>255290</v>
      </c>
      <c r="G16" s="10">
        <v>10211.6</v>
      </c>
      <c r="H16" s="7"/>
      <c r="I16" s="7"/>
      <c r="J16" s="13" t="s">
        <v>16</v>
      </c>
      <c r="K16" s="8" t="s">
        <v>26</v>
      </c>
      <c r="L16" s="7"/>
      <c r="M16" s="7"/>
      <c r="N16" s="7"/>
      <c r="O16" s="7"/>
      <c r="P16" s="7"/>
      <c r="Q16" s="7"/>
      <c r="R16" s="7"/>
      <c r="S16" s="7"/>
      <c r="T16" s="7"/>
      <c r="U16" s="7"/>
      <c r="V16" s="7"/>
      <c r="W16" s="7"/>
    </row>
    <row r="17" spans="1:23" ht="14.25" customHeight="1" x14ac:dyDescent="0.25">
      <c r="A17" s="8" t="s">
        <v>45</v>
      </c>
      <c r="B17" s="9">
        <v>44463</v>
      </c>
      <c r="C17" s="8" t="s">
        <v>38</v>
      </c>
      <c r="D17" s="8" t="s">
        <v>32</v>
      </c>
      <c r="E17" s="8" t="s">
        <v>24</v>
      </c>
      <c r="F17" s="8">
        <v>342143</v>
      </c>
      <c r="G17" s="10">
        <v>17107.150000000001</v>
      </c>
      <c r="H17" s="7"/>
      <c r="I17" s="7"/>
      <c r="J17" s="13" t="s">
        <v>17</v>
      </c>
      <c r="K17" s="8" t="s">
        <v>23</v>
      </c>
      <c r="L17" s="7"/>
      <c r="M17" s="7"/>
      <c r="N17" s="7"/>
      <c r="O17" s="7"/>
      <c r="P17" s="7"/>
      <c r="Q17" s="7"/>
      <c r="R17" s="7"/>
      <c r="S17" s="7"/>
      <c r="T17" s="7"/>
      <c r="U17" s="7"/>
      <c r="V17" s="7"/>
      <c r="W17" s="7"/>
    </row>
    <row r="18" spans="1:23" ht="14.25" customHeight="1" x14ac:dyDescent="0.25">
      <c r="A18" s="8" t="s">
        <v>46</v>
      </c>
      <c r="B18" s="9">
        <v>44408</v>
      </c>
      <c r="C18" s="8" t="s">
        <v>38</v>
      </c>
      <c r="D18" s="8" t="s">
        <v>32</v>
      </c>
      <c r="E18" s="8" t="s">
        <v>24</v>
      </c>
      <c r="F18" s="8">
        <v>177269</v>
      </c>
      <c r="G18" s="10">
        <v>5318.07</v>
      </c>
      <c r="H18" s="7"/>
      <c r="I18" s="7"/>
      <c r="J18" s="13" t="s">
        <v>18</v>
      </c>
      <c r="K18" s="8" t="s">
        <v>24</v>
      </c>
      <c r="L18" s="7"/>
      <c r="M18" s="7"/>
      <c r="N18" s="7"/>
      <c r="O18" s="7"/>
      <c r="P18" s="7"/>
      <c r="Q18" s="7"/>
      <c r="R18" s="7"/>
      <c r="S18" s="7"/>
      <c r="T18" s="7"/>
      <c r="U18" s="7"/>
      <c r="V18" s="7"/>
      <c r="W18" s="7"/>
    </row>
    <row r="19" spans="1:23" ht="14.25" customHeight="1" x14ac:dyDescent="0.25">
      <c r="A19" s="8" t="s">
        <v>47</v>
      </c>
      <c r="B19" s="9">
        <v>44371</v>
      </c>
      <c r="C19" s="8" t="s">
        <v>38</v>
      </c>
      <c r="D19" s="8" t="s">
        <v>23</v>
      </c>
      <c r="E19" s="8" t="s">
        <v>28</v>
      </c>
      <c r="F19" s="8">
        <v>162179</v>
      </c>
      <c r="G19" s="10">
        <v>4865.37</v>
      </c>
      <c r="H19" s="7"/>
      <c r="I19" s="7"/>
      <c r="J19" s="6" t="s">
        <v>19</v>
      </c>
      <c r="K19" s="14">
        <f>SUMIFS(F2:F119,C2:C119,K16,D2:D119,K17,E2:E119,K18)</f>
        <v>1257076</v>
      </c>
      <c r="L19" s="7"/>
      <c r="M19" s="7"/>
      <c r="N19" s="7"/>
      <c r="O19" s="7"/>
      <c r="P19" s="7"/>
      <c r="Q19" s="7"/>
      <c r="R19" s="7"/>
      <c r="S19" s="7"/>
      <c r="T19" s="7"/>
      <c r="U19" s="7"/>
      <c r="V19" s="7"/>
      <c r="W19" s="7"/>
    </row>
    <row r="20" spans="1:23" ht="14.25" customHeight="1" x14ac:dyDescent="0.25">
      <c r="A20" s="8" t="s">
        <v>48</v>
      </c>
      <c r="B20" s="9">
        <v>44330</v>
      </c>
      <c r="C20" s="8" t="s">
        <v>38</v>
      </c>
      <c r="D20" s="8" t="s">
        <v>27</v>
      </c>
      <c r="E20" s="8" t="s">
        <v>34</v>
      </c>
      <c r="F20" s="8">
        <v>260557</v>
      </c>
      <c r="G20" s="10">
        <v>10422.280000000001</v>
      </c>
      <c r="H20" s="7"/>
      <c r="I20" s="7"/>
      <c r="J20" s="7"/>
      <c r="K20" s="7"/>
      <c r="L20" s="7"/>
      <c r="M20" s="7"/>
      <c r="N20" s="7"/>
      <c r="O20" s="7"/>
      <c r="P20" s="7"/>
      <c r="Q20" s="7"/>
      <c r="R20" s="7"/>
      <c r="S20" s="7"/>
      <c r="T20" s="7"/>
      <c r="U20" s="7"/>
      <c r="V20" s="7"/>
      <c r="W20" s="7"/>
    </row>
    <row r="21" spans="1:23" ht="14.25" customHeight="1" x14ac:dyDescent="0.25">
      <c r="A21" s="8" t="s">
        <v>49</v>
      </c>
      <c r="B21" s="9">
        <v>44340</v>
      </c>
      <c r="C21" s="8" t="s">
        <v>26</v>
      </c>
      <c r="D21" s="8" t="s">
        <v>23</v>
      </c>
      <c r="E21" s="8" t="s">
        <v>34</v>
      </c>
      <c r="F21" s="8">
        <v>191997</v>
      </c>
      <c r="G21" s="10">
        <v>5759.91</v>
      </c>
      <c r="H21" s="7"/>
      <c r="I21" s="7"/>
      <c r="J21" s="7"/>
      <c r="K21" s="7"/>
      <c r="L21" s="7"/>
      <c r="M21" s="7"/>
      <c r="N21" s="7"/>
      <c r="O21" s="7"/>
      <c r="P21" s="7"/>
      <c r="Q21" s="7"/>
      <c r="R21" s="7"/>
      <c r="S21" s="7"/>
      <c r="T21" s="7"/>
      <c r="U21" s="7"/>
      <c r="V21" s="7"/>
      <c r="W21" s="7"/>
    </row>
    <row r="22" spans="1:23" ht="14.25" customHeight="1" x14ac:dyDescent="0.25">
      <c r="A22" s="8" t="s">
        <v>50</v>
      </c>
      <c r="B22" s="9">
        <v>44522</v>
      </c>
      <c r="C22" s="8" t="s">
        <v>26</v>
      </c>
      <c r="D22" s="8" t="s">
        <v>27</v>
      </c>
      <c r="E22" s="8" t="s">
        <v>28</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51</v>
      </c>
      <c r="B23" s="9">
        <v>44559</v>
      </c>
      <c r="C23" s="8" t="s">
        <v>52</v>
      </c>
      <c r="D23" s="8" t="s">
        <v>23</v>
      </c>
      <c r="E23" s="8" t="s">
        <v>24</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53</v>
      </c>
      <c r="B24" s="9">
        <v>44312</v>
      </c>
      <c r="C24" s="8" t="s">
        <v>54</v>
      </c>
      <c r="D24" s="8" t="s">
        <v>27</v>
      </c>
      <c r="E24" s="8" t="s">
        <v>28</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55</v>
      </c>
      <c r="B25" s="9">
        <v>44314</v>
      </c>
      <c r="C25" s="8" t="s">
        <v>52</v>
      </c>
      <c r="D25" s="8" t="s">
        <v>23</v>
      </c>
      <c r="E25" s="8" t="s">
        <v>24</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56</v>
      </c>
      <c r="B26" s="9">
        <v>44398</v>
      </c>
      <c r="C26" s="8" t="s">
        <v>52</v>
      </c>
      <c r="D26" s="8" t="s">
        <v>27</v>
      </c>
      <c r="E26" s="8" t="s">
        <v>28</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57</v>
      </c>
      <c r="B27" s="9">
        <v>44502</v>
      </c>
      <c r="C27" s="8" t="s">
        <v>54</v>
      </c>
      <c r="D27" s="8" t="s">
        <v>32</v>
      </c>
      <c r="E27" s="8" t="s">
        <v>24</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58</v>
      </c>
      <c r="B28" s="9">
        <v>44407</v>
      </c>
      <c r="C28" s="8" t="s">
        <v>52</v>
      </c>
      <c r="D28" s="8" t="s">
        <v>23</v>
      </c>
      <c r="E28" s="8" t="s">
        <v>34</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59</v>
      </c>
      <c r="B29" s="9">
        <v>44618</v>
      </c>
      <c r="C29" s="8" t="s">
        <v>60</v>
      </c>
      <c r="D29" s="8" t="s">
        <v>32</v>
      </c>
      <c r="E29" s="8" t="s">
        <v>24</v>
      </c>
      <c r="F29" s="8">
        <v>525266</v>
      </c>
      <c r="G29" s="10">
        <v>52526.600000000006</v>
      </c>
      <c r="H29" s="7"/>
      <c r="I29" s="7"/>
      <c r="J29" s="7"/>
      <c r="K29" s="7"/>
      <c r="L29" s="7"/>
      <c r="M29" s="7"/>
      <c r="N29" s="7"/>
      <c r="O29" s="7"/>
      <c r="P29" s="7"/>
      <c r="Q29" s="7"/>
      <c r="R29" s="7"/>
      <c r="S29" s="7"/>
      <c r="T29" s="7"/>
      <c r="U29" s="7"/>
      <c r="V29" s="7"/>
      <c r="W29" s="7"/>
    </row>
    <row r="30" spans="1:23" ht="14.25" customHeight="1" x14ac:dyDescent="0.25">
      <c r="A30" s="8" t="s">
        <v>61</v>
      </c>
      <c r="B30" s="9">
        <v>44648</v>
      </c>
      <c r="C30" s="8" t="s">
        <v>52</v>
      </c>
      <c r="D30" s="8" t="s">
        <v>23</v>
      </c>
      <c r="E30" s="8" t="s">
        <v>24</v>
      </c>
      <c r="F30" s="8">
        <v>208439</v>
      </c>
      <c r="G30" s="10">
        <v>8337.56</v>
      </c>
      <c r="H30" s="7"/>
      <c r="I30" s="7"/>
      <c r="J30" s="7"/>
      <c r="K30" s="7"/>
      <c r="L30" s="7"/>
      <c r="M30" s="7"/>
      <c r="N30" s="7"/>
      <c r="O30" s="7"/>
      <c r="P30" s="7"/>
      <c r="Q30" s="7"/>
      <c r="R30" s="7"/>
      <c r="S30" s="7"/>
      <c r="T30" s="7"/>
      <c r="U30" s="7"/>
      <c r="V30" s="7"/>
      <c r="W30" s="7"/>
    </row>
    <row r="31" spans="1:23" ht="14.25" customHeight="1" x14ac:dyDescent="0.25">
      <c r="A31" s="8" t="s">
        <v>62</v>
      </c>
      <c r="B31" s="9">
        <v>44439</v>
      </c>
      <c r="C31" s="8" t="s">
        <v>60</v>
      </c>
      <c r="D31" s="8" t="s">
        <v>23</v>
      </c>
      <c r="E31" s="8" t="s">
        <v>28</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63</v>
      </c>
      <c r="B32" s="9">
        <v>44467</v>
      </c>
      <c r="C32" s="8" t="s">
        <v>52</v>
      </c>
      <c r="D32" s="8" t="s">
        <v>27</v>
      </c>
      <c r="E32" s="8" t="s">
        <v>34</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64</v>
      </c>
      <c r="B33" s="9">
        <v>44577</v>
      </c>
      <c r="C33" s="8" t="s">
        <v>54</v>
      </c>
      <c r="D33" s="8" t="s">
        <v>27</v>
      </c>
      <c r="E33" s="8" t="s">
        <v>34</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65</v>
      </c>
      <c r="B34" s="9">
        <v>44419</v>
      </c>
      <c r="C34" s="8" t="s">
        <v>66</v>
      </c>
      <c r="D34" s="8" t="s">
        <v>27</v>
      </c>
      <c r="E34" s="8" t="s">
        <v>28</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67</v>
      </c>
      <c r="B35" s="9">
        <v>44407</v>
      </c>
      <c r="C35" s="8" t="s">
        <v>60</v>
      </c>
      <c r="D35" s="8" t="s">
        <v>32</v>
      </c>
      <c r="E35" s="8" t="s">
        <v>24</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68</v>
      </c>
      <c r="B36" s="9">
        <v>44352</v>
      </c>
      <c r="C36" s="8" t="s">
        <v>54</v>
      </c>
      <c r="D36" s="8" t="s">
        <v>23</v>
      </c>
      <c r="E36" s="8" t="s">
        <v>34</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69</v>
      </c>
      <c r="B37" s="9">
        <v>44364</v>
      </c>
      <c r="C37" s="8" t="s">
        <v>54</v>
      </c>
      <c r="D37" s="8" t="s">
        <v>32</v>
      </c>
      <c r="E37" s="8" t="s">
        <v>24</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70</v>
      </c>
      <c r="B38" s="9">
        <v>44620</v>
      </c>
      <c r="C38" s="8" t="s">
        <v>52</v>
      </c>
      <c r="D38" s="8" t="s">
        <v>32</v>
      </c>
      <c r="E38" s="8" t="s">
        <v>24</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71</v>
      </c>
      <c r="B39" s="9">
        <v>44574</v>
      </c>
      <c r="C39" s="8" t="s">
        <v>52</v>
      </c>
      <c r="D39" s="8" t="s">
        <v>32</v>
      </c>
      <c r="E39" s="8" t="s">
        <v>24</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72</v>
      </c>
      <c r="B40" s="9">
        <v>44358</v>
      </c>
      <c r="C40" s="8" t="s">
        <v>52</v>
      </c>
      <c r="D40" s="8" t="s">
        <v>23</v>
      </c>
      <c r="E40" s="8" t="s">
        <v>28</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73</v>
      </c>
      <c r="B41" s="9">
        <v>44636</v>
      </c>
      <c r="C41" s="8" t="s">
        <v>60</v>
      </c>
      <c r="D41" s="8" t="s">
        <v>27</v>
      </c>
      <c r="E41" s="8" t="s">
        <v>34</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74</v>
      </c>
      <c r="B42" s="9">
        <v>44431</v>
      </c>
      <c r="C42" s="8" t="s">
        <v>60</v>
      </c>
      <c r="D42" s="8" t="s">
        <v>23</v>
      </c>
      <c r="E42" s="8" t="s">
        <v>34</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75</v>
      </c>
      <c r="B43" s="9">
        <v>44379</v>
      </c>
      <c r="C43" s="8" t="s">
        <v>54</v>
      </c>
      <c r="D43" s="8" t="s">
        <v>27</v>
      </c>
      <c r="E43" s="8" t="s">
        <v>28</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76</v>
      </c>
      <c r="B44" s="9">
        <v>44418</v>
      </c>
      <c r="C44" s="8" t="s">
        <v>66</v>
      </c>
      <c r="D44" s="8" t="s">
        <v>23</v>
      </c>
      <c r="E44" s="8" t="s">
        <v>24</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77</v>
      </c>
      <c r="B45" s="9">
        <v>44624</v>
      </c>
      <c r="C45" s="8" t="s">
        <v>60</v>
      </c>
      <c r="D45" s="8" t="s">
        <v>27</v>
      </c>
      <c r="E45" s="8" t="s">
        <v>28</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78</v>
      </c>
      <c r="B46" s="9">
        <v>44575</v>
      </c>
      <c r="C46" s="8" t="s">
        <v>54</v>
      </c>
      <c r="D46" s="8" t="s">
        <v>23</v>
      </c>
      <c r="E46" s="8" t="s">
        <v>24</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79</v>
      </c>
      <c r="B47" s="9">
        <v>44341</v>
      </c>
      <c r="C47" s="8" t="s">
        <v>52</v>
      </c>
      <c r="D47" s="8" t="s">
        <v>27</v>
      </c>
      <c r="E47" s="8" t="s">
        <v>28</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80</v>
      </c>
      <c r="B48" s="9">
        <v>44346</v>
      </c>
      <c r="C48" s="8" t="s">
        <v>60</v>
      </c>
      <c r="D48" s="8" t="s">
        <v>32</v>
      </c>
      <c r="E48" s="8" t="s">
        <v>24</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81</v>
      </c>
      <c r="B49" s="9">
        <v>44349</v>
      </c>
      <c r="C49" s="8" t="s">
        <v>54</v>
      </c>
      <c r="D49" s="8" t="s">
        <v>23</v>
      </c>
      <c r="E49" s="8" t="s">
        <v>34</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82</v>
      </c>
      <c r="B50" s="9">
        <v>44512</v>
      </c>
      <c r="C50" s="8" t="s">
        <v>66</v>
      </c>
      <c r="D50" s="8" t="s">
        <v>32</v>
      </c>
      <c r="E50" s="8" t="s">
        <v>24</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83</v>
      </c>
      <c r="B51" s="9">
        <v>44443</v>
      </c>
      <c r="C51" s="8" t="s">
        <v>66</v>
      </c>
      <c r="D51" s="8" t="s">
        <v>23</v>
      </c>
      <c r="E51" s="8" t="s">
        <v>24</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84</v>
      </c>
      <c r="B52" s="9">
        <v>44371</v>
      </c>
      <c r="C52" s="8" t="s">
        <v>60</v>
      </c>
      <c r="D52" s="8" t="s">
        <v>23</v>
      </c>
      <c r="E52" s="8" t="s">
        <v>28</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85</v>
      </c>
      <c r="B53" s="9">
        <v>44512</v>
      </c>
      <c r="C53" s="8" t="s">
        <v>60</v>
      </c>
      <c r="D53" s="8" t="s">
        <v>27</v>
      </c>
      <c r="E53" s="8" t="s">
        <v>34</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86</v>
      </c>
      <c r="B54" s="9">
        <v>44308</v>
      </c>
      <c r="C54" s="8" t="s">
        <v>66</v>
      </c>
      <c r="D54" s="8" t="s">
        <v>27</v>
      </c>
      <c r="E54" s="8" t="s">
        <v>34</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87</v>
      </c>
      <c r="B55" s="9">
        <v>44358</v>
      </c>
      <c r="C55" s="8" t="s">
        <v>54</v>
      </c>
      <c r="D55" s="8" t="s">
        <v>27</v>
      </c>
      <c r="E55" s="8" t="s">
        <v>28</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88</v>
      </c>
      <c r="B56" s="9">
        <v>44420</v>
      </c>
      <c r="C56" s="8" t="s">
        <v>52</v>
      </c>
      <c r="D56" s="8" t="s">
        <v>32</v>
      </c>
      <c r="E56" s="8" t="s">
        <v>24</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89</v>
      </c>
      <c r="B57" s="9">
        <v>44298</v>
      </c>
      <c r="C57" s="8" t="s">
        <v>54</v>
      </c>
      <c r="D57" s="8" t="s">
        <v>23</v>
      </c>
      <c r="E57" s="8" t="s">
        <v>34</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90</v>
      </c>
      <c r="B58" s="9">
        <v>44464</v>
      </c>
      <c r="C58" s="8" t="s">
        <v>54</v>
      </c>
      <c r="D58" s="8" t="s">
        <v>32</v>
      </c>
      <c r="E58" s="8" t="s">
        <v>24</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91</v>
      </c>
      <c r="B59" s="9">
        <v>44370</v>
      </c>
      <c r="C59" s="8" t="s">
        <v>66</v>
      </c>
      <c r="D59" s="8" t="s">
        <v>32</v>
      </c>
      <c r="E59" s="8" t="s">
        <v>24</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92</v>
      </c>
      <c r="B60" s="9">
        <v>44573</v>
      </c>
      <c r="C60" s="8" t="s">
        <v>54</v>
      </c>
      <c r="D60" s="8" t="s">
        <v>32</v>
      </c>
      <c r="E60" s="8" t="s">
        <v>24</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93</v>
      </c>
      <c r="B61" s="9">
        <v>44622</v>
      </c>
      <c r="C61" s="8" t="s">
        <v>22</v>
      </c>
      <c r="D61" s="8" t="s">
        <v>23</v>
      </c>
      <c r="E61" s="8" t="s">
        <v>24</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94</v>
      </c>
      <c r="B62" s="9">
        <v>44375</v>
      </c>
      <c r="C62" s="8" t="s">
        <v>26</v>
      </c>
      <c r="D62" s="8" t="s">
        <v>27</v>
      </c>
      <c r="E62" s="8" t="s">
        <v>28</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95</v>
      </c>
      <c r="B63" s="9">
        <v>44454</v>
      </c>
      <c r="C63" s="8" t="s">
        <v>26</v>
      </c>
      <c r="D63" s="8" t="s">
        <v>23</v>
      </c>
      <c r="E63" s="8" t="s">
        <v>24</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96</v>
      </c>
      <c r="B64" s="9">
        <v>44495</v>
      </c>
      <c r="C64" s="8" t="s">
        <v>22</v>
      </c>
      <c r="D64" s="8" t="s">
        <v>27</v>
      </c>
      <c r="E64" s="8" t="s">
        <v>28</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97</v>
      </c>
      <c r="B65" s="9">
        <v>44482</v>
      </c>
      <c r="C65" s="8" t="s">
        <v>26</v>
      </c>
      <c r="D65" s="8" t="s">
        <v>32</v>
      </c>
      <c r="E65" s="8" t="s">
        <v>24</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98</v>
      </c>
      <c r="B66" s="9">
        <v>44400</v>
      </c>
      <c r="C66" s="8" t="s">
        <v>26</v>
      </c>
      <c r="D66" s="8" t="s">
        <v>23</v>
      </c>
      <c r="E66" s="8" t="s">
        <v>34</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99</v>
      </c>
      <c r="B67" s="9">
        <v>44448</v>
      </c>
      <c r="C67" s="8" t="s">
        <v>22</v>
      </c>
      <c r="D67" s="8" t="s">
        <v>32</v>
      </c>
      <c r="E67" s="8" t="s">
        <v>24</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100</v>
      </c>
      <c r="B68" s="9">
        <v>44381</v>
      </c>
      <c r="C68" s="8" t="s">
        <v>26</v>
      </c>
      <c r="D68" s="8" t="s">
        <v>23</v>
      </c>
      <c r="E68" s="8" t="s">
        <v>24</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101</v>
      </c>
      <c r="B69" s="9">
        <v>44529</v>
      </c>
      <c r="C69" s="8" t="s">
        <v>38</v>
      </c>
      <c r="D69" s="8" t="s">
        <v>23</v>
      </c>
      <c r="E69" s="8" t="s">
        <v>28</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102</v>
      </c>
      <c r="B70" s="9">
        <v>44542</v>
      </c>
      <c r="C70" s="8" t="s">
        <v>26</v>
      </c>
      <c r="D70" s="8" t="s">
        <v>27</v>
      </c>
      <c r="E70" s="8" t="s">
        <v>34</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103</v>
      </c>
      <c r="B71" s="9">
        <v>44335</v>
      </c>
      <c r="C71" s="8" t="s">
        <v>22</v>
      </c>
      <c r="D71" s="8" t="s">
        <v>27</v>
      </c>
      <c r="E71" s="8" t="s">
        <v>34</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104</v>
      </c>
      <c r="B72" s="9">
        <v>44379</v>
      </c>
      <c r="C72" s="8" t="s">
        <v>26</v>
      </c>
      <c r="D72" s="8" t="s">
        <v>27</v>
      </c>
      <c r="E72" s="8" t="s">
        <v>28</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105</v>
      </c>
      <c r="B73" s="9">
        <v>44334</v>
      </c>
      <c r="C73" s="8" t="s">
        <v>22</v>
      </c>
      <c r="D73" s="8" t="s">
        <v>32</v>
      </c>
      <c r="E73" s="8" t="s">
        <v>24</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106</v>
      </c>
      <c r="B74" s="9">
        <v>44294</v>
      </c>
      <c r="C74" s="8" t="s">
        <v>22</v>
      </c>
      <c r="D74" s="8" t="s">
        <v>23</v>
      </c>
      <c r="E74" s="8" t="s">
        <v>34</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107</v>
      </c>
      <c r="B75" s="9">
        <v>44537</v>
      </c>
      <c r="C75" s="8" t="s">
        <v>38</v>
      </c>
      <c r="D75" s="8" t="s">
        <v>32</v>
      </c>
      <c r="E75" s="8" t="s">
        <v>24</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108</v>
      </c>
      <c r="B76" s="9">
        <v>44463</v>
      </c>
      <c r="C76" s="8" t="s">
        <v>38</v>
      </c>
      <c r="D76" s="8" t="s">
        <v>32</v>
      </c>
      <c r="E76" s="8" t="s">
        <v>24</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109</v>
      </c>
      <c r="B77" s="9">
        <v>44408</v>
      </c>
      <c r="C77" s="8" t="s">
        <v>38</v>
      </c>
      <c r="D77" s="8" t="s">
        <v>32</v>
      </c>
      <c r="E77" s="8" t="s">
        <v>24</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110</v>
      </c>
      <c r="B78" s="9">
        <v>44371</v>
      </c>
      <c r="C78" s="8" t="s">
        <v>38</v>
      </c>
      <c r="D78" s="8" t="s">
        <v>23</v>
      </c>
      <c r="E78" s="8" t="s">
        <v>28</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111</v>
      </c>
      <c r="B79" s="9">
        <v>44330</v>
      </c>
      <c r="C79" s="8" t="s">
        <v>38</v>
      </c>
      <c r="D79" s="8" t="s">
        <v>27</v>
      </c>
      <c r="E79" s="8" t="s">
        <v>34</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112</v>
      </c>
      <c r="B80" s="9">
        <v>44340</v>
      </c>
      <c r="C80" s="8" t="s">
        <v>26</v>
      </c>
      <c r="D80" s="8" t="s">
        <v>23</v>
      </c>
      <c r="E80" s="8" t="s">
        <v>34</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113</v>
      </c>
      <c r="B81" s="9">
        <v>44522</v>
      </c>
      <c r="C81" s="8" t="s">
        <v>26</v>
      </c>
      <c r="D81" s="8" t="s">
        <v>27</v>
      </c>
      <c r="E81" s="8" t="s">
        <v>28</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114</v>
      </c>
      <c r="B82" s="9">
        <v>44559</v>
      </c>
      <c r="C82" s="8" t="s">
        <v>52</v>
      </c>
      <c r="D82" s="8" t="s">
        <v>23</v>
      </c>
      <c r="E82" s="8" t="s">
        <v>24</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115</v>
      </c>
      <c r="B83" s="9">
        <v>44312</v>
      </c>
      <c r="C83" s="8" t="s">
        <v>54</v>
      </c>
      <c r="D83" s="8" t="s">
        <v>27</v>
      </c>
      <c r="E83" s="8" t="s">
        <v>28</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116</v>
      </c>
      <c r="B84" s="9">
        <v>44314</v>
      </c>
      <c r="C84" s="8" t="s">
        <v>52</v>
      </c>
      <c r="D84" s="8" t="s">
        <v>23</v>
      </c>
      <c r="E84" s="8" t="s">
        <v>24</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117</v>
      </c>
      <c r="B85" s="9">
        <v>44398</v>
      </c>
      <c r="C85" s="8" t="s">
        <v>52</v>
      </c>
      <c r="D85" s="8" t="s">
        <v>27</v>
      </c>
      <c r="E85" s="8" t="s">
        <v>28</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118</v>
      </c>
      <c r="B86" s="9">
        <v>44502</v>
      </c>
      <c r="C86" s="8" t="s">
        <v>54</v>
      </c>
      <c r="D86" s="8" t="s">
        <v>32</v>
      </c>
      <c r="E86" s="8" t="s">
        <v>24</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119</v>
      </c>
      <c r="B87" s="9">
        <v>44407</v>
      </c>
      <c r="C87" s="8" t="s">
        <v>52</v>
      </c>
      <c r="D87" s="8" t="s">
        <v>23</v>
      </c>
      <c r="E87" s="8" t="s">
        <v>34</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120</v>
      </c>
      <c r="B88" s="9">
        <v>44618</v>
      </c>
      <c r="C88" s="8" t="s">
        <v>60</v>
      </c>
      <c r="D88" s="8" t="s">
        <v>32</v>
      </c>
      <c r="E88" s="8" t="s">
        <v>24</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121</v>
      </c>
      <c r="B89" s="9">
        <v>44648</v>
      </c>
      <c r="C89" s="8" t="s">
        <v>52</v>
      </c>
      <c r="D89" s="8" t="s">
        <v>23</v>
      </c>
      <c r="E89" s="8" t="s">
        <v>24</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122</v>
      </c>
      <c r="B90" s="9">
        <v>44439</v>
      </c>
      <c r="C90" s="8" t="s">
        <v>60</v>
      </c>
      <c r="D90" s="8" t="s">
        <v>23</v>
      </c>
      <c r="E90" s="8" t="s">
        <v>28</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123</v>
      </c>
      <c r="B91" s="9">
        <v>44467</v>
      </c>
      <c r="C91" s="8" t="s">
        <v>52</v>
      </c>
      <c r="D91" s="8" t="s">
        <v>27</v>
      </c>
      <c r="E91" s="8" t="s">
        <v>34</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124</v>
      </c>
      <c r="B92" s="9">
        <v>44577</v>
      </c>
      <c r="C92" s="8" t="s">
        <v>54</v>
      </c>
      <c r="D92" s="8" t="s">
        <v>27</v>
      </c>
      <c r="E92" s="8" t="s">
        <v>34</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125</v>
      </c>
      <c r="B93" s="9">
        <v>44419</v>
      </c>
      <c r="C93" s="8" t="s">
        <v>66</v>
      </c>
      <c r="D93" s="8" t="s">
        <v>27</v>
      </c>
      <c r="E93" s="8" t="s">
        <v>28</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126</v>
      </c>
      <c r="B94" s="9">
        <v>44407</v>
      </c>
      <c r="C94" s="8" t="s">
        <v>60</v>
      </c>
      <c r="D94" s="8" t="s">
        <v>32</v>
      </c>
      <c r="E94" s="8" t="s">
        <v>24</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127</v>
      </c>
      <c r="B95" s="9">
        <v>44352</v>
      </c>
      <c r="C95" s="8" t="s">
        <v>54</v>
      </c>
      <c r="D95" s="8" t="s">
        <v>23</v>
      </c>
      <c r="E95" s="8" t="s">
        <v>34</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128</v>
      </c>
      <c r="B96" s="9">
        <v>44364</v>
      </c>
      <c r="C96" s="8" t="s">
        <v>54</v>
      </c>
      <c r="D96" s="8" t="s">
        <v>32</v>
      </c>
      <c r="E96" s="8" t="s">
        <v>24</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129</v>
      </c>
      <c r="B97" s="9">
        <v>44620</v>
      </c>
      <c r="C97" s="8" t="s">
        <v>52</v>
      </c>
      <c r="D97" s="8" t="s">
        <v>32</v>
      </c>
      <c r="E97" s="8" t="s">
        <v>24</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130</v>
      </c>
      <c r="B98" s="9">
        <v>44574</v>
      </c>
      <c r="C98" s="8" t="s">
        <v>52</v>
      </c>
      <c r="D98" s="8" t="s">
        <v>32</v>
      </c>
      <c r="E98" s="8" t="s">
        <v>24</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131</v>
      </c>
      <c r="B99" s="9">
        <v>44358</v>
      </c>
      <c r="C99" s="8" t="s">
        <v>52</v>
      </c>
      <c r="D99" s="8" t="s">
        <v>23</v>
      </c>
      <c r="E99" s="8" t="s">
        <v>28</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132</v>
      </c>
      <c r="B100" s="9">
        <v>44636</v>
      </c>
      <c r="C100" s="8" t="s">
        <v>60</v>
      </c>
      <c r="D100" s="8" t="s">
        <v>27</v>
      </c>
      <c r="E100" s="8" t="s">
        <v>34</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133</v>
      </c>
      <c r="B101" s="9">
        <v>44431</v>
      </c>
      <c r="C101" s="8" t="s">
        <v>60</v>
      </c>
      <c r="D101" s="8" t="s">
        <v>23</v>
      </c>
      <c r="E101" s="8" t="s">
        <v>34</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134</v>
      </c>
      <c r="B102" s="9">
        <v>44379</v>
      </c>
      <c r="C102" s="8" t="s">
        <v>54</v>
      </c>
      <c r="D102" s="8" t="s">
        <v>27</v>
      </c>
      <c r="E102" s="8" t="s">
        <v>28</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135</v>
      </c>
      <c r="B103" s="9">
        <v>44418</v>
      </c>
      <c r="C103" s="8" t="s">
        <v>66</v>
      </c>
      <c r="D103" s="8" t="s">
        <v>23</v>
      </c>
      <c r="E103" s="8" t="s">
        <v>24</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136</v>
      </c>
      <c r="B104" s="9">
        <v>44624</v>
      </c>
      <c r="C104" s="8" t="s">
        <v>60</v>
      </c>
      <c r="D104" s="8" t="s">
        <v>27</v>
      </c>
      <c r="E104" s="8" t="s">
        <v>28</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137</v>
      </c>
      <c r="B105" s="9">
        <v>44575</v>
      </c>
      <c r="C105" s="8" t="s">
        <v>54</v>
      </c>
      <c r="D105" s="8" t="s">
        <v>23</v>
      </c>
      <c r="E105" s="8" t="s">
        <v>24</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138</v>
      </c>
      <c r="B106" s="9">
        <v>44341</v>
      </c>
      <c r="C106" s="8" t="s">
        <v>52</v>
      </c>
      <c r="D106" s="8" t="s">
        <v>27</v>
      </c>
      <c r="E106" s="8" t="s">
        <v>28</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139</v>
      </c>
      <c r="B107" s="9">
        <v>44346</v>
      </c>
      <c r="C107" s="8" t="s">
        <v>60</v>
      </c>
      <c r="D107" s="8" t="s">
        <v>32</v>
      </c>
      <c r="E107" s="8" t="s">
        <v>24</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140</v>
      </c>
      <c r="B108" s="9">
        <v>44349</v>
      </c>
      <c r="C108" s="8" t="s">
        <v>54</v>
      </c>
      <c r="D108" s="8" t="s">
        <v>23</v>
      </c>
      <c r="E108" s="8" t="s">
        <v>34</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141</v>
      </c>
      <c r="B109" s="9">
        <v>44512</v>
      </c>
      <c r="C109" s="8" t="s">
        <v>66</v>
      </c>
      <c r="D109" s="8" t="s">
        <v>32</v>
      </c>
      <c r="E109" s="8" t="s">
        <v>24</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142</v>
      </c>
      <c r="B110" s="9">
        <v>44443</v>
      </c>
      <c r="C110" s="8" t="s">
        <v>66</v>
      </c>
      <c r="D110" s="8" t="s">
        <v>23</v>
      </c>
      <c r="E110" s="8" t="s">
        <v>24</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143</v>
      </c>
      <c r="B111" s="9">
        <v>44371</v>
      </c>
      <c r="C111" s="8" t="s">
        <v>60</v>
      </c>
      <c r="D111" s="8" t="s">
        <v>23</v>
      </c>
      <c r="E111" s="8" t="s">
        <v>28</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144</v>
      </c>
      <c r="B112" s="9">
        <v>44512</v>
      </c>
      <c r="C112" s="8" t="s">
        <v>60</v>
      </c>
      <c r="D112" s="8" t="s">
        <v>27</v>
      </c>
      <c r="E112" s="8" t="s">
        <v>34</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145</v>
      </c>
      <c r="B113" s="9">
        <v>44308</v>
      </c>
      <c r="C113" s="8" t="s">
        <v>66</v>
      </c>
      <c r="D113" s="8" t="s">
        <v>27</v>
      </c>
      <c r="E113" s="8" t="s">
        <v>34</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146</v>
      </c>
      <c r="B114" s="9">
        <v>44358</v>
      </c>
      <c r="C114" s="8" t="s">
        <v>54</v>
      </c>
      <c r="D114" s="8" t="s">
        <v>27</v>
      </c>
      <c r="E114" s="8" t="s">
        <v>28</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147</v>
      </c>
      <c r="B115" s="9">
        <v>44420</v>
      </c>
      <c r="C115" s="8" t="s">
        <v>52</v>
      </c>
      <c r="D115" s="8" t="s">
        <v>32</v>
      </c>
      <c r="E115" s="8" t="s">
        <v>24</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148</v>
      </c>
      <c r="B116" s="9">
        <v>44298</v>
      </c>
      <c r="C116" s="8" t="s">
        <v>54</v>
      </c>
      <c r="D116" s="8" t="s">
        <v>23</v>
      </c>
      <c r="E116" s="8" t="s">
        <v>34</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149</v>
      </c>
      <c r="B117" s="9">
        <v>44464</v>
      </c>
      <c r="C117" s="8" t="s">
        <v>54</v>
      </c>
      <c r="D117" s="8" t="s">
        <v>32</v>
      </c>
      <c r="E117" s="8" t="s">
        <v>24</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150</v>
      </c>
      <c r="B118" s="9">
        <v>44370</v>
      </c>
      <c r="C118" s="8" t="s">
        <v>66</v>
      </c>
      <c r="D118" s="8" t="s">
        <v>32</v>
      </c>
      <c r="E118" s="8" t="s">
        <v>24</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151</v>
      </c>
      <c r="B119" s="9">
        <v>44573</v>
      </c>
      <c r="C119" s="8" t="s">
        <v>54</v>
      </c>
      <c r="D119" s="8" t="s">
        <v>32</v>
      </c>
      <c r="E119" s="8" t="s">
        <v>24</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Shubham Kumar</cp:lastModifiedBy>
  <dcterms:created xsi:type="dcterms:W3CDTF">2022-11-11T15:20:55Z</dcterms:created>
  <dcterms:modified xsi:type="dcterms:W3CDTF">2024-02-08T19:46:25Z</dcterms:modified>
</cp:coreProperties>
</file>