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12EF4369-2DB5-4DBD-8286-9D400D76DE3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8" i="1" l="1"/>
  <c r="D57" i="1"/>
  <c r="D56" i="1"/>
  <c r="D55" i="1"/>
  <c r="D54" i="1"/>
  <c r="D53" i="1"/>
  <c r="D52" i="1"/>
  <c r="D51" i="1"/>
  <c r="D50" i="1"/>
  <c r="D49" i="1"/>
  <c r="D48" i="1"/>
  <c r="D47" i="1"/>
  <c r="D46" i="1"/>
  <c r="D43" i="1"/>
  <c r="D42" i="1"/>
  <c r="D45" i="1"/>
  <c r="D44" i="1"/>
  <c r="D41" i="1"/>
  <c r="D40" i="1"/>
  <c r="D39" i="1"/>
  <c r="D38" i="1"/>
  <c r="D37" i="1" l="1"/>
  <c r="D36" i="1"/>
  <c r="D35" i="1"/>
  <c r="D34" i="1"/>
  <c r="D33" i="1" l="1"/>
  <c r="D32" i="1"/>
  <c r="D31" i="1"/>
  <c r="D30" i="1"/>
  <c r="D29" i="1" l="1"/>
  <c r="D28" i="1"/>
  <c r="H8" i="1" l="1"/>
</calcChain>
</file>

<file path=xl/sharedStrings.xml><?xml version="1.0" encoding="utf-8"?>
<sst xmlns="http://schemas.openxmlformats.org/spreadsheetml/2006/main" count="71" uniqueCount="71">
  <si>
    <t>Time</t>
  </si>
  <si>
    <t>Price</t>
  </si>
  <si>
    <t>NII</t>
  </si>
  <si>
    <t>NIM</t>
  </si>
  <si>
    <t>CASA</t>
  </si>
  <si>
    <t>Net NPA</t>
  </si>
  <si>
    <t>PCR</t>
  </si>
  <si>
    <t>Advances</t>
  </si>
  <si>
    <t>CAR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</si>
  <si>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</si>
  <si>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</si>
  <si>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</si>
  <si>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</si>
  <si>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</si>
  <si>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</si>
  <si>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</si>
  <si>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</si>
  <si>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</si>
  <si>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</si>
  <si>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</si>
  <si>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</si>
  <si>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</si>
  <si>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</si>
  <si>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</si>
  <si>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</si>
  <si>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</si>
  <si>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</si>
  <si>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</si>
  <si>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</si>
  <si>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</si>
  <si>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</si>
  <si>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</si>
  <si>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</si>
  <si>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</si>
  <si>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</si>
  <si>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</si>
  <si>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</si>
  <si>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</si>
  <si>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</si>
  <si>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</si>
  <si>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</si>
  <si>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</si>
  <si>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</si>
  <si>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</si>
  <si>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</si>
  <si>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</si>
  <si>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</si>
  <si>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</si>
  <si>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</si>
  <si>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</si>
  <si>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</si>
  <si>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</si>
  <si>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</si>
  <si>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Q1-2020</t>
  </si>
  <si>
    <t>Q2-2020</t>
  </si>
  <si>
    <t>Q3-2020</t>
  </si>
  <si>
    <t>Q4-2020</t>
  </si>
  <si>
    <t>Q1-2021</t>
  </si>
  <si>
    <t>Q2-2021</t>
  </si>
  <si>
    <t>Q3-2021</t>
  </si>
  <si>
    <t>Q4-2021</t>
  </si>
  <si>
    <t>Q1-2022</t>
  </si>
  <si>
    <t>Q2-2022</t>
  </si>
  <si>
    <t>Q3-2022</t>
  </si>
  <si>
    <t>Q4-2022</t>
  </si>
  <si>
    <t>Q1-2023</t>
  </si>
  <si>
    <t>ROE</t>
  </si>
  <si>
    <t>BookValue</t>
  </si>
  <si>
    <t>COProfit</t>
  </si>
  <si>
    <t>PAT</t>
  </si>
  <si>
    <t>OCR cost/income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</si>
</sst>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">
    <xf numFmtId="0" fontId="0" fillId="0" borderId="0" xfId="0"/>
    <xf numFmtId="0" fontId="1" fillId="0" borderId="0" xfId="0" applyFont="1"/>
    <xf numFmtId="4" fontId="0" fillId="0" borderId="0" xfId="0" applyNumberFormat="1"/>
    <xf numFmtId="2" fontId="0" fillId="0" borderId="0" xfId="0" applyNumberFormat="1"/>
    <xf numFmtId="0" fontId="2" fillId="2" borderId="1" xfId="1"/>
    <xf numFmtId="0" fontId="0" fillId="0" borderId="0" xfId="0" applyAlignment="1">
      <alignment horizontal="righ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abSelected="1" topLeftCell="A47" workbookViewId="0">
      <selection activeCell="M47" sqref="M47"/>
    </sheetView>
  </sheetViews>
  <sheetFormatPr defaultRowHeight="14.5" x14ac:dyDescent="0.35"/>
  <cols>
    <col min="14" max="14" width="8.7265625" style="3"/>
    <col min="15" max="15" width="12.6328125" customWidth="1"/>
  </cols>
  <sheetData>
    <row r="1" spans="1:14" s="1" customFormat="1" x14ac:dyDescent="0.35">
      <c r="A1" s="1" t="s">
        <v>0</v>
      </c>
      <c r="B1" s="1" t="s">
        <v>2</v>
      </c>
      <c r="C1" s="1" t="s">
        <v>3</v>
      </c>
      <c r="D1" s="1" t="s">
        <v>67</v>
      </c>
      <c r="E1" s="1" t="s">
        <v>4</v>
      </c>
      <c r="F1" s="1" t="s">
        <v>66</v>
      </c>
      <c r="G1" s="1" t="s">
        <v>5</v>
      </c>
      <c r="H1" s="1" t="s">
        <v>6</v>
      </c>
      <c r="I1" s="1" t="s">
        <v>7</v>
      </c>
      <c r="J1" s="1" t="s">
        <v>70</v>
      </c>
      <c r="K1" s="1" t="s">
        <v>8</v>
      </c>
      <c r="L1" s="1" t="s">
        <v>69</v>
      </c>
      <c r="M1" s="1" t="s">
        <v>68</v>
      </c>
      <c r="N1" s="1" t="s">
        <v>1</v>
      </c>
    </row>
    <row r="2" spans="1:14" x14ac:dyDescent="0.35">
      <c r="A2" t="s">
        <v>9</v>
      </c>
      <c r="B2">
        <v>20.9</v>
      </c>
      <c r="C2">
        <v>2.4</v>
      </c>
      <c r="D2">
        <v>425.8</v>
      </c>
      <c r="E2">
        <v>28</v>
      </c>
      <c r="F2">
        <v>6.1</v>
      </c>
      <c r="G2">
        <v>1.74</v>
      </c>
      <c r="H2" s="4">
        <v>50</v>
      </c>
      <c r="I2" s="2">
        <v>2241.46</v>
      </c>
      <c r="J2">
        <v>52.1</v>
      </c>
      <c r="K2">
        <v>13.42</v>
      </c>
      <c r="L2">
        <v>7.28</v>
      </c>
      <c r="M2">
        <v>23.08</v>
      </c>
      <c r="N2" s="3">
        <v>115.872726</v>
      </c>
    </row>
    <row r="3" spans="1:14" x14ac:dyDescent="0.35">
      <c r="A3" t="s">
        <v>10</v>
      </c>
      <c r="B3">
        <v>21.48</v>
      </c>
      <c r="C3">
        <v>2.4</v>
      </c>
      <c r="D3">
        <v>437</v>
      </c>
      <c r="E3">
        <v>30</v>
      </c>
      <c r="F3">
        <v>8.4</v>
      </c>
      <c r="G3">
        <v>1.83</v>
      </c>
      <c r="H3" s="4">
        <v>50</v>
      </c>
      <c r="I3" s="2">
        <v>2219.85</v>
      </c>
      <c r="J3">
        <v>42.5</v>
      </c>
      <c r="K3">
        <v>14.01</v>
      </c>
      <c r="L3">
        <v>10.14</v>
      </c>
      <c r="M3">
        <v>24.37</v>
      </c>
      <c r="N3" s="3">
        <v>72.5</v>
      </c>
    </row>
    <row r="4" spans="1:14" x14ac:dyDescent="0.35">
      <c r="A4" t="s">
        <v>11</v>
      </c>
      <c r="B4">
        <v>19.899999999999999</v>
      </c>
      <c r="C4">
        <v>2.4</v>
      </c>
      <c r="D4">
        <v>449.5</v>
      </c>
      <c r="E4">
        <v>27.4</v>
      </c>
      <c r="F4">
        <v>10.199999999999999</v>
      </c>
      <c r="G4">
        <v>1.95</v>
      </c>
      <c r="H4" s="4">
        <v>50</v>
      </c>
      <c r="I4">
        <v>2125.21</v>
      </c>
      <c r="J4">
        <v>37.700000000000003</v>
      </c>
      <c r="K4">
        <v>15.6</v>
      </c>
      <c r="L4">
        <v>12.72</v>
      </c>
      <c r="M4">
        <v>27.71</v>
      </c>
      <c r="N4" s="3">
        <v>75.681815999999998</v>
      </c>
    </row>
    <row r="5" spans="1:14" x14ac:dyDescent="0.35">
      <c r="A5" t="s">
        <v>12</v>
      </c>
      <c r="B5">
        <v>21.39</v>
      </c>
      <c r="C5">
        <v>2.6</v>
      </c>
      <c r="D5">
        <v>445</v>
      </c>
      <c r="E5">
        <v>28.7</v>
      </c>
      <c r="F5">
        <v>6.1</v>
      </c>
      <c r="G5">
        <v>1.96</v>
      </c>
      <c r="H5" s="4">
        <v>50</v>
      </c>
      <c r="I5">
        <v>2183.11</v>
      </c>
      <c r="J5">
        <v>42.7</v>
      </c>
      <c r="K5">
        <v>15.5</v>
      </c>
      <c r="L5">
        <v>7.44</v>
      </c>
      <c r="M5">
        <v>21.56</v>
      </c>
      <c r="N5" s="3">
        <v>87.454543999999999</v>
      </c>
    </row>
    <row r="6" spans="1:14" x14ac:dyDescent="0.35">
      <c r="A6" t="s">
        <v>13</v>
      </c>
      <c r="B6">
        <v>19.850000000000001</v>
      </c>
      <c r="C6">
        <v>2.4</v>
      </c>
      <c r="D6">
        <v>451</v>
      </c>
      <c r="E6">
        <v>30.4</v>
      </c>
      <c r="F6">
        <v>7</v>
      </c>
      <c r="G6">
        <v>2.19</v>
      </c>
      <c r="H6">
        <v>51.1</v>
      </c>
      <c r="I6">
        <v>1981.02</v>
      </c>
      <c r="J6">
        <v>37.1</v>
      </c>
      <c r="K6">
        <v>17.399999999999999</v>
      </c>
      <c r="L6">
        <v>8.7799999999999994</v>
      </c>
      <c r="M6">
        <v>25.29</v>
      </c>
      <c r="N6" s="3">
        <v>137.909088</v>
      </c>
    </row>
    <row r="7" spans="1:14" x14ac:dyDescent="0.35">
      <c r="A7" t="s">
        <v>14</v>
      </c>
      <c r="B7">
        <v>20.36</v>
      </c>
      <c r="C7">
        <v>2.5</v>
      </c>
      <c r="D7">
        <v>460</v>
      </c>
      <c r="E7">
        <v>36.9</v>
      </c>
      <c r="F7">
        <v>8.1</v>
      </c>
      <c r="G7">
        <v>2.19</v>
      </c>
      <c r="H7">
        <v>51.7</v>
      </c>
      <c r="I7">
        <v>1908.6</v>
      </c>
      <c r="J7">
        <v>36.1</v>
      </c>
      <c r="K7">
        <v>17.7</v>
      </c>
      <c r="L7">
        <v>10.4</v>
      </c>
      <c r="M7">
        <v>24.35</v>
      </c>
      <c r="N7" s="3">
        <v>143.78181499999999</v>
      </c>
    </row>
    <row r="8" spans="1:14" x14ac:dyDescent="0.35">
      <c r="A8" t="s">
        <v>15</v>
      </c>
      <c r="B8">
        <v>20.58</v>
      </c>
      <c r="C8">
        <v>2.6</v>
      </c>
      <c r="D8">
        <v>469</v>
      </c>
      <c r="E8">
        <v>39.6</v>
      </c>
      <c r="F8">
        <v>8.4</v>
      </c>
      <c r="G8">
        <v>2.19</v>
      </c>
      <c r="H8" s="4">
        <f>AVERAGE(H6,H7,H9)</f>
        <v>54.1</v>
      </c>
      <c r="I8">
        <v>1792.69</v>
      </c>
      <c r="J8">
        <v>36.200000000000003</v>
      </c>
      <c r="K8">
        <v>19.399999999999999</v>
      </c>
      <c r="L8">
        <v>11.01</v>
      </c>
      <c r="M8">
        <v>23.69</v>
      </c>
      <c r="N8" s="3">
        <v>150.97271699999999</v>
      </c>
    </row>
    <row r="9" spans="1:14" x14ac:dyDescent="0.35">
      <c r="A9" t="s">
        <v>16</v>
      </c>
      <c r="B9">
        <v>20.350000000000001</v>
      </c>
      <c r="C9">
        <v>2.6</v>
      </c>
      <c r="D9">
        <v>463</v>
      </c>
      <c r="E9">
        <v>41.7</v>
      </c>
      <c r="F9">
        <v>7.9</v>
      </c>
      <c r="G9">
        <v>1.87</v>
      </c>
      <c r="H9">
        <v>59.5</v>
      </c>
      <c r="I9">
        <v>1812.06</v>
      </c>
      <c r="J9">
        <v>38.5</v>
      </c>
      <c r="K9">
        <v>19.399999999999999</v>
      </c>
      <c r="L9">
        <v>10.06</v>
      </c>
      <c r="M9">
        <v>23.99</v>
      </c>
      <c r="N9" s="3">
        <v>173.081818</v>
      </c>
    </row>
    <row r="10" spans="1:14" x14ac:dyDescent="0.35">
      <c r="A10" t="s">
        <v>17</v>
      </c>
      <c r="B10">
        <v>19.91</v>
      </c>
      <c r="C10">
        <v>2.5</v>
      </c>
      <c r="D10">
        <v>474</v>
      </c>
      <c r="E10">
        <v>42.1</v>
      </c>
      <c r="F10">
        <v>7.9</v>
      </c>
      <c r="G10">
        <v>1.62</v>
      </c>
      <c r="H10">
        <v>64.8</v>
      </c>
      <c r="I10">
        <v>1843.78</v>
      </c>
      <c r="J10">
        <v>40</v>
      </c>
      <c r="K10">
        <v>20.2</v>
      </c>
      <c r="L10">
        <v>10.26</v>
      </c>
      <c r="M10">
        <v>21.88</v>
      </c>
      <c r="N10" s="3">
        <v>164.52726699999999</v>
      </c>
    </row>
    <row r="11" spans="1:14" x14ac:dyDescent="0.35">
      <c r="A11" t="s">
        <v>18</v>
      </c>
      <c r="B11">
        <v>22.04</v>
      </c>
      <c r="C11">
        <v>2.6</v>
      </c>
      <c r="D11">
        <v>470</v>
      </c>
      <c r="E11">
        <v>44</v>
      </c>
      <c r="F11">
        <v>9.1999999999999993</v>
      </c>
      <c r="G11">
        <v>1.37</v>
      </c>
      <c r="H11">
        <v>69</v>
      </c>
      <c r="I11">
        <v>1942.01</v>
      </c>
      <c r="J11">
        <v>41</v>
      </c>
      <c r="K11">
        <v>20.2</v>
      </c>
      <c r="L11">
        <v>12.36</v>
      </c>
      <c r="M11">
        <v>22.12</v>
      </c>
      <c r="N11" s="3">
        <v>211.454544</v>
      </c>
    </row>
    <row r="12" spans="1:14" x14ac:dyDescent="0.35">
      <c r="A12" t="s">
        <v>19</v>
      </c>
      <c r="B12">
        <v>23.12</v>
      </c>
      <c r="C12">
        <v>2.6</v>
      </c>
      <c r="D12">
        <v>481</v>
      </c>
      <c r="E12">
        <v>44.2</v>
      </c>
      <c r="F12">
        <v>10.4</v>
      </c>
      <c r="G12">
        <v>1.1599999999999999</v>
      </c>
      <c r="H12">
        <v>71.8</v>
      </c>
      <c r="I12">
        <v>2066.92</v>
      </c>
      <c r="J12">
        <v>42.1</v>
      </c>
      <c r="K12">
        <v>19.98</v>
      </c>
      <c r="L12">
        <v>14.37</v>
      </c>
      <c r="M12">
        <v>23.43</v>
      </c>
      <c r="N12" s="3">
        <v>185.745453</v>
      </c>
    </row>
    <row r="13" spans="1:14" x14ac:dyDescent="0.35">
      <c r="A13" t="s">
        <v>20</v>
      </c>
      <c r="B13">
        <v>25.1</v>
      </c>
      <c r="C13">
        <v>2.7</v>
      </c>
      <c r="D13">
        <v>478</v>
      </c>
      <c r="E13">
        <v>45.1</v>
      </c>
      <c r="F13">
        <v>10.7</v>
      </c>
      <c r="G13">
        <v>0.94</v>
      </c>
      <c r="H13">
        <v>76</v>
      </c>
      <c r="I13">
        <v>2163.66</v>
      </c>
      <c r="J13">
        <v>44.3</v>
      </c>
      <c r="K13">
        <v>19.54</v>
      </c>
      <c r="L13">
        <v>14.52</v>
      </c>
      <c r="M13">
        <v>23.05</v>
      </c>
      <c r="N13" s="3">
        <v>202.627274</v>
      </c>
    </row>
    <row r="14" spans="1:14" x14ac:dyDescent="0.35">
      <c r="A14" t="s">
        <v>21</v>
      </c>
      <c r="B14">
        <v>24.11</v>
      </c>
      <c r="C14">
        <v>2.61</v>
      </c>
      <c r="D14">
        <v>490</v>
      </c>
      <c r="E14">
        <v>41.9</v>
      </c>
      <c r="F14">
        <v>9.6</v>
      </c>
      <c r="G14">
        <v>0.91</v>
      </c>
      <c r="H14">
        <v>76.900000000000006</v>
      </c>
      <c r="I14">
        <v>2206.9299999999998</v>
      </c>
      <c r="J14">
        <v>44.7</v>
      </c>
      <c r="K14">
        <v>19.57</v>
      </c>
      <c r="L14">
        <v>13.32</v>
      </c>
      <c r="M14">
        <v>22.34</v>
      </c>
      <c r="N14" s="3">
        <v>188.5</v>
      </c>
    </row>
    <row r="15" spans="1:14" x14ac:dyDescent="0.35">
      <c r="A15" t="s">
        <v>22</v>
      </c>
      <c r="B15">
        <v>25.06</v>
      </c>
      <c r="C15">
        <v>2.61</v>
      </c>
      <c r="D15">
        <v>509</v>
      </c>
      <c r="E15">
        <v>42.1</v>
      </c>
      <c r="F15">
        <v>10.4</v>
      </c>
      <c r="G15">
        <v>0.8</v>
      </c>
      <c r="H15">
        <v>78.2</v>
      </c>
      <c r="I15">
        <v>2339.52</v>
      </c>
      <c r="J15">
        <v>44.4</v>
      </c>
      <c r="K15">
        <v>18.989999999999998</v>
      </c>
      <c r="L15">
        <v>15.03</v>
      </c>
      <c r="M15">
        <v>23.54</v>
      </c>
      <c r="N15" s="3">
        <v>169.300003</v>
      </c>
    </row>
    <row r="16" spans="1:14" x14ac:dyDescent="0.35">
      <c r="A16" t="s">
        <v>23</v>
      </c>
      <c r="B16">
        <v>27.12</v>
      </c>
      <c r="C16">
        <v>2.7</v>
      </c>
      <c r="D16">
        <v>529</v>
      </c>
      <c r="E16">
        <v>43.6</v>
      </c>
      <c r="F16">
        <v>11.5</v>
      </c>
      <c r="G16">
        <v>0.7</v>
      </c>
      <c r="H16">
        <v>78.900000000000006</v>
      </c>
      <c r="I16">
        <v>2461.5700000000002</v>
      </c>
      <c r="J16">
        <v>41.5</v>
      </c>
      <c r="K16">
        <v>18.88</v>
      </c>
      <c r="L16">
        <v>17.28</v>
      </c>
      <c r="M16">
        <v>26.87</v>
      </c>
      <c r="N16" s="3">
        <v>164.02726699999999</v>
      </c>
    </row>
    <row r="17" spans="1:14" x14ac:dyDescent="0.35">
      <c r="A17" t="s">
        <v>24</v>
      </c>
      <c r="B17">
        <v>31.05</v>
      </c>
      <c r="C17">
        <v>3.01</v>
      </c>
      <c r="D17">
        <v>524</v>
      </c>
      <c r="E17">
        <v>43.5</v>
      </c>
      <c r="F17">
        <v>12.6</v>
      </c>
      <c r="G17">
        <v>0.62</v>
      </c>
      <c r="H17">
        <v>80.400000000000006</v>
      </c>
      <c r="I17">
        <v>2537.2800000000002</v>
      </c>
      <c r="J17">
        <v>41.6</v>
      </c>
      <c r="K17">
        <v>18.52</v>
      </c>
      <c r="L17">
        <v>19.02</v>
      </c>
      <c r="M17">
        <v>31.11</v>
      </c>
      <c r="N17" s="3">
        <v>160.427277</v>
      </c>
    </row>
    <row r="18" spans="1:14" x14ac:dyDescent="0.35">
      <c r="A18" t="s">
        <v>25</v>
      </c>
      <c r="B18">
        <v>31.93</v>
      </c>
      <c r="C18">
        <v>3.01</v>
      </c>
      <c r="D18">
        <v>547</v>
      </c>
      <c r="E18">
        <v>40.6</v>
      </c>
      <c r="F18">
        <v>11.8</v>
      </c>
      <c r="G18">
        <v>0.61</v>
      </c>
      <c r="H18">
        <v>80.599999999999994</v>
      </c>
      <c r="I18">
        <v>2684.3</v>
      </c>
      <c r="J18">
        <v>41.8</v>
      </c>
      <c r="K18">
        <v>18.54</v>
      </c>
      <c r="L18">
        <v>18.149999999999999</v>
      </c>
      <c r="M18">
        <v>29.49</v>
      </c>
      <c r="N18" s="3">
        <v>174.800003</v>
      </c>
    </row>
    <row r="19" spans="1:14" x14ac:dyDescent="0.35">
      <c r="A19" t="s">
        <v>26</v>
      </c>
      <c r="B19">
        <v>33.71</v>
      </c>
      <c r="C19">
        <v>3</v>
      </c>
      <c r="D19">
        <v>559</v>
      </c>
      <c r="E19">
        <v>40.700000000000003</v>
      </c>
      <c r="F19">
        <v>12.2</v>
      </c>
      <c r="G19">
        <v>0.66</v>
      </c>
      <c r="H19">
        <v>78.7</v>
      </c>
      <c r="I19">
        <v>2750.76</v>
      </c>
      <c r="J19">
        <v>40.9</v>
      </c>
      <c r="K19">
        <v>18.28</v>
      </c>
      <c r="L19">
        <v>19.559999999999999</v>
      </c>
      <c r="M19">
        <v>31.93</v>
      </c>
      <c r="N19" s="3">
        <v>190.94544999999999</v>
      </c>
    </row>
    <row r="20" spans="1:14" x14ac:dyDescent="0.35">
      <c r="A20" t="s">
        <v>27</v>
      </c>
      <c r="B20">
        <v>34.99</v>
      </c>
      <c r="C20">
        <v>3.07</v>
      </c>
      <c r="D20">
        <v>582</v>
      </c>
      <c r="E20">
        <v>40.9</v>
      </c>
      <c r="F20">
        <v>13.6</v>
      </c>
      <c r="G20">
        <v>0.64</v>
      </c>
      <c r="H20">
        <v>77.7</v>
      </c>
      <c r="I20">
        <v>2867.66</v>
      </c>
      <c r="J20">
        <v>39.5</v>
      </c>
      <c r="K20">
        <v>19.53</v>
      </c>
      <c r="L20">
        <v>22.5</v>
      </c>
      <c r="M20">
        <v>34.53</v>
      </c>
      <c r="N20" s="3">
        <v>216.572723</v>
      </c>
    </row>
    <row r="21" spans="1:14" x14ac:dyDescent="0.35">
      <c r="A21" t="s">
        <v>28</v>
      </c>
      <c r="B21">
        <v>38.03</v>
      </c>
      <c r="C21">
        <v>3.33</v>
      </c>
      <c r="D21">
        <v>578</v>
      </c>
      <c r="E21">
        <v>41.9</v>
      </c>
      <c r="F21">
        <v>14</v>
      </c>
      <c r="G21">
        <v>0.64</v>
      </c>
      <c r="H21">
        <v>76.8</v>
      </c>
      <c r="I21">
        <v>2902.49</v>
      </c>
      <c r="J21">
        <v>40</v>
      </c>
      <c r="K21">
        <v>18.739999999999998</v>
      </c>
      <c r="L21">
        <v>23.04</v>
      </c>
      <c r="M21">
        <v>36.04</v>
      </c>
      <c r="N21" s="3">
        <v>211.572723</v>
      </c>
    </row>
    <row r="22" spans="1:14" x14ac:dyDescent="0.35">
      <c r="A22" t="s">
        <v>29</v>
      </c>
      <c r="B22">
        <v>38.200000000000003</v>
      </c>
      <c r="C22">
        <v>3.27</v>
      </c>
      <c r="D22">
        <v>607</v>
      </c>
      <c r="E22">
        <v>39</v>
      </c>
      <c r="F22">
        <v>13.3</v>
      </c>
      <c r="G22">
        <v>0.69</v>
      </c>
      <c r="H22">
        <v>75.400000000000006</v>
      </c>
      <c r="I22">
        <v>3013.7</v>
      </c>
      <c r="J22">
        <v>39.4</v>
      </c>
      <c r="K22">
        <v>17.04</v>
      </c>
      <c r="L22">
        <v>22.74</v>
      </c>
      <c r="M22">
        <v>38.14</v>
      </c>
      <c r="N22" s="3">
        <v>165.28181499999999</v>
      </c>
    </row>
    <row r="23" spans="1:14" x14ac:dyDescent="0.35">
      <c r="A23" t="s">
        <v>30</v>
      </c>
      <c r="B23">
        <v>40.44</v>
      </c>
      <c r="C23">
        <v>3.31</v>
      </c>
      <c r="D23">
        <v>633</v>
      </c>
      <c r="E23">
        <v>40.299999999999997</v>
      </c>
      <c r="F23">
        <v>13</v>
      </c>
      <c r="G23">
        <v>0.73</v>
      </c>
      <c r="H23">
        <v>73.099999999999994</v>
      </c>
      <c r="I23">
        <v>3177.86</v>
      </c>
      <c r="J23">
        <v>37.299999999999997</v>
      </c>
      <c r="K23">
        <v>16.5</v>
      </c>
      <c r="L23">
        <v>23.52</v>
      </c>
      <c r="M23">
        <v>38.880000000000003</v>
      </c>
      <c r="N23" s="3">
        <v>203.80909700000001</v>
      </c>
    </row>
    <row r="24" spans="1:14" x14ac:dyDescent="0.35">
      <c r="A24" t="s">
        <v>31</v>
      </c>
      <c r="B24">
        <v>42.55</v>
      </c>
      <c r="C24">
        <v>3.32</v>
      </c>
      <c r="D24">
        <v>641</v>
      </c>
      <c r="E24">
        <v>39.1</v>
      </c>
      <c r="F24">
        <v>13.7</v>
      </c>
      <c r="G24">
        <v>0.81</v>
      </c>
      <c r="H24">
        <v>70</v>
      </c>
      <c r="I24">
        <v>3326.32</v>
      </c>
      <c r="J24">
        <v>37</v>
      </c>
      <c r="K24">
        <v>16.809999999999999</v>
      </c>
      <c r="L24">
        <v>25.32</v>
      </c>
      <c r="M24">
        <v>44.39</v>
      </c>
      <c r="N24" s="3">
        <v>179.581818</v>
      </c>
    </row>
    <row r="25" spans="1:14" x14ac:dyDescent="0.35">
      <c r="A25" t="s">
        <v>32</v>
      </c>
      <c r="B25">
        <v>43.57</v>
      </c>
      <c r="C25">
        <v>3.35</v>
      </c>
      <c r="D25">
        <v>634</v>
      </c>
      <c r="E25">
        <v>39.1</v>
      </c>
      <c r="F25">
        <v>14.6</v>
      </c>
      <c r="G25">
        <v>0.82</v>
      </c>
      <c r="H25">
        <v>68.599999999999994</v>
      </c>
      <c r="I25">
        <v>3387.03</v>
      </c>
      <c r="J25">
        <v>39.200000000000003</v>
      </c>
      <c r="K25">
        <v>17.7</v>
      </c>
      <c r="L25">
        <v>26.52</v>
      </c>
      <c r="M25">
        <v>44.54</v>
      </c>
      <c r="N25" s="3">
        <v>226.072723</v>
      </c>
    </row>
    <row r="26" spans="1:14" x14ac:dyDescent="0.35">
      <c r="A26" t="s">
        <v>33</v>
      </c>
      <c r="B26">
        <v>44.92</v>
      </c>
      <c r="C26">
        <v>3.4</v>
      </c>
      <c r="D26">
        <v>657</v>
      </c>
      <c r="E26">
        <v>39.5</v>
      </c>
      <c r="F26">
        <v>14.3</v>
      </c>
      <c r="G26">
        <v>0.87</v>
      </c>
      <c r="H26">
        <v>68.400000000000006</v>
      </c>
      <c r="I26">
        <v>3470.67</v>
      </c>
      <c r="J26">
        <v>38.4</v>
      </c>
      <c r="K26">
        <v>17.57</v>
      </c>
      <c r="L26">
        <v>26.55</v>
      </c>
      <c r="M26">
        <v>45.17</v>
      </c>
      <c r="N26" s="3">
        <v>267.5</v>
      </c>
    </row>
    <row r="27" spans="1:14" x14ac:dyDescent="0.35">
      <c r="A27" t="s">
        <v>34</v>
      </c>
      <c r="B27">
        <v>46.57</v>
      </c>
      <c r="C27">
        <v>3.42</v>
      </c>
      <c r="D27">
        <v>682</v>
      </c>
      <c r="E27">
        <v>39.5</v>
      </c>
      <c r="F27">
        <v>13.9</v>
      </c>
      <c r="G27">
        <v>0.96</v>
      </c>
      <c r="H27">
        <v>65.900000000000006</v>
      </c>
      <c r="I27">
        <v>3617.57</v>
      </c>
      <c r="J27">
        <v>36.5</v>
      </c>
      <c r="K27">
        <v>17.22</v>
      </c>
      <c r="L27">
        <v>27.09</v>
      </c>
      <c r="M27">
        <v>46.98</v>
      </c>
      <c r="N27" s="3">
        <v>295.754547</v>
      </c>
    </row>
    <row r="28" spans="1:14" x14ac:dyDescent="0.35">
      <c r="A28" t="s">
        <v>35</v>
      </c>
      <c r="B28">
        <v>48.12</v>
      </c>
      <c r="C28">
        <v>3.46</v>
      </c>
      <c r="D28" s="4">
        <f>141*5</f>
        <v>705</v>
      </c>
      <c r="E28">
        <v>39.299999999999997</v>
      </c>
      <c r="F28">
        <v>14.3</v>
      </c>
      <c r="G28">
        <v>1.1200000000000001</v>
      </c>
      <c r="H28">
        <v>63.5</v>
      </c>
      <c r="I28">
        <v>3753.45</v>
      </c>
      <c r="J28">
        <v>36.299999999999997</v>
      </c>
      <c r="K28">
        <v>17.7</v>
      </c>
      <c r="L28">
        <v>28.89</v>
      </c>
      <c r="M28">
        <v>50.37</v>
      </c>
      <c r="N28" s="3">
        <v>327.909088</v>
      </c>
    </row>
    <row r="29" spans="1:14" x14ac:dyDescent="0.35">
      <c r="A29" t="s">
        <v>36</v>
      </c>
      <c r="B29">
        <v>50.79</v>
      </c>
      <c r="C29">
        <v>3.57</v>
      </c>
      <c r="D29" s="4">
        <f>139*5</f>
        <v>695</v>
      </c>
      <c r="E29">
        <v>39.9</v>
      </c>
      <c r="F29">
        <v>14.6</v>
      </c>
      <c r="G29">
        <v>1.4</v>
      </c>
      <c r="H29">
        <v>58.6</v>
      </c>
      <c r="I29">
        <v>3875.22</v>
      </c>
      <c r="J29">
        <v>36.200000000000003</v>
      </c>
      <c r="K29">
        <v>17.02</v>
      </c>
      <c r="L29">
        <v>29.22</v>
      </c>
      <c r="M29">
        <v>54.68</v>
      </c>
      <c r="N29" s="3">
        <v>301.04544099999998</v>
      </c>
    </row>
    <row r="30" spans="1:14" x14ac:dyDescent="0.35">
      <c r="A30" t="s">
        <v>37</v>
      </c>
      <c r="B30">
        <v>51.15</v>
      </c>
      <c r="C30">
        <v>3.54</v>
      </c>
      <c r="D30" s="4">
        <f>144*5</f>
        <v>720</v>
      </c>
      <c r="E30">
        <v>41.1</v>
      </c>
      <c r="F30">
        <v>14.6</v>
      </c>
      <c r="G30">
        <v>1.4</v>
      </c>
      <c r="H30">
        <v>58.2</v>
      </c>
      <c r="I30">
        <v>3997.38</v>
      </c>
      <c r="J30">
        <v>37.799999999999997</v>
      </c>
      <c r="K30">
        <v>16.37</v>
      </c>
      <c r="L30">
        <v>29.76</v>
      </c>
      <c r="M30">
        <v>50.38</v>
      </c>
      <c r="N30" s="3">
        <v>274.909088</v>
      </c>
    </row>
    <row r="31" spans="1:14" x14ac:dyDescent="0.35">
      <c r="A31" t="s">
        <v>38</v>
      </c>
      <c r="B31">
        <v>52.51</v>
      </c>
      <c r="C31">
        <v>3.52</v>
      </c>
      <c r="D31" s="4">
        <f>5*149</f>
        <v>745</v>
      </c>
      <c r="E31">
        <v>40.700000000000003</v>
      </c>
      <c r="F31">
        <v>14.2</v>
      </c>
      <c r="G31">
        <v>1.47</v>
      </c>
      <c r="H31">
        <v>57.4</v>
      </c>
      <c r="I31">
        <v>4096.93</v>
      </c>
      <c r="J31">
        <v>37.5</v>
      </c>
      <c r="K31">
        <v>16.149999999999999</v>
      </c>
      <c r="L31">
        <v>30.3</v>
      </c>
      <c r="M31">
        <v>51.58</v>
      </c>
      <c r="N31" s="3">
        <v>251.81817599999999</v>
      </c>
    </row>
    <row r="32" spans="1:14" x14ac:dyDescent="0.35">
      <c r="A32" t="s">
        <v>39</v>
      </c>
      <c r="B32">
        <v>54.53</v>
      </c>
      <c r="C32">
        <v>3.53</v>
      </c>
      <c r="D32" s="4">
        <f>154*5</f>
        <v>770</v>
      </c>
      <c r="E32">
        <v>40.700000000000003</v>
      </c>
      <c r="F32">
        <v>13.6</v>
      </c>
      <c r="G32">
        <v>2.0299999999999998</v>
      </c>
      <c r="H32">
        <v>64.900000000000006</v>
      </c>
      <c r="I32">
        <v>4348</v>
      </c>
      <c r="J32">
        <v>32.200000000000003</v>
      </c>
      <c r="K32">
        <v>17.02</v>
      </c>
      <c r="L32">
        <v>30.18</v>
      </c>
      <c r="M32">
        <v>65.599999999999994</v>
      </c>
      <c r="N32" s="3">
        <v>209.22726399999999</v>
      </c>
    </row>
    <row r="33" spans="1:14" x14ac:dyDescent="0.35">
      <c r="A33" t="s">
        <v>40</v>
      </c>
      <c r="B33">
        <v>54.05</v>
      </c>
      <c r="C33">
        <v>3.37</v>
      </c>
      <c r="D33" s="4">
        <f>154*5</f>
        <v>770</v>
      </c>
      <c r="E33">
        <v>40.5</v>
      </c>
      <c r="F33">
        <v>13.2</v>
      </c>
      <c r="G33">
        <v>2.67</v>
      </c>
      <c r="H33">
        <v>61</v>
      </c>
      <c r="I33">
        <v>4352.6400000000003</v>
      </c>
      <c r="J33">
        <v>32.4</v>
      </c>
      <c r="K33">
        <v>16.64</v>
      </c>
      <c r="L33">
        <v>32.049999999999997</v>
      </c>
      <c r="M33">
        <v>71.08</v>
      </c>
      <c r="N33" s="3">
        <v>215.409088</v>
      </c>
    </row>
    <row r="34" spans="1:14" x14ac:dyDescent="0.35">
      <c r="A34" t="s">
        <v>41</v>
      </c>
      <c r="B34">
        <v>51.59</v>
      </c>
      <c r="C34">
        <v>3.16</v>
      </c>
      <c r="D34" s="4">
        <f>158*5</f>
        <v>790</v>
      </c>
      <c r="E34">
        <v>41.7</v>
      </c>
      <c r="F34">
        <v>9.9</v>
      </c>
      <c r="G34">
        <v>3.01</v>
      </c>
      <c r="H34">
        <v>57.1</v>
      </c>
      <c r="I34">
        <v>4494.2700000000004</v>
      </c>
      <c r="J34">
        <v>39.299999999999997</v>
      </c>
      <c r="K34">
        <v>16.21</v>
      </c>
      <c r="L34">
        <v>22.32</v>
      </c>
      <c r="M34">
        <v>52.15</v>
      </c>
      <c r="N34" s="3">
        <v>239</v>
      </c>
    </row>
    <row r="35" spans="1:14" x14ac:dyDescent="0.35">
      <c r="A35" t="s">
        <v>42</v>
      </c>
      <c r="B35">
        <v>52.53</v>
      </c>
      <c r="C35">
        <v>3.13</v>
      </c>
      <c r="D35" s="4">
        <f>163*5</f>
        <v>815</v>
      </c>
      <c r="E35">
        <v>41.5</v>
      </c>
      <c r="F35">
        <v>13.2</v>
      </c>
      <c r="G35">
        <v>3.21</v>
      </c>
      <c r="H35">
        <v>59.6</v>
      </c>
      <c r="I35">
        <v>4542.5600000000004</v>
      </c>
      <c r="J35">
        <v>26</v>
      </c>
      <c r="K35">
        <v>16.22</v>
      </c>
      <c r="L35">
        <v>31.02</v>
      </c>
      <c r="M35">
        <v>62.5</v>
      </c>
      <c r="N35" s="3">
        <v>251.68182400000001</v>
      </c>
    </row>
    <row r="36" spans="1:14" x14ac:dyDescent="0.35">
      <c r="A36" t="s">
        <v>43</v>
      </c>
      <c r="B36">
        <v>53.63</v>
      </c>
      <c r="C36">
        <v>3.12</v>
      </c>
      <c r="D36" s="4">
        <f>168*5</f>
        <v>840</v>
      </c>
      <c r="E36">
        <v>44.8</v>
      </c>
      <c r="F36">
        <v>10.1</v>
      </c>
      <c r="G36">
        <v>3.96</v>
      </c>
      <c r="H36">
        <v>57.1</v>
      </c>
      <c r="I36">
        <v>4574.6899999999996</v>
      </c>
      <c r="J36">
        <v>40.6</v>
      </c>
      <c r="K36">
        <v>16.73</v>
      </c>
      <c r="L36">
        <v>24.42</v>
      </c>
      <c r="M36">
        <v>55.2</v>
      </c>
      <c r="N36" s="3">
        <v>244.5</v>
      </c>
    </row>
    <row r="37" spans="1:14" x14ac:dyDescent="0.35">
      <c r="A37" t="s">
        <v>44</v>
      </c>
      <c r="B37">
        <v>53.62</v>
      </c>
      <c r="C37">
        <v>3.57</v>
      </c>
      <c r="D37" s="4">
        <f>172*5</f>
        <v>860</v>
      </c>
      <c r="E37">
        <v>46.5</v>
      </c>
      <c r="F37">
        <v>8.3000000000000007</v>
      </c>
      <c r="G37">
        <v>4.8899999999999997</v>
      </c>
      <c r="H37">
        <v>53.6</v>
      </c>
      <c r="I37">
        <v>4642.32</v>
      </c>
      <c r="J37">
        <v>43.1</v>
      </c>
      <c r="K37">
        <v>17.39</v>
      </c>
      <c r="L37">
        <v>20.25</v>
      </c>
      <c r="M37">
        <v>51.12</v>
      </c>
      <c r="N37" s="3">
        <v>253.18182400000001</v>
      </c>
    </row>
    <row r="38" spans="1:14" x14ac:dyDescent="0.35">
      <c r="A38" t="s">
        <v>45</v>
      </c>
      <c r="B38">
        <v>55.9</v>
      </c>
      <c r="C38">
        <v>3.27</v>
      </c>
      <c r="D38" s="4">
        <f>157*5</f>
        <v>785</v>
      </c>
      <c r="E38">
        <v>45.4</v>
      </c>
      <c r="F38">
        <v>8.1999999999999993</v>
      </c>
      <c r="G38">
        <v>4.8600000000000003</v>
      </c>
      <c r="H38">
        <v>55.2</v>
      </c>
      <c r="I38">
        <v>4640.75</v>
      </c>
      <c r="J38">
        <v>42.3</v>
      </c>
      <c r="K38">
        <v>17.89</v>
      </c>
      <c r="L38">
        <v>20.49</v>
      </c>
      <c r="M38">
        <v>51.84</v>
      </c>
      <c r="N38" s="3">
        <v>302.60000600000001</v>
      </c>
    </row>
    <row r="39" spans="1:14" x14ac:dyDescent="0.35">
      <c r="A39" t="s">
        <v>46</v>
      </c>
      <c r="B39">
        <v>57.09</v>
      </c>
      <c r="C39">
        <v>3.27</v>
      </c>
      <c r="D39" s="4">
        <f>160*5</f>
        <v>800</v>
      </c>
      <c r="E39">
        <v>45.2</v>
      </c>
      <c r="F39">
        <v>8</v>
      </c>
      <c r="G39">
        <v>4.43</v>
      </c>
      <c r="H39">
        <v>59.3</v>
      </c>
      <c r="I39">
        <v>4827.8</v>
      </c>
      <c r="J39">
        <v>39.6</v>
      </c>
      <c r="K39">
        <v>17.89</v>
      </c>
      <c r="L39">
        <v>20.58</v>
      </c>
      <c r="M39">
        <v>69.86</v>
      </c>
      <c r="N39" s="3">
        <v>300.10000600000001</v>
      </c>
    </row>
    <row r="40" spans="1:14" x14ac:dyDescent="0.35">
      <c r="A40" t="s">
        <v>47</v>
      </c>
      <c r="B40">
        <v>57.05</v>
      </c>
      <c r="C40">
        <v>3.14</v>
      </c>
      <c r="D40" s="4">
        <f>163.7*5</f>
        <v>818.5</v>
      </c>
      <c r="E40">
        <v>45.7</v>
      </c>
      <c r="F40" s="4">
        <v>6.3</v>
      </c>
      <c r="G40">
        <v>4.2</v>
      </c>
      <c r="H40">
        <v>60.9</v>
      </c>
      <c r="I40">
        <v>5053.87</v>
      </c>
      <c r="J40">
        <v>43</v>
      </c>
      <c r="K40">
        <v>18.100000000000001</v>
      </c>
      <c r="L40">
        <v>16.5</v>
      </c>
      <c r="M40">
        <v>50.58</v>
      </c>
      <c r="N40" s="3">
        <v>352.95001200000002</v>
      </c>
    </row>
    <row r="41" spans="1:14" x14ac:dyDescent="0.35">
      <c r="A41" t="s">
        <v>48</v>
      </c>
      <c r="B41">
        <v>60.22</v>
      </c>
      <c r="C41">
        <v>3.24</v>
      </c>
      <c r="D41" s="4">
        <f>163.6*5</f>
        <v>818</v>
      </c>
      <c r="E41">
        <v>45.9</v>
      </c>
      <c r="F41" s="4">
        <v>3.9</v>
      </c>
      <c r="G41">
        <v>4.7</v>
      </c>
      <c r="H41">
        <v>60.5</v>
      </c>
      <c r="I41">
        <v>5123.95</v>
      </c>
      <c r="J41">
        <v>35.799999999999997</v>
      </c>
      <c r="K41">
        <v>18.420000000000002</v>
      </c>
      <c r="L41">
        <v>10.199999999999999</v>
      </c>
      <c r="M41">
        <v>75.14</v>
      </c>
      <c r="N41" s="3">
        <v>284.20001200000002</v>
      </c>
    </row>
    <row r="42" spans="1:14" x14ac:dyDescent="0.35">
      <c r="A42" t="s">
        <v>49</v>
      </c>
      <c r="B42">
        <v>61.02</v>
      </c>
      <c r="C42">
        <v>3.19</v>
      </c>
      <c r="D42" s="4">
        <f>5*163.8</f>
        <v>819</v>
      </c>
      <c r="E42">
        <v>46.1</v>
      </c>
      <c r="F42" s="4">
        <v>0</v>
      </c>
      <c r="G42">
        <v>4.1900000000000004</v>
      </c>
      <c r="H42">
        <v>66.099999999999994</v>
      </c>
      <c r="I42">
        <v>5162.8900000000003</v>
      </c>
      <c r="J42">
        <v>41.6</v>
      </c>
      <c r="K42">
        <v>18.350000000000001</v>
      </c>
      <c r="L42" s="4">
        <v>0</v>
      </c>
      <c r="M42">
        <v>50.42</v>
      </c>
      <c r="N42" s="3">
        <v>304.25</v>
      </c>
    </row>
    <row r="43" spans="1:14" x14ac:dyDescent="0.35">
      <c r="A43" t="s">
        <v>50</v>
      </c>
      <c r="B43">
        <v>64.180000000000007</v>
      </c>
      <c r="C43">
        <v>3.33</v>
      </c>
      <c r="D43" s="4">
        <f>5*163.7</f>
        <v>818.5</v>
      </c>
      <c r="E43">
        <v>47.1</v>
      </c>
      <c r="F43">
        <v>3.4</v>
      </c>
      <c r="G43">
        <v>3.65</v>
      </c>
      <c r="H43">
        <v>69.400000000000006</v>
      </c>
      <c r="I43">
        <v>5444.87</v>
      </c>
      <c r="J43">
        <v>45.2</v>
      </c>
      <c r="K43">
        <v>17.84</v>
      </c>
      <c r="L43">
        <v>9.09</v>
      </c>
      <c r="M43">
        <v>52.85</v>
      </c>
      <c r="N43" s="3">
        <v>355</v>
      </c>
    </row>
    <row r="44" spans="1:14" x14ac:dyDescent="0.35">
      <c r="A44" t="s">
        <v>51</v>
      </c>
      <c r="B44" s="5">
        <v>68.75</v>
      </c>
      <c r="C44">
        <v>3.4</v>
      </c>
      <c r="D44" s="4">
        <f>166.4*5</f>
        <v>832</v>
      </c>
      <c r="E44">
        <v>46</v>
      </c>
      <c r="F44">
        <v>6.7</v>
      </c>
      <c r="G44">
        <v>2.58</v>
      </c>
      <c r="H44">
        <v>76.3</v>
      </c>
      <c r="I44">
        <v>5643.08</v>
      </c>
      <c r="J44">
        <v>42.9</v>
      </c>
      <c r="K44">
        <v>17.149999999999999</v>
      </c>
      <c r="L44">
        <v>16.05</v>
      </c>
      <c r="M44">
        <v>56.67</v>
      </c>
      <c r="N44" s="3">
        <v>364.45001200000002</v>
      </c>
    </row>
    <row r="45" spans="1:14" x14ac:dyDescent="0.35">
      <c r="A45" t="s">
        <v>52</v>
      </c>
      <c r="B45">
        <v>76.2</v>
      </c>
      <c r="C45">
        <v>3.72</v>
      </c>
      <c r="D45" s="4">
        <f>168.1*5</f>
        <v>840.5</v>
      </c>
      <c r="E45">
        <v>44.6</v>
      </c>
      <c r="F45">
        <v>4.0999999999999996</v>
      </c>
      <c r="G45">
        <v>2.06</v>
      </c>
      <c r="H45">
        <v>80.7</v>
      </c>
      <c r="I45">
        <v>5866.47</v>
      </c>
      <c r="J45">
        <v>44.5</v>
      </c>
      <c r="K45">
        <v>16.89</v>
      </c>
      <c r="L45">
        <v>9.69</v>
      </c>
      <c r="M45">
        <v>60.77</v>
      </c>
      <c r="N45" s="3">
        <v>407.5</v>
      </c>
    </row>
    <row r="46" spans="1:14" x14ac:dyDescent="0.35">
      <c r="A46" t="s">
        <v>53</v>
      </c>
      <c r="B46">
        <v>77.37</v>
      </c>
      <c r="C46">
        <v>3.61</v>
      </c>
      <c r="D46" s="4">
        <f>171.1*5</f>
        <v>855.5</v>
      </c>
      <c r="E46">
        <v>43.4</v>
      </c>
      <c r="F46">
        <v>8.6999999999999993</v>
      </c>
      <c r="G46">
        <v>1.77</v>
      </c>
      <c r="H46">
        <v>83.4</v>
      </c>
      <c r="I46">
        <v>5925.15</v>
      </c>
      <c r="J46">
        <v>43.7</v>
      </c>
      <c r="K46">
        <v>16.190000000000001</v>
      </c>
      <c r="L46">
        <v>19.079999999999998</v>
      </c>
      <c r="M46">
        <v>61.1</v>
      </c>
      <c r="N46" s="3">
        <v>424.60000600000001</v>
      </c>
    </row>
    <row r="47" spans="1:14" x14ac:dyDescent="0.35">
      <c r="A47" t="s">
        <v>54</v>
      </c>
      <c r="B47">
        <v>80.569999999999993</v>
      </c>
      <c r="C47">
        <v>3.64</v>
      </c>
      <c r="D47" s="4">
        <f>171.4*5</f>
        <v>857</v>
      </c>
      <c r="E47">
        <v>42.2</v>
      </c>
      <c r="F47">
        <v>3.9</v>
      </c>
      <c r="G47">
        <v>1.6</v>
      </c>
      <c r="H47">
        <v>85</v>
      </c>
      <c r="I47">
        <v>6133.59</v>
      </c>
      <c r="J47">
        <v>43.9</v>
      </c>
      <c r="K47">
        <v>16.14</v>
      </c>
      <c r="L47">
        <v>6.55</v>
      </c>
      <c r="M47" s="5">
        <v>65.33</v>
      </c>
      <c r="N47" s="3">
        <v>463.04998799999998</v>
      </c>
    </row>
    <row r="48" spans="1:14" x14ac:dyDescent="0.35">
      <c r="A48" t="s">
        <v>55</v>
      </c>
      <c r="B48">
        <v>85.45</v>
      </c>
      <c r="C48">
        <v>3.77</v>
      </c>
      <c r="D48" s="4">
        <f>177.8*5</f>
        <v>889</v>
      </c>
      <c r="E48">
        <v>42.8</v>
      </c>
      <c r="F48">
        <v>15.5</v>
      </c>
      <c r="G48">
        <v>1.49</v>
      </c>
      <c r="H48">
        <v>85.7</v>
      </c>
      <c r="I48">
        <v>6356.54</v>
      </c>
      <c r="J48">
        <v>42.5</v>
      </c>
      <c r="K48">
        <v>16.5</v>
      </c>
      <c r="L48">
        <v>41.46</v>
      </c>
      <c r="M48">
        <v>70.17</v>
      </c>
      <c r="N48" s="3">
        <v>525.65002400000003</v>
      </c>
    </row>
    <row r="49" spans="1:14" x14ac:dyDescent="0.35">
      <c r="A49" t="s">
        <v>56</v>
      </c>
      <c r="B49">
        <v>89.27</v>
      </c>
      <c r="C49">
        <v>3.87</v>
      </c>
      <c r="D49" s="4">
        <f>180*5</f>
        <v>900</v>
      </c>
      <c r="E49">
        <v>42.3</v>
      </c>
      <c r="F49">
        <v>4.0999999999999996</v>
      </c>
      <c r="G49">
        <v>1.41</v>
      </c>
      <c r="H49">
        <v>86.8</v>
      </c>
      <c r="I49">
        <v>6452.9</v>
      </c>
      <c r="J49">
        <v>43.9</v>
      </c>
      <c r="K49">
        <v>16.11</v>
      </c>
      <c r="L49">
        <v>12.21</v>
      </c>
      <c r="M49">
        <v>71.48</v>
      </c>
      <c r="N49" s="3">
        <v>380.14999399999999</v>
      </c>
    </row>
    <row r="50" spans="1:14" x14ac:dyDescent="0.35">
      <c r="A50" t="s">
        <v>57</v>
      </c>
      <c r="B50">
        <v>92.8</v>
      </c>
      <c r="C50">
        <v>3.69</v>
      </c>
      <c r="D50" s="4">
        <f>183.2*5</f>
        <v>916</v>
      </c>
      <c r="E50">
        <v>41</v>
      </c>
      <c r="F50">
        <v>10</v>
      </c>
      <c r="G50">
        <v>1.23</v>
      </c>
      <c r="H50">
        <v>78.599999999999994</v>
      </c>
      <c r="I50">
        <v>6312.15</v>
      </c>
      <c r="J50">
        <v>37.5</v>
      </c>
      <c r="K50">
        <v>16</v>
      </c>
      <c r="L50">
        <v>25.99</v>
      </c>
      <c r="M50">
        <v>70.14</v>
      </c>
      <c r="N50" s="3">
        <v>346.79998799999998</v>
      </c>
    </row>
    <row r="51" spans="1:14" x14ac:dyDescent="0.35">
      <c r="A51" t="s">
        <v>58</v>
      </c>
      <c r="B51">
        <v>93.66</v>
      </c>
      <c r="C51">
        <v>3.57</v>
      </c>
      <c r="D51" s="4">
        <f>199.6*5</f>
        <v>998</v>
      </c>
      <c r="E51">
        <v>40.299999999999997</v>
      </c>
      <c r="F51">
        <v>14</v>
      </c>
      <c r="G51">
        <v>1</v>
      </c>
      <c r="H51">
        <v>81.5</v>
      </c>
      <c r="I51">
        <v>6526.08</v>
      </c>
      <c r="J51">
        <v>39.200000000000003</v>
      </c>
      <c r="K51">
        <v>18.47</v>
      </c>
      <c r="L51">
        <v>42.51</v>
      </c>
      <c r="M51">
        <v>77.19</v>
      </c>
      <c r="N51" s="3">
        <v>392.60000600000001</v>
      </c>
    </row>
    <row r="52" spans="1:14" x14ac:dyDescent="0.35">
      <c r="A52" t="s">
        <v>59</v>
      </c>
      <c r="B52">
        <v>99.12</v>
      </c>
      <c r="C52">
        <v>3.67</v>
      </c>
      <c r="D52" s="4">
        <f>206.3*5</f>
        <v>1031.5</v>
      </c>
      <c r="E52">
        <v>41.8</v>
      </c>
      <c r="F52">
        <v>14</v>
      </c>
      <c r="G52">
        <v>1.26</v>
      </c>
      <c r="H52">
        <v>77.599999999999994</v>
      </c>
      <c r="I52">
        <v>6990.17</v>
      </c>
      <c r="J52">
        <v>40.5</v>
      </c>
      <c r="K52">
        <v>18.04</v>
      </c>
      <c r="L52">
        <v>49.4</v>
      </c>
      <c r="M52">
        <v>80.540000000000006</v>
      </c>
      <c r="N52" s="3">
        <v>537</v>
      </c>
    </row>
    <row r="53" spans="1:14" x14ac:dyDescent="0.35">
      <c r="A53" t="s">
        <v>60</v>
      </c>
      <c r="B53">
        <v>104.31</v>
      </c>
      <c r="C53">
        <v>3.84</v>
      </c>
      <c r="D53" s="4">
        <f>213.3*5</f>
        <v>1066.5</v>
      </c>
      <c r="E53">
        <v>42.5</v>
      </c>
      <c r="F53">
        <v>12.3</v>
      </c>
      <c r="G53">
        <v>1.1399999999999999</v>
      </c>
      <c r="H53">
        <v>77.7</v>
      </c>
      <c r="I53">
        <v>7337.29</v>
      </c>
      <c r="J53">
        <v>41.3</v>
      </c>
      <c r="K53">
        <v>19.12</v>
      </c>
      <c r="L53">
        <v>44.03</v>
      </c>
      <c r="M53">
        <v>85.65</v>
      </c>
      <c r="N53" s="3">
        <v>600.5</v>
      </c>
    </row>
    <row r="54" spans="1:14" x14ac:dyDescent="0.35">
      <c r="A54" t="s">
        <v>61</v>
      </c>
      <c r="B54">
        <v>109.36</v>
      </c>
      <c r="C54">
        <v>3.89</v>
      </c>
      <c r="D54" s="4">
        <f>220*5</f>
        <v>1100</v>
      </c>
      <c r="E54">
        <v>43.7</v>
      </c>
      <c r="F54">
        <v>12.3</v>
      </c>
      <c r="G54">
        <v>1.1599999999999999</v>
      </c>
      <c r="H54">
        <v>78.2</v>
      </c>
      <c r="I54">
        <v>7385.98</v>
      </c>
      <c r="J54">
        <v>40.4</v>
      </c>
      <c r="K54">
        <v>18.71</v>
      </c>
      <c r="L54">
        <v>46.16</v>
      </c>
      <c r="M54">
        <v>86.05</v>
      </c>
      <c r="N54" s="3">
        <v>682.5</v>
      </c>
    </row>
    <row r="55" spans="1:14" x14ac:dyDescent="0.35">
      <c r="A55" t="s">
        <v>62</v>
      </c>
      <c r="B55">
        <v>116.9</v>
      </c>
      <c r="C55">
        <v>4</v>
      </c>
      <c r="D55" s="4">
        <f>226.1*5</f>
        <v>1130.5</v>
      </c>
      <c r="E55">
        <v>44.1</v>
      </c>
      <c r="F55">
        <v>14</v>
      </c>
      <c r="G55">
        <v>0.99</v>
      </c>
      <c r="H55">
        <v>80.099999999999994</v>
      </c>
      <c r="I55">
        <v>7643.37</v>
      </c>
      <c r="J55">
        <v>39.5</v>
      </c>
      <c r="K55">
        <v>18.329999999999998</v>
      </c>
      <c r="L55">
        <v>55.11</v>
      </c>
      <c r="M55">
        <v>35.18</v>
      </c>
      <c r="N55" s="3">
        <v>802.04998799999998</v>
      </c>
    </row>
    <row r="56" spans="1:14" x14ac:dyDescent="0.35">
      <c r="A56" t="s">
        <v>63</v>
      </c>
      <c r="B56">
        <v>122.36</v>
      </c>
      <c r="C56">
        <v>3.96</v>
      </c>
      <c r="D56" s="4">
        <f>234.9*5</f>
        <v>1174.5</v>
      </c>
      <c r="E56">
        <v>44.9</v>
      </c>
      <c r="F56">
        <v>15.4</v>
      </c>
      <c r="G56">
        <v>0.85</v>
      </c>
      <c r="H56">
        <v>79.900000000000006</v>
      </c>
      <c r="I56">
        <v>8139.92</v>
      </c>
      <c r="J56">
        <v>41.1</v>
      </c>
      <c r="K56">
        <v>17.91</v>
      </c>
      <c r="L56">
        <v>61.94</v>
      </c>
      <c r="M56">
        <v>100.6</v>
      </c>
      <c r="N56" s="3">
        <v>788.79998799999998</v>
      </c>
    </row>
    <row r="57" spans="1:14" x14ac:dyDescent="0.35">
      <c r="A57" t="s">
        <v>64</v>
      </c>
      <c r="B57">
        <v>126.05</v>
      </c>
      <c r="C57">
        <v>4</v>
      </c>
      <c r="D57" s="4">
        <f>245.4*5</f>
        <v>1227</v>
      </c>
      <c r="E57">
        <v>45.2</v>
      </c>
      <c r="F57">
        <v>17.100000000000001</v>
      </c>
      <c r="G57">
        <v>0.76</v>
      </c>
      <c r="H57">
        <v>79.2</v>
      </c>
      <c r="I57">
        <v>8590.2000000000007</v>
      </c>
      <c r="J57">
        <v>40.6</v>
      </c>
      <c r="K57">
        <v>19.16</v>
      </c>
      <c r="L57">
        <v>70.19</v>
      </c>
      <c r="M57">
        <v>101.64</v>
      </c>
      <c r="N57" s="3">
        <v>743.29998799999998</v>
      </c>
    </row>
    <row r="58" spans="1:14" x14ac:dyDescent="0.35">
      <c r="A58" t="s">
        <v>65</v>
      </c>
      <c r="B58">
        <v>132.1</v>
      </c>
      <c r="C58">
        <v>4.01</v>
      </c>
      <c r="D58" s="4">
        <f>255.7*5</f>
        <v>1278.5</v>
      </c>
      <c r="E58">
        <v>45.8</v>
      </c>
      <c r="F58">
        <v>15.9</v>
      </c>
      <c r="G58">
        <v>0.76</v>
      </c>
      <c r="H58">
        <v>79.599999999999994</v>
      </c>
      <c r="I58">
        <v>8956.25</v>
      </c>
      <c r="J58">
        <v>42.3</v>
      </c>
      <c r="K58">
        <v>18.04</v>
      </c>
      <c r="L58">
        <v>69.05</v>
      </c>
      <c r="M58">
        <v>102.73</v>
      </c>
      <c r="N58" s="3">
        <v>818.59997599999997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2022-11-02T10:08:54Z</dcterms:modified>
</cp:coreProperties>
</file>